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https://d.docs.live.net/636a49dd28de6c42/Skrivebord/Filezilla/noroff/projmet/ca/"/>
    </mc:Choice>
  </mc:AlternateContent>
  <xr:revisionPtr revIDLastSave="50" documentId="8_{08DD6315-D820-42E5-AFD2-B8D4DD0CB5E3}" xr6:coauthVersionLast="40" xr6:coauthVersionMax="40" xr10:uidLastSave="{01FA446B-405B-4103-AA4E-F8BC35C1A05C}"/>
  <bookViews>
    <workbookView xWindow="0" yWindow="0" windowWidth="28800" windowHeight="12193"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9" i="11" l="1"/>
  <c r="F19" i="11" s="1"/>
  <c r="E20" i="11" s="1"/>
  <c r="F20" i="11" s="1"/>
  <c r="E21" i="11" s="1"/>
  <c r="F21" i="11" s="1"/>
  <c r="E22" i="11" s="1"/>
  <c r="F22" i="11" s="1"/>
  <c r="F17" i="11" s="1"/>
  <c r="F9" i="11" s="1"/>
  <c r="E55" i="11" l="1"/>
  <c r="E41" i="11"/>
  <c r="E25" i="11"/>
  <c r="E17" i="11"/>
  <c r="H7" i="11"/>
  <c r="F55" i="11" l="1"/>
  <c r="E56" i="11" s="1"/>
  <c r="F56" i="11" s="1"/>
  <c r="E57" i="11" s="1"/>
  <c r="F57" i="11" s="1"/>
  <c r="E59" i="11" s="1"/>
  <c r="F59" i="11" s="1"/>
  <c r="E60" i="11" s="1"/>
  <c r="F60" i="11" s="1"/>
  <c r="E61" i="11" s="1"/>
  <c r="F61" i="11" s="1"/>
  <c r="E62" i="11" s="1"/>
  <c r="F62" i="11" s="1"/>
  <c r="E54" i="11"/>
  <c r="E53" i="11" s="1"/>
  <c r="E12" i="11" s="1"/>
  <c r="H17" i="11"/>
  <c r="E9" i="11"/>
  <c r="E8" i="11" s="1"/>
  <c r="F41" i="11"/>
  <c r="E40" i="11"/>
  <c r="E24" i="11"/>
  <c r="F25" i="11"/>
  <c r="E26" i="11" s="1"/>
  <c r="E23" i="11"/>
  <c r="E10" i="11" s="1"/>
  <c r="E58" i="11" l="1"/>
  <c r="F58" i="11"/>
  <c r="E64" i="11"/>
  <c r="H41" i="11"/>
  <c r="E42" i="11"/>
  <c r="F42" i="11" s="1"/>
  <c r="E39" i="11"/>
  <c r="E11" i="11" s="1"/>
  <c r="F26" i="11"/>
  <c r="E27" i="11" s="1"/>
  <c r="I5" i="11"/>
  <c r="H84" i="11"/>
  <c r="H59" i="11"/>
  <c r="H55" i="11"/>
  <c r="H58" i="11" l="1"/>
  <c r="E63" i="11"/>
  <c r="F64" i="11"/>
  <c r="E65" i="11" s="1"/>
  <c r="F65" i="11" s="1"/>
  <c r="E66" i="11" s="1"/>
  <c r="F66" i="11" s="1"/>
  <c r="E67" i="11" s="1"/>
  <c r="F67" i="11" s="1"/>
  <c r="E68" i="11" s="1"/>
  <c r="F68" i="11" s="1"/>
  <c r="F63" i="11" s="1"/>
  <c r="E43" i="11"/>
  <c r="F43" i="11" s="1"/>
  <c r="F40" i="11" s="1"/>
  <c r="H40" i="11" s="1"/>
  <c r="E45" i="11"/>
  <c r="H26" i="11"/>
  <c r="F27" i="11"/>
  <c r="E28" i="11" s="1"/>
  <c r="H18" i="11"/>
  <c r="I6" i="11"/>
  <c r="F54" i="11" l="1"/>
  <c r="H54" i="11" s="1"/>
  <c r="F53" i="11"/>
  <c r="H63" i="11"/>
  <c r="E44" i="11"/>
  <c r="F45" i="11"/>
  <c r="E46" i="11" s="1"/>
  <c r="F46" i="11" s="1"/>
  <c r="E47" i="11" s="1"/>
  <c r="F47" i="11" s="1"/>
  <c r="E48" i="11" s="1"/>
  <c r="F48" i="11" s="1"/>
  <c r="H27" i="11"/>
  <c r="F28" i="11"/>
  <c r="E29" i="11" s="1"/>
  <c r="J5" i="11"/>
  <c r="K5" i="11" s="1"/>
  <c r="L5" i="11" s="1"/>
  <c r="M5" i="11" s="1"/>
  <c r="N5" i="11" s="1"/>
  <c r="O5" i="11" s="1"/>
  <c r="P5" i="11" s="1"/>
  <c r="I4" i="11"/>
  <c r="H53" i="11" l="1"/>
  <c r="F12" i="11"/>
  <c r="E50" i="11"/>
  <c r="F44" i="11"/>
  <c r="H44" i="11" s="1"/>
  <c r="H45" i="11"/>
  <c r="H28" i="11"/>
  <c r="F29" i="11"/>
  <c r="H25" i="11"/>
  <c r="P4" i="11"/>
  <c r="Q5" i="11"/>
  <c r="R5" i="11" s="1"/>
  <c r="S5" i="11" s="1"/>
  <c r="T5" i="11" s="1"/>
  <c r="U5" i="11" s="1"/>
  <c r="V5" i="11" s="1"/>
  <c r="W5" i="11" s="1"/>
  <c r="J6" i="11"/>
  <c r="E49" i="11" l="1"/>
  <c r="F50" i="11"/>
  <c r="E51" i="11" s="1"/>
  <c r="F51" i="11" s="1"/>
  <c r="E52" i="11" s="1"/>
  <c r="F52" i="11" s="1"/>
  <c r="F49" i="11" s="1"/>
  <c r="F39" i="11" s="1"/>
  <c r="F11" i="11" s="1"/>
  <c r="F24" i="11"/>
  <c r="H24" i="11" s="1"/>
  <c r="E31" i="11"/>
  <c r="H29" i="11"/>
  <c r="W4" i="11"/>
  <c r="X5" i="11"/>
  <c r="Y5" i="11" s="1"/>
  <c r="Z5" i="11" s="1"/>
  <c r="AA5" i="11" s="1"/>
  <c r="AB5" i="11" s="1"/>
  <c r="AC5" i="11" s="1"/>
  <c r="AD5" i="11" s="1"/>
  <c r="K6" i="11"/>
  <c r="H39" i="11" l="1"/>
  <c r="E69" i="11"/>
  <c r="H50" i="11"/>
  <c r="H49" i="11"/>
  <c r="F31" i="11"/>
  <c r="E30" i="11"/>
  <c r="AE5" i="11"/>
  <c r="AF5" i="11" s="1"/>
  <c r="AG5" i="11" s="1"/>
  <c r="AH5" i="11" s="1"/>
  <c r="AI5" i="11" s="1"/>
  <c r="AJ5" i="11" s="1"/>
  <c r="AD4" i="11"/>
  <c r="L6" i="11"/>
  <c r="F69" i="11" l="1"/>
  <c r="F13" i="11" s="1"/>
  <c r="E13" i="11"/>
  <c r="E14" i="11" s="1"/>
  <c r="E32" i="11"/>
  <c r="H31" i="11"/>
  <c r="AK5" i="11"/>
  <c r="AL5" i="11" s="1"/>
  <c r="AM5" i="11" s="1"/>
  <c r="AN5" i="11" s="1"/>
  <c r="AO5" i="11" s="1"/>
  <c r="AP5" i="11" s="1"/>
  <c r="AQ5" i="11" s="1"/>
  <c r="M6" i="11"/>
  <c r="H69" i="11" l="1"/>
  <c r="E72" i="11"/>
  <c r="F72" i="11" s="1"/>
  <c r="E73" i="11" s="1"/>
  <c r="F73" i="11" s="1"/>
  <c r="E70" i="11"/>
  <c r="F32" i="11"/>
  <c r="E33" i="11" s="1"/>
  <c r="AR5" i="11"/>
  <c r="AS5" i="11" s="1"/>
  <c r="AK4" i="11"/>
  <c r="N6" i="11"/>
  <c r="E71" i="11" l="1"/>
  <c r="H72" i="11"/>
  <c r="E75" i="11"/>
  <c r="F71" i="11"/>
  <c r="F33" i="11"/>
  <c r="H32" i="11"/>
  <c r="AT5" i="11"/>
  <c r="AS6" i="11"/>
  <c r="AR4" i="11"/>
  <c r="O6" i="11"/>
  <c r="H71" i="11" l="1"/>
  <c r="F75" i="11"/>
  <c r="E76" i="11" s="1"/>
  <c r="F76" i="11" s="1"/>
  <c r="E77" i="11" s="1"/>
  <c r="F77" i="11" s="1"/>
  <c r="E74" i="11"/>
  <c r="E35" i="11"/>
  <c r="F30" i="11"/>
  <c r="H30" i="11" s="1"/>
  <c r="H33" i="11"/>
  <c r="AU5" i="11"/>
  <c r="AT6" i="11"/>
  <c r="E79" i="11" l="1"/>
  <c r="F74" i="11"/>
  <c r="H74" i="11" s="1"/>
  <c r="E34" i="11"/>
  <c r="F35" i="11"/>
  <c r="E36" i="11" s="1"/>
  <c r="AV5" i="11"/>
  <c r="AU6" i="11"/>
  <c r="P6" i="11"/>
  <c r="Q6" i="11"/>
  <c r="H35" i="11" l="1"/>
  <c r="E78" i="11"/>
  <c r="F79" i="11"/>
  <c r="F36" i="11"/>
  <c r="E37" i="11" s="1"/>
  <c r="AW5" i="11"/>
  <c r="AV6" i="11"/>
  <c r="R6" i="11"/>
  <c r="E80" i="11" l="1"/>
  <c r="H79" i="11"/>
  <c r="H36" i="11"/>
  <c r="F37" i="11"/>
  <c r="E38" i="11" s="1"/>
  <c r="AX5" i="11"/>
  <c r="AY5" i="11" s="1"/>
  <c r="AW6" i="11"/>
  <c r="S6" i="11"/>
  <c r="F80" i="11" l="1"/>
  <c r="E81" i="11" s="1"/>
  <c r="F81" i="11" s="1"/>
  <c r="E82" i="11" s="1"/>
  <c r="F82" i="11" s="1"/>
  <c r="F38" i="11"/>
  <c r="H38" i="11" s="1"/>
  <c r="H37" i="11"/>
  <c r="AY6" i="11"/>
  <c r="AZ5" i="11"/>
  <c r="AY4" i="11"/>
  <c r="AX6" i="11"/>
  <c r="T6" i="11"/>
  <c r="H80" i="11" l="1"/>
  <c r="E83" i="11"/>
  <c r="F78" i="11"/>
  <c r="F23" i="11"/>
  <c r="F34" i="11"/>
  <c r="H34" i="11" s="1"/>
  <c r="BA5" i="11"/>
  <c r="AZ6" i="11"/>
  <c r="U6" i="11"/>
  <c r="F70" i="11" l="1"/>
  <c r="H78" i="11"/>
  <c r="F83" i="11"/>
  <c r="H83" i="11" s="1"/>
  <c r="H23" i="11"/>
  <c r="F10" i="11"/>
  <c r="BA6" i="11"/>
  <c r="BB5" i="11"/>
  <c r="V6" i="11"/>
  <c r="F8" i="11" l="1"/>
  <c r="H8" i="11" s="1"/>
  <c r="F15" i="11"/>
  <c r="H70" i="11"/>
  <c r="F14" i="11"/>
  <c r="E15" i="11" s="1"/>
  <c r="BB6" i="1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<sst xmlns="http://schemas.openxmlformats.org/spreadsheetml/2006/main" count="195" uniqueCount="118">
  <si>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</si>
  <si>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</si>
  <si>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</si>
  <si>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</si>
  <si>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</si>
  <si>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</si>
  <si>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</si>
  <si>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</si>
  <si>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</si>
  <si>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</si>
  <si>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</si>
  <si>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</si>
  <si>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</si>
  <si>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</si>
  <si>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</si>
  <si>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</si>
  <si>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</si>
  <si>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</si>
  <si>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</si>
  <si>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</si>
  <si>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</si>
  <si>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</si>
  <si>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</si>
  <si>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</si>
  <si>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</si>
  <si>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</si>
  <si>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</si>
  <si>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</si>
  <si>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</si>
  <si>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</si>
  <si>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</si>
  <si>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</si>
  <si>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</si>
  <si>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</si>
  <si>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</si>
  <si>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</si>
  <si>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</si>
  <si>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Gather Requirments</t>
  </si>
  <si>
    <t>Establish Design</t>
  </si>
  <si>
    <t>Framework</t>
  </si>
  <si>
    <t>Content</t>
  </si>
  <si>
    <t>Load Content</t>
  </si>
  <si>
    <t>Testing</t>
  </si>
  <si>
    <t>Go live</t>
  </si>
  <si>
    <t>Site Requirments</t>
  </si>
  <si>
    <t>Wireframe layout</t>
  </si>
  <si>
    <t>Project Overview</t>
  </si>
  <si>
    <t>OLJ Website Corp</t>
  </si>
  <si>
    <t>Content Team</t>
  </si>
  <si>
    <t>New Market Targeting Website</t>
  </si>
  <si>
    <t>Client: Lofthus Frukt og Saft</t>
  </si>
  <si>
    <t>Project Lead:            Øyvind L. Johannesen</t>
  </si>
  <si>
    <t>Style Tile</t>
  </si>
  <si>
    <t>Menu Navigation</t>
  </si>
  <si>
    <t>Page map</t>
  </si>
  <si>
    <t>Mobile First</t>
  </si>
  <si>
    <t>Internal Linking</t>
  </si>
  <si>
    <t>Meta</t>
  </si>
  <si>
    <t>Design Elements</t>
  </si>
  <si>
    <t>Overall Layout</t>
  </si>
  <si>
    <t>Header</t>
  </si>
  <si>
    <t>Banners</t>
  </si>
  <si>
    <t>Footer</t>
  </si>
  <si>
    <t>Fonts</t>
  </si>
  <si>
    <t>Color Palette</t>
  </si>
  <si>
    <t>Column Layout</t>
  </si>
  <si>
    <t>Nav Layout</t>
  </si>
  <si>
    <t>Optional elements (Desktop vs Mobile)</t>
  </si>
  <si>
    <t>Products page</t>
  </si>
  <si>
    <t>About page</t>
  </si>
  <si>
    <t>Contact page</t>
  </si>
  <si>
    <t>Home page</t>
  </si>
  <si>
    <t>Common Code</t>
  </si>
  <si>
    <t>Content Code</t>
  </si>
  <si>
    <t>Placeholder Content</t>
  </si>
  <si>
    <t>Basic CSS</t>
  </si>
  <si>
    <t>Layout setup</t>
  </si>
  <si>
    <t>Backend</t>
  </si>
  <si>
    <t>Aquire Domain</t>
  </si>
  <si>
    <t>Set up database</t>
  </si>
  <si>
    <t>Navigation</t>
  </si>
  <si>
    <t>Articles</t>
  </si>
  <si>
    <t>Images</t>
  </si>
  <si>
    <t>Video</t>
  </si>
  <si>
    <t>Research Material</t>
  </si>
  <si>
    <t>Content Summary</t>
  </si>
  <si>
    <t>Source Images</t>
  </si>
  <si>
    <t>License Images</t>
  </si>
  <si>
    <t>Edit/Prepare Images</t>
  </si>
  <si>
    <t>Source Video</t>
  </si>
  <si>
    <t>License Video/Sound</t>
  </si>
  <si>
    <t>Edit/Prepare Video</t>
  </si>
  <si>
    <t>Upload Video to External site</t>
  </si>
  <si>
    <t>Name and Prepare Link</t>
  </si>
  <si>
    <t>Content Layout</t>
  </si>
  <si>
    <t>Review Alt Attributes</t>
  </si>
  <si>
    <t>SEO Review</t>
  </si>
  <si>
    <t>Find and Set Up   Server-provider</t>
  </si>
  <si>
    <t>Web Design Team</t>
  </si>
  <si>
    <t>Backend Team (External)</t>
  </si>
  <si>
    <t>Team Leaders</t>
  </si>
  <si>
    <t>Multiple</t>
  </si>
  <si>
    <t>Site Testing</t>
  </si>
  <si>
    <t>Link Testing</t>
  </si>
  <si>
    <t>Responsive Layout Testing</t>
  </si>
  <si>
    <t>Quality Assurance</t>
  </si>
  <si>
    <t>Content Review</t>
  </si>
  <si>
    <t>Write Articles</t>
  </si>
  <si>
    <t>WCAG Testing</t>
  </si>
  <si>
    <t>Fix Buglist</t>
  </si>
  <si>
    <r>
      <t>Name</t>
    </r>
    <r>
      <rPr>
        <b/>
        <i/>
        <sz val="10"/>
        <color theme="1"/>
        <rFont val="Calibri"/>
        <family val="2"/>
        <scheme val="minor"/>
      </rPr>
      <t xml:space="preserve"> image meta</t>
    </r>
    <r>
      <rPr>
        <sz val="10"/>
        <color theme="1"/>
        <rFont val="Calibri"/>
        <family val="2"/>
        <scheme val="minor"/>
      </rPr>
      <t xml:space="preserve"> and </t>
    </r>
    <r>
      <rPr>
        <b/>
        <i/>
        <sz val="10"/>
        <color theme="1"/>
        <rFont val="Calibri"/>
        <family val="2"/>
        <scheme val="minor"/>
      </rPr>
      <t>alt</t>
    </r>
  </si>
  <si>
    <t>Web Design Team (WDT)</t>
  </si>
  <si>
    <t>WDT</t>
  </si>
  <si>
    <t>WDT Person 2</t>
  </si>
  <si>
    <t>WDT Person 1</t>
  </si>
  <si>
    <t>Person 3</t>
  </si>
  <si>
    <t>Implement Content</t>
  </si>
  <si>
    <t>Multiple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</si>
</sst>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u/>
      <sz val="14"/>
      <color theme="1"/>
      <name val="Calibri"/>
      <family val="2"/>
      <scheme val="minor"/>
    </font>
    <font>
      <i/>
      <sz val="12"/>
      <color theme="1"/>
      <name val="Calibri"/>
      <family val="2"/>
      <scheme val="minor"/>
    </font>
    <font>
      <b/>
      <sz val="12"/>
      <color theme="1"/>
      <name val="Calibri"/>
      <family val="2"/>
      <scheme val="minor"/>
    </font>
    <font>
      <b/>
      <u/>
      <sz val="12"/>
      <color theme="1"/>
      <name val="Calibri"/>
      <family val="2"/>
      <scheme val="minor"/>
    </font>
    <font>
      <sz val="10"/>
      <color theme="1"/>
      <name val="Calibri"/>
      <family val="2"/>
      <scheme val="minor"/>
    </font>
    <font>
      <b/>
      <i/>
      <sz val="10"/>
      <color theme="1"/>
      <name val="Calibri"/>
      <family val="2"/>
      <scheme val="minor"/>
    </font>
  </fonts>
  <fills count="2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1"/>
        <bgColor indexed="64"/>
      </patternFill>
    </fill>
    <fill>
      <patternFill patternType="solid">
        <fgColor theme="8" tint="0.59999389629810485"/>
        <bgColor indexed="64"/>
      </patternFill>
    </fill>
    <fill>
      <patternFill patternType="solid">
        <fgColor theme="8" tint="0.79998168889431442"/>
        <bgColor indexed="64"/>
      </patternFill>
    </fill>
  </fills>
  <borders count="1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4" fillId="0" borderId="0"/>
    <xf numFmtId="164" fontId="9" fillId="0" borderId="3" applyFont="0" applyFill="0" applyAlignment="0" applyProtection="0"/>
    <xf numFmtId="0" fontId="15"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6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Border="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4" fillId="12" borderId="8" xfId="0" applyFont="1" applyFill="1" applyBorder="1" applyAlignment="1">
      <alignment horizontal="center" vertical="center" shrinkToFit="1"/>
    </xf>
    <xf numFmtId="0" fontId="16" fillId="0" borderId="0" xfId="0" applyFont="1"/>
    <xf numFmtId="0" fontId="17" fillId="0" borderId="0" xfId="1" applyFont="1" applyAlignment="1" applyProtection="1"/>
    <xf numFmtId="0" fontId="5" fillId="0" borderId="2" xfId="0" applyNumberFormat="1" applyFont="1" applyFill="1" applyBorder="1" applyAlignment="1">
      <alignment horizontal="center" vertical="center"/>
    </xf>
    <xf numFmtId="9" fontId="5" fillId="8"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6" borderId="2" xfId="2" applyFont="1" applyFill="1" applyBorder="1" applyAlignment="1">
      <alignment horizontal="center" vertical="center"/>
    </xf>
    <xf numFmtId="9" fontId="5" fillId="5"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1" fillId="0" borderId="0" xfId="0" applyFont="1"/>
    <xf numFmtId="0" fontId="2" fillId="0" borderId="0" xfId="0" applyFont="1" applyAlignment="1">
      <alignment vertical="top"/>
    </xf>
    <xf numFmtId="0" fontId="23" fillId="0" borderId="0" xfId="0" applyFont="1" applyAlignment="1">
      <alignment vertical="center"/>
    </xf>
    <xf numFmtId="0" fontId="22" fillId="0" borderId="0" xfId="0" applyFont="1" applyAlignment="1">
      <alignment horizontal="left" vertical="top" wrapText="1" indent="1"/>
    </xf>
    <xf numFmtId="0" fontId="2" fillId="0" borderId="0" xfId="0" applyFont="1" applyAlignment="1">
      <alignment horizontal="left" vertical="top"/>
    </xf>
    <xf numFmtId="0" fontId="20"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4" fillId="0" borderId="0" xfId="3"/>
    <xf numFmtId="0" fontId="24" fillId="0" borderId="0" xfId="3" applyAlignment="1">
      <alignment wrapText="1"/>
    </xf>
    <xf numFmtId="0" fontId="24" fillId="0" borderId="0" xfId="0" applyNumberFormat="1" applyFont="1" applyAlignment="1">
      <alignment horizontal="center"/>
    </xf>
    <xf numFmtId="0" fontId="17" fillId="0" borderId="0" xfId="1" applyFont="1" applyAlignment="1" applyProtection="1">
      <alignment vertical="top"/>
    </xf>
    <xf numFmtId="0" fontId="0" fillId="0" borderId="0" xfId="0" applyAlignment="1">
      <alignment wrapText="1"/>
    </xf>
    <xf numFmtId="0" fontId="15" fillId="0" borderId="0" xfId="5" applyAlignment="1">
      <alignment horizontal="left"/>
    </xf>
    <xf numFmtId="0" fontId="9" fillId="8" borderId="2" xfId="11" applyFill="1">
      <alignment horizontal="center" vertical="center"/>
    </xf>
    <xf numFmtId="165" fontId="9" fillId="8" borderId="2" xfId="10" applyFill="1">
      <alignment horizontal="center" vertical="center"/>
    </xf>
    <xf numFmtId="9" fontId="5" fillId="14" borderId="2" xfId="2" applyFont="1" applyFill="1" applyBorder="1" applyAlignment="1">
      <alignment horizontal="center" vertical="center"/>
    </xf>
    <xf numFmtId="165" fontId="5" fillId="14" borderId="2" xfId="0" applyNumberFormat="1" applyFont="1" applyFill="1" applyBorder="1" applyAlignment="1">
      <alignment horizontal="center" vertical="center"/>
    </xf>
    <xf numFmtId="0" fontId="6" fillId="15" borderId="2" xfId="0" applyFont="1" applyFill="1" applyBorder="1" applyAlignment="1">
      <alignment horizontal="left" vertical="center" indent="1"/>
    </xf>
    <xf numFmtId="9" fontId="5" fillId="15" borderId="2" xfId="2" applyFont="1" applyFill="1" applyBorder="1" applyAlignment="1">
      <alignment horizontal="center" vertical="center"/>
    </xf>
    <xf numFmtId="165" fontId="0" fillId="15" borderId="2" xfId="0" applyNumberFormat="1" applyFont="1" applyFill="1" applyBorder="1" applyAlignment="1">
      <alignment horizontal="center" vertical="center"/>
    </xf>
    <xf numFmtId="165" fontId="5" fillId="15" borderId="2"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0" fillId="0" borderId="12" xfId="0" applyBorder="1" applyAlignment="1">
      <alignment vertical="center"/>
    </xf>
    <xf numFmtId="0" fontId="9" fillId="14" borderId="13" xfId="11" applyFill="1" applyBorder="1">
      <alignment horizontal="center" vertical="center"/>
    </xf>
    <xf numFmtId="9" fontId="5" fillId="14" borderId="13" xfId="2" applyFont="1" applyFill="1" applyBorder="1" applyAlignment="1">
      <alignment horizontal="center" vertical="center"/>
    </xf>
    <xf numFmtId="165" fontId="0" fillId="14" borderId="13" xfId="0" applyNumberFormat="1" applyFont="1" applyFill="1" applyBorder="1" applyAlignment="1">
      <alignment horizontal="center" vertical="center"/>
    </xf>
    <xf numFmtId="165" fontId="5" fillId="14" borderId="13"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xf>
    <xf numFmtId="0" fontId="0" fillId="0" borderId="14" xfId="0" applyBorder="1" applyAlignment="1">
      <alignment vertical="center"/>
    </xf>
    <xf numFmtId="0" fontId="24" fillId="22" borderId="0" xfId="3" applyFill="1" applyBorder="1" applyAlignment="1">
      <alignment wrapText="1"/>
    </xf>
    <xf numFmtId="0" fontId="6" fillId="22" borderId="0" xfId="0" applyFont="1" applyFill="1" applyBorder="1" applyAlignment="1">
      <alignment horizontal="left" vertical="center" indent="1"/>
    </xf>
    <xf numFmtId="0" fontId="9" fillId="22" borderId="0" xfId="11" applyFill="1" applyBorder="1">
      <alignment horizontal="center" vertical="center"/>
    </xf>
    <xf numFmtId="9" fontId="5" fillId="22" borderId="0" xfId="2" applyFont="1" applyFill="1" applyBorder="1" applyAlignment="1">
      <alignment horizontal="center" vertical="center"/>
    </xf>
    <xf numFmtId="165" fontId="0" fillId="22" borderId="0" xfId="0" applyNumberFormat="1" applyFont="1" applyFill="1" applyBorder="1" applyAlignment="1">
      <alignment horizontal="center" vertical="center"/>
    </xf>
    <xf numFmtId="165" fontId="5" fillId="22" borderId="0" xfId="0" applyNumberFormat="1" applyFont="1" applyFill="1" applyBorder="1" applyAlignment="1">
      <alignment horizontal="center" vertical="center"/>
    </xf>
    <xf numFmtId="0" fontId="5" fillId="22" borderId="0" xfId="0" applyNumberFormat="1" applyFont="1" applyFill="1" applyBorder="1" applyAlignment="1">
      <alignment horizontal="center" vertical="center"/>
    </xf>
    <xf numFmtId="0" fontId="0" fillId="22" borderId="0" xfId="0" applyFill="1" applyBorder="1" applyAlignment="1">
      <alignment vertical="center"/>
    </xf>
    <xf numFmtId="0" fontId="0" fillId="0" borderId="15" xfId="0" applyNumberFormat="1" applyBorder="1" applyAlignment="1">
      <alignment horizontal="center" vertical="center"/>
    </xf>
    <xf numFmtId="0" fontId="0" fillId="14" borderId="2" xfId="0" applyFont="1" applyFill="1" applyBorder="1" applyAlignment="1">
      <alignment horizontal="left" vertical="center" indent="2"/>
    </xf>
    <xf numFmtId="0" fontId="0" fillId="17" borderId="2" xfId="0" applyFont="1" applyFill="1" applyBorder="1" applyAlignment="1">
      <alignment horizontal="left" vertical="center" indent="2"/>
    </xf>
    <xf numFmtId="0" fontId="0" fillId="16" borderId="2" xfId="0" applyFont="1" applyFill="1" applyBorder="1" applyAlignment="1">
      <alignment horizontal="left" vertical="center" indent="2"/>
    </xf>
    <xf numFmtId="0" fontId="0" fillId="20" borderId="2" xfId="0" applyFont="1" applyFill="1" applyBorder="1" applyAlignment="1">
      <alignment horizontal="left" vertical="center" indent="2"/>
    </xf>
    <xf numFmtId="0" fontId="0" fillId="21" borderId="11" xfId="0" applyFont="1" applyFill="1" applyBorder="1" applyAlignment="1">
      <alignment horizontal="left" vertical="center" indent="2"/>
    </xf>
    <xf numFmtId="0" fontId="5" fillId="14" borderId="2" xfId="11" applyFont="1" applyFill="1">
      <alignment horizontal="center" vertical="center"/>
    </xf>
    <xf numFmtId="9" fontId="5" fillId="18" borderId="2" xfId="2" applyFont="1" applyFill="1" applyBorder="1" applyAlignment="1">
      <alignment horizontal="center" vertical="center"/>
    </xf>
    <xf numFmtId="165" fontId="0" fillId="18" borderId="2" xfId="0" applyNumberFormat="1" applyFont="1" applyFill="1" applyBorder="1" applyAlignment="1">
      <alignment horizontal="center" vertical="center"/>
    </xf>
    <xf numFmtId="165" fontId="5" fillId="18" borderId="2" xfId="0" applyNumberFormat="1" applyFont="1" applyFill="1" applyBorder="1" applyAlignment="1">
      <alignment horizontal="center" vertical="center"/>
    </xf>
    <xf numFmtId="9" fontId="5" fillId="17" borderId="2" xfId="2" applyFont="1" applyFill="1" applyBorder="1" applyAlignment="1">
      <alignment horizontal="center" vertical="center"/>
    </xf>
    <xf numFmtId="165" fontId="0" fillId="17" borderId="2" xfId="0" applyNumberFormat="1" applyFont="1" applyFill="1" applyBorder="1" applyAlignment="1">
      <alignment horizontal="center" vertical="center"/>
    </xf>
    <xf numFmtId="165" fontId="5" fillId="17" borderId="2" xfId="0" applyNumberFormat="1" applyFont="1" applyFill="1" applyBorder="1" applyAlignment="1">
      <alignment horizontal="center" vertical="center"/>
    </xf>
    <xf numFmtId="9" fontId="5" fillId="16" borderId="2" xfId="2" applyFont="1" applyFill="1" applyBorder="1" applyAlignment="1">
      <alignment horizontal="center" vertical="center"/>
    </xf>
    <xf numFmtId="165" fontId="0" fillId="16" borderId="2" xfId="0" applyNumberFormat="1" applyFont="1" applyFill="1" applyBorder="1" applyAlignment="1">
      <alignment horizontal="center" vertical="center"/>
    </xf>
    <xf numFmtId="165" fontId="5" fillId="16" borderId="2" xfId="0" applyNumberFormat="1" applyFont="1" applyFill="1" applyBorder="1" applyAlignment="1">
      <alignment horizontal="center" vertical="center"/>
    </xf>
    <xf numFmtId="9" fontId="5" fillId="20" borderId="2" xfId="2" applyFont="1" applyFill="1" applyBorder="1" applyAlignment="1">
      <alignment horizontal="center" vertical="center"/>
    </xf>
    <xf numFmtId="165" fontId="0" fillId="20" borderId="2" xfId="0" applyNumberFormat="1" applyFont="1" applyFill="1" applyBorder="1" applyAlignment="1">
      <alignment horizontal="center" vertical="center"/>
    </xf>
    <xf numFmtId="165" fontId="5" fillId="20" borderId="2" xfId="0" applyNumberFormat="1" applyFont="1" applyFill="1" applyBorder="1" applyAlignment="1">
      <alignment horizontal="center" vertical="center"/>
    </xf>
    <xf numFmtId="9" fontId="5" fillId="19" borderId="2" xfId="2" applyFont="1" applyFill="1" applyBorder="1" applyAlignment="1">
      <alignment horizontal="center" vertical="center"/>
    </xf>
    <xf numFmtId="165" fontId="0" fillId="19" borderId="2" xfId="0" applyNumberFormat="1" applyFont="1" applyFill="1" applyBorder="1" applyAlignment="1">
      <alignment horizontal="center" vertical="center"/>
    </xf>
    <xf numFmtId="165" fontId="5" fillId="19" borderId="2" xfId="0" applyNumberFormat="1" applyFont="1" applyFill="1" applyBorder="1" applyAlignment="1">
      <alignment horizontal="center" vertical="center"/>
    </xf>
    <xf numFmtId="0" fontId="0" fillId="19" borderId="2" xfId="0" applyFont="1" applyFill="1" applyBorder="1" applyAlignment="1">
      <alignment horizontal="left" vertical="center" indent="2"/>
    </xf>
    <xf numFmtId="0" fontId="5" fillId="18" borderId="2" xfId="0" applyFont="1" applyFill="1" applyBorder="1" applyAlignment="1">
      <alignment horizontal="left" vertical="center" indent="2"/>
    </xf>
    <xf numFmtId="9" fontId="5" fillId="21" borderId="11" xfId="2" applyFont="1" applyFill="1" applyBorder="1" applyAlignment="1">
      <alignment horizontal="center" vertical="center"/>
    </xf>
    <xf numFmtId="165" fontId="0" fillId="21" borderId="11" xfId="0" applyNumberFormat="1" applyFont="1" applyFill="1" applyBorder="1" applyAlignment="1">
      <alignment horizontal="center" vertical="center"/>
    </xf>
    <xf numFmtId="165" fontId="5" fillId="21" borderId="11" xfId="0" applyNumberFormat="1" applyFont="1" applyFill="1" applyBorder="1" applyAlignment="1">
      <alignment horizontal="center" vertical="center"/>
    </xf>
    <xf numFmtId="0" fontId="0" fillId="15" borderId="2" xfId="11" applyFont="1" applyFill="1">
      <alignment horizontal="center" vertical="center"/>
    </xf>
    <xf numFmtId="0" fontId="0" fillId="19" borderId="2" xfId="11" applyFont="1" applyFill="1">
      <alignment horizontal="center" vertical="center"/>
    </xf>
    <xf numFmtId="0" fontId="0" fillId="17" borderId="2" xfId="11" applyFont="1" applyFill="1">
      <alignment horizontal="center" vertical="center"/>
    </xf>
    <xf numFmtId="0" fontId="0" fillId="16" borderId="2" xfId="11" applyFont="1" applyFill="1">
      <alignment horizontal="center" vertical="center"/>
    </xf>
    <xf numFmtId="0" fontId="0" fillId="20" borderId="2" xfId="11" applyFont="1" applyFill="1">
      <alignment horizontal="center" vertical="center"/>
    </xf>
    <xf numFmtId="0" fontId="0" fillId="18" borderId="2" xfId="11" applyFont="1" applyFill="1">
      <alignment horizontal="center" vertical="center"/>
    </xf>
    <xf numFmtId="0" fontId="0" fillId="21" borderId="11" xfId="11" applyFont="1" applyFill="1" applyBorder="1">
      <alignment horizontal="center" vertical="center"/>
    </xf>
    <xf numFmtId="0" fontId="25" fillId="0" borderId="0" xfId="6" applyFont="1"/>
    <xf numFmtId="0" fontId="6" fillId="8" borderId="2" xfId="12" applyFont="1" applyFill="1">
      <alignment horizontal="left" vertical="center" indent="2"/>
    </xf>
    <xf numFmtId="165" fontId="9" fillId="9" borderId="2" xfId="10" applyFill="1">
      <alignment horizontal="center" vertical="center"/>
    </xf>
    <xf numFmtId="165" fontId="9" fillId="6" borderId="2" xfId="10" applyFill="1">
      <alignment horizontal="center" vertical="center"/>
    </xf>
    <xf numFmtId="9" fontId="5" fillId="23" borderId="2" xfId="2" applyFont="1" applyFill="1" applyBorder="1" applyAlignment="1">
      <alignment horizontal="center" vertical="center"/>
    </xf>
    <xf numFmtId="165" fontId="9" fillId="23" borderId="2" xfId="10" applyFill="1">
      <alignment horizontal="center" vertical="center"/>
    </xf>
    <xf numFmtId="9" fontId="5" fillId="21" borderId="2" xfId="2" applyFont="1" applyFill="1" applyBorder="1" applyAlignment="1">
      <alignment horizontal="center" vertical="center"/>
    </xf>
    <xf numFmtId="165" fontId="0" fillId="21" borderId="2" xfId="0" applyNumberFormat="1" applyFont="1" applyFill="1" applyBorder="1" applyAlignment="1">
      <alignment horizontal="center" vertical="center"/>
    </xf>
    <xf numFmtId="165" fontId="5" fillId="21" borderId="2" xfId="0" applyNumberFormat="1" applyFont="1" applyFill="1" applyBorder="1" applyAlignment="1">
      <alignment horizontal="center" vertical="center"/>
    </xf>
    <xf numFmtId="0" fontId="27" fillId="19" borderId="2" xfId="0" applyFont="1" applyFill="1" applyBorder="1" applyAlignment="1">
      <alignment horizontal="left" vertical="center" indent="1"/>
    </xf>
    <xf numFmtId="165" fontId="9" fillId="5" borderId="2" xfId="10" applyFill="1">
      <alignment horizontal="center" vertical="center"/>
    </xf>
    <xf numFmtId="0" fontId="6" fillId="5" borderId="2" xfId="12" applyFont="1" applyFill="1">
      <alignment horizontal="left" vertical="center" indent="2"/>
    </xf>
    <xf numFmtId="0" fontId="6" fillId="6" borderId="2" xfId="12" applyFont="1" applyFill="1">
      <alignment horizontal="left" vertical="center" indent="2"/>
    </xf>
    <xf numFmtId="0" fontId="6" fillId="23" borderId="2" xfId="12" applyFont="1" applyFill="1">
      <alignment horizontal="left" vertical="center" indent="2"/>
    </xf>
    <xf numFmtId="0" fontId="6" fillId="9" borderId="2" xfId="12" applyFont="1" applyFill="1">
      <alignment horizontal="left" vertical="center" indent="2"/>
    </xf>
    <xf numFmtId="0" fontId="0" fillId="5" borderId="2" xfId="11" applyFont="1" applyFill="1">
      <alignment horizontal="center" vertical="center"/>
    </xf>
    <xf numFmtId="0" fontId="0" fillId="6" borderId="2" xfId="11" applyFont="1" applyFill="1">
      <alignment horizontal="center" vertical="center"/>
    </xf>
    <xf numFmtId="0" fontId="0" fillId="23" borderId="2" xfId="11" applyFont="1" applyFill="1">
      <alignment horizontal="center" vertical="center"/>
    </xf>
    <xf numFmtId="0" fontId="28" fillId="17" borderId="2" xfId="0" applyFont="1" applyFill="1" applyBorder="1" applyAlignment="1">
      <alignment horizontal="left" vertical="center" indent="1"/>
    </xf>
    <xf numFmtId="0" fontId="28" fillId="14" borderId="13" xfId="0" applyFont="1" applyFill="1" applyBorder="1" applyAlignment="1">
      <alignment horizontal="left" vertical="center" indent="1"/>
    </xf>
    <xf numFmtId="0" fontId="28" fillId="16" borderId="2" xfId="0" applyFont="1" applyFill="1" applyBorder="1" applyAlignment="1">
      <alignment horizontal="left" vertical="center" indent="1"/>
    </xf>
    <xf numFmtId="0" fontId="28" fillId="20" borderId="2" xfId="0" applyFont="1" applyFill="1" applyBorder="1" applyAlignment="1">
      <alignment horizontal="left" vertical="center" indent="1"/>
    </xf>
    <xf numFmtId="0" fontId="28" fillId="18" borderId="2" xfId="0" applyFont="1" applyFill="1" applyBorder="1" applyAlignment="1">
      <alignment horizontal="left" vertical="center" indent="1"/>
    </xf>
    <xf numFmtId="0" fontId="28" fillId="21" borderId="2" xfId="0" applyFont="1" applyFill="1" applyBorder="1" applyAlignment="1">
      <alignment horizontal="left" vertical="center" indent="1"/>
    </xf>
    <xf numFmtId="0" fontId="29" fillId="3" borderId="2" xfId="12" applyFont="1" applyFill="1" applyAlignment="1">
      <alignment horizontal="left" vertical="center" indent="4"/>
    </xf>
    <xf numFmtId="0" fontId="29" fillId="3" borderId="2" xfId="11" applyFont="1" applyFill="1">
      <alignment horizontal="center" vertical="center"/>
    </xf>
    <xf numFmtId="9" fontId="2" fillId="3" borderId="2" xfId="2" applyFont="1" applyFill="1" applyBorder="1" applyAlignment="1">
      <alignment horizontal="center" vertical="center"/>
    </xf>
    <xf numFmtId="165" fontId="29" fillId="3" borderId="2" xfId="10" applyFont="1" applyFill="1">
      <alignment horizontal="center" vertical="center"/>
    </xf>
    <xf numFmtId="0" fontId="29" fillId="10" borderId="2" xfId="12" applyFont="1" applyFill="1" applyAlignment="1">
      <alignment horizontal="left" vertical="center" indent="3"/>
    </xf>
    <xf numFmtId="0" fontId="29" fillId="10" borderId="2" xfId="11" applyFont="1" applyFill="1">
      <alignment horizontal="center" vertical="center"/>
    </xf>
    <xf numFmtId="9" fontId="2" fillId="10" borderId="2" xfId="2" applyFont="1" applyFill="1" applyBorder="1" applyAlignment="1">
      <alignment horizontal="center" vertical="center"/>
    </xf>
    <xf numFmtId="165" fontId="29" fillId="10" borderId="2" xfId="0" applyNumberFormat="1" applyFont="1" applyFill="1" applyBorder="1" applyAlignment="1">
      <alignment horizontal="center" vertical="center"/>
    </xf>
    <xf numFmtId="165" fontId="29" fillId="10" borderId="2" xfId="10" applyFont="1" applyFill="1">
      <alignment horizontal="center" vertical="center"/>
    </xf>
    <xf numFmtId="0" fontId="29" fillId="10" borderId="2" xfId="12" applyFont="1" applyFill="1" applyAlignment="1">
      <alignment horizontal="left" vertical="center" wrapText="1" indent="3"/>
    </xf>
    <xf numFmtId="0" fontId="29" fillId="11" borderId="2" xfId="12" applyFont="1" applyFill="1" applyAlignment="1">
      <alignment horizontal="left" vertical="center" indent="3"/>
    </xf>
    <xf numFmtId="0" fontId="29" fillId="11" borderId="2" xfId="11" applyFont="1" applyFill="1">
      <alignment horizontal="center" vertical="center"/>
    </xf>
    <xf numFmtId="9" fontId="2" fillId="11" borderId="2" xfId="2" applyFont="1" applyFill="1" applyBorder="1" applyAlignment="1">
      <alignment horizontal="center" vertical="center"/>
    </xf>
    <xf numFmtId="165" fontId="29" fillId="11" borderId="2" xfId="10" applyFont="1" applyFill="1">
      <alignment horizontal="center" vertical="center"/>
    </xf>
    <xf numFmtId="0" fontId="29" fillId="11" borderId="2" xfId="12" applyFont="1" applyFill="1" applyAlignment="1">
      <alignment horizontal="left" vertical="center" wrapText="1" indent="3"/>
    </xf>
    <xf numFmtId="0" fontId="29" fillId="24" borderId="2" xfId="12" applyFont="1" applyFill="1" applyAlignment="1">
      <alignment horizontal="left" vertical="center" indent="3"/>
    </xf>
    <xf numFmtId="0" fontId="29" fillId="24" borderId="2" xfId="11" applyFont="1" applyFill="1">
      <alignment horizontal="center" vertical="center"/>
    </xf>
    <xf numFmtId="9" fontId="2" fillId="24" borderId="2" xfId="2" applyFont="1" applyFill="1" applyBorder="1" applyAlignment="1">
      <alignment horizontal="center" vertical="center"/>
    </xf>
    <xf numFmtId="165" fontId="29" fillId="24" borderId="2" xfId="10" applyFont="1" applyFill="1">
      <alignment horizontal="center" vertical="center"/>
    </xf>
    <xf numFmtId="0" fontId="29" fillId="4" borderId="2" xfId="12" applyFont="1" applyFill="1" applyAlignment="1">
      <alignment horizontal="left" vertical="center" indent="3"/>
    </xf>
    <xf numFmtId="0" fontId="29" fillId="4" borderId="2" xfId="11" applyFont="1" applyFill="1">
      <alignment horizontal="center" vertical="center"/>
    </xf>
    <xf numFmtId="9" fontId="2" fillId="4" borderId="2" xfId="2" applyFont="1" applyFill="1" applyBorder="1" applyAlignment="1">
      <alignment horizontal="center" vertical="center"/>
    </xf>
    <xf numFmtId="165" fontId="29" fillId="4" borderId="2" xfId="10" applyFont="1" applyFill="1">
      <alignment horizontal="center" vertical="center"/>
    </xf>
    <xf numFmtId="0" fontId="29" fillId="4" borderId="2" xfId="12" applyFont="1" applyFill="1" applyAlignment="1">
      <alignment horizontal="left" vertical="center" wrapText="1" indent="3"/>
    </xf>
    <xf numFmtId="0" fontId="0" fillId="9" borderId="2" xfId="11" applyFont="1" applyFill="1">
      <alignment horizontal="center" vertical="center"/>
    </xf>
    <xf numFmtId="0" fontId="0" fillId="21" borderId="2" xfId="11" applyFont="1" applyFill="1">
      <alignment horizontal="center" vertical="center"/>
    </xf>
    <xf numFmtId="166" fontId="9" fillId="0" borderId="0" xfId="9" applyBorder="1">
      <alignment horizontal="center" vertical="center"/>
    </xf>
    <xf numFmtId="0" fontId="26" fillId="0" borderId="0" xfId="7" applyFont="1" applyAlignment="1">
      <alignment horizontal="left" vertical="center" wrapText="1"/>
    </xf>
    <xf numFmtId="0" fontId="9" fillId="0" borderId="0" xfId="8">
      <alignment horizontal="right" indent="1"/>
    </xf>
    <xf numFmtId="0" fontId="9" fillId="0" borderId="0" xfId="8" applyBorder="1">
      <alignment horizontal="right" indent="1"/>
    </xf>
    <xf numFmtId="0" fontId="0" fillId="0" borderId="10" xfId="0" applyBorder="1"/>
    <xf numFmtId="167" fontId="0" fillId="7" borderId="4" xfId="0" applyNumberFormat="1" applyFont="1" applyFill="1" applyBorder="1" applyAlignment="1">
      <alignment horizontal="left" vertical="center" wrapText="1" indent="1"/>
    </xf>
    <xf numFmtId="167" fontId="0" fillId="7" borderId="1" xfId="0" applyNumberFormat="1" applyFont="1" applyFill="1" applyBorder="1" applyAlignment="1">
      <alignment horizontal="left" vertical="center" wrapText="1" indent="1"/>
    </xf>
    <xf numFmtId="167" fontId="0" fillId="7" borderId="5" xfId="0" applyNumberFormat="1" applyFont="1" applyFill="1" applyBorder="1" applyAlignment="1">
      <alignment horizontal="left" vertical="center" wrapText="1" indent="1"/>
    </xf>
    <xf numFmtId="166" fontId="9" fillId="0" borderId="15" xfId="9" applyBorder="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8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80"/>
      <tableStyleElement type="headerRow" dxfId="79"/>
      <tableStyleElement type="totalRow" dxfId="78"/>
      <tableStyleElement type="firstColumn" dxfId="77"/>
      <tableStyleElement type="lastColumn" dxfId="76"/>
      <tableStyleElement type="firstRowStripe" dxfId="75"/>
      <tableStyleElement type="secondRowStripe" dxfId="74"/>
      <tableStyleElement type="firstColumnStripe" dxfId="73"/>
      <tableStyleElement type="secondColumnStripe" dxfId="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87"/>
  <sheetViews>
    <sheetView showGridLines="0" tabSelected="1" showRuler="0" zoomScaleNormal="100" zoomScalePageLayoutView="70" workbookViewId="0">
      <pane ySplit="6" topLeftCell="A7" activePane="bottomLeft" state="frozen"/>
      <selection pane="bottomLeft" activeCell="A79" sqref="A79:XFD82"/>
    </sheetView>
  </sheetViews>
  <sheetFormatPr defaultRowHeight="30" customHeight="1" outlineLevelRow="2" x14ac:dyDescent="0.5"/>
  <cols>
    <col min="1" max="1" width="2.703125" style="42" customWidth="1"/>
    <col min="2" max="2" width="25" customWidth="1"/>
    <col min="3" max="3" width="21.5859375" customWidth="1"/>
    <col min="4" max="4" width="10.703125" customWidth="1"/>
    <col min="5" max="5" width="10.41015625" style="5" customWidth="1"/>
    <col min="6" max="6" width="10.41015625" customWidth="1"/>
    <col min="7" max="7" width="2.703125" customWidth="1"/>
    <col min="8" max="8" width="6.1171875" hidden="1" customWidth="1"/>
    <col min="9" max="64" width="2.5859375" customWidth="1"/>
    <col min="69" max="70" width="10.29296875"/>
  </cols>
  <sheetData>
    <row r="1" spans="1:64" ht="30" customHeight="1" x14ac:dyDescent="0.95">
      <c r="A1" s="43" t="s">
        <v>28</v>
      </c>
      <c r="B1" s="47" t="s">
        <v>49</v>
      </c>
      <c r="C1" s="1"/>
      <c r="D1" s="2"/>
      <c r="E1" s="4"/>
      <c r="F1" s="29"/>
      <c r="H1" s="2"/>
      <c r="I1" s="13" t="s">
        <v>12</v>
      </c>
    </row>
    <row r="2" spans="1:64" ht="30" customHeight="1" x14ac:dyDescent="0.6">
      <c r="A2" s="42" t="s">
        <v>24</v>
      </c>
      <c r="B2" s="106" t="s">
        <v>50</v>
      </c>
      <c r="E2" s="156"/>
      <c r="F2" s="156"/>
      <c r="I2" s="45" t="s">
        <v>17</v>
      </c>
    </row>
    <row r="3" spans="1:64" ht="30" customHeight="1" x14ac:dyDescent="0.5">
      <c r="A3" s="42" t="s">
        <v>29</v>
      </c>
      <c r="B3" s="157" t="s">
        <v>51</v>
      </c>
      <c r="C3" s="158" t="s">
        <v>1</v>
      </c>
      <c r="D3" s="159"/>
      <c r="E3" s="164">
        <v>43500</v>
      </c>
      <c r="F3" s="164"/>
    </row>
    <row r="4" spans="1:64" ht="30" customHeight="1" x14ac:dyDescent="0.5">
      <c r="A4" s="43" t="s">
        <v>30</v>
      </c>
      <c r="B4" s="157"/>
      <c r="C4" s="158" t="s">
        <v>8</v>
      </c>
      <c r="D4" s="159"/>
      <c r="E4" s="72">
        <v>1</v>
      </c>
      <c r="I4" s="161">
        <f>I5</f>
        <v>43500</v>
      </c>
      <c r="J4" s="162"/>
      <c r="K4" s="162"/>
      <c r="L4" s="162"/>
      <c r="M4" s="162"/>
      <c r="N4" s="162"/>
      <c r="O4" s="163"/>
      <c r="P4" s="161">
        <f>P5</f>
        <v>43507</v>
      </c>
      <c r="Q4" s="162"/>
      <c r="R4" s="162"/>
      <c r="S4" s="162"/>
      <c r="T4" s="162"/>
      <c r="U4" s="162"/>
      <c r="V4" s="163"/>
      <c r="W4" s="161">
        <f>W5</f>
        <v>43514</v>
      </c>
      <c r="X4" s="162"/>
      <c r="Y4" s="162"/>
      <c r="Z4" s="162"/>
      <c r="AA4" s="162"/>
      <c r="AB4" s="162"/>
      <c r="AC4" s="163"/>
      <c r="AD4" s="161">
        <f>AD5</f>
        <v>43521</v>
      </c>
      <c r="AE4" s="162"/>
      <c r="AF4" s="162"/>
      <c r="AG4" s="162"/>
      <c r="AH4" s="162"/>
      <c r="AI4" s="162"/>
      <c r="AJ4" s="163"/>
      <c r="AK4" s="161">
        <f>AK5</f>
        <v>43528</v>
      </c>
      <c r="AL4" s="162"/>
      <c r="AM4" s="162"/>
      <c r="AN4" s="162"/>
      <c r="AO4" s="162"/>
      <c r="AP4" s="162"/>
      <c r="AQ4" s="163"/>
      <c r="AR4" s="161">
        <f>AR5</f>
        <v>43535</v>
      </c>
      <c r="AS4" s="162"/>
      <c r="AT4" s="162"/>
      <c r="AU4" s="162"/>
      <c r="AV4" s="162"/>
      <c r="AW4" s="162"/>
      <c r="AX4" s="163"/>
      <c r="AY4" s="161">
        <f>AY5</f>
        <v>43542</v>
      </c>
      <c r="AZ4" s="162"/>
      <c r="BA4" s="162"/>
      <c r="BB4" s="162"/>
      <c r="BC4" s="162"/>
      <c r="BD4" s="162"/>
      <c r="BE4" s="163"/>
      <c r="BF4" s="161">
        <f>BF5</f>
        <v>43549</v>
      </c>
      <c r="BG4" s="162"/>
      <c r="BH4" s="162"/>
      <c r="BI4" s="162"/>
      <c r="BJ4" s="162"/>
      <c r="BK4" s="162"/>
      <c r="BL4" s="163"/>
    </row>
    <row r="5" spans="1:64" ht="15" customHeight="1" x14ac:dyDescent="0.5">
      <c r="A5" s="43" t="s">
        <v>31</v>
      </c>
      <c r="B5" s="160"/>
      <c r="C5" s="160"/>
      <c r="D5" s="160"/>
      <c r="E5" s="160"/>
      <c r="F5" s="160"/>
      <c r="G5" s="160"/>
      <c r="I5" s="10">
        <f>Project_Start-WEEKDAY(Project_Start,1)+2+7*(Display_Week-1)</f>
        <v>43500</v>
      </c>
      <c r="J5" s="9">
        <f>I5+1</f>
        <v>43501</v>
      </c>
      <c r="K5" s="9">
        <f t="shared" ref="K5:AX5" si="0">J5+1</f>
        <v>43502</v>
      </c>
      <c r="L5" s="9">
        <f t="shared" si="0"/>
        <v>43503</v>
      </c>
      <c r="M5" s="9">
        <f t="shared" si="0"/>
        <v>43504</v>
      </c>
      <c r="N5" s="9">
        <f t="shared" si="0"/>
        <v>43505</v>
      </c>
      <c r="O5" s="11">
        <f t="shared" si="0"/>
        <v>43506</v>
      </c>
      <c r="P5" s="10">
        <f>O5+1</f>
        <v>43507</v>
      </c>
      <c r="Q5" s="9">
        <f>P5+1</f>
        <v>43508</v>
      </c>
      <c r="R5" s="9">
        <f t="shared" si="0"/>
        <v>43509</v>
      </c>
      <c r="S5" s="9">
        <f t="shared" si="0"/>
        <v>43510</v>
      </c>
      <c r="T5" s="9">
        <f t="shared" si="0"/>
        <v>43511</v>
      </c>
      <c r="U5" s="9">
        <f t="shared" si="0"/>
        <v>43512</v>
      </c>
      <c r="V5" s="11">
        <f t="shared" si="0"/>
        <v>43513</v>
      </c>
      <c r="W5" s="10">
        <f>V5+1</f>
        <v>43514</v>
      </c>
      <c r="X5" s="9">
        <f>W5+1</f>
        <v>43515</v>
      </c>
      <c r="Y5" s="9">
        <f t="shared" si="0"/>
        <v>43516</v>
      </c>
      <c r="Z5" s="9">
        <f t="shared" si="0"/>
        <v>43517</v>
      </c>
      <c r="AA5" s="9">
        <f t="shared" si="0"/>
        <v>43518</v>
      </c>
      <c r="AB5" s="9">
        <f t="shared" si="0"/>
        <v>43519</v>
      </c>
      <c r="AC5" s="11">
        <f t="shared" si="0"/>
        <v>43520</v>
      </c>
      <c r="AD5" s="10">
        <f>AC5+1</f>
        <v>43521</v>
      </c>
      <c r="AE5" s="9">
        <f>AD5+1</f>
        <v>43522</v>
      </c>
      <c r="AF5" s="9">
        <f t="shared" si="0"/>
        <v>43523</v>
      </c>
      <c r="AG5" s="9">
        <f t="shared" si="0"/>
        <v>43524</v>
      </c>
      <c r="AH5" s="9">
        <f t="shared" si="0"/>
        <v>43525</v>
      </c>
      <c r="AI5" s="9">
        <f t="shared" si="0"/>
        <v>43526</v>
      </c>
      <c r="AJ5" s="11">
        <f t="shared" si="0"/>
        <v>43527</v>
      </c>
      <c r="AK5" s="10">
        <f>AJ5+1</f>
        <v>43528</v>
      </c>
      <c r="AL5" s="9">
        <f>AK5+1</f>
        <v>43529</v>
      </c>
      <c r="AM5" s="9">
        <f t="shared" si="0"/>
        <v>43530</v>
      </c>
      <c r="AN5" s="9">
        <f t="shared" si="0"/>
        <v>43531</v>
      </c>
      <c r="AO5" s="9">
        <f t="shared" si="0"/>
        <v>43532</v>
      </c>
      <c r="AP5" s="9">
        <f t="shared" si="0"/>
        <v>43533</v>
      </c>
      <c r="AQ5" s="11">
        <f t="shared" si="0"/>
        <v>43534</v>
      </c>
      <c r="AR5" s="10">
        <f>AQ5+1</f>
        <v>43535</v>
      </c>
      <c r="AS5" s="9">
        <f>AR5+1</f>
        <v>43536</v>
      </c>
      <c r="AT5" s="9">
        <f t="shared" si="0"/>
        <v>43537</v>
      </c>
      <c r="AU5" s="9">
        <f t="shared" si="0"/>
        <v>43538</v>
      </c>
      <c r="AV5" s="9">
        <f t="shared" si="0"/>
        <v>43539</v>
      </c>
      <c r="AW5" s="9">
        <f t="shared" si="0"/>
        <v>43540</v>
      </c>
      <c r="AX5" s="11">
        <f t="shared" si="0"/>
        <v>43541</v>
      </c>
      <c r="AY5" s="10">
        <f>AX5+1</f>
        <v>43542</v>
      </c>
      <c r="AZ5" s="9">
        <f>AY5+1</f>
        <v>43543</v>
      </c>
      <c r="BA5" s="9">
        <f t="shared" ref="BA5:BE5" si="1">AZ5+1</f>
        <v>43544</v>
      </c>
      <c r="BB5" s="9">
        <f t="shared" si="1"/>
        <v>43545</v>
      </c>
      <c r="BC5" s="9">
        <f t="shared" si="1"/>
        <v>43546</v>
      </c>
      <c r="BD5" s="9">
        <f t="shared" si="1"/>
        <v>43547</v>
      </c>
      <c r="BE5" s="11">
        <f t="shared" si="1"/>
        <v>43548</v>
      </c>
      <c r="BF5" s="10">
        <f>BE5+1</f>
        <v>43549</v>
      </c>
      <c r="BG5" s="9">
        <f>BF5+1</f>
        <v>43550</v>
      </c>
      <c r="BH5" s="9">
        <f t="shared" ref="BH5:BL5" si="2">BG5+1</f>
        <v>43551</v>
      </c>
      <c r="BI5" s="9">
        <f t="shared" si="2"/>
        <v>43552</v>
      </c>
      <c r="BJ5" s="9">
        <f t="shared" si="2"/>
        <v>43553</v>
      </c>
      <c r="BK5" s="9">
        <f t="shared" si="2"/>
        <v>43554</v>
      </c>
      <c r="BL5" s="11">
        <f t="shared" si="2"/>
        <v>43555</v>
      </c>
    </row>
    <row r="6" spans="1:64" ht="30" customHeight="1" thickBot="1" x14ac:dyDescent="0.55000000000000004">
      <c r="A6" s="43" t="s">
        <v>32</v>
      </c>
      <c r="B6" s="7" t="s">
        <v>9</v>
      </c>
      <c r="C6" s="8" t="s">
        <v>3</v>
      </c>
      <c r="D6" s="8" t="s">
        <v>2</v>
      </c>
      <c r="E6" s="8" t="s">
        <v>5</v>
      </c>
      <c r="F6" s="8" t="s">
        <v>6</v>
      </c>
      <c r="G6" s="8"/>
      <c r="H6" s="8" t="s">
        <v>7</v>
      </c>
      <c r="I6" s="12" t="str">
        <f t="shared" ref="I6" si="3">LEFT(TEXT(I5,"ddd"),1)</f>
        <v>m</v>
      </c>
      <c r="J6" s="12" t="str">
        <f t="shared" ref="J6:AR6" si="4">LEFT(TEXT(J5,"ddd"),1)</f>
        <v>t</v>
      </c>
      <c r="K6" s="12" t="str">
        <f t="shared" si="4"/>
        <v>o</v>
      </c>
      <c r="L6" s="12" t="str">
        <f t="shared" si="4"/>
        <v>t</v>
      </c>
      <c r="M6" s="12" t="str">
        <f t="shared" si="4"/>
        <v>f</v>
      </c>
      <c r="N6" s="12" t="str">
        <f t="shared" si="4"/>
        <v>l</v>
      </c>
      <c r="O6" s="12" t="str">
        <f t="shared" si="4"/>
        <v>s</v>
      </c>
      <c r="P6" s="12" t="str">
        <f t="shared" si="4"/>
        <v>m</v>
      </c>
      <c r="Q6" s="12" t="str">
        <f t="shared" si="4"/>
        <v>t</v>
      </c>
      <c r="R6" s="12" t="str">
        <f t="shared" si="4"/>
        <v>o</v>
      </c>
      <c r="S6" s="12" t="str">
        <f t="shared" si="4"/>
        <v>t</v>
      </c>
      <c r="T6" s="12" t="str">
        <f t="shared" si="4"/>
        <v>f</v>
      </c>
      <c r="U6" s="12" t="str">
        <f t="shared" si="4"/>
        <v>l</v>
      </c>
      <c r="V6" s="12" t="str">
        <f t="shared" si="4"/>
        <v>s</v>
      </c>
      <c r="W6" s="12" t="str">
        <f t="shared" si="4"/>
        <v>m</v>
      </c>
      <c r="X6" s="12" t="str">
        <f t="shared" si="4"/>
        <v>t</v>
      </c>
      <c r="Y6" s="12" t="str">
        <f t="shared" si="4"/>
        <v>o</v>
      </c>
      <c r="Z6" s="12" t="str">
        <f t="shared" si="4"/>
        <v>t</v>
      </c>
      <c r="AA6" s="12" t="str">
        <f t="shared" si="4"/>
        <v>f</v>
      </c>
      <c r="AB6" s="12" t="str">
        <f t="shared" si="4"/>
        <v>l</v>
      </c>
      <c r="AC6" s="12" t="str">
        <f t="shared" si="4"/>
        <v>s</v>
      </c>
      <c r="AD6" s="12" t="str">
        <f t="shared" si="4"/>
        <v>m</v>
      </c>
      <c r="AE6" s="12" t="str">
        <f t="shared" si="4"/>
        <v>t</v>
      </c>
      <c r="AF6" s="12" t="str">
        <f t="shared" si="4"/>
        <v>o</v>
      </c>
      <c r="AG6" s="12" t="str">
        <f t="shared" si="4"/>
        <v>t</v>
      </c>
      <c r="AH6" s="12" t="str">
        <f t="shared" si="4"/>
        <v>f</v>
      </c>
      <c r="AI6" s="12" t="str">
        <f t="shared" si="4"/>
        <v>l</v>
      </c>
      <c r="AJ6" s="12" t="str">
        <f t="shared" si="4"/>
        <v>s</v>
      </c>
      <c r="AK6" s="12" t="str">
        <f t="shared" si="4"/>
        <v>m</v>
      </c>
      <c r="AL6" s="12" t="str">
        <f t="shared" si="4"/>
        <v>t</v>
      </c>
      <c r="AM6" s="12" t="str">
        <f t="shared" si="4"/>
        <v>o</v>
      </c>
      <c r="AN6" s="12" t="str">
        <f t="shared" si="4"/>
        <v>t</v>
      </c>
      <c r="AO6" s="12" t="str">
        <f t="shared" si="4"/>
        <v>f</v>
      </c>
      <c r="AP6" s="12" t="str">
        <f t="shared" si="4"/>
        <v>l</v>
      </c>
      <c r="AQ6" s="12" t="str">
        <f t="shared" si="4"/>
        <v>s</v>
      </c>
      <c r="AR6" s="12" t="str">
        <f t="shared" si="4"/>
        <v>m</v>
      </c>
      <c r="AS6" s="12" t="str">
        <f t="shared" ref="AS6:BL6" si="5">LEFT(TEXT(AS5,"ddd"),1)</f>
        <v>t</v>
      </c>
      <c r="AT6" s="12" t="str">
        <f t="shared" si="5"/>
        <v>o</v>
      </c>
      <c r="AU6" s="12" t="str">
        <f t="shared" si="5"/>
        <v>t</v>
      </c>
      <c r="AV6" s="12" t="str">
        <f t="shared" si="5"/>
        <v>f</v>
      </c>
      <c r="AW6" s="12" t="str">
        <f t="shared" si="5"/>
        <v>l</v>
      </c>
      <c r="AX6" s="12" t="str">
        <f t="shared" si="5"/>
        <v>s</v>
      </c>
      <c r="AY6" s="12" t="str">
        <f t="shared" si="5"/>
        <v>m</v>
      </c>
      <c r="AZ6" s="12" t="str">
        <f t="shared" si="5"/>
        <v>t</v>
      </c>
      <c r="BA6" s="12" t="str">
        <f t="shared" si="5"/>
        <v>o</v>
      </c>
      <c r="BB6" s="12" t="str">
        <f t="shared" si="5"/>
        <v>t</v>
      </c>
      <c r="BC6" s="12" t="str">
        <f t="shared" si="5"/>
        <v>f</v>
      </c>
      <c r="BD6" s="12" t="str">
        <f t="shared" si="5"/>
        <v>l</v>
      </c>
      <c r="BE6" s="12" t="str">
        <f t="shared" si="5"/>
        <v>s</v>
      </c>
      <c r="BF6" s="12" t="str">
        <f t="shared" si="5"/>
        <v>m</v>
      </c>
      <c r="BG6" s="12" t="str">
        <f t="shared" si="5"/>
        <v>t</v>
      </c>
      <c r="BH6" s="12" t="str">
        <f t="shared" si="5"/>
        <v>o</v>
      </c>
      <c r="BI6" s="12" t="str">
        <f t="shared" si="5"/>
        <v>t</v>
      </c>
      <c r="BJ6" s="12" t="str">
        <f t="shared" si="5"/>
        <v>f</v>
      </c>
      <c r="BK6" s="12" t="str">
        <f t="shared" si="5"/>
        <v>l</v>
      </c>
      <c r="BL6" s="12" t="str">
        <f t="shared" si="5"/>
        <v>s</v>
      </c>
    </row>
    <row r="7" spans="1:64" ht="30" hidden="1" customHeight="1" thickBot="1" x14ac:dyDescent="0.55000000000000004">
      <c r="A7" s="42" t="s">
        <v>27</v>
      </c>
      <c r="C7" s="46"/>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 customHeight="1" thickBot="1" x14ac:dyDescent="0.55000000000000004">
      <c r="A8" s="43" t="s">
        <v>33</v>
      </c>
      <c r="B8" s="52" t="s">
        <v>46</v>
      </c>
      <c r="C8" s="99" t="s">
        <v>47</v>
      </c>
      <c r="D8" s="53"/>
      <c r="E8" s="54">
        <f>E9</f>
        <v>43500</v>
      </c>
      <c r="F8" s="55">
        <f>F83</f>
        <v>43545</v>
      </c>
      <c r="G8" s="15"/>
      <c r="H8" s="15">
        <f t="shared" ref="H8:H84" si="6">IF(OR(ISBLANK(task_start),ISBLANK(task_end)),"",task_end-task_start+1)</f>
        <v>46</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 customHeight="1" thickBot="1" x14ac:dyDescent="0.55000000000000004">
      <c r="A9" s="43"/>
      <c r="B9" s="73" t="s">
        <v>37</v>
      </c>
      <c r="C9" s="78" t="s">
        <v>100</v>
      </c>
      <c r="D9" s="50"/>
      <c r="E9" s="51">
        <f>E17</f>
        <v>43500</v>
      </c>
      <c r="F9" s="51">
        <f>F17</f>
        <v>43504</v>
      </c>
      <c r="G9" s="15"/>
      <c r="H9" s="15"/>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3" customFormat="1" ht="30" customHeight="1" thickBot="1" x14ac:dyDescent="0.55000000000000004">
      <c r="A10" s="43"/>
      <c r="B10" s="94" t="s">
        <v>38</v>
      </c>
      <c r="C10" s="100" t="s">
        <v>111</v>
      </c>
      <c r="D10" s="91"/>
      <c r="E10" s="92">
        <f>E23</f>
        <v>43505</v>
      </c>
      <c r="F10" s="93">
        <f>F23</f>
        <v>43519</v>
      </c>
      <c r="G10" s="15"/>
      <c r="H10" s="15"/>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 customHeight="1" thickBot="1" x14ac:dyDescent="0.55000000000000004">
      <c r="A11" s="43"/>
      <c r="B11" s="74" t="s">
        <v>39</v>
      </c>
      <c r="C11" s="101" t="s">
        <v>117</v>
      </c>
      <c r="D11" s="82"/>
      <c r="E11" s="83">
        <f>E39</f>
        <v>43505</v>
      </c>
      <c r="F11" s="84">
        <f>F39</f>
        <v>43526</v>
      </c>
      <c r="G11" s="15"/>
      <c r="H11" s="15"/>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 customHeight="1" thickBot="1" x14ac:dyDescent="0.55000000000000004">
      <c r="A12" s="43"/>
      <c r="B12" s="75" t="s">
        <v>40</v>
      </c>
      <c r="C12" s="102" t="s">
        <v>48</v>
      </c>
      <c r="D12" s="85"/>
      <c r="E12" s="86">
        <f>E53</f>
        <v>43505</v>
      </c>
      <c r="F12" s="87">
        <f>F53</f>
        <v>43523</v>
      </c>
      <c r="G12" s="15"/>
      <c r="H12" s="1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row>
    <row r="13" spans="1:64" s="3" customFormat="1" ht="30" customHeight="1" thickBot="1" x14ac:dyDescent="0.55000000000000004">
      <c r="A13" s="43"/>
      <c r="B13" s="76" t="s">
        <v>41</v>
      </c>
      <c r="C13" s="103" t="s">
        <v>111</v>
      </c>
      <c r="D13" s="88"/>
      <c r="E13" s="89">
        <f>E69</f>
        <v>43527</v>
      </c>
      <c r="F13" s="90">
        <f>F69</f>
        <v>43529</v>
      </c>
      <c r="G13" s="15"/>
      <c r="H13" s="1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3" customFormat="1" ht="30" customHeight="1" thickBot="1" x14ac:dyDescent="0.55000000000000004">
      <c r="A14" s="43"/>
      <c r="B14" s="95" t="s">
        <v>42</v>
      </c>
      <c r="C14" s="104" t="s">
        <v>111</v>
      </c>
      <c r="D14" s="79"/>
      <c r="E14" s="80">
        <f>E13</f>
        <v>43527</v>
      </c>
      <c r="F14" s="81">
        <f>F70</f>
        <v>43544</v>
      </c>
      <c r="G14" s="15"/>
      <c r="H14" s="15"/>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row>
    <row r="15" spans="1:64" s="3" customFormat="1" ht="30" customHeight="1" x14ac:dyDescent="0.5">
      <c r="A15" s="43"/>
      <c r="B15" s="77" t="s">
        <v>43</v>
      </c>
      <c r="C15" s="105" t="s">
        <v>100</v>
      </c>
      <c r="D15" s="96"/>
      <c r="E15" s="97">
        <f>F14+1</f>
        <v>43545</v>
      </c>
      <c r="F15" s="98">
        <f>F83</f>
        <v>43545</v>
      </c>
      <c r="G15" s="56"/>
      <c r="H15" s="56"/>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row>
    <row r="16" spans="1:64" s="71" customFormat="1" ht="7.5" customHeight="1" x14ac:dyDescent="0.5">
      <c r="A16" s="64"/>
      <c r="B16" s="65"/>
      <c r="C16" s="66"/>
      <c r="D16" s="67"/>
      <c r="E16" s="68"/>
      <c r="F16" s="69"/>
      <c r="G16" s="70"/>
      <c r="H16" s="70"/>
    </row>
    <row r="17" spans="1:64" s="3" customFormat="1" ht="30" customHeight="1" thickBot="1" x14ac:dyDescent="0.55000000000000004">
      <c r="A17" s="43" t="s">
        <v>33</v>
      </c>
      <c r="B17" s="125" t="s">
        <v>37</v>
      </c>
      <c r="C17" s="58"/>
      <c r="D17" s="59"/>
      <c r="E17" s="60">
        <f>E19</f>
        <v>43500</v>
      </c>
      <c r="F17" s="61">
        <f>F22</f>
        <v>43504</v>
      </c>
      <c r="G17" s="62"/>
      <c r="H17" s="62">
        <f t="shared" si="6"/>
        <v>5</v>
      </c>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row>
    <row r="18" spans="1:64" s="3" customFormat="1" ht="30" hidden="1" customHeight="1" outlineLevel="1" thickBot="1" x14ac:dyDescent="0.55000000000000004">
      <c r="A18" s="43" t="s">
        <v>34</v>
      </c>
      <c r="B18" s="107" t="s">
        <v>44</v>
      </c>
      <c r="C18" s="48"/>
      <c r="D18" s="16"/>
      <c r="E18" s="49"/>
      <c r="F18" s="49"/>
      <c r="G18" s="15"/>
      <c r="H18" s="15" t="str">
        <f t="shared" si="6"/>
        <v/>
      </c>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row>
    <row r="19" spans="1:64" s="3" customFormat="1" ht="30" hidden="1" customHeight="1" outlineLevel="2" thickBot="1" x14ac:dyDescent="0.55000000000000004">
      <c r="A19" s="43"/>
      <c r="B19" s="130" t="s">
        <v>45</v>
      </c>
      <c r="C19" s="131" t="s">
        <v>100</v>
      </c>
      <c r="D19" s="132">
        <v>0</v>
      </c>
      <c r="E19" s="133">
        <f>Project_Start</f>
        <v>43500</v>
      </c>
      <c r="F19" s="133">
        <f>E19</f>
        <v>43500</v>
      </c>
      <c r="G19" s="15"/>
      <c r="H19" s="15"/>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 hidden="1" customHeight="1" outlineLevel="2" thickBot="1" x14ac:dyDescent="0.55000000000000004">
      <c r="A20" s="43"/>
      <c r="B20" s="130" t="s">
        <v>52</v>
      </c>
      <c r="C20" s="131" t="s">
        <v>100</v>
      </c>
      <c r="D20" s="132">
        <v>0</v>
      </c>
      <c r="E20" s="133">
        <f>F19+1</f>
        <v>43501</v>
      </c>
      <c r="F20" s="133">
        <f>E20</f>
        <v>43501</v>
      </c>
      <c r="G20" s="15"/>
      <c r="H20" s="15"/>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 hidden="1" customHeight="1" outlineLevel="2" thickBot="1" x14ac:dyDescent="0.55000000000000004">
      <c r="A21" s="43"/>
      <c r="B21" s="130" t="s">
        <v>53</v>
      </c>
      <c r="C21" s="131" t="s">
        <v>100</v>
      </c>
      <c r="D21" s="132">
        <v>0</v>
      </c>
      <c r="E21" s="133">
        <f>F20+1</f>
        <v>43502</v>
      </c>
      <c r="F21" s="133">
        <f>E21+1</f>
        <v>43503</v>
      </c>
      <c r="G21" s="15"/>
      <c r="H21" s="15"/>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3" customFormat="1" ht="30" hidden="1" customHeight="1" outlineLevel="2" thickBot="1" x14ac:dyDescent="0.55000000000000004">
      <c r="A22" s="43"/>
      <c r="B22" s="130" t="s">
        <v>54</v>
      </c>
      <c r="C22" s="131" t="s">
        <v>100</v>
      </c>
      <c r="D22" s="132">
        <v>0</v>
      </c>
      <c r="E22" s="133">
        <f>F21+1</f>
        <v>43504</v>
      </c>
      <c r="F22" s="133">
        <f>E22</f>
        <v>43504</v>
      </c>
      <c r="G22" s="15"/>
      <c r="H22" s="15"/>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 customHeight="1" collapsed="1" thickBot="1" x14ac:dyDescent="0.55000000000000004">
      <c r="A23" s="43" t="s">
        <v>36</v>
      </c>
      <c r="B23" s="115" t="s">
        <v>38</v>
      </c>
      <c r="C23" s="100" t="s">
        <v>111</v>
      </c>
      <c r="D23" s="91"/>
      <c r="E23" s="92">
        <f>E25</f>
        <v>43505</v>
      </c>
      <c r="F23" s="93">
        <f>F38</f>
        <v>43519</v>
      </c>
      <c r="G23" s="15"/>
      <c r="H23" s="15">
        <f t="shared" si="6"/>
        <v>15</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 hidden="1" customHeight="1" outlineLevel="1" thickBot="1" x14ac:dyDescent="0.55000000000000004">
      <c r="A24" s="43"/>
      <c r="B24" s="117" t="s">
        <v>58</v>
      </c>
      <c r="C24" s="121" t="s">
        <v>112</v>
      </c>
      <c r="D24" s="19"/>
      <c r="E24" s="116">
        <f>E25</f>
        <v>43505</v>
      </c>
      <c r="F24" s="116">
        <f>F29</f>
        <v>43510</v>
      </c>
      <c r="G24" s="15"/>
      <c r="H24" s="15">
        <f t="shared" si="6"/>
        <v>6</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 hidden="1" customHeight="1" outlineLevel="2" thickBot="1" x14ac:dyDescent="0.55000000000000004">
      <c r="A25" s="42"/>
      <c r="B25" s="134" t="s">
        <v>60</v>
      </c>
      <c r="C25" s="135" t="s">
        <v>114</v>
      </c>
      <c r="D25" s="136">
        <v>0</v>
      </c>
      <c r="E25" s="137">
        <f>F17+1</f>
        <v>43505</v>
      </c>
      <c r="F25" s="138">
        <f>E25+1</f>
        <v>43506</v>
      </c>
      <c r="G25" s="15"/>
      <c r="H25" s="15">
        <f t="shared" si="6"/>
        <v>2</v>
      </c>
      <c r="I25" s="26"/>
      <c r="J25" s="26"/>
      <c r="K25" s="26"/>
      <c r="L25" s="26"/>
      <c r="M25" s="26"/>
      <c r="N25" s="26"/>
      <c r="O25" s="26"/>
      <c r="P25" s="26"/>
      <c r="Q25" s="26"/>
      <c r="R25" s="26"/>
      <c r="S25" s="26"/>
      <c r="T25" s="26"/>
      <c r="U25" s="27"/>
      <c r="V25" s="27"/>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 hidden="1" customHeight="1" outlineLevel="2" thickBot="1" x14ac:dyDescent="0.55000000000000004">
      <c r="A26" s="42"/>
      <c r="B26" s="134" t="s">
        <v>61</v>
      </c>
      <c r="C26" s="135" t="s">
        <v>114</v>
      </c>
      <c r="D26" s="136">
        <v>0</v>
      </c>
      <c r="E26" s="138">
        <f>F25</f>
        <v>43506</v>
      </c>
      <c r="F26" s="138">
        <f>E26+1</f>
        <v>43507</v>
      </c>
      <c r="G26" s="15"/>
      <c r="H26" s="15">
        <f t="shared" si="6"/>
        <v>2</v>
      </c>
      <c r="I26" s="26"/>
      <c r="J26" s="26"/>
      <c r="K26" s="26"/>
      <c r="L26" s="26"/>
      <c r="M26" s="26"/>
      <c r="N26" s="26"/>
      <c r="O26" s="26"/>
      <c r="P26" s="26"/>
      <c r="Q26" s="26"/>
      <c r="R26" s="26"/>
      <c r="S26" s="26"/>
      <c r="T26" s="26"/>
      <c r="U26" s="27"/>
      <c r="V26" s="27"/>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 hidden="1" customHeight="1" outlineLevel="2" thickBot="1" x14ac:dyDescent="0.55000000000000004">
      <c r="A27" s="42"/>
      <c r="B27" s="134" t="s">
        <v>62</v>
      </c>
      <c r="C27" s="135" t="s">
        <v>114</v>
      </c>
      <c r="D27" s="136">
        <v>0</v>
      </c>
      <c r="E27" s="138">
        <f>F26</f>
        <v>43507</v>
      </c>
      <c r="F27" s="138">
        <f>E27+1</f>
        <v>43508</v>
      </c>
      <c r="G27" s="15"/>
      <c r="H27" s="15">
        <f t="shared" si="6"/>
        <v>2</v>
      </c>
      <c r="I27" s="26"/>
      <c r="J27" s="26"/>
      <c r="K27" s="26"/>
      <c r="L27" s="26"/>
      <c r="M27" s="26"/>
      <c r="N27" s="26"/>
      <c r="O27" s="26"/>
      <c r="P27" s="26"/>
      <c r="Q27" s="26"/>
      <c r="R27" s="26"/>
      <c r="S27" s="26"/>
      <c r="T27" s="26"/>
      <c r="U27" s="27"/>
      <c r="V27" s="27"/>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 hidden="1" customHeight="1" outlineLevel="2" thickBot="1" x14ac:dyDescent="0.55000000000000004">
      <c r="A28" s="42"/>
      <c r="B28" s="134" t="s">
        <v>63</v>
      </c>
      <c r="C28" s="135" t="s">
        <v>114</v>
      </c>
      <c r="D28" s="136">
        <v>0</v>
      </c>
      <c r="E28" s="138">
        <f>F27+1</f>
        <v>43509</v>
      </c>
      <c r="F28" s="138">
        <f>E28</f>
        <v>43509</v>
      </c>
      <c r="G28" s="15"/>
      <c r="H28" s="15">
        <f t="shared" si="6"/>
        <v>1</v>
      </c>
      <c r="I28" s="26"/>
      <c r="J28" s="26"/>
      <c r="K28" s="26"/>
      <c r="L28" s="26"/>
      <c r="M28" s="26"/>
      <c r="N28" s="26"/>
      <c r="O28" s="26"/>
      <c r="P28" s="26"/>
      <c r="Q28" s="26"/>
      <c r="R28" s="26"/>
      <c r="S28" s="26"/>
      <c r="T28" s="26"/>
      <c r="U28" s="27"/>
      <c r="V28" s="27"/>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 hidden="1" customHeight="1" outlineLevel="2" thickBot="1" x14ac:dyDescent="0.55000000000000004">
      <c r="A29" s="42"/>
      <c r="B29" s="134" t="s">
        <v>64</v>
      </c>
      <c r="C29" s="135" t="s">
        <v>114</v>
      </c>
      <c r="D29" s="136">
        <v>0</v>
      </c>
      <c r="E29" s="138">
        <f>F28+1</f>
        <v>43510</v>
      </c>
      <c r="F29" s="138">
        <f>E29</f>
        <v>43510</v>
      </c>
      <c r="G29" s="15"/>
      <c r="H29" s="15">
        <f t="shared" si="6"/>
        <v>1</v>
      </c>
      <c r="I29" s="26"/>
      <c r="J29" s="26"/>
      <c r="K29" s="26"/>
      <c r="L29" s="26"/>
      <c r="M29" s="26"/>
      <c r="N29" s="26"/>
      <c r="O29" s="26"/>
      <c r="P29" s="26"/>
      <c r="Q29" s="26"/>
      <c r="R29" s="26"/>
      <c r="S29" s="26"/>
      <c r="T29" s="26"/>
      <c r="U29" s="27"/>
      <c r="V29" s="27"/>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 hidden="1" customHeight="1" outlineLevel="1" collapsed="1" thickBot="1" x14ac:dyDescent="0.55000000000000004">
      <c r="A30" s="42"/>
      <c r="B30" s="117" t="s">
        <v>59</v>
      </c>
      <c r="C30" s="121" t="s">
        <v>112</v>
      </c>
      <c r="D30" s="19"/>
      <c r="E30" s="116">
        <f>E31</f>
        <v>43511</v>
      </c>
      <c r="F30" s="116">
        <f>F33</f>
        <v>43513</v>
      </c>
      <c r="G30" s="15"/>
      <c r="H30" s="15">
        <f t="shared" si="6"/>
        <v>3</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 hidden="1" customHeight="1" outlineLevel="2" thickBot="1" x14ac:dyDescent="0.55000000000000004">
      <c r="A31" s="42"/>
      <c r="B31" s="134" t="s">
        <v>65</v>
      </c>
      <c r="C31" s="135" t="s">
        <v>114</v>
      </c>
      <c r="D31" s="136">
        <v>0</v>
      </c>
      <c r="E31" s="138">
        <f>F29+1</f>
        <v>43511</v>
      </c>
      <c r="F31" s="138">
        <f>E31</f>
        <v>43511</v>
      </c>
      <c r="G31" s="15"/>
      <c r="H31" s="15">
        <f t="shared" si="6"/>
        <v>1</v>
      </c>
      <c r="I31" s="26"/>
      <c r="J31" s="26"/>
      <c r="K31" s="26"/>
      <c r="L31" s="26"/>
      <c r="M31" s="26"/>
      <c r="N31" s="26"/>
      <c r="O31" s="26"/>
      <c r="P31" s="26"/>
      <c r="Q31" s="26"/>
      <c r="R31" s="26"/>
      <c r="S31" s="26"/>
      <c r="T31" s="26"/>
      <c r="U31" s="26"/>
      <c r="V31" s="26"/>
      <c r="W31" s="26"/>
      <c r="X31" s="26"/>
      <c r="Y31" s="27"/>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 hidden="1" customHeight="1" outlineLevel="2" thickBot="1" x14ac:dyDescent="0.55000000000000004">
      <c r="A32" s="42"/>
      <c r="B32" s="134" t="s">
        <v>66</v>
      </c>
      <c r="C32" s="135" t="s">
        <v>114</v>
      </c>
      <c r="D32" s="136">
        <v>0</v>
      </c>
      <c r="E32" s="138">
        <f>F31+1</f>
        <v>43512</v>
      </c>
      <c r="F32" s="138">
        <f>E32</f>
        <v>43512</v>
      </c>
      <c r="G32" s="15"/>
      <c r="H32" s="15">
        <f t="shared" si="6"/>
        <v>1</v>
      </c>
      <c r="I32" s="26"/>
      <c r="J32" s="26"/>
      <c r="K32" s="26"/>
      <c r="L32" s="26"/>
      <c r="M32" s="26"/>
      <c r="N32" s="26"/>
      <c r="O32" s="26"/>
      <c r="P32" s="26"/>
      <c r="Q32" s="26"/>
      <c r="R32" s="26"/>
      <c r="S32" s="26"/>
      <c r="T32" s="26"/>
      <c r="U32" s="26"/>
      <c r="V32" s="26"/>
      <c r="W32" s="26"/>
      <c r="X32" s="26"/>
      <c r="Y32" s="27"/>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1:64" s="3" customFormat="1" ht="30" hidden="1" customHeight="1" outlineLevel="2" thickBot="1" x14ac:dyDescent="0.55000000000000004">
      <c r="A33" s="42"/>
      <c r="B33" s="139" t="s">
        <v>67</v>
      </c>
      <c r="C33" s="135" t="s">
        <v>114</v>
      </c>
      <c r="D33" s="136">
        <v>0</v>
      </c>
      <c r="E33" s="138">
        <f>F32+1</f>
        <v>43513</v>
      </c>
      <c r="F33" s="138">
        <f>E33</f>
        <v>43513</v>
      </c>
      <c r="G33" s="15"/>
      <c r="H33" s="15">
        <f t="shared" si="6"/>
        <v>1</v>
      </c>
      <c r="I33" s="26"/>
      <c r="J33" s="26"/>
      <c r="K33" s="26"/>
      <c r="L33" s="26"/>
      <c r="M33" s="26"/>
      <c r="N33" s="26"/>
      <c r="O33" s="26"/>
      <c r="P33" s="26"/>
      <c r="Q33" s="26"/>
      <c r="R33" s="26"/>
      <c r="S33" s="26"/>
      <c r="T33" s="26"/>
      <c r="U33" s="26"/>
      <c r="V33" s="26"/>
      <c r="W33" s="26"/>
      <c r="X33" s="26"/>
      <c r="Y33" s="27"/>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3" customFormat="1" ht="30" hidden="1" customHeight="1" outlineLevel="1" collapsed="1" thickBot="1" x14ac:dyDescent="0.55000000000000004">
      <c r="A34" s="42"/>
      <c r="B34" s="117" t="s">
        <v>94</v>
      </c>
      <c r="C34" s="121" t="s">
        <v>112</v>
      </c>
      <c r="D34" s="19"/>
      <c r="E34" s="116">
        <f>E35</f>
        <v>43514</v>
      </c>
      <c r="F34" s="116">
        <f>F38</f>
        <v>43519</v>
      </c>
      <c r="G34" s="15"/>
      <c r="H34" s="15">
        <f t="shared" si="6"/>
        <v>6</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3" customFormat="1" ht="30" hidden="1" customHeight="1" outlineLevel="2" thickBot="1" x14ac:dyDescent="0.55000000000000004">
      <c r="A35" s="42"/>
      <c r="B35" s="134" t="s">
        <v>71</v>
      </c>
      <c r="C35" s="135" t="s">
        <v>114</v>
      </c>
      <c r="D35" s="136">
        <v>0</v>
      </c>
      <c r="E35" s="138">
        <f>F33+1</f>
        <v>43514</v>
      </c>
      <c r="F35" s="138">
        <f>E35</f>
        <v>43514</v>
      </c>
      <c r="G35" s="15"/>
      <c r="H35" s="15">
        <f t="shared" si="6"/>
        <v>1</v>
      </c>
      <c r="I35" s="26"/>
      <c r="J35" s="26"/>
      <c r="K35" s="26"/>
      <c r="L35" s="26"/>
      <c r="M35" s="26"/>
      <c r="N35" s="26"/>
      <c r="O35" s="26"/>
      <c r="P35" s="26"/>
      <c r="Q35" s="26"/>
      <c r="R35" s="26"/>
      <c r="S35" s="26"/>
      <c r="T35" s="26"/>
      <c r="U35" s="26"/>
      <c r="V35" s="26"/>
      <c r="W35" s="26"/>
      <c r="X35" s="26"/>
      <c r="Y35" s="27"/>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3" customFormat="1" ht="30" hidden="1" customHeight="1" outlineLevel="2" thickBot="1" x14ac:dyDescent="0.55000000000000004">
      <c r="A36" s="42"/>
      <c r="B36" s="134" t="s">
        <v>68</v>
      </c>
      <c r="C36" s="135" t="s">
        <v>114</v>
      </c>
      <c r="D36" s="136">
        <v>0</v>
      </c>
      <c r="E36" s="138">
        <f>F35+1</f>
        <v>43515</v>
      </c>
      <c r="F36" s="138">
        <f>E36+1</f>
        <v>43516</v>
      </c>
      <c r="G36" s="15"/>
      <c r="H36" s="15">
        <f t="shared" si="6"/>
        <v>2</v>
      </c>
      <c r="I36" s="26"/>
      <c r="J36" s="26"/>
      <c r="K36" s="26"/>
      <c r="L36" s="26"/>
      <c r="M36" s="26"/>
      <c r="N36" s="26"/>
      <c r="O36" s="26"/>
      <c r="P36" s="26"/>
      <c r="Q36" s="26"/>
      <c r="R36" s="26"/>
      <c r="S36" s="26"/>
      <c r="T36" s="26"/>
      <c r="U36" s="26"/>
      <c r="V36" s="26"/>
      <c r="W36" s="26"/>
      <c r="X36" s="26"/>
      <c r="Y36" s="27"/>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3" customFormat="1" ht="30" hidden="1" customHeight="1" outlineLevel="2" thickBot="1" x14ac:dyDescent="0.55000000000000004">
      <c r="A37" s="42"/>
      <c r="B37" s="134" t="s">
        <v>69</v>
      </c>
      <c r="C37" s="135" t="s">
        <v>114</v>
      </c>
      <c r="D37" s="136">
        <v>0</v>
      </c>
      <c r="E37" s="138">
        <f>F36+1</f>
        <v>43517</v>
      </c>
      <c r="F37" s="138">
        <f>E37+1</f>
        <v>43518</v>
      </c>
      <c r="G37" s="15"/>
      <c r="H37" s="15">
        <f t="shared" si="6"/>
        <v>2</v>
      </c>
      <c r="I37" s="26"/>
      <c r="J37" s="26"/>
      <c r="K37" s="26"/>
      <c r="L37" s="26"/>
      <c r="M37" s="26"/>
      <c r="N37" s="26"/>
      <c r="O37" s="26"/>
      <c r="P37" s="26"/>
      <c r="Q37" s="26"/>
      <c r="R37" s="26"/>
      <c r="S37" s="26"/>
      <c r="T37" s="26"/>
      <c r="U37" s="26"/>
      <c r="V37" s="26"/>
      <c r="W37" s="26"/>
      <c r="X37" s="26"/>
      <c r="Y37" s="27"/>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3" customFormat="1" ht="30" hidden="1" customHeight="1" outlineLevel="2" thickBot="1" x14ac:dyDescent="0.55000000000000004">
      <c r="A38" s="42"/>
      <c r="B38" s="134" t="s">
        <v>70</v>
      </c>
      <c r="C38" s="135" t="s">
        <v>114</v>
      </c>
      <c r="D38" s="136">
        <v>0</v>
      </c>
      <c r="E38" s="138">
        <f>F37+1</f>
        <v>43519</v>
      </c>
      <c r="F38" s="138">
        <f>E38</f>
        <v>43519</v>
      </c>
      <c r="G38" s="15"/>
      <c r="H38" s="15">
        <f t="shared" si="6"/>
        <v>1</v>
      </c>
      <c r="I38" s="26"/>
      <c r="J38" s="26"/>
      <c r="K38" s="26"/>
      <c r="L38" s="26"/>
      <c r="M38" s="26"/>
      <c r="N38" s="26"/>
      <c r="O38" s="26"/>
      <c r="P38" s="26"/>
      <c r="Q38" s="26"/>
      <c r="R38" s="26"/>
      <c r="S38" s="26"/>
      <c r="T38" s="26"/>
      <c r="U38" s="26"/>
      <c r="V38" s="26"/>
      <c r="W38" s="26"/>
      <c r="X38" s="26"/>
      <c r="Y38" s="27"/>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3" customFormat="1" ht="30" customHeight="1" collapsed="1" thickBot="1" x14ac:dyDescent="0.55000000000000004">
      <c r="A39" s="42" t="s">
        <v>25</v>
      </c>
      <c r="B39" s="124" t="s">
        <v>39</v>
      </c>
      <c r="C39" s="101" t="s">
        <v>117</v>
      </c>
      <c r="D39" s="82"/>
      <c r="E39" s="83">
        <f>E40</f>
        <v>43505</v>
      </c>
      <c r="F39" s="84">
        <f>F49</f>
        <v>43526</v>
      </c>
      <c r="G39" s="15"/>
      <c r="H39" s="15">
        <f t="shared" si="6"/>
        <v>22</v>
      </c>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s="3" customFormat="1" ht="30" hidden="1" customHeight="1" outlineLevel="1" thickBot="1" x14ac:dyDescent="0.55000000000000004">
      <c r="A40" s="42"/>
      <c r="B40" s="118" t="s">
        <v>77</v>
      </c>
      <c r="C40" s="122" t="s">
        <v>101</v>
      </c>
      <c r="D40" s="18"/>
      <c r="E40" s="109">
        <f>E41</f>
        <v>43505</v>
      </c>
      <c r="F40" s="109">
        <f>F43</f>
        <v>43513</v>
      </c>
      <c r="G40" s="15"/>
      <c r="H40" s="15">
        <f t="shared" si="6"/>
        <v>9</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s="3" customFormat="1" ht="30" hidden="1" customHeight="1" outlineLevel="2" thickBot="1" x14ac:dyDescent="0.55000000000000004">
      <c r="A41" s="42"/>
      <c r="B41" s="140" t="s">
        <v>78</v>
      </c>
      <c r="C41" s="141" t="s">
        <v>113</v>
      </c>
      <c r="D41" s="142">
        <v>0</v>
      </c>
      <c r="E41" s="143">
        <f>F17+1</f>
        <v>43505</v>
      </c>
      <c r="F41" s="143">
        <f>E41+1</f>
        <v>43506</v>
      </c>
      <c r="G41" s="15"/>
      <c r="H41" s="15">
        <f t="shared" si="6"/>
        <v>2</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s="3" customFormat="1" ht="30" hidden="1" customHeight="1" outlineLevel="2" thickBot="1" x14ac:dyDescent="0.55000000000000004">
      <c r="A42" s="42"/>
      <c r="B42" s="144" t="s">
        <v>97</v>
      </c>
      <c r="C42" s="141" t="s">
        <v>113</v>
      </c>
      <c r="D42" s="142">
        <v>0</v>
      </c>
      <c r="E42" s="143">
        <f>F41+1</f>
        <v>43507</v>
      </c>
      <c r="F42" s="143">
        <f>E42+2</f>
        <v>43509</v>
      </c>
      <c r="G42" s="15"/>
      <c r="H42" s="15"/>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s="3" customFormat="1" ht="30" hidden="1" customHeight="1" outlineLevel="2" thickBot="1" x14ac:dyDescent="0.55000000000000004">
      <c r="A43" s="42"/>
      <c r="B43" s="140" t="s">
        <v>79</v>
      </c>
      <c r="C43" s="141" t="s">
        <v>99</v>
      </c>
      <c r="D43" s="142">
        <v>0</v>
      </c>
      <c r="E43" s="143">
        <f>F42+1</f>
        <v>43510</v>
      </c>
      <c r="F43" s="143">
        <f>E43+3</f>
        <v>43513</v>
      </c>
      <c r="G43" s="15"/>
      <c r="H43" s="15"/>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pans="1:64" s="3" customFormat="1" ht="30" hidden="1" customHeight="1" outlineLevel="1" collapsed="1" thickBot="1" x14ac:dyDescent="0.55000000000000004">
      <c r="A44" s="42"/>
      <c r="B44" s="118" t="s">
        <v>72</v>
      </c>
      <c r="C44" s="122" t="s">
        <v>98</v>
      </c>
      <c r="D44" s="18"/>
      <c r="E44" s="109">
        <f>E45</f>
        <v>43510</v>
      </c>
      <c r="F44" s="109">
        <f>F48</f>
        <v>43518</v>
      </c>
      <c r="G44" s="15"/>
      <c r="H44" s="15">
        <f t="shared" si="6"/>
        <v>9</v>
      </c>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s="3" customFormat="1" ht="30" hidden="1" customHeight="1" outlineLevel="2" thickBot="1" x14ac:dyDescent="0.55000000000000004">
      <c r="A45" s="42"/>
      <c r="B45" s="140" t="s">
        <v>60</v>
      </c>
      <c r="C45" s="141" t="s">
        <v>113</v>
      </c>
      <c r="D45" s="142">
        <v>0</v>
      </c>
      <c r="E45" s="143">
        <f>F42+1</f>
        <v>43510</v>
      </c>
      <c r="F45" s="143">
        <f>E45+1</f>
        <v>43511</v>
      </c>
      <c r="G45" s="15"/>
      <c r="H45" s="15">
        <f t="shared" si="6"/>
        <v>2</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s="3" customFormat="1" ht="30" hidden="1" customHeight="1" outlineLevel="2" thickBot="1" x14ac:dyDescent="0.55000000000000004">
      <c r="A46" s="42"/>
      <c r="B46" s="140" t="s">
        <v>80</v>
      </c>
      <c r="C46" s="141" t="s">
        <v>113</v>
      </c>
      <c r="D46" s="142">
        <v>0</v>
      </c>
      <c r="E46" s="143">
        <f>F45+1</f>
        <v>43512</v>
      </c>
      <c r="F46" s="143">
        <f>E46+1</f>
        <v>43513</v>
      </c>
      <c r="G46" s="15"/>
      <c r="H46" s="15"/>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s="3" customFormat="1" ht="30" hidden="1" customHeight="1" outlineLevel="2" thickBot="1" x14ac:dyDescent="0.55000000000000004">
      <c r="A47" s="42"/>
      <c r="B47" s="140" t="s">
        <v>61</v>
      </c>
      <c r="C47" s="141" t="s">
        <v>113</v>
      </c>
      <c r="D47" s="142">
        <v>0</v>
      </c>
      <c r="E47" s="143">
        <f>F46+1</f>
        <v>43514</v>
      </c>
      <c r="F47" s="143">
        <f>E47+2</f>
        <v>43516</v>
      </c>
      <c r="G47" s="15"/>
      <c r="H47" s="15"/>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s="3" customFormat="1" ht="30" hidden="1" customHeight="1" outlineLevel="2" thickBot="1" x14ac:dyDescent="0.55000000000000004">
      <c r="A48" s="42"/>
      <c r="B48" s="140" t="s">
        <v>62</v>
      </c>
      <c r="C48" s="141" t="s">
        <v>113</v>
      </c>
      <c r="D48" s="142">
        <v>0</v>
      </c>
      <c r="E48" s="143">
        <f>F47+1</f>
        <v>43517</v>
      </c>
      <c r="F48" s="143">
        <f>E48+1</f>
        <v>43518</v>
      </c>
      <c r="G48" s="15"/>
      <c r="H48" s="15"/>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pans="1:64" s="3" customFormat="1" ht="30" hidden="1" customHeight="1" outlineLevel="1" collapsed="1" thickBot="1" x14ac:dyDescent="0.55000000000000004">
      <c r="A49" s="42"/>
      <c r="B49" s="118" t="s">
        <v>73</v>
      </c>
      <c r="C49" s="122" t="s">
        <v>98</v>
      </c>
      <c r="D49" s="18"/>
      <c r="E49" s="109">
        <f>E50</f>
        <v>43519</v>
      </c>
      <c r="F49" s="109">
        <f>F52</f>
        <v>43526</v>
      </c>
      <c r="G49" s="15"/>
      <c r="H49" s="15">
        <f t="shared" si="6"/>
        <v>8</v>
      </c>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1:64" s="3" customFormat="1" ht="30" hidden="1" customHeight="1" outlineLevel="2" thickBot="1" x14ac:dyDescent="0.55000000000000004">
      <c r="A50" s="42"/>
      <c r="B50" s="140" t="s">
        <v>76</v>
      </c>
      <c r="C50" s="141" t="s">
        <v>113</v>
      </c>
      <c r="D50" s="142">
        <v>0</v>
      </c>
      <c r="E50" s="143">
        <f>F48+1</f>
        <v>43519</v>
      </c>
      <c r="F50" s="143">
        <f>E50+1</f>
        <v>43520</v>
      </c>
      <c r="G50" s="15"/>
      <c r="H50" s="15">
        <f t="shared" si="6"/>
        <v>2</v>
      </c>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pans="1:64" s="3" customFormat="1" ht="30" hidden="1" customHeight="1" outlineLevel="2" thickBot="1" x14ac:dyDescent="0.55000000000000004">
      <c r="A51" s="42"/>
      <c r="B51" s="140" t="s">
        <v>74</v>
      </c>
      <c r="C51" s="141" t="s">
        <v>113</v>
      </c>
      <c r="D51" s="142">
        <v>0</v>
      </c>
      <c r="E51" s="143">
        <f>F50+1</f>
        <v>43521</v>
      </c>
      <c r="F51" s="143">
        <f>E51+2</f>
        <v>43523</v>
      </c>
      <c r="G51" s="15"/>
      <c r="H51" s="15"/>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pans="1:64" s="3" customFormat="1" ht="30" hidden="1" customHeight="1" outlineLevel="2" thickBot="1" x14ac:dyDescent="0.55000000000000004">
      <c r="A52" s="42"/>
      <c r="B52" s="140" t="s">
        <v>75</v>
      </c>
      <c r="C52" s="141" t="s">
        <v>113</v>
      </c>
      <c r="D52" s="142">
        <v>0</v>
      </c>
      <c r="E52" s="143">
        <f>F51+1</f>
        <v>43524</v>
      </c>
      <c r="F52" s="143">
        <f>E52+2</f>
        <v>43526</v>
      </c>
      <c r="G52" s="15"/>
      <c r="H52" s="15"/>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pans="1:64" s="3" customFormat="1" ht="30" customHeight="1" collapsed="1" thickBot="1" x14ac:dyDescent="0.55000000000000004">
      <c r="A53" s="42" t="s">
        <v>25</v>
      </c>
      <c r="B53" s="126" t="s">
        <v>40</v>
      </c>
      <c r="C53" s="102" t="s">
        <v>48</v>
      </c>
      <c r="D53" s="85"/>
      <c r="E53" s="86">
        <f>E54</f>
        <v>43505</v>
      </c>
      <c r="F53" s="87">
        <f>F63</f>
        <v>43523</v>
      </c>
      <c r="G53" s="15"/>
      <c r="H53" s="15">
        <f t="shared" si="6"/>
        <v>19</v>
      </c>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pans="1:64" s="3" customFormat="1" ht="30" hidden="1" customHeight="1" outlineLevel="1" thickBot="1" x14ac:dyDescent="0.55000000000000004">
      <c r="A54" s="42"/>
      <c r="B54" s="119" t="s">
        <v>81</v>
      </c>
      <c r="C54" s="123" t="s">
        <v>48</v>
      </c>
      <c r="D54" s="110"/>
      <c r="E54" s="111">
        <f>E55</f>
        <v>43505</v>
      </c>
      <c r="F54" s="111">
        <f>F63</f>
        <v>43523</v>
      </c>
      <c r="G54" s="15"/>
      <c r="H54" s="15">
        <f t="shared" si="6"/>
        <v>19</v>
      </c>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pans="1:64" s="3" customFormat="1" ht="30" hidden="1" customHeight="1" outlineLevel="2" thickBot="1" x14ac:dyDescent="0.55000000000000004">
      <c r="A55" s="42"/>
      <c r="B55" s="145" t="s">
        <v>84</v>
      </c>
      <c r="C55" s="146" t="s">
        <v>115</v>
      </c>
      <c r="D55" s="147">
        <v>0</v>
      </c>
      <c r="E55" s="148">
        <f>F17+1</f>
        <v>43505</v>
      </c>
      <c r="F55" s="148">
        <f>E55+1</f>
        <v>43506</v>
      </c>
      <c r="G55" s="15"/>
      <c r="H55" s="15">
        <f t="shared" si="6"/>
        <v>2</v>
      </c>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pans="1:64" s="3" customFormat="1" ht="30" hidden="1" customHeight="1" outlineLevel="2" thickBot="1" x14ac:dyDescent="0.55000000000000004">
      <c r="A56" s="42"/>
      <c r="B56" s="145" t="s">
        <v>85</v>
      </c>
      <c r="C56" s="146" t="s">
        <v>115</v>
      </c>
      <c r="D56" s="147">
        <v>0</v>
      </c>
      <c r="E56" s="148">
        <f>F55+1</f>
        <v>43507</v>
      </c>
      <c r="F56" s="148">
        <f>E56</f>
        <v>43507</v>
      </c>
      <c r="G56" s="15"/>
      <c r="H56" s="15"/>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pans="1:64" s="3" customFormat="1" ht="30" hidden="1" customHeight="1" outlineLevel="2" thickBot="1" x14ac:dyDescent="0.55000000000000004">
      <c r="A57" s="42"/>
      <c r="B57" s="145" t="s">
        <v>107</v>
      </c>
      <c r="C57" s="146" t="s">
        <v>115</v>
      </c>
      <c r="D57" s="147">
        <v>0</v>
      </c>
      <c r="E57" s="148">
        <f>F56+1</f>
        <v>43508</v>
      </c>
      <c r="F57" s="148">
        <f>E57+2</f>
        <v>43510</v>
      </c>
      <c r="G57" s="15"/>
      <c r="H57" s="15"/>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58" spans="1:64" s="3" customFormat="1" ht="30" hidden="1" customHeight="1" outlineLevel="1" collapsed="1" thickBot="1" x14ac:dyDescent="0.55000000000000004">
      <c r="A58" s="42"/>
      <c r="B58" s="119" t="s">
        <v>82</v>
      </c>
      <c r="C58" s="123" t="s">
        <v>48</v>
      </c>
      <c r="D58" s="110"/>
      <c r="E58" s="111">
        <f>E59</f>
        <v>43511</v>
      </c>
      <c r="F58" s="111">
        <f>F62</f>
        <v>43516</v>
      </c>
      <c r="G58" s="15"/>
      <c r="H58" s="15">
        <f t="shared" si="6"/>
        <v>6</v>
      </c>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row>
    <row r="59" spans="1:64" s="3" customFormat="1" ht="30" hidden="1" customHeight="1" outlineLevel="2" thickBot="1" x14ac:dyDescent="0.55000000000000004">
      <c r="A59" s="42"/>
      <c r="B59" s="145" t="s">
        <v>86</v>
      </c>
      <c r="C59" s="146" t="s">
        <v>115</v>
      </c>
      <c r="D59" s="147">
        <v>0</v>
      </c>
      <c r="E59" s="148">
        <f>F57+1</f>
        <v>43511</v>
      </c>
      <c r="F59" s="148">
        <f>E59+1</f>
        <v>43512</v>
      </c>
      <c r="G59" s="15"/>
      <c r="H59" s="15">
        <f t="shared" si="6"/>
        <v>2</v>
      </c>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row r="60" spans="1:64" s="3" customFormat="1" ht="30" hidden="1" customHeight="1" outlineLevel="2" thickBot="1" x14ac:dyDescent="0.55000000000000004">
      <c r="A60" s="42"/>
      <c r="B60" s="145" t="s">
        <v>87</v>
      </c>
      <c r="C60" s="146" t="s">
        <v>115</v>
      </c>
      <c r="D60" s="147">
        <v>0</v>
      </c>
      <c r="E60" s="148">
        <f>F59+1</f>
        <v>43513</v>
      </c>
      <c r="F60" s="148">
        <f>E60</f>
        <v>43513</v>
      </c>
      <c r="G60" s="15"/>
      <c r="H60" s="15"/>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pans="1:64" s="3" customFormat="1" ht="30" hidden="1" customHeight="1" outlineLevel="2" thickBot="1" x14ac:dyDescent="0.55000000000000004">
      <c r="A61" s="42"/>
      <c r="B61" s="145" t="s">
        <v>88</v>
      </c>
      <c r="C61" s="146" t="s">
        <v>115</v>
      </c>
      <c r="D61" s="147">
        <v>0</v>
      </c>
      <c r="E61" s="148">
        <f>F60+1</f>
        <v>43514</v>
      </c>
      <c r="F61" s="148">
        <f>E61+1</f>
        <v>43515</v>
      </c>
      <c r="G61" s="15"/>
      <c r="H61" s="15"/>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pans="1:64" s="3" customFormat="1" ht="30" hidden="1" customHeight="1" outlineLevel="2" thickBot="1" x14ac:dyDescent="0.55000000000000004">
      <c r="A62" s="42"/>
      <c r="B62" s="145" t="s">
        <v>110</v>
      </c>
      <c r="C62" s="146" t="s">
        <v>115</v>
      </c>
      <c r="D62" s="147">
        <v>0</v>
      </c>
      <c r="E62" s="148">
        <f>F61+1</f>
        <v>43516</v>
      </c>
      <c r="F62" s="148">
        <f>E62</f>
        <v>43516</v>
      </c>
      <c r="G62" s="15"/>
      <c r="H62" s="15"/>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row>
    <row r="63" spans="1:64" s="3" customFormat="1" ht="30" hidden="1" customHeight="1" outlineLevel="1" collapsed="1" thickBot="1" x14ac:dyDescent="0.55000000000000004">
      <c r="A63" s="42"/>
      <c r="B63" s="119" t="s">
        <v>83</v>
      </c>
      <c r="C63" s="123" t="s">
        <v>48</v>
      </c>
      <c r="D63" s="110"/>
      <c r="E63" s="111">
        <f>E64</f>
        <v>43517</v>
      </c>
      <c r="F63" s="111">
        <f>F68</f>
        <v>43523</v>
      </c>
      <c r="G63" s="15"/>
      <c r="H63" s="15">
        <f t="shared" si="6"/>
        <v>7</v>
      </c>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row>
    <row r="64" spans="1:64" s="3" customFormat="1" ht="30" hidden="1" customHeight="1" outlineLevel="2" thickBot="1" x14ac:dyDescent="0.55000000000000004">
      <c r="A64" s="42"/>
      <c r="B64" s="145" t="s">
        <v>89</v>
      </c>
      <c r="C64" s="146" t="s">
        <v>115</v>
      </c>
      <c r="D64" s="147">
        <v>0</v>
      </c>
      <c r="E64" s="148">
        <f>F62+1</f>
        <v>43517</v>
      </c>
      <c r="F64" s="148">
        <f>E64+1</f>
        <v>43518</v>
      </c>
      <c r="G64" s="15"/>
      <c r="H64" s="15"/>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row>
    <row r="65" spans="1:64" s="3" customFormat="1" ht="30" hidden="1" customHeight="1" outlineLevel="2" thickBot="1" x14ac:dyDescent="0.55000000000000004">
      <c r="A65" s="42"/>
      <c r="B65" s="145" t="s">
        <v>90</v>
      </c>
      <c r="C65" s="146" t="s">
        <v>115</v>
      </c>
      <c r="D65" s="147">
        <v>0</v>
      </c>
      <c r="E65" s="148">
        <f>F64+1</f>
        <v>43519</v>
      </c>
      <c r="F65" s="148">
        <f>E65</f>
        <v>43519</v>
      </c>
      <c r="G65" s="15"/>
      <c r="H65" s="15"/>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row>
    <row r="66" spans="1:64" s="3" customFormat="1" ht="30" hidden="1" customHeight="1" outlineLevel="2" thickBot="1" x14ac:dyDescent="0.55000000000000004">
      <c r="A66" s="42"/>
      <c r="B66" s="145" t="s">
        <v>91</v>
      </c>
      <c r="C66" s="146" t="s">
        <v>115</v>
      </c>
      <c r="D66" s="147">
        <v>0</v>
      </c>
      <c r="E66" s="148">
        <f>F65+1</f>
        <v>43520</v>
      </c>
      <c r="F66" s="148">
        <f>E66+1</f>
        <v>43521</v>
      </c>
      <c r="G66" s="15"/>
      <c r="H66" s="15"/>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row>
    <row r="67" spans="1:64" s="3" customFormat="1" ht="30" hidden="1" customHeight="1" outlineLevel="2" thickBot="1" x14ac:dyDescent="0.55000000000000004">
      <c r="A67" s="42"/>
      <c r="B67" s="145" t="s">
        <v>92</v>
      </c>
      <c r="C67" s="146" t="s">
        <v>115</v>
      </c>
      <c r="D67" s="147">
        <v>0</v>
      </c>
      <c r="E67" s="148">
        <f>F66+1</f>
        <v>43522</v>
      </c>
      <c r="F67" s="148">
        <f>E67</f>
        <v>43522</v>
      </c>
      <c r="G67" s="15"/>
      <c r="H67" s="15"/>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row>
    <row r="68" spans="1:64" s="3" customFormat="1" ht="30" hidden="1" customHeight="1" outlineLevel="2" thickBot="1" x14ac:dyDescent="0.55000000000000004">
      <c r="A68" s="42"/>
      <c r="B68" s="145" t="s">
        <v>93</v>
      </c>
      <c r="C68" s="146" t="s">
        <v>115</v>
      </c>
      <c r="D68" s="147">
        <v>0</v>
      </c>
      <c r="E68" s="148">
        <f>F67+1</f>
        <v>43523</v>
      </c>
      <c r="F68" s="148">
        <f>E68</f>
        <v>43523</v>
      </c>
      <c r="G68" s="15"/>
      <c r="H68" s="15"/>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row>
    <row r="69" spans="1:64" s="3" customFormat="1" ht="30" customHeight="1" collapsed="1" thickBot="1" x14ac:dyDescent="0.55000000000000004">
      <c r="A69" s="42" t="s">
        <v>25</v>
      </c>
      <c r="B69" s="127" t="s">
        <v>116</v>
      </c>
      <c r="C69" s="103" t="s">
        <v>111</v>
      </c>
      <c r="D69" s="88"/>
      <c r="E69" s="89">
        <f>F39+1</f>
        <v>43527</v>
      </c>
      <c r="F69" s="90">
        <f>E69+2</f>
        <v>43529</v>
      </c>
      <c r="G69" s="15"/>
      <c r="H69" s="15">
        <f t="shared" si="6"/>
        <v>3</v>
      </c>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row>
    <row r="70" spans="1:64" s="3" customFormat="1" ht="30" customHeight="1" thickBot="1" x14ac:dyDescent="0.55000000000000004">
      <c r="A70" s="42" t="s">
        <v>25</v>
      </c>
      <c r="B70" s="128" t="s">
        <v>42</v>
      </c>
      <c r="C70" s="104" t="s">
        <v>111</v>
      </c>
      <c r="D70" s="79"/>
      <c r="E70" s="80">
        <f>E14</f>
        <v>43527</v>
      </c>
      <c r="F70" s="81">
        <f>F78</f>
        <v>43544</v>
      </c>
      <c r="G70" s="15"/>
      <c r="H70" s="15">
        <f t="shared" si="6"/>
        <v>18</v>
      </c>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row>
    <row r="71" spans="1:64" s="3" customFormat="1" ht="30" hidden="1" customHeight="1" outlineLevel="1" thickBot="1" x14ac:dyDescent="0.55000000000000004">
      <c r="A71" s="42"/>
      <c r="B71" s="120" t="s">
        <v>102</v>
      </c>
      <c r="C71" s="154" t="s">
        <v>98</v>
      </c>
      <c r="D71" s="17"/>
      <c r="E71" s="108">
        <f>E72</f>
        <v>43530</v>
      </c>
      <c r="F71" s="108">
        <f>F73</f>
        <v>43533</v>
      </c>
      <c r="G71" s="15"/>
      <c r="H71" s="15">
        <f t="shared" si="6"/>
        <v>4</v>
      </c>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row>
    <row r="72" spans="1:64" s="3" customFormat="1" ht="30" hidden="1" customHeight="1" outlineLevel="2" thickBot="1" x14ac:dyDescent="0.55000000000000004">
      <c r="A72" s="42"/>
      <c r="B72" s="149" t="s">
        <v>103</v>
      </c>
      <c r="C72" s="150" t="s">
        <v>114</v>
      </c>
      <c r="D72" s="151">
        <v>0</v>
      </c>
      <c r="E72" s="152">
        <f>F69+1</f>
        <v>43530</v>
      </c>
      <c r="F72" s="152">
        <f>E72+1</f>
        <v>43531</v>
      </c>
      <c r="G72" s="15"/>
      <c r="H72" s="15">
        <f t="shared" si="6"/>
        <v>2</v>
      </c>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row>
    <row r="73" spans="1:64" s="3" customFormat="1" ht="30" hidden="1" customHeight="1" outlineLevel="2" thickBot="1" x14ac:dyDescent="0.55000000000000004">
      <c r="A73" s="42"/>
      <c r="B73" s="153" t="s">
        <v>104</v>
      </c>
      <c r="C73" s="150" t="s">
        <v>114</v>
      </c>
      <c r="D73" s="151">
        <v>0</v>
      </c>
      <c r="E73" s="152">
        <f>F72+1</f>
        <v>43532</v>
      </c>
      <c r="F73" s="152">
        <f>E73+1</f>
        <v>43533</v>
      </c>
      <c r="G73" s="15"/>
      <c r="H73" s="15"/>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4" spans="1:64" s="3" customFormat="1" ht="30" hidden="1" customHeight="1" outlineLevel="1" collapsed="1" thickBot="1" x14ac:dyDescent="0.55000000000000004">
      <c r="A74" s="42"/>
      <c r="B74" s="120" t="s">
        <v>105</v>
      </c>
      <c r="C74" s="154" t="s">
        <v>98</v>
      </c>
      <c r="D74" s="17"/>
      <c r="E74" s="108">
        <f>E75</f>
        <v>43534</v>
      </c>
      <c r="F74" s="108">
        <f>F77</f>
        <v>43540</v>
      </c>
      <c r="G74" s="15"/>
      <c r="H74" s="15">
        <f t="shared" si="6"/>
        <v>7</v>
      </c>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row>
    <row r="75" spans="1:64" s="3" customFormat="1" ht="30" hidden="1" customHeight="1" outlineLevel="2" thickBot="1" x14ac:dyDescent="0.55000000000000004">
      <c r="A75" s="42"/>
      <c r="B75" s="153" t="s">
        <v>106</v>
      </c>
      <c r="C75" s="150" t="s">
        <v>114</v>
      </c>
      <c r="D75" s="151">
        <v>0</v>
      </c>
      <c r="E75" s="152">
        <f>F73+1</f>
        <v>43534</v>
      </c>
      <c r="F75" s="152">
        <f>E75+2</f>
        <v>43536</v>
      </c>
      <c r="G75" s="15"/>
      <c r="H75" s="15"/>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row>
    <row r="76" spans="1:64" s="3" customFormat="1" ht="30" hidden="1" customHeight="1" outlineLevel="2" thickBot="1" x14ac:dyDescent="0.55000000000000004">
      <c r="A76" s="42"/>
      <c r="B76" s="153" t="s">
        <v>108</v>
      </c>
      <c r="C76" s="150" t="s">
        <v>114</v>
      </c>
      <c r="D76" s="151">
        <v>0</v>
      </c>
      <c r="E76" s="152">
        <f>F75+1</f>
        <v>43537</v>
      </c>
      <c r="F76" s="152">
        <f>E76</f>
        <v>43537</v>
      </c>
      <c r="G76" s="15"/>
      <c r="H76" s="15"/>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row>
    <row r="77" spans="1:64" s="3" customFormat="1" ht="30" hidden="1" customHeight="1" outlineLevel="2" thickBot="1" x14ac:dyDescent="0.55000000000000004">
      <c r="A77" s="42"/>
      <c r="B77" s="153" t="s">
        <v>109</v>
      </c>
      <c r="C77" s="150" t="s">
        <v>114</v>
      </c>
      <c r="D77" s="151">
        <v>0</v>
      </c>
      <c r="E77" s="152">
        <f>F76+1</f>
        <v>43538</v>
      </c>
      <c r="F77" s="152">
        <f>E77+2</f>
        <v>43540</v>
      </c>
      <c r="G77" s="15"/>
      <c r="H77" s="15"/>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row>
    <row r="78" spans="1:64" s="3" customFormat="1" ht="30" hidden="1" customHeight="1" outlineLevel="1" collapsed="1" thickBot="1" x14ac:dyDescent="0.55000000000000004">
      <c r="A78" s="43" t="s">
        <v>35</v>
      </c>
      <c r="B78" s="120" t="s">
        <v>96</v>
      </c>
      <c r="C78" s="154" t="s">
        <v>98</v>
      </c>
      <c r="D78" s="17"/>
      <c r="E78" s="108">
        <f>E79</f>
        <v>43541</v>
      </c>
      <c r="F78" s="108">
        <f>F82</f>
        <v>43544</v>
      </c>
      <c r="G78" s="15"/>
      <c r="H78" s="15">
        <f t="shared" si="6"/>
        <v>4</v>
      </c>
      <c r="I78" s="26"/>
      <c r="J78" s="26"/>
      <c r="K78" s="26"/>
      <c r="L78" s="26"/>
      <c r="M78" s="26"/>
      <c r="N78" s="26"/>
      <c r="O78" s="26"/>
      <c r="P78" s="26"/>
      <c r="Q78" s="26"/>
      <c r="R78" s="26"/>
      <c r="S78" s="26"/>
      <c r="T78" s="26"/>
      <c r="U78" s="27"/>
      <c r="V78" s="27"/>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row>
    <row r="79" spans="1:64" s="3" customFormat="1" ht="30" hidden="1" customHeight="1" outlineLevel="2" thickBot="1" x14ac:dyDescent="0.55000000000000004">
      <c r="A79" s="42"/>
      <c r="B79" s="149" t="s">
        <v>55</v>
      </c>
      <c r="C79" s="150" t="s">
        <v>114</v>
      </c>
      <c r="D79" s="151">
        <v>0</v>
      </c>
      <c r="E79" s="152">
        <f>F77+1</f>
        <v>43541</v>
      </c>
      <c r="F79" s="152">
        <f>E79</f>
        <v>43541</v>
      </c>
      <c r="G79" s="15"/>
      <c r="H79" s="15">
        <f t="shared" si="6"/>
        <v>1</v>
      </c>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row>
    <row r="80" spans="1:64" s="3" customFormat="1" ht="30" hidden="1" customHeight="1" outlineLevel="2" thickBot="1" x14ac:dyDescent="0.55000000000000004">
      <c r="A80" s="42"/>
      <c r="B80" s="149" t="s">
        <v>56</v>
      </c>
      <c r="C80" s="150" t="s">
        <v>114</v>
      </c>
      <c r="D80" s="151">
        <v>0</v>
      </c>
      <c r="E80" s="152">
        <f>F79+1</f>
        <v>43542</v>
      </c>
      <c r="F80" s="152">
        <f>E80</f>
        <v>43542</v>
      </c>
      <c r="G80" s="15"/>
      <c r="H80" s="15">
        <f t="shared" si="6"/>
        <v>1</v>
      </c>
      <c r="I80" s="26"/>
      <c r="J80" s="26"/>
      <c r="K80" s="26"/>
      <c r="L80" s="26"/>
      <c r="M80" s="26"/>
      <c r="N80" s="26"/>
      <c r="O80" s="26"/>
      <c r="P80" s="26"/>
      <c r="Q80" s="26"/>
      <c r="R80" s="26"/>
      <c r="S80" s="26"/>
      <c r="T80" s="26"/>
      <c r="U80" s="26"/>
      <c r="V80" s="26"/>
      <c r="W80" s="26"/>
      <c r="X80" s="26"/>
      <c r="Y80" s="27"/>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row>
    <row r="81" spans="1:64" s="3" customFormat="1" ht="30" hidden="1" customHeight="1" outlineLevel="2" thickBot="1" x14ac:dyDescent="0.55000000000000004">
      <c r="A81" s="42"/>
      <c r="B81" s="149" t="s">
        <v>57</v>
      </c>
      <c r="C81" s="150" t="s">
        <v>114</v>
      </c>
      <c r="D81" s="151">
        <v>0</v>
      </c>
      <c r="E81" s="152">
        <f>F80+1</f>
        <v>43543</v>
      </c>
      <c r="F81" s="152">
        <f>E81</f>
        <v>43543</v>
      </c>
      <c r="G81" s="15"/>
      <c r="H81" s="15"/>
      <c r="I81" s="26"/>
      <c r="J81" s="26"/>
      <c r="K81" s="26"/>
      <c r="L81" s="26"/>
      <c r="M81" s="26"/>
      <c r="N81" s="26"/>
      <c r="O81" s="26"/>
      <c r="P81" s="26"/>
      <c r="Q81" s="26"/>
      <c r="R81" s="26"/>
      <c r="S81" s="26"/>
      <c r="T81" s="26"/>
      <c r="U81" s="26"/>
      <c r="V81" s="26"/>
      <c r="W81" s="26"/>
      <c r="X81" s="26"/>
      <c r="Y81" s="27"/>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row>
    <row r="82" spans="1:64" s="3" customFormat="1" ht="30" hidden="1" customHeight="1" outlineLevel="2" thickBot="1" x14ac:dyDescent="0.55000000000000004">
      <c r="A82" s="42"/>
      <c r="B82" s="149" t="s">
        <v>95</v>
      </c>
      <c r="C82" s="150" t="s">
        <v>114</v>
      </c>
      <c r="D82" s="151">
        <v>0</v>
      </c>
      <c r="E82" s="152">
        <f>F81+1</f>
        <v>43544</v>
      </c>
      <c r="F82" s="152">
        <f>E82</f>
        <v>43544</v>
      </c>
      <c r="G82" s="15"/>
      <c r="H82" s="15"/>
      <c r="I82" s="26"/>
      <c r="J82" s="26"/>
      <c r="K82" s="26"/>
      <c r="L82" s="26"/>
      <c r="M82" s="26"/>
      <c r="N82" s="26"/>
      <c r="O82" s="26"/>
      <c r="P82" s="26"/>
      <c r="Q82" s="26"/>
      <c r="R82" s="26"/>
      <c r="S82" s="26"/>
      <c r="T82" s="26"/>
      <c r="U82" s="26"/>
      <c r="V82" s="26"/>
      <c r="W82" s="26"/>
      <c r="X82" s="26"/>
      <c r="Y82" s="27"/>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row>
    <row r="83" spans="1:64" s="3" customFormat="1" ht="30" customHeight="1" collapsed="1" thickBot="1" x14ac:dyDescent="0.55000000000000004">
      <c r="A83" s="42" t="s">
        <v>25</v>
      </c>
      <c r="B83" s="129" t="s">
        <v>43</v>
      </c>
      <c r="C83" s="155" t="s">
        <v>100</v>
      </c>
      <c r="D83" s="112"/>
      <c r="E83" s="113">
        <f>F82+1</f>
        <v>43545</v>
      </c>
      <c r="F83" s="114">
        <f>E83</f>
        <v>43545</v>
      </c>
      <c r="G83" s="15"/>
      <c r="H83" s="15">
        <f t="shared" si="6"/>
        <v>1</v>
      </c>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row>
    <row r="84" spans="1:64" s="3" customFormat="1" ht="30" customHeight="1" thickBot="1" x14ac:dyDescent="0.55000000000000004">
      <c r="A84" s="43" t="s">
        <v>26</v>
      </c>
      <c r="B84" s="20" t="s">
        <v>0</v>
      </c>
      <c r="C84" s="21"/>
      <c r="D84" s="22"/>
      <c r="E84" s="23"/>
      <c r="F84" s="24"/>
      <c r="G84" s="25"/>
      <c r="H84" s="25" t="str">
        <f t="shared" si="6"/>
        <v/>
      </c>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row>
    <row r="85" spans="1:64" ht="30" customHeight="1" x14ac:dyDescent="0.5">
      <c r="G85" s="6"/>
    </row>
    <row r="86" spans="1:64" ht="30" customHeight="1" x14ac:dyDescent="0.5">
      <c r="C86" s="13"/>
      <c r="F86" s="44"/>
    </row>
    <row r="87" spans="1:64" ht="30" customHeight="1" x14ac:dyDescent="0.5">
      <c r="C87" s="14"/>
    </row>
  </sheetData>
  <mergeCells count="14">
    <mergeCell ref="AK4:AQ4"/>
    <mergeCell ref="AR4:AX4"/>
    <mergeCell ref="AY4:BE4"/>
    <mergeCell ref="BF4:BL4"/>
    <mergeCell ref="E3:F3"/>
    <mergeCell ref="I4:O4"/>
    <mergeCell ref="P4:V4"/>
    <mergeCell ref="W4:AC4"/>
    <mergeCell ref="AD4:AJ4"/>
    <mergeCell ref="E2:F2"/>
    <mergeCell ref="B3:B4"/>
    <mergeCell ref="C3:D3"/>
    <mergeCell ref="C4:D4"/>
    <mergeCell ref="B5:G5"/>
  </mergeCells>
  <conditionalFormatting sqref="D7:D16 D84 D30:D31 D34 D39 D44:D45 D18:D25 D78:D82 D47:D63">
    <cfRule type="dataBar" priority="1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I84:BL84 I30:BL31 I34:BL34 I39:BL39 I44:BL45 I18:BL25 I78:BL82 I47:BL63">
    <cfRule type="expression" dxfId="71" priority="137">
      <formula>AND(TODAY()&gt;=I$5,TODAY()&lt;J$5)</formula>
    </cfRule>
  </conditionalFormatting>
  <conditionalFormatting sqref="I7:BL16 I84:BL84 I30:BL31 I34:BL34 I39:BL39 I44:BL45 I18:BL25 I78:BL82 I47:BL63">
    <cfRule type="expression" dxfId="70" priority="131">
      <formula>AND(task_start&lt;=I$5,ROUNDDOWN((task_end-task_start+1)*task_progress,0)+task_start-1&gt;=I$5)</formula>
    </cfRule>
    <cfRule type="expression" dxfId="69" priority="132" stopIfTrue="1">
      <formula>AND(task_end&gt;=I$5,task_start&lt;J$5)</formula>
    </cfRule>
  </conditionalFormatting>
  <conditionalFormatting sqref="D69">
    <cfRule type="dataBar" priority="101">
      <dataBar>
        <cfvo type="num" val="0"/>
        <cfvo type="num" val="1"/>
        <color theme="0" tint="-0.249977111117893"/>
      </dataBar>
      <extLst>
        <ext xmlns:x14="http://schemas.microsoft.com/office/spreadsheetml/2009/9/main" uri="{B025F937-C7B1-47D3-B67F-A62EFF666E3E}">
          <x14:id>{9C6EEA1D-8673-48BC-89D8-7EDBE2B5631D}</x14:id>
        </ext>
      </extLst>
    </cfRule>
  </conditionalFormatting>
  <conditionalFormatting sqref="I69:BL69">
    <cfRule type="expression" dxfId="68" priority="104">
      <formula>AND(TODAY()&gt;=I$5,TODAY()&lt;J$5)</formula>
    </cfRule>
  </conditionalFormatting>
  <conditionalFormatting sqref="I69:BL69">
    <cfRule type="expression" dxfId="67" priority="102">
      <formula>AND(task_start&lt;=I$5,ROUNDDOWN((task_end-task_start+1)*task_progress,0)+task_start-1&gt;=I$5)</formula>
    </cfRule>
    <cfRule type="expression" dxfId="66" priority="103" stopIfTrue="1">
      <formula>AND(task_end&gt;=I$5,task_start&lt;J$5)</formula>
    </cfRule>
  </conditionalFormatting>
  <conditionalFormatting sqref="D70">
    <cfRule type="dataBar" priority="97">
      <dataBar>
        <cfvo type="num" val="0"/>
        <cfvo type="num" val="1"/>
        <color theme="0" tint="-0.249977111117893"/>
      </dataBar>
      <extLst>
        <ext xmlns:x14="http://schemas.microsoft.com/office/spreadsheetml/2009/9/main" uri="{B025F937-C7B1-47D3-B67F-A62EFF666E3E}">
          <x14:id>{EF96FB28-1336-4482-8FC2-DA82CD22DF61}</x14:id>
        </ext>
      </extLst>
    </cfRule>
  </conditionalFormatting>
  <conditionalFormatting sqref="I70:BL70">
    <cfRule type="expression" dxfId="65" priority="100">
      <formula>AND(TODAY()&gt;=I$5,TODAY()&lt;J$5)</formula>
    </cfRule>
  </conditionalFormatting>
  <conditionalFormatting sqref="I70:BL70">
    <cfRule type="expression" dxfId="64" priority="98">
      <formula>AND(task_start&lt;=I$5,ROUNDDOWN((task_end-task_start+1)*task_progress,0)+task_start-1&gt;=I$5)</formula>
    </cfRule>
    <cfRule type="expression" dxfId="63" priority="99" stopIfTrue="1">
      <formula>AND(task_end&gt;=I$5,task_start&lt;J$5)</formula>
    </cfRule>
  </conditionalFormatting>
  <conditionalFormatting sqref="D83">
    <cfRule type="dataBar" priority="85">
      <dataBar>
        <cfvo type="num" val="0"/>
        <cfvo type="num" val="1"/>
        <color theme="0" tint="-0.249977111117893"/>
      </dataBar>
      <extLst>
        <ext xmlns:x14="http://schemas.microsoft.com/office/spreadsheetml/2009/9/main" uri="{B025F937-C7B1-47D3-B67F-A62EFF666E3E}">
          <x14:id>{AE2B2DBC-0E1B-49E9-851E-2172E90AAD4F}</x14:id>
        </ext>
      </extLst>
    </cfRule>
  </conditionalFormatting>
  <conditionalFormatting sqref="I83:BL83">
    <cfRule type="expression" dxfId="62" priority="88">
      <formula>AND(TODAY()&gt;=I$5,TODAY()&lt;J$5)</formula>
    </cfRule>
  </conditionalFormatting>
  <conditionalFormatting sqref="I83:BL83">
    <cfRule type="expression" dxfId="61" priority="86">
      <formula>AND(task_start&lt;=I$5,ROUNDDOWN((task_end-task_start+1)*task_progress,0)+task_start-1&gt;=I$5)</formula>
    </cfRule>
    <cfRule type="expression" dxfId="60" priority="87" stopIfTrue="1">
      <formula>AND(task_end&gt;=I$5,task_start&lt;J$5)</formula>
    </cfRule>
  </conditionalFormatting>
  <conditionalFormatting sqref="D78:D82 D71">
    <cfRule type="dataBar" priority="89">
      <dataBar>
        <cfvo type="num" val="0"/>
        <cfvo type="num" val="1"/>
        <color theme="0" tint="-0.249977111117893"/>
      </dataBar>
      <extLst>
        <ext xmlns:x14="http://schemas.microsoft.com/office/spreadsheetml/2009/9/main" uri="{B025F937-C7B1-47D3-B67F-A62EFF666E3E}">
          <x14:id>{7B7BAF08-184E-46C9-8BDE-9D23EC241FF7}</x14:id>
        </ext>
      </extLst>
    </cfRule>
  </conditionalFormatting>
  <conditionalFormatting sqref="I71:BL71 I78:BL82">
    <cfRule type="expression" dxfId="59" priority="92">
      <formula>AND(TODAY()&gt;=I$5,TODAY()&lt;J$5)</formula>
    </cfRule>
  </conditionalFormatting>
  <conditionalFormatting sqref="I71:BL71 I78:BL82">
    <cfRule type="expression" dxfId="58" priority="90">
      <formula>AND(task_start&lt;=I$5,ROUNDDOWN((task_end-task_start+1)*task_progress,0)+task_start-1&gt;=I$5)</formula>
    </cfRule>
    <cfRule type="expression" dxfId="57" priority="91" stopIfTrue="1">
      <formula>AND(task_end&gt;=I$5,task_start&lt;J$5)</formula>
    </cfRule>
  </conditionalFormatting>
  <conditionalFormatting sqref="D17">
    <cfRule type="dataBar" priority="77">
      <dataBar>
        <cfvo type="num" val="0"/>
        <cfvo type="num" val="1"/>
        <color theme="0" tint="-0.249977111117893"/>
      </dataBar>
      <extLst>
        <ext xmlns:x14="http://schemas.microsoft.com/office/spreadsheetml/2009/9/main" uri="{B025F937-C7B1-47D3-B67F-A62EFF666E3E}">
          <x14:id>{D0E34573-C135-4DD7-A255-7EFF9EE605BA}</x14:id>
        </ext>
      </extLst>
    </cfRule>
  </conditionalFormatting>
  <conditionalFormatting sqref="I17:BL17">
    <cfRule type="expression" dxfId="56" priority="80">
      <formula>AND(TODAY()&gt;=I$5,TODAY()&lt;J$5)</formula>
    </cfRule>
  </conditionalFormatting>
  <conditionalFormatting sqref="I17:BL17">
    <cfRule type="expression" dxfId="55" priority="78">
      <formula>AND(task_start&lt;=I$5,ROUNDDOWN((task_end-task_start+1)*task_progress,0)+task_start-1&gt;=I$5)</formula>
    </cfRule>
    <cfRule type="expression" dxfId="54" priority="79" stopIfTrue="1">
      <formula>AND(task_end&gt;=I$5,task_start&lt;J$5)</formula>
    </cfRule>
  </conditionalFormatting>
  <conditionalFormatting sqref="D36">
    <cfRule type="dataBar" priority="73">
      <dataBar>
        <cfvo type="num" val="0"/>
        <cfvo type="num" val="1"/>
        <color theme="0" tint="-0.249977111117893"/>
      </dataBar>
      <extLst>
        <ext xmlns:x14="http://schemas.microsoft.com/office/spreadsheetml/2009/9/main" uri="{B025F937-C7B1-47D3-B67F-A62EFF666E3E}">
          <x14:id>{5104B51D-C305-42BD-8788-B06430D1B6D0}</x14:id>
        </ext>
      </extLst>
    </cfRule>
  </conditionalFormatting>
  <conditionalFormatting sqref="I36:BL36">
    <cfRule type="expression" dxfId="53" priority="76">
      <formula>AND(TODAY()&gt;=I$5,TODAY()&lt;J$5)</formula>
    </cfRule>
  </conditionalFormatting>
  <conditionalFormatting sqref="I36:BL36">
    <cfRule type="expression" dxfId="52" priority="74">
      <formula>AND(task_start&lt;=I$5,ROUNDDOWN((task_end-task_start+1)*task_progress,0)+task_start-1&gt;=I$5)</formula>
    </cfRule>
    <cfRule type="expression" dxfId="51" priority="75" stopIfTrue="1">
      <formula>AND(task_end&gt;=I$5,task_start&lt;J$5)</formula>
    </cfRule>
  </conditionalFormatting>
  <conditionalFormatting sqref="D26">
    <cfRule type="dataBar" priority="69">
      <dataBar>
        <cfvo type="num" val="0"/>
        <cfvo type="num" val="1"/>
        <color theme="0" tint="-0.249977111117893"/>
      </dataBar>
      <extLst>
        <ext xmlns:x14="http://schemas.microsoft.com/office/spreadsheetml/2009/9/main" uri="{B025F937-C7B1-47D3-B67F-A62EFF666E3E}">
          <x14:id>{38942F10-1875-497C-BD50-B69680C7553C}</x14:id>
        </ext>
      </extLst>
    </cfRule>
  </conditionalFormatting>
  <conditionalFormatting sqref="I26:BL26">
    <cfRule type="expression" dxfId="50" priority="72">
      <formula>AND(TODAY()&gt;=I$5,TODAY()&lt;J$5)</formula>
    </cfRule>
  </conditionalFormatting>
  <conditionalFormatting sqref="I26:BL26">
    <cfRule type="expression" dxfId="49" priority="70">
      <formula>AND(task_start&lt;=I$5,ROUNDDOWN((task_end-task_start+1)*task_progress,0)+task_start-1&gt;=I$5)</formula>
    </cfRule>
    <cfRule type="expression" dxfId="48" priority="71" stopIfTrue="1">
      <formula>AND(task_end&gt;=I$5,task_start&lt;J$5)</formula>
    </cfRule>
  </conditionalFormatting>
  <conditionalFormatting sqref="D27">
    <cfRule type="dataBar" priority="65">
      <dataBar>
        <cfvo type="num" val="0"/>
        <cfvo type="num" val="1"/>
        <color theme="0" tint="-0.249977111117893"/>
      </dataBar>
      <extLst>
        <ext xmlns:x14="http://schemas.microsoft.com/office/spreadsheetml/2009/9/main" uri="{B025F937-C7B1-47D3-B67F-A62EFF666E3E}">
          <x14:id>{43923365-A6E7-47E8-B703-2936CE5916BE}</x14:id>
        </ext>
      </extLst>
    </cfRule>
  </conditionalFormatting>
  <conditionalFormatting sqref="I27:BL27">
    <cfRule type="expression" dxfId="47" priority="68">
      <formula>AND(TODAY()&gt;=I$5,TODAY()&lt;J$5)</formula>
    </cfRule>
  </conditionalFormatting>
  <conditionalFormatting sqref="I27:BL27">
    <cfRule type="expression" dxfId="46" priority="66">
      <formula>AND(task_start&lt;=I$5,ROUNDDOWN((task_end-task_start+1)*task_progress,0)+task_start-1&gt;=I$5)</formula>
    </cfRule>
    <cfRule type="expression" dxfId="45" priority="67" stopIfTrue="1">
      <formula>AND(task_end&gt;=I$5,task_start&lt;J$5)</formula>
    </cfRule>
  </conditionalFormatting>
  <conditionalFormatting sqref="D28">
    <cfRule type="dataBar" priority="61">
      <dataBar>
        <cfvo type="num" val="0"/>
        <cfvo type="num" val="1"/>
        <color theme="0" tint="-0.249977111117893"/>
      </dataBar>
      <extLst>
        <ext xmlns:x14="http://schemas.microsoft.com/office/spreadsheetml/2009/9/main" uri="{B025F937-C7B1-47D3-B67F-A62EFF666E3E}">
          <x14:id>{CAFCA85C-6E1E-4506-BCB2-FB9B9CE72CC5}</x14:id>
        </ext>
      </extLst>
    </cfRule>
  </conditionalFormatting>
  <conditionalFormatting sqref="I28:BL28">
    <cfRule type="expression" dxfId="44" priority="64">
      <formula>AND(TODAY()&gt;=I$5,TODAY()&lt;J$5)</formula>
    </cfRule>
  </conditionalFormatting>
  <conditionalFormatting sqref="I28:BL28">
    <cfRule type="expression" dxfId="43" priority="62">
      <formula>AND(task_start&lt;=I$5,ROUNDDOWN((task_end-task_start+1)*task_progress,0)+task_start-1&gt;=I$5)</formula>
    </cfRule>
    <cfRule type="expression" dxfId="42" priority="63" stopIfTrue="1">
      <formula>AND(task_end&gt;=I$5,task_start&lt;J$5)</formula>
    </cfRule>
  </conditionalFormatting>
  <conditionalFormatting sqref="D29">
    <cfRule type="dataBar" priority="57">
      <dataBar>
        <cfvo type="num" val="0"/>
        <cfvo type="num" val="1"/>
        <color theme="0" tint="-0.249977111117893"/>
      </dataBar>
      <extLst>
        <ext xmlns:x14="http://schemas.microsoft.com/office/spreadsheetml/2009/9/main" uri="{B025F937-C7B1-47D3-B67F-A62EFF666E3E}">
          <x14:id>{97EAE0C8-23DE-457D-B73B-D02970518263}</x14:id>
        </ext>
      </extLst>
    </cfRule>
  </conditionalFormatting>
  <conditionalFormatting sqref="I29:BL29">
    <cfRule type="expression" dxfId="41" priority="60">
      <formula>AND(TODAY()&gt;=I$5,TODAY()&lt;J$5)</formula>
    </cfRule>
  </conditionalFormatting>
  <conditionalFormatting sqref="I29:BL29">
    <cfRule type="expression" dxfId="40" priority="58">
      <formula>AND(task_start&lt;=I$5,ROUNDDOWN((task_end-task_start+1)*task_progress,0)+task_start-1&gt;=I$5)</formula>
    </cfRule>
    <cfRule type="expression" dxfId="39" priority="59" stopIfTrue="1">
      <formula>AND(task_end&gt;=I$5,task_start&lt;J$5)</formula>
    </cfRule>
  </conditionalFormatting>
  <conditionalFormatting sqref="D33">
    <cfRule type="dataBar" priority="53">
      <dataBar>
        <cfvo type="num" val="0"/>
        <cfvo type="num" val="1"/>
        <color theme="0" tint="-0.249977111117893"/>
      </dataBar>
      <extLst>
        <ext xmlns:x14="http://schemas.microsoft.com/office/spreadsheetml/2009/9/main" uri="{B025F937-C7B1-47D3-B67F-A62EFF666E3E}">
          <x14:id>{29909303-9F5E-463B-AD0E-40138B78C09F}</x14:id>
        </ext>
      </extLst>
    </cfRule>
  </conditionalFormatting>
  <conditionalFormatting sqref="I33:BL33">
    <cfRule type="expression" dxfId="38" priority="56">
      <formula>AND(TODAY()&gt;=I$5,TODAY()&lt;J$5)</formula>
    </cfRule>
  </conditionalFormatting>
  <conditionalFormatting sqref="I33:BL33">
    <cfRule type="expression" dxfId="37" priority="54">
      <formula>AND(task_start&lt;=I$5,ROUNDDOWN((task_end-task_start+1)*task_progress,0)+task_start-1&gt;=I$5)</formula>
    </cfRule>
    <cfRule type="expression" dxfId="36" priority="55" stopIfTrue="1">
      <formula>AND(task_end&gt;=I$5,task_start&lt;J$5)</formula>
    </cfRule>
  </conditionalFormatting>
  <conditionalFormatting sqref="D32">
    <cfRule type="dataBar" priority="49">
      <dataBar>
        <cfvo type="num" val="0"/>
        <cfvo type="num" val="1"/>
        <color theme="0" tint="-0.249977111117893"/>
      </dataBar>
      <extLst>
        <ext xmlns:x14="http://schemas.microsoft.com/office/spreadsheetml/2009/9/main" uri="{B025F937-C7B1-47D3-B67F-A62EFF666E3E}">
          <x14:id>{C7C5A63E-85E2-4C60-9BD2-BC1B9A664661}</x14:id>
        </ext>
      </extLst>
    </cfRule>
  </conditionalFormatting>
  <conditionalFormatting sqref="I32:BL32">
    <cfRule type="expression" dxfId="35" priority="52">
      <formula>AND(TODAY()&gt;=I$5,TODAY()&lt;J$5)</formula>
    </cfRule>
  </conditionalFormatting>
  <conditionalFormatting sqref="I32:BL32">
    <cfRule type="expression" dxfId="34" priority="50">
      <formula>AND(task_start&lt;=I$5,ROUNDDOWN((task_end-task_start+1)*task_progress,0)+task_start-1&gt;=I$5)</formula>
    </cfRule>
    <cfRule type="expression" dxfId="33" priority="51" stopIfTrue="1">
      <formula>AND(task_end&gt;=I$5,task_start&lt;J$5)</formula>
    </cfRule>
  </conditionalFormatting>
  <conditionalFormatting sqref="D38">
    <cfRule type="dataBar" priority="41">
      <dataBar>
        <cfvo type="num" val="0"/>
        <cfvo type="num" val="1"/>
        <color theme="0" tint="-0.249977111117893"/>
      </dataBar>
      <extLst>
        <ext xmlns:x14="http://schemas.microsoft.com/office/spreadsheetml/2009/9/main" uri="{B025F937-C7B1-47D3-B67F-A62EFF666E3E}">
          <x14:id>{0CB638DC-8EB3-43B4-8EB3-E56E91B165BA}</x14:id>
        </ext>
      </extLst>
    </cfRule>
  </conditionalFormatting>
  <conditionalFormatting sqref="I38:BL38">
    <cfRule type="expression" dxfId="32" priority="44">
      <formula>AND(TODAY()&gt;=I$5,TODAY()&lt;J$5)</formula>
    </cfRule>
  </conditionalFormatting>
  <conditionalFormatting sqref="I38:BL38">
    <cfRule type="expression" dxfId="31" priority="42">
      <formula>AND(task_start&lt;=I$5,ROUNDDOWN((task_end-task_start+1)*task_progress,0)+task_start-1&gt;=I$5)</formula>
    </cfRule>
    <cfRule type="expression" dxfId="30" priority="43" stopIfTrue="1">
      <formula>AND(task_end&gt;=I$5,task_start&lt;J$5)</formula>
    </cfRule>
  </conditionalFormatting>
  <conditionalFormatting sqref="D37">
    <cfRule type="dataBar" priority="37">
      <dataBar>
        <cfvo type="num" val="0"/>
        <cfvo type="num" val="1"/>
        <color theme="0" tint="-0.249977111117893"/>
      </dataBar>
      <extLst>
        <ext xmlns:x14="http://schemas.microsoft.com/office/spreadsheetml/2009/9/main" uri="{B025F937-C7B1-47D3-B67F-A62EFF666E3E}">
          <x14:id>{DE87F1EC-14D5-4A22-8C68-56BCDD332592}</x14:id>
        </ext>
      </extLst>
    </cfRule>
  </conditionalFormatting>
  <conditionalFormatting sqref="I37:BL37">
    <cfRule type="expression" dxfId="29" priority="40">
      <formula>AND(TODAY()&gt;=I$5,TODAY()&lt;J$5)</formula>
    </cfRule>
  </conditionalFormatting>
  <conditionalFormatting sqref="I37:BL37">
    <cfRule type="expression" dxfId="28" priority="38">
      <formula>AND(task_start&lt;=I$5,ROUNDDOWN((task_end-task_start+1)*task_progress,0)+task_start-1&gt;=I$5)</formula>
    </cfRule>
    <cfRule type="expression" dxfId="27" priority="39" stopIfTrue="1">
      <formula>AND(task_end&gt;=I$5,task_start&lt;J$5)</formula>
    </cfRule>
  </conditionalFormatting>
  <conditionalFormatting sqref="D35">
    <cfRule type="dataBar" priority="33">
      <dataBar>
        <cfvo type="num" val="0"/>
        <cfvo type="num" val="1"/>
        <color theme="0" tint="-0.249977111117893"/>
      </dataBar>
      <extLst>
        <ext xmlns:x14="http://schemas.microsoft.com/office/spreadsheetml/2009/9/main" uri="{B025F937-C7B1-47D3-B67F-A62EFF666E3E}">
          <x14:id>{EEDA67C1-2854-43F7-A26C-168158E39BD3}</x14:id>
        </ext>
      </extLst>
    </cfRule>
  </conditionalFormatting>
  <conditionalFormatting sqref="I35:BL35">
    <cfRule type="expression" dxfId="26" priority="36">
      <formula>AND(TODAY()&gt;=I$5,TODAY()&lt;J$5)</formula>
    </cfRule>
  </conditionalFormatting>
  <conditionalFormatting sqref="I35:BL35">
    <cfRule type="expression" dxfId="25" priority="34">
      <formula>AND(task_start&lt;=I$5,ROUNDDOWN((task_end-task_start+1)*task_progress,0)+task_start-1&gt;=I$5)</formula>
    </cfRule>
    <cfRule type="expression" dxfId="24" priority="35" stopIfTrue="1">
      <formula>AND(task_end&gt;=I$5,task_start&lt;J$5)</formula>
    </cfRule>
  </conditionalFormatting>
  <conditionalFormatting sqref="D40:D43">
    <cfRule type="dataBar" priority="29">
      <dataBar>
        <cfvo type="num" val="0"/>
        <cfvo type="num" val="1"/>
        <color theme="0" tint="-0.249977111117893"/>
      </dataBar>
      <extLst>
        <ext xmlns:x14="http://schemas.microsoft.com/office/spreadsheetml/2009/9/main" uri="{B025F937-C7B1-47D3-B67F-A62EFF666E3E}">
          <x14:id>{9172EA83-35DC-4540-9598-886D71B26FC2}</x14:id>
        </ext>
      </extLst>
    </cfRule>
  </conditionalFormatting>
  <conditionalFormatting sqref="I40:BL43">
    <cfRule type="expression" dxfId="23" priority="32">
      <formula>AND(TODAY()&gt;=I$5,TODAY()&lt;J$5)</formula>
    </cfRule>
  </conditionalFormatting>
  <conditionalFormatting sqref="I40:BL43">
    <cfRule type="expression" dxfId="22" priority="30">
      <formula>AND(task_start&lt;=I$5,ROUNDDOWN((task_end-task_start+1)*task_progress,0)+task_start-1&gt;=I$5)</formula>
    </cfRule>
    <cfRule type="expression" dxfId="21" priority="31" stopIfTrue="1">
      <formula>AND(task_end&gt;=I$5,task_start&lt;J$5)</formula>
    </cfRule>
  </conditionalFormatting>
  <conditionalFormatting sqref="D46">
    <cfRule type="dataBar" priority="25">
      <dataBar>
        <cfvo type="num" val="0"/>
        <cfvo type="num" val="1"/>
        <color theme="0" tint="-0.249977111117893"/>
      </dataBar>
      <extLst>
        <ext xmlns:x14="http://schemas.microsoft.com/office/spreadsheetml/2009/9/main" uri="{B025F937-C7B1-47D3-B67F-A62EFF666E3E}">
          <x14:id>{45026904-D2FE-469A-9314-F93D87F33039}</x14:id>
        </ext>
      </extLst>
    </cfRule>
  </conditionalFormatting>
  <conditionalFormatting sqref="I46:BL46">
    <cfRule type="expression" dxfId="20" priority="28">
      <formula>AND(TODAY()&gt;=I$5,TODAY()&lt;J$5)</formula>
    </cfRule>
  </conditionalFormatting>
  <conditionalFormatting sqref="I46:BL46">
    <cfRule type="expression" dxfId="19" priority="26">
      <formula>AND(task_start&lt;=I$5,ROUNDDOWN((task_end-task_start+1)*task_progress,0)+task_start-1&gt;=I$5)</formula>
    </cfRule>
    <cfRule type="expression" dxfId="18" priority="27" stopIfTrue="1">
      <formula>AND(task_end&gt;=I$5,task_start&lt;J$5)</formula>
    </cfRule>
  </conditionalFormatting>
  <conditionalFormatting sqref="D64:D68">
    <cfRule type="dataBar" priority="21">
      <dataBar>
        <cfvo type="num" val="0"/>
        <cfvo type="num" val="1"/>
        <color theme="0" tint="-0.249977111117893"/>
      </dataBar>
      <extLst>
        <ext xmlns:x14="http://schemas.microsoft.com/office/spreadsheetml/2009/9/main" uri="{B025F937-C7B1-47D3-B67F-A62EFF666E3E}">
          <x14:id>{AED8980B-EC98-46DB-A332-9F6A8FE648BB}</x14:id>
        </ext>
      </extLst>
    </cfRule>
  </conditionalFormatting>
  <conditionalFormatting sqref="I64:BL68">
    <cfRule type="expression" dxfId="17" priority="24">
      <formula>AND(TODAY()&gt;=I$5,TODAY()&lt;J$5)</formula>
    </cfRule>
  </conditionalFormatting>
  <conditionalFormatting sqref="I64:BL68">
    <cfRule type="expression" dxfId="16" priority="22">
      <formula>AND(task_start&lt;=I$5,ROUNDDOWN((task_end-task_start+1)*task_progress,0)+task_start-1&gt;=I$5)</formula>
    </cfRule>
    <cfRule type="expression" dxfId="15" priority="23" stopIfTrue="1">
      <formula>AND(task_end&gt;=I$5,task_start&lt;J$5)</formula>
    </cfRule>
  </conditionalFormatting>
  <conditionalFormatting sqref="D72:D73">
    <cfRule type="dataBar" priority="17">
      <dataBar>
        <cfvo type="num" val="0"/>
        <cfvo type="num" val="1"/>
        <color theme="0" tint="-0.249977111117893"/>
      </dataBar>
      <extLst>
        <ext xmlns:x14="http://schemas.microsoft.com/office/spreadsheetml/2009/9/main" uri="{B025F937-C7B1-47D3-B67F-A62EFF666E3E}">
          <x14:id>{C4C54905-A06A-46A1-9107-3011ACBABDF7}</x14:id>
        </ext>
      </extLst>
    </cfRule>
  </conditionalFormatting>
  <conditionalFormatting sqref="I72:BL73">
    <cfRule type="expression" dxfId="14" priority="20">
      <formula>AND(TODAY()&gt;=I$5,TODAY()&lt;J$5)</formula>
    </cfRule>
  </conditionalFormatting>
  <conditionalFormatting sqref="I72:BL73">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72:D73">
    <cfRule type="dataBar" priority="13">
      <dataBar>
        <cfvo type="num" val="0"/>
        <cfvo type="num" val="1"/>
        <color theme="0" tint="-0.249977111117893"/>
      </dataBar>
      <extLst>
        <ext xmlns:x14="http://schemas.microsoft.com/office/spreadsheetml/2009/9/main" uri="{B025F937-C7B1-47D3-B67F-A62EFF666E3E}">
          <x14:id>{CEB6EBDE-76F9-4593-BC5F-0A2BBA3EC216}</x14:id>
        </ext>
      </extLst>
    </cfRule>
  </conditionalFormatting>
  <conditionalFormatting sqref="I72:BL73">
    <cfRule type="expression" dxfId="11" priority="16">
      <formula>AND(TODAY()&gt;=I$5,TODAY()&lt;J$5)</formula>
    </cfRule>
  </conditionalFormatting>
  <conditionalFormatting sqref="I72:BL73">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74">
    <cfRule type="dataBar" priority="9">
      <dataBar>
        <cfvo type="num" val="0"/>
        <cfvo type="num" val="1"/>
        <color theme="0" tint="-0.249977111117893"/>
      </dataBar>
      <extLst>
        <ext xmlns:x14="http://schemas.microsoft.com/office/spreadsheetml/2009/9/main" uri="{B025F937-C7B1-47D3-B67F-A62EFF666E3E}">
          <x14:id>{B7453391-0B6B-48D3-B5FF-158235BCF135}</x14:id>
        </ext>
      </extLst>
    </cfRule>
  </conditionalFormatting>
  <conditionalFormatting sqref="I74:BL74">
    <cfRule type="expression" dxfId="8" priority="12">
      <formula>AND(TODAY()&gt;=I$5,TODAY()&lt;J$5)</formula>
    </cfRule>
  </conditionalFormatting>
  <conditionalFormatting sqref="I74:BL74">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75:D77">
    <cfRule type="dataBar" priority="5">
      <dataBar>
        <cfvo type="num" val="0"/>
        <cfvo type="num" val="1"/>
        <color theme="0" tint="-0.249977111117893"/>
      </dataBar>
      <extLst>
        <ext xmlns:x14="http://schemas.microsoft.com/office/spreadsheetml/2009/9/main" uri="{B025F937-C7B1-47D3-B67F-A62EFF666E3E}">
          <x14:id>{CFD004A6-07C6-46E1-B9A0-4A08711B954E}</x14:id>
        </ext>
      </extLst>
    </cfRule>
  </conditionalFormatting>
  <conditionalFormatting sqref="I75:BL77">
    <cfRule type="expression" dxfId="5" priority="8">
      <formula>AND(TODAY()&gt;=I$5,TODAY()&lt;J$5)</formula>
    </cfRule>
  </conditionalFormatting>
  <conditionalFormatting sqref="I75:BL77">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D75:D77">
    <cfRule type="dataBar" priority="1">
      <dataBar>
        <cfvo type="num" val="0"/>
        <cfvo type="num" val="1"/>
        <color theme="0" tint="-0.249977111117893"/>
      </dataBar>
      <extLst>
        <ext xmlns:x14="http://schemas.microsoft.com/office/spreadsheetml/2009/9/main" uri="{B025F937-C7B1-47D3-B67F-A62EFF666E3E}">
          <x14:id>{1C795C7E-046C-4B42-A6B9-9867991B561B}</x14:id>
        </ext>
      </extLst>
    </cfRule>
  </conditionalFormatting>
  <conditionalFormatting sqref="I75:BL77">
    <cfRule type="expression" dxfId="2" priority="4">
      <formula>AND(TODAY()&gt;=I$5,TODAY()&lt;J$5)</formula>
    </cfRule>
  </conditionalFormatting>
  <conditionalFormatting sqref="I75:BL77">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E14 F21" formula="1"/>
  </ignoredErrors>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D7:D16 D84 D30:D31 D34 D39 D44:D45 D18:D25 D78:D82 D47:D63</xm:sqref>
        </x14:conditionalFormatting>
        <x14:conditionalFormatting xmlns:xm="http://schemas.microsoft.com/office/excel/2006/main">
          <x14:cfRule type="dataBar" id="{9C6EEA1D-8673-48BC-89D8-7EDBE2B5631D}">
            <x14:dataBar minLength="0" maxLength="100" gradient="0">
              <x14:cfvo type="num">
                <xm:f>0</xm:f>
              </x14:cfvo>
              <x14:cfvo type="num">
                <xm:f>1</xm:f>
              </x14:cfvo>
              <x14:negativeFillColor rgb="FFFF0000"/>
              <x14:axisColor rgb="FF000000"/>
            </x14:dataBar>
          </x14:cfRule>
          <xm:sqref>D69</xm:sqref>
        </x14:conditionalFormatting>
        <x14:conditionalFormatting xmlns:xm="http://schemas.microsoft.com/office/excel/2006/main">
          <x14:cfRule type="dataBar" id="{EF96FB28-1336-4482-8FC2-DA82CD22DF61}">
            <x14:dataBar minLength="0" maxLength="100" gradient="0">
              <x14:cfvo type="num">
                <xm:f>0</xm:f>
              </x14:cfvo>
              <x14:cfvo type="num">
                <xm:f>1</xm:f>
              </x14:cfvo>
              <x14:negativeFillColor rgb="FFFF0000"/>
              <x14:axisColor rgb="FF000000"/>
            </x14:dataBar>
          </x14:cfRule>
          <xm:sqref>D70</xm:sqref>
        </x14:conditionalFormatting>
        <x14:conditionalFormatting xmlns:xm="http://schemas.microsoft.com/office/excel/2006/main">
          <x14:cfRule type="dataBar" id="{AE2B2DBC-0E1B-49E9-851E-2172E90AAD4F}">
            <x14:dataBar minLength="0" maxLength="100" gradient="0">
              <x14:cfvo type="num">
                <xm:f>0</xm:f>
              </x14:cfvo>
              <x14:cfvo type="num">
                <xm:f>1</xm:f>
              </x14:cfvo>
              <x14:negativeFillColor rgb="FFFF0000"/>
              <x14:axisColor rgb="FF000000"/>
            </x14:dataBar>
          </x14:cfRule>
          <xm:sqref>D83</xm:sqref>
        </x14:conditionalFormatting>
        <x14:conditionalFormatting xmlns:xm="http://schemas.microsoft.com/office/excel/2006/main">
          <x14:cfRule type="dataBar" id="{7B7BAF08-184E-46C9-8BDE-9D23EC241FF7}">
            <x14:dataBar minLength="0" maxLength="100" gradient="0">
              <x14:cfvo type="num">
                <xm:f>0</xm:f>
              </x14:cfvo>
              <x14:cfvo type="num">
                <xm:f>1</xm:f>
              </x14:cfvo>
              <x14:negativeFillColor rgb="FFFF0000"/>
              <x14:axisColor rgb="FF000000"/>
            </x14:dataBar>
          </x14:cfRule>
          <xm:sqref>D78:D82 D71</xm:sqref>
        </x14:conditionalFormatting>
        <x14:conditionalFormatting xmlns:xm="http://schemas.microsoft.com/office/excel/2006/main">
          <x14:cfRule type="dataBar" id="{D0E34573-C135-4DD7-A255-7EFF9EE605BA}">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5104B51D-C305-42BD-8788-B06430D1B6D0}">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38942F10-1875-497C-BD50-B69680C7553C}">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43923365-A6E7-47E8-B703-2936CE5916BE}">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CAFCA85C-6E1E-4506-BCB2-FB9B9CE72CC5}">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97EAE0C8-23DE-457D-B73B-D02970518263}">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29909303-9F5E-463B-AD0E-40138B78C09F}">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C7C5A63E-85E2-4C60-9BD2-BC1B9A664661}">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0CB638DC-8EB3-43B4-8EB3-E56E91B165BA}">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DE87F1EC-14D5-4A22-8C68-56BCDD332592}">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EEDA67C1-2854-43F7-A26C-168158E39BD3}">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9172EA83-35DC-4540-9598-886D71B26FC2}">
            <x14:dataBar minLength="0" maxLength="100" gradient="0">
              <x14:cfvo type="num">
                <xm:f>0</xm:f>
              </x14:cfvo>
              <x14:cfvo type="num">
                <xm:f>1</xm:f>
              </x14:cfvo>
              <x14:negativeFillColor rgb="FFFF0000"/>
              <x14:axisColor rgb="FF000000"/>
            </x14:dataBar>
          </x14:cfRule>
          <xm:sqref>D40:D43</xm:sqref>
        </x14:conditionalFormatting>
        <x14:conditionalFormatting xmlns:xm="http://schemas.microsoft.com/office/excel/2006/main">
          <x14:cfRule type="dataBar" id="{45026904-D2FE-469A-9314-F93D87F33039}">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AED8980B-EC98-46DB-A332-9F6A8FE648BB}">
            <x14:dataBar minLength="0" maxLength="100" gradient="0">
              <x14:cfvo type="num">
                <xm:f>0</xm:f>
              </x14:cfvo>
              <x14:cfvo type="num">
                <xm:f>1</xm:f>
              </x14:cfvo>
              <x14:negativeFillColor rgb="FFFF0000"/>
              <x14:axisColor rgb="FF000000"/>
            </x14:dataBar>
          </x14:cfRule>
          <xm:sqref>D64:D68</xm:sqref>
        </x14:conditionalFormatting>
        <x14:conditionalFormatting xmlns:xm="http://schemas.microsoft.com/office/excel/2006/main">
          <x14:cfRule type="dataBar" id="{C4C54905-A06A-46A1-9107-3011ACBABDF7}">
            <x14:dataBar minLength="0" maxLength="100" gradient="0">
              <x14:cfvo type="num">
                <xm:f>0</xm:f>
              </x14:cfvo>
              <x14:cfvo type="num">
                <xm:f>1</xm:f>
              </x14:cfvo>
              <x14:negativeFillColor rgb="FFFF0000"/>
              <x14:axisColor rgb="FF000000"/>
            </x14:dataBar>
          </x14:cfRule>
          <xm:sqref>D72:D73</xm:sqref>
        </x14:conditionalFormatting>
        <x14:conditionalFormatting xmlns:xm="http://schemas.microsoft.com/office/excel/2006/main">
          <x14:cfRule type="dataBar" id="{CEB6EBDE-76F9-4593-BC5F-0A2BBA3EC216}">
            <x14:dataBar minLength="0" maxLength="100" gradient="0">
              <x14:cfvo type="num">
                <xm:f>0</xm:f>
              </x14:cfvo>
              <x14:cfvo type="num">
                <xm:f>1</xm:f>
              </x14:cfvo>
              <x14:negativeFillColor rgb="FFFF0000"/>
              <x14:axisColor rgb="FF000000"/>
            </x14:dataBar>
          </x14:cfRule>
          <xm:sqref>D72:D73</xm:sqref>
        </x14:conditionalFormatting>
        <x14:conditionalFormatting xmlns:xm="http://schemas.microsoft.com/office/excel/2006/main">
          <x14:cfRule type="dataBar" id="{B7453391-0B6B-48D3-B5FF-158235BCF135}">
            <x14:dataBar minLength="0" maxLength="100" gradient="0">
              <x14:cfvo type="num">
                <xm:f>0</xm:f>
              </x14:cfvo>
              <x14:cfvo type="num">
                <xm:f>1</xm:f>
              </x14:cfvo>
              <x14:negativeFillColor rgb="FFFF0000"/>
              <x14:axisColor rgb="FF000000"/>
            </x14:dataBar>
          </x14:cfRule>
          <xm:sqref>D74</xm:sqref>
        </x14:conditionalFormatting>
        <x14:conditionalFormatting xmlns:xm="http://schemas.microsoft.com/office/excel/2006/main">
          <x14:cfRule type="dataBar" id="{CFD004A6-07C6-46E1-B9A0-4A08711B954E}">
            <x14:dataBar minLength="0" maxLength="100" gradient="0">
              <x14:cfvo type="num">
                <xm:f>0</xm:f>
              </x14:cfvo>
              <x14:cfvo type="num">
                <xm:f>1</xm:f>
              </x14:cfvo>
              <x14:negativeFillColor rgb="FFFF0000"/>
              <x14:axisColor rgb="FF000000"/>
            </x14:dataBar>
          </x14:cfRule>
          <xm:sqref>D75:D77</xm:sqref>
        </x14:conditionalFormatting>
        <x14:conditionalFormatting xmlns:xm="http://schemas.microsoft.com/office/excel/2006/main">
          <x14:cfRule type="dataBar" id="{1C795C7E-046C-4B42-A6B9-9867991B561B}">
            <x14:dataBar minLength="0" maxLength="100" gradient="0">
              <x14:cfvo type="num">
                <xm:f>0</xm:f>
              </x14:cfvo>
              <x14:cfvo type="num">
                <xm:f>1</xm:f>
              </x14:cfvo>
              <x14:negativeFillColor rgb="FFFF0000"/>
              <x14:axisColor rgb="FF000000"/>
            </x14:dataBar>
          </x14:cfRule>
          <xm:sqref>D75:D77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171875" defaultRowHeight="13" x14ac:dyDescent="0.45"/>
  <cols>
    <col min="1" max="1" width="87.1171875" style="35" customWidth="1"/>
    <col min="2" max="16384" width="9.1171875" style="31"/>
  </cols>
  <sheetData>
    <row r="1" spans="1:2" ht="46.5" customHeight="1" x14ac:dyDescent="0.45">
      <c r="A1" s="30"/>
    </row>
    <row r="2" spans="1:2" s="33" customFormat="1" ht="15.7" x14ac:dyDescent="0.5">
      <c r="A2" s="32" t="s">
        <v>12</v>
      </c>
      <c r="B2" s="32"/>
    </row>
    <row r="3" spans="1:2" s="38" customFormat="1" ht="27" customHeight="1" x14ac:dyDescent="0.5">
      <c r="A3" s="39" t="s">
        <v>17</v>
      </c>
      <c r="B3" s="39"/>
    </row>
    <row r="4" spans="1:2" s="34" customFormat="1" ht="25.7" x14ac:dyDescent="0.85">
      <c r="A4" s="36" t="s">
        <v>11</v>
      </c>
    </row>
    <row r="5" spans="1:2" ht="74.099999999999994" customHeight="1" x14ac:dyDescent="0.45">
      <c r="A5" s="37" t="s">
        <v>20</v>
      </c>
    </row>
    <row r="6" spans="1:2" ht="26.25" customHeight="1" x14ac:dyDescent="0.45">
      <c r="A6" s="36" t="s">
        <v>23</v>
      </c>
    </row>
    <row r="7" spans="1:2" s="35" customFormat="1" ht="204.95" customHeight="1" x14ac:dyDescent="0.5">
      <c r="A7" s="41" t="s">
        <v>22</v>
      </c>
    </row>
    <row r="8" spans="1:2" s="34" customFormat="1" ht="25.7" x14ac:dyDescent="0.85">
      <c r="A8" s="36" t="s">
        <v>13</v>
      </c>
    </row>
    <row r="9" spans="1:2" ht="43" x14ac:dyDescent="0.45">
      <c r="A9" s="37" t="s">
        <v>21</v>
      </c>
    </row>
    <row r="10" spans="1:2" s="35" customFormat="1" ht="27.95" customHeight="1" x14ac:dyDescent="0.5">
      <c r="A10" s="40" t="s">
        <v>19</v>
      </c>
    </row>
    <row r="11" spans="1:2" s="34" customFormat="1" ht="25.7" x14ac:dyDescent="0.85">
      <c r="A11" s="36" t="s">
        <v>10</v>
      </c>
    </row>
    <row r="12" spans="1:2" ht="28.7" x14ac:dyDescent="0.45">
      <c r="A12" s="37" t="s">
        <v>18</v>
      </c>
    </row>
    <row r="13" spans="1:2" s="35" customFormat="1" ht="27.95" customHeight="1" x14ac:dyDescent="0.5">
      <c r="A13" s="40" t="s">
        <v>4</v>
      </c>
    </row>
    <row r="14" spans="1:2" s="34" customFormat="1" ht="25.7" x14ac:dyDescent="0.85">
      <c r="A14" s="36" t="s">
        <v>14</v>
      </c>
    </row>
    <row r="15" spans="1:2" ht="75" customHeight="1" x14ac:dyDescent="0.45">
      <c r="A15" s="37" t="s">
        <v>15</v>
      </c>
    </row>
    <row r="16" spans="1:2" ht="57.35" x14ac:dyDescent="0.45">
      <c r="A16" s="37"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Øyvind Lund Johannesen</dc:creator>
  <dc:description/>
  <cp:lastModifiedBy>Øyvind Johannesen</cp:lastModifiedBy>
  <dcterms:created xsi:type="dcterms:W3CDTF">2018-05-23T01:25:53Z</dcterms:created>
  <dcterms:modified xsi:type="dcterms:W3CDTF">2019-02-03T21:06:34Z</dcterms:modified>
</cp:coreProperties>
</file>