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0" documentId="13_ncr:1_{0A926703-60E2-43EA-947A-72D078D78A5E}" xr6:coauthVersionLast="47" xr6:coauthVersionMax="47" xr10:uidLastSave="{00000000-0000-0000-0000-000000000000}"/>
  <bookViews>
    <workbookView xWindow="1740" yWindow="2400" windowWidth="21600" windowHeight="11205" firstSheet="1" activeTab="4" xr2:uid="{00000000-000D-0000-FFFF-FFFF00000000}"/>
  </bookViews>
  <sheets>
    <sheet name="Indicadores" sheetId="6" r:id="rId1"/>
    <sheet name="Detalhado" sheetId="8" r:id="rId2"/>
    <sheet name="Ver-Iniciação1" sheetId="5" r:id="rId3"/>
    <sheet name="Ver-Elaboração1" sheetId="2" r:id="rId4"/>
    <sheet name="Ver-Construção1" sheetId="3" r:id="rId5"/>
    <sheet name="Ver-Transição1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4" i="8" l="1"/>
  <c r="N32" i="8"/>
  <c r="G36" i="4"/>
  <c r="N35" i="8" s="1"/>
  <c r="J44" i="4"/>
  <c r="Q36" i="8" s="1"/>
  <c r="I44" i="4"/>
  <c r="H44" i="4"/>
  <c r="P36" i="8" s="1"/>
  <c r="G44" i="4"/>
  <c r="J48" i="4"/>
  <c r="Q37" i="8" s="1"/>
  <c r="I48" i="4"/>
  <c r="H48" i="4"/>
  <c r="O37" i="8" s="1"/>
  <c r="G48" i="4"/>
  <c r="N37" i="8" s="1"/>
  <c r="J36" i="4"/>
  <c r="Q35" i="8" s="1"/>
  <c r="I36" i="4"/>
  <c r="H36" i="4"/>
  <c r="P35" i="8" s="1"/>
  <c r="G33" i="4"/>
  <c r="J33" i="4"/>
  <c r="Q34" i="8" s="1"/>
  <c r="I33" i="4"/>
  <c r="H33" i="4"/>
  <c r="O34" i="8" s="1"/>
  <c r="J30" i="4"/>
  <c r="Q33" i="8" s="1"/>
  <c r="I30" i="4"/>
  <c r="P33" i="8" s="1"/>
  <c r="H30" i="4"/>
  <c r="O33" i="8" s="1"/>
  <c r="G30" i="4"/>
  <c r="N33" i="8" s="1"/>
  <c r="J26" i="4"/>
  <c r="Q32" i="8" s="1"/>
  <c r="I26" i="4"/>
  <c r="P32" i="8" s="1"/>
  <c r="H26" i="4"/>
  <c r="O32" i="8" s="1"/>
  <c r="G26" i="4"/>
  <c r="J20" i="4"/>
  <c r="Q31" i="8" s="1"/>
  <c r="I20" i="4"/>
  <c r="P31" i="8" s="1"/>
  <c r="H20" i="4"/>
  <c r="O31" i="8" s="1"/>
  <c r="G20" i="4"/>
  <c r="N31" i="8" s="1"/>
  <c r="J10" i="4"/>
  <c r="I10" i="4"/>
  <c r="P27" i="8" s="1"/>
  <c r="H10" i="4"/>
  <c r="G10" i="4"/>
  <c r="J18" i="4"/>
  <c r="Q30" i="8" s="1"/>
  <c r="I18" i="4"/>
  <c r="P30" i="8" s="1"/>
  <c r="H18" i="4"/>
  <c r="O30" i="8" s="1"/>
  <c r="G18" i="4"/>
  <c r="N30" i="8" s="1"/>
  <c r="J16" i="4"/>
  <c r="Q29" i="8" s="1"/>
  <c r="I16" i="4"/>
  <c r="P29" i="8" s="1"/>
  <c r="H16" i="4"/>
  <c r="O29" i="8" s="1"/>
  <c r="G16" i="4"/>
  <c r="N29" i="8" s="1"/>
  <c r="J14" i="4"/>
  <c r="Q28" i="8" s="1"/>
  <c r="I14" i="4"/>
  <c r="P28" i="8" s="1"/>
  <c r="H14" i="4"/>
  <c r="O28" i="8" s="1"/>
  <c r="G14" i="4"/>
  <c r="N28" i="8" s="1"/>
  <c r="J8" i="4"/>
  <c r="I8" i="4"/>
  <c r="H8" i="4"/>
  <c r="G8" i="4"/>
  <c r="H6" i="4"/>
  <c r="J6" i="4"/>
  <c r="Q25" i="8" s="1"/>
  <c r="I6" i="4"/>
  <c r="G6" i="4"/>
  <c r="G6" i="3"/>
  <c r="G8" i="3"/>
  <c r="G10" i="3"/>
  <c r="G14" i="3"/>
  <c r="G16" i="3"/>
  <c r="G18" i="3"/>
  <c r="G21" i="3"/>
  <c r="G23" i="3"/>
  <c r="G30" i="3"/>
  <c r="G38" i="3"/>
  <c r="G45" i="3"/>
  <c r="G49" i="3"/>
  <c r="J49" i="3"/>
  <c r="I49" i="3"/>
  <c r="B34" i="8" s="1"/>
  <c r="H49" i="3"/>
  <c r="J45" i="3"/>
  <c r="I45" i="3"/>
  <c r="H45" i="3"/>
  <c r="J38" i="3"/>
  <c r="I38" i="3"/>
  <c r="H38" i="3"/>
  <c r="J30" i="3"/>
  <c r="I30" i="3"/>
  <c r="H30" i="3"/>
  <c r="J23" i="3"/>
  <c r="I23" i="3"/>
  <c r="H23" i="3"/>
  <c r="J18" i="3"/>
  <c r="I18" i="3"/>
  <c r="H18" i="3"/>
  <c r="J21" i="3"/>
  <c r="I21" i="3"/>
  <c r="H21" i="3"/>
  <c r="J16" i="3"/>
  <c r="I16" i="3"/>
  <c r="H16" i="3"/>
  <c r="J14" i="3"/>
  <c r="I14" i="3"/>
  <c r="H14" i="3"/>
  <c r="J10" i="3"/>
  <c r="I10" i="3"/>
  <c r="H10" i="3"/>
  <c r="J8" i="3"/>
  <c r="I8" i="3"/>
  <c r="H8" i="3"/>
  <c r="J6" i="3"/>
  <c r="I6" i="3"/>
  <c r="H6" i="3"/>
  <c r="B23" i="8" s="1"/>
  <c r="J6" i="2"/>
  <c r="I6" i="2"/>
  <c r="H6" i="2"/>
  <c r="G6" i="2"/>
  <c r="J46" i="2"/>
  <c r="I46" i="2"/>
  <c r="H46" i="2"/>
  <c r="G46" i="2"/>
  <c r="J42" i="2"/>
  <c r="I42" i="2"/>
  <c r="H42" i="2"/>
  <c r="G42" i="2"/>
  <c r="J35" i="2"/>
  <c r="I35" i="2"/>
  <c r="H35" i="2"/>
  <c r="G35" i="2"/>
  <c r="O10" i="8" s="1"/>
  <c r="J28" i="2"/>
  <c r="I28" i="2"/>
  <c r="H28" i="2"/>
  <c r="G28" i="2"/>
  <c r="J25" i="2"/>
  <c r="I25" i="2"/>
  <c r="H25" i="2"/>
  <c r="G25" i="2"/>
  <c r="J19" i="2"/>
  <c r="I19" i="2"/>
  <c r="H19" i="2"/>
  <c r="G19" i="2"/>
  <c r="J17" i="2"/>
  <c r="I17" i="2"/>
  <c r="Q6" i="8" s="1"/>
  <c r="H17" i="2"/>
  <c r="P6" i="8" s="1"/>
  <c r="G17" i="2"/>
  <c r="J15" i="2"/>
  <c r="I15" i="2"/>
  <c r="H15" i="2"/>
  <c r="P5" i="8" s="1"/>
  <c r="G15" i="2"/>
  <c r="O5" i="8" s="1"/>
  <c r="J10" i="2"/>
  <c r="I10" i="2"/>
  <c r="H10" i="2"/>
  <c r="G10" i="2"/>
  <c r="O4" i="8" s="1"/>
  <c r="J8" i="2"/>
  <c r="R3" i="8" s="1"/>
  <c r="I8" i="2"/>
  <c r="H8" i="2"/>
  <c r="P3" i="8" s="1"/>
  <c r="G8" i="2"/>
  <c r="O3" i="8" s="1"/>
  <c r="J49" i="5"/>
  <c r="I49" i="5"/>
  <c r="H49" i="5"/>
  <c r="G49" i="5"/>
  <c r="J44" i="5"/>
  <c r="I44" i="5"/>
  <c r="H44" i="5"/>
  <c r="G44" i="5"/>
  <c r="J34" i="5"/>
  <c r="I34" i="5"/>
  <c r="H34" i="5"/>
  <c r="G34" i="5"/>
  <c r="J30" i="5"/>
  <c r="I30" i="5"/>
  <c r="H30" i="5"/>
  <c r="C9" i="8" s="1"/>
  <c r="G30" i="5"/>
  <c r="J28" i="5"/>
  <c r="I28" i="5"/>
  <c r="H28" i="5"/>
  <c r="G28" i="5"/>
  <c r="J25" i="5"/>
  <c r="I25" i="5"/>
  <c r="H25" i="5"/>
  <c r="G25" i="5"/>
  <c r="B7" i="8" s="1"/>
  <c r="J22" i="5"/>
  <c r="E6" i="8" s="1"/>
  <c r="I22" i="5"/>
  <c r="H22" i="5"/>
  <c r="G22" i="5"/>
  <c r="J19" i="5"/>
  <c r="G19" i="5"/>
  <c r="H19" i="5"/>
  <c r="I19" i="5"/>
  <c r="J13" i="5"/>
  <c r="I13" i="5"/>
  <c r="H13" i="5"/>
  <c r="G13" i="5"/>
  <c r="J5" i="5"/>
  <c r="I5" i="5"/>
  <c r="H5" i="5"/>
  <c r="G5" i="5"/>
  <c r="B2" i="8" s="1"/>
  <c r="J7" i="5"/>
  <c r="I7" i="5"/>
  <c r="H7" i="5"/>
  <c r="G7" i="5"/>
  <c r="F2" i="2"/>
  <c r="F2" i="3"/>
  <c r="B5" i="6" s="1"/>
  <c r="F2" i="4"/>
  <c r="F2" i="5"/>
  <c r="B3" i="6" s="1"/>
  <c r="Q27" i="8" l="1"/>
  <c r="N27" i="8"/>
  <c r="O27" i="8"/>
  <c r="P26" i="8"/>
  <c r="Q26" i="8"/>
  <c r="O26" i="8"/>
  <c r="P25" i="8"/>
  <c r="O25" i="8"/>
  <c r="C33" i="8"/>
  <c r="E31" i="8"/>
  <c r="B29" i="8"/>
  <c r="C27" i="8"/>
  <c r="D25" i="8"/>
  <c r="C25" i="8"/>
  <c r="E23" i="8"/>
  <c r="R7" i="8"/>
  <c r="O12" i="8"/>
  <c r="P12" i="8"/>
  <c r="Q12" i="8"/>
  <c r="R12" i="8"/>
  <c r="P11" i="8"/>
  <c r="Q11" i="8"/>
  <c r="O11" i="8"/>
  <c r="Q10" i="8"/>
  <c r="R10" i="8"/>
  <c r="P10" i="8"/>
  <c r="O9" i="8"/>
  <c r="P9" i="8"/>
  <c r="O8" i="8"/>
  <c r="R8" i="8"/>
  <c r="P8" i="8"/>
  <c r="Q8" i="8"/>
  <c r="P4" i="8"/>
  <c r="Q4" i="8"/>
  <c r="R4" i="8"/>
  <c r="P7" i="8"/>
  <c r="O6" i="8"/>
  <c r="R6" i="8"/>
  <c r="Q2" i="8"/>
  <c r="R2" i="8"/>
  <c r="B12" i="8"/>
  <c r="D12" i="8"/>
  <c r="E12" i="8"/>
  <c r="C12" i="8"/>
  <c r="E11" i="8"/>
  <c r="C11" i="8"/>
  <c r="D11" i="8"/>
  <c r="B11" i="8"/>
  <c r="C10" i="8"/>
  <c r="E10" i="8"/>
  <c r="B10" i="8"/>
  <c r="D10" i="8"/>
  <c r="D9" i="8"/>
  <c r="B9" i="8"/>
  <c r="E9" i="8"/>
  <c r="C8" i="8"/>
  <c r="D8" i="8"/>
  <c r="E8" i="8"/>
  <c r="B8" i="8"/>
  <c r="D7" i="8"/>
  <c r="C7" i="8"/>
  <c r="E7" i="8"/>
  <c r="D6" i="8"/>
  <c r="B6" i="8"/>
  <c r="C6" i="8"/>
  <c r="E5" i="8"/>
  <c r="C5" i="8"/>
  <c r="B5" i="8"/>
  <c r="D5" i="8"/>
  <c r="C4" i="8"/>
  <c r="D4" i="8"/>
  <c r="B4" i="8"/>
  <c r="E4" i="8"/>
  <c r="E3" i="8"/>
  <c r="B3" i="8"/>
  <c r="C3" i="8"/>
  <c r="D3" i="8"/>
  <c r="D2" i="8"/>
  <c r="E2" i="8"/>
  <c r="C2" i="8"/>
  <c r="N26" i="8"/>
  <c r="N36" i="8"/>
  <c r="O36" i="8"/>
  <c r="P34" i="8"/>
  <c r="N25" i="8"/>
  <c r="O35" i="8"/>
  <c r="P37" i="8"/>
  <c r="C24" i="8"/>
  <c r="E26" i="8"/>
  <c r="D28" i="8"/>
  <c r="C32" i="8"/>
  <c r="E34" i="8"/>
  <c r="B30" i="8"/>
  <c r="B33" i="8"/>
  <c r="C29" i="8"/>
  <c r="D33" i="8"/>
  <c r="B26" i="8"/>
  <c r="C23" i="8"/>
  <c r="D29" i="8"/>
  <c r="C31" i="8"/>
  <c r="D31" i="8"/>
  <c r="B31" i="8"/>
  <c r="Q9" i="8"/>
  <c r="R9" i="8"/>
  <c r="P2" i="8"/>
  <c r="R11" i="8"/>
  <c r="Q3" i="8"/>
  <c r="Q5" i="8"/>
  <c r="R5" i="8"/>
  <c r="O7" i="8"/>
  <c r="Q7" i="8"/>
  <c r="B28" i="8"/>
  <c r="B32" i="8"/>
  <c r="E24" i="8"/>
  <c r="D27" i="8"/>
  <c r="C30" i="8"/>
  <c r="E32" i="8"/>
  <c r="D32" i="8"/>
  <c r="E27" i="8"/>
  <c r="D30" i="8"/>
  <c r="B24" i="8"/>
  <c r="E28" i="8"/>
  <c r="E30" i="8"/>
  <c r="B25" i="8"/>
  <c r="D24" i="8"/>
  <c r="E25" i="8"/>
  <c r="E33" i="8"/>
  <c r="D23" i="8"/>
  <c r="C26" i="8"/>
  <c r="E29" i="8"/>
  <c r="C34" i="8"/>
  <c r="D26" i="8"/>
  <c r="C28" i="8"/>
  <c r="D34" i="8"/>
  <c r="B27" i="8"/>
  <c r="O2" i="8"/>
  <c r="B6" i="6"/>
  <c r="B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 xml:space="preserve">Parcialmente - </t>
        </r>
        <r>
          <rPr>
            <sz val="9"/>
            <color indexed="81"/>
            <rFont val="Tahoma"/>
            <family val="2"/>
          </rPr>
          <t xml:space="preserve">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
</t>
        </r>
      </text>
    </comment>
    <comment ref="E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3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5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5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<sst xmlns="http://schemas.openxmlformats.org/spreadsheetml/2006/main" count="433" uniqueCount="128">
  <si>
    <t>Ambiente</t>
  </si>
  <si>
    <t>documentos não padronizados (templates, guias, leis, etc.)</t>
  </si>
  <si>
    <t>visão</t>
  </si>
  <si>
    <t>modelo de caso de uso</t>
  </si>
  <si>
    <t>glossário</t>
  </si>
  <si>
    <t>modelo de arquitetura</t>
  </si>
  <si>
    <t xml:space="preserve">codigo fonte </t>
  </si>
  <si>
    <t>guia de implementação</t>
  </si>
  <si>
    <t>roteiro de testes</t>
  </si>
  <si>
    <t>guia de implantação</t>
  </si>
  <si>
    <t>manual do usuário (pode ser help on-line)</t>
  </si>
  <si>
    <t>Gerenciamento de Projetos</t>
  </si>
  <si>
    <t>termo de abertura do projeto</t>
  </si>
  <si>
    <t>planilha de planejamento e controle do projeto</t>
  </si>
  <si>
    <t>especificações de requisitos (casos de uso e/ou histórias do usuário)?</t>
  </si>
  <si>
    <t>requisição de mudanças</t>
  </si>
  <si>
    <t>CheckList de Verificação de Projeto</t>
  </si>
  <si>
    <t>Desenvolvimento - Requisitos</t>
  </si>
  <si>
    <t>Desenvolvimento - Análise e Design</t>
  </si>
  <si>
    <t>Desenvolvimento - Implementação</t>
  </si>
  <si>
    <t>Desenvolvimento - Testes</t>
  </si>
  <si>
    <t>Desenvolvimento - Implantação</t>
  </si>
  <si>
    <t>Disciplina</t>
  </si>
  <si>
    <t>Itens de verificação</t>
  </si>
  <si>
    <t>Qde.</t>
  </si>
  <si>
    <t>Data da Verificação:</t>
  </si>
  <si>
    <t>Nome do Verificador:</t>
  </si>
  <si>
    <t>Sugestão de melhoria</t>
  </si>
  <si>
    <t>Descrever o desvio</t>
  </si>
  <si>
    <t>Resultado</t>
  </si>
  <si>
    <t>Gerenciamento de Configuração e Mudanças</t>
  </si>
  <si>
    <t>O objetivo, os problemas  e as necessidades do cliente estão claras?</t>
  </si>
  <si>
    <t>Fornece uma visão geral do sistema de forma clara e objetiva?</t>
  </si>
  <si>
    <t>Existe template para documento não previsto no SpinOff?</t>
  </si>
  <si>
    <t>O modelo de casos de uso, escopo do sistema em termos de funcionalidades, e respectivas permissões de acesso estão claros?</t>
  </si>
  <si>
    <t>As descrições dos termos estão claras?</t>
  </si>
  <si>
    <t>atas de reuniões</t>
  </si>
  <si>
    <t>As atas das reuniões de levantamento de requisitos foram aprovadas?</t>
  </si>
  <si>
    <t>Os artefatos estão nos locais corretos conforme guia-mapeamento de processo x produto?</t>
  </si>
  <si>
    <t>Os artefatos estão nomeados conforme guia-políticas de GC?</t>
  </si>
  <si>
    <t>Foram geradas requisições de mudanças usando o template do SpinOff?</t>
  </si>
  <si>
    <t>Foram realizadas as análises de impacto?</t>
  </si>
  <si>
    <t>Foram identificadas restrições de prazo, custo, tecnológica, ou qualquer outra e registradas no Visão?</t>
  </si>
  <si>
    <t>A equipe foi definida com seus respectivos e-mails?</t>
  </si>
  <si>
    <t>Os históricos de atualizações dos artefatos, na ferramenta,  possuem descrição do que foi alterado?</t>
  </si>
  <si>
    <t>O ideal é que o índice de aderência ao processo tenha entre 70 e 100%</t>
  </si>
  <si>
    <t>IAP - Indicador de Aderência ao Processo:</t>
  </si>
  <si>
    <t>Houve mudanças em relação ao escopo inicial? Se sim, foram registradas no Backlog do produto?</t>
  </si>
  <si>
    <t>Foi alterado por mudança? Se sim houve impacto? Se sim o planejamento foi atualizado?</t>
  </si>
  <si>
    <t>O modelo de casos de uso, escopo do sistema em termos de funcionalidades, e respectivas permissões de acesso estão atualizados?</t>
  </si>
  <si>
    <t>As novas especificações, modelos e protótipos foram aprovados pelo cliente?</t>
  </si>
  <si>
    <t>Foi atualizado?</t>
  </si>
  <si>
    <t>Foi criado/atualizado o modelo de negócio das entidades? (diagrama de classes ou DER)</t>
  </si>
  <si>
    <t>O caso de uso/história de usuário escolhido para definir e testar a arquitetura foi especificado?</t>
  </si>
  <si>
    <t>O caso de uso escolhido para definir e testar a arquitetura foi implementado e testado?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</si>
  <si>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</si>
  <si>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</si>
  <si>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</si>
  <si>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</si>
  <si>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O código respeita o modelo de arquitetura, inclusive nomeação de classes, atributos, relacionamentos e pacotes?</t>
  </si>
  <si>
    <t>Foi criado o guia com os padrões de codificação e documentação ou referência para o padrão nativo da linguagem?</t>
  </si>
  <si>
    <t>Foram criados diagramas de classes, de arquitetura, de pacotes e de deployment?</t>
  </si>
  <si>
    <t>Foi utilizado um o padrão de projeto de banco de dados específico ou o padrão do SpinOff?</t>
  </si>
  <si>
    <t>É suficiente e dispensa treinamento do usuário?</t>
  </si>
  <si>
    <t>Foi feito o planejamento do Sprint? E foi respeitada a capacidade do time para o Sprint em termos de carga horária?</t>
  </si>
  <si>
    <t>No Backlog do Produto foi incluído mais alguma atividade, estimado e priorizado?</t>
  </si>
  <si>
    <t>O plano de entregas foi atualizado? Corresponde ao número de sprints?</t>
  </si>
  <si>
    <t>O plano de gerenciamento de riscos foi atualizado?</t>
  </si>
  <si>
    <t>Foi refeita a estimativa e a priorização no Backlog do Sprint?  (as estimativas inicias do Backlog do Produto não podem ser apagadas, para que possa haver comparação planejado x realizado no fim do projeto)</t>
  </si>
  <si>
    <t>Foram feitas as reuniões de Revisão do Produto e Processo?</t>
  </si>
  <si>
    <t>repositório (itens de configuração)</t>
  </si>
  <si>
    <t>Foram criadas novas especificações para os casos de uso/histórias de usuário? Se sim são testáveis, ou seja, é possível identificar as entradas e verificar se as saída estão corretas?</t>
  </si>
  <si>
    <t>Os novos diagramas de classes foram criados por caso de uso/história de usuário? (diagrama de classes com todas as entidades identificadas) ou um DER (diagrama de entidade relacionamento)</t>
  </si>
  <si>
    <t>O guia com os padrões de codificação e documentação ou referência para o padrão nativo da linguagem foram atualizados?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</si>
  <si>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</si>
  <si>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</si>
  <si>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</si>
  <si>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</si>
  <si>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</si>
  <si>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</si>
  <si>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O modelo de arquitetura foi atualizado?</t>
  </si>
  <si>
    <t>Os requisitos suplementares (não funcionais) foram especificados e utilizados na definição da arquitetura?</t>
  </si>
  <si>
    <t>O guia de implantação foi criado para implantar o produto (subproduto) com software, hardware, etc. necessários para a implantação em ambiente de produção?</t>
  </si>
  <si>
    <t>Foi realizado refinamentos no código para melhorar eficiência ou corrigir bugs?</t>
  </si>
  <si>
    <t>Os diagramas de classes foram atualizados?</t>
  </si>
  <si>
    <t>Se os testes foram automatizados, foram executados os scripts de testes?</t>
  </si>
  <si>
    <t>Os roteiros de testes foram criados, atualizados e executados?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</si>
  <si>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</si>
  <si>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</si>
  <si>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</si>
  <si>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Existem evidências de aceitação do produto implantado e testado pelo usuário?</t>
  </si>
  <si>
    <t>Iniciação</t>
  </si>
  <si>
    <t>Elaboração</t>
  </si>
  <si>
    <t>Construção</t>
  </si>
  <si>
    <t>Transição</t>
  </si>
  <si>
    <t>Fases e iterações (sprints)</t>
  </si>
  <si>
    <t>IAP - Indicador de Aderência ao Processo (70% a 100%)</t>
  </si>
  <si>
    <t>Aderência (%)</t>
  </si>
  <si>
    <t>O artefato foi criado com o template atual e armazenado na pasta correta da estrutura do projeto?</t>
  </si>
  <si>
    <t>A estrutura do projeto (repositório) foi criada com o template atual e está sicronizada com o servidor?</t>
  </si>
  <si>
    <t>Foi criado o Modelo de Negócio (diagrama de classes com todas as entidades identificadas) ou um DER (diagrama de entidade relacionamento)</t>
  </si>
  <si>
    <t>O escopo foi apresentado e aprovado pelo cliente ou representante?</t>
  </si>
  <si>
    <t>Caso tenha sido criado o protótipo, ele foi armazenado na pasta correta da estrutura do projeto?</t>
  </si>
  <si>
    <t>As necessidades foram descritas como histórias de usuário?</t>
  </si>
  <si>
    <t>Se criado, o artefato usou o template atual e foi armazenado na pasta correta da estrutura do projeto?</t>
  </si>
  <si>
    <t>Os casos de uso e atores possuem descrições claras e objetivas de forma a não necessitar que alguém explique-o verbalmente?</t>
  </si>
  <si>
    <t>Se criados, as especificações para os casos de uso/histórias de usuário são testáveis, ou seja, é possível identificar as entradas e verificar se as saída estão corretas?</t>
  </si>
  <si>
    <t>Foi criado/atualizado o modelo de negócio das entidades? (diagrama de classes)</t>
  </si>
  <si>
    <t>Foi feita a estimativa do Backlog do Produto?</t>
  </si>
  <si>
    <t>Foi feita a priorização do Backlog do Produto?</t>
  </si>
  <si>
    <t>O plano de gerenciamento de riscos foi elaborado e considerou as restrições registradas no Visão?</t>
  </si>
  <si>
    <t>O planejamento foi apresentado e aprovado pelo cliente ou representante?</t>
  </si>
  <si>
    <t>O backlog do produto foi criado com todos os Casos de Uso?</t>
  </si>
  <si>
    <t>O plano de entregas foi definido e documentado e corresponde ao número de sprints planejado?</t>
  </si>
  <si>
    <t>O Sprint 1 foi planejado e as horas reais gastas foram lançadas?</t>
  </si>
  <si>
    <t>O plano de entregas foi atualizado?</t>
  </si>
  <si>
    <t>Foi refeita a estimativa e a priorização no Backlog do Sprint?</t>
  </si>
  <si>
    <t>Foi feito o planejamento do Sprint?</t>
  </si>
  <si>
    <t>caso de desenvolvimento</t>
  </si>
  <si>
    <t>Se incluido algum documento foi criado template e armazenado na pasta Ambiente?</t>
  </si>
  <si>
    <t>Se utilizada/substituida alguma ferramenta existe referência/link para acessá-la?</t>
  </si>
  <si>
    <t>DESCRIÇÃO</t>
  </si>
  <si>
    <t>SIM</t>
  </si>
  <si>
    <t>PARCIALMENTE</t>
  </si>
  <si>
    <t>NÃO</t>
  </si>
  <si>
    <t>N/A</t>
  </si>
  <si>
    <t>NA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</si>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</sst>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/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 shrinkToFit="1"/>
    </xf>
    <xf numFmtId="0" fontId="4" fillId="4" borderId="1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9" fontId="0" fillId="0" borderId="0" xfId="1" applyFont="1"/>
    <xf numFmtId="9" fontId="14" fillId="0" borderId="0" xfId="1" applyFont="1"/>
    <xf numFmtId="9" fontId="15" fillId="0" borderId="0" xfId="1" applyFont="1" applyAlignment="1">
      <alignment vertical="center"/>
    </xf>
    <xf numFmtId="0" fontId="11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center" vertical="center" wrapText="1" shrinkToFi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</cellXfs>
  <cellStyles count="2">
    <cellStyle name="Normal" xfId="0" builtinId="0"/>
    <cellStyle name="Porcentagem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1.0869565217391304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6192"/>
        <c:axId val="188377728"/>
      </c:barChart>
      <c:catAx>
        <c:axId val="1883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77728"/>
        <c:crosses val="autoZero"/>
        <c:auto val="1"/>
        <c:lblAlgn val="ctr"/>
        <c:lblOffset val="100"/>
        <c:noMultiLvlLbl val="0"/>
      </c:catAx>
      <c:valAx>
        <c:axId val="188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7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INICIAÇÃO</a:t>
            </a:r>
            <a:r>
              <a:rPr lang="pt-BR" baseline="0"/>
              <a:t> DETALHADA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Detalhado!$B$2:$B$12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0.6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1-4B78-84D0-7141F7DCC7FD}"/>
            </c:ext>
          </c:extLst>
        </c:ser>
        <c:ser>
          <c:idx val="1"/>
          <c:order val="1"/>
          <c:tx>
            <c:strRef>
              <c:f>Detalhado!$C$1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Detalhado!$C$2:$C$12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1-4B78-84D0-7141F7DCC7FD}"/>
            </c:ext>
          </c:extLst>
        </c:ser>
        <c:ser>
          <c:idx val="2"/>
          <c:order val="2"/>
          <c:tx>
            <c:strRef>
              <c:f>Detalhado!$D$1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Detalhado!$D$2:$D$12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91-4B78-84D0-7141F7DCC7FD}"/>
            </c:ext>
          </c:extLst>
        </c:ser>
        <c:ser>
          <c:idx val="3"/>
          <c:order val="3"/>
          <c:tx>
            <c:strRef>
              <c:f>Detalhado!$E$1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Detalhado!$E$2:$E$12</c:f>
              <c:numCache>
                <c:formatCode>0%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91-4B78-84D0-7141F7DCC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667647"/>
        <c:axId val="165674367"/>
      </c:barChart>
      <c:catAx>
        <c:axId val="165667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74367"/>
        <c:crosses val="autoZero"/>
        <c:auto val="1"/>
        <c:lblAlgn val="ctr"/>
        <c:lblOffset val="100"/>
        <c:noMultiLvlLbl val="0"/>
      </c:catAx>
      <c:valAx>
        <c:axId val="1656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6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ELABORAÇÃO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Detalhado!$O$1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Detalhado!$O$2:$O$12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3-4543-A29A-5867739A7D75}"/>
            </c:ext>
          </c:extLst>
        </c:ser>
        <c:ser>
          <c:idx val="1"/>
          <c:order val="1"/>
          <c:tx>
            <c:strRef>
              <c:f>Detalhado!$P$1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Detalhado!$P$2:$P$12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3-4543-A29A-5867739A7D75}"/>
            </c:ext>
          </c:extLst>
        </c:ser>
        <c:ser>
          <c:idx val="2"/>
          <c:order val="2"/>
          <c:tx>
            <c:strRef>
              <c:f>Detalhado!$Q$1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Detalhado!$Q$2:$Q$12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03-4543-A29A-5867739A7D75}"/>
            </c:ext>
          </c:extLst>
        </c:ser>
        <c:ser>
          <c:idx val="3"/>
          <c:order val="3"/>
          <c:tx>
            <c:strRef>
              <c:f>Detalhado!$R$1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Detalhado!$R$2:$R$12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03-4543-A29A-5867739A7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041264"/>
        <c:axId val="1202945552"/>
      </c:barChart>
      <c:catAx>
        <c:axId val="140104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2945552"/>
        <c:crosses val="autoZero"/>
        <c:auto val="1"/>
        <c:lblAlgn val="ctr"/>
        <c:lblOffset val="100"/>
        <c:noMultiLvlLbl val="0"/>
      </c:catAx>
      <c:valAx>
        <c:axId val="12029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104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CONSTRUÇÃO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Detalhado!$B$22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Detalhado!$B$23:$B$34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0.5</c:v>
                </c:pt>
                <c:pt idx="8">
                  <c:v>0.5714285714285714</c:v>
                </c:pt>
                <c:pt idx="9">
                  <c:v>0.83333333333333337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E-4531-83A4-D25BD931F0A6}"/>
            </c:ext>
          </c:extLst>
        </c:ser>
        <c:ser>
          <c:idx val="1"/>
          <c:order val="1"/>
          <c:tx>
            <c:strRef>
              <c:f>Detalhado!$C$22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Detalhado!$C$23:$C$34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E-4531-83A4-D25BD931F0A6}"/>
            </c:ext>
          </c:extLst>
        </c:ser>
        <c:ser>
          <c:idx val="2"/>
          <c:order val="2"/>
          <c:tx>
            <c:strRef>
              <c:f>Detalhado!$D$22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Detalhado!$D$23:$D$34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2E-4531-83A4-D25BD931F0A6}"/>
            </c:ext>
          </c:extLst>
        </c:ser>
        <c:ser>
          <c:idx val="3"/>
          <c:order val="3"/>
          <c:tx>
            <c:strRef>
              <c:f>Detalhado!$E$22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Detalhado!$E$23:$E$34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0.5</c:v>
                </c:pt>
                <c:pt idx="8">
                  <c:v>0.42857142857142855</c:v>
                </c:pt>
                <c:pt idx="9">
                  <c:v>0.16666666666666666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2E-4531-83A4-D25BD931F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193408"/>
        <c:axId val="1261194848"/>
      </c:barChart>
      <c:catAx>
        <c:axId val="126119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194848"/>
        <c:crosses val="autoZero"/>
        <c:auto val="1"/>
        <c:lblAlgn val="ctr"/>
        <c:lblOffset val="100"/>
        <c:noMultiLvlLbl val="0"/>
      </c:catAx>
      <c:valAx>
        <c:axId val="12611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19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TRANSIÇÃO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Detalhado!$N$24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Detalhado!$N$25:$N$37</c:f>
              <c:numCache>
                <c:formatCode>0%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9-4339-B007-9953BBC1F46F}"/>
            </c:ext>
          </c:extLst>
        </c:ser>
        <c:ser>
          <c:idx val="1"/>
          <c:order val="1"/>
          <c:tx>
            <c:strRef>
              <c:f>Detalhado!$O$24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Detalhado!$O$25:$O$37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9-4339-B007-9953BBC1F46F}"/>
            </c:ext>
          </c:extLst>
        </c:ser>
        <c:ser>
          <c:idx val="2"/>
          <c:order val="2"/>
          <c:tx>
            <c:strRef>
              <c:f>Detalhado!$P$24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Detalhado!$P$25:$P$37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9-4339-B007-9953BBC1F46F}"/>
            </c:ext>
          </c:extLst>
        </c:ser>
        <c:ser>
          <c:idx val="3"/>
          <c:order val="3"/>
          <c:tx>
            <c:strRef>
              <c:f>Detalhado!$Q$24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Detalhado!$Q$25:$Q$37</c:f>
              <c:numCache>
                <c:formatCode>0%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A9-4339-B007-9953BBC1F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985952"/>
        <c:axId val="1193986912"/>
      </c:barChart>
      <c:catAx>
        <c:axId val="11939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986912"/>
        <c:crosses val="autoZero"/>
        <c:auto val="1"/>
        <c:lblAlgn val="ctr"/>
        <c:lblOffset val="100"/>
        <c:noMultiLvlLbl val="0"/>
      </c:catAx>
      <c:valAx>
        <c:axId val="11939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9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213360</xdr:colOff>
      <xdr:row>19</xdr:row>
      <xdr:rowOff>176892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C5FCC4-7374-FADF-5F98-03E26B027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231321</xdr:colOff>
      <xdr:row>0</xdr:row>
      <xdr:rowOff>0</xdr:rowOff>
    </xdr:from>
    <xdr:to>
      <xdr:col>21</xdr:col>
      <xdr:colOff>27215</xdr:colOff>
      <xdr:row>19</xdr:row>
      <xdr:rowOff>174172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05DBEB8-5D3A-A681-9DD5-6436B5C04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2721</xdr:rowOff>
    </xdr:from>
    <xdr:to>
      <xdr:col>10</xdr:col>
      <xdr:colOff>231321</xdr:colOff>
      <xdr:row>39</xdr:row>
      <xdr:rowOff>136071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05EB487-FCF1-3831-9DBF-DA3FBB328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244927</xdr:colOff>
      <xdr:row>20</xdr:row>
      <xdr:rowOff>13607</xdr:rowOff>
    </xdr:from>
    <xdr:to>
      <xdr:col>21</xdr:col>
      <xdr:colOff>27215</xdr:colOff>
      <xdr:row>39</xdr:row>
      <xdr:rowOff>137948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8DEEA43-4087-699C-0475-76399C6D7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3" sqref="B3"/>
    </sheetView>
  </sheetViews>
  <sheetFormatPr defaultRowHeight="15"/>
  <cols>
    <col min="1" max="1" width="24.28515625" bestFit="1" customWidth="1"/>
    <col min="2" max="2" width="39" style="17" customWidth="1"/>
  </cols>
  <sheetData>
    <row r="1" spans="1:2" ht="18.75">
      <c r="A1" s="29" t="s">
        <v>96</v>
      </c>
      <c r="B1" s="29"/>
    </row>
    <row r="2" spans="1:2">
      <c r="A2" s="18" t="s">
        <v>95</v>
      </c>
      <c r="B2" s="19" t="s">
        <v>97</v>
      </c>
    </row>
    <row r="3" spans="1:2">
      <c r="A3" s="18" t="s">
        <v>91</v>
      </c>
      <c r="B3" s="20">
        <f>'Ver-Iniciação1'!$F$2</f>
        <v>1</v>
      </c>
    </row>
    <row r="4" spans="1:2">
      <c r="A4" s="18" t="s">
        <v>92</v>
      </c>
      <c r="B4" s="20">
        <f>'Ver-Elaboração1'!$F$2</f>
        <v>1</v>
      </c>
    </row>
    <row r="5" spans="1:2">
      <c r="A5" s="18" t="s">
        <v>93</v>
      </c>
      <c r="B5" s="20">
        <f>'Ver-Construção1'!$F$2</f>
        <v>1.0869565217391304</v>
      </c>
    </row>
    <row r="6" spans="1:2">
      <c r="A6" s="18" t="s">
        <v>94</v>
      </c>
      <c r="B6" s="20">
        <f>'Ver-Transição1'!$F$2</f>
        <v>1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7"/>
  <sheetViews>
    <sheetView topLeftCell="A4" zoomScale="55" zoomScaleNormal="55" workbookViewId="0">
      <selection activeCell="AA36" sqref="AA36"/>
    </sheetView>
  </sheetViews>
  <sheetFormatPr defaultRowHeight="15"/>
  <cols>
    <col min="1" max="1" width="18.28515625" customWidth="1"/>
    <col min="2" max="2" width="8.140625" customWidth="1"/>
    <col min="3" max="3" width="17.140625" bestFit="1" customWidth="1"/>
    <col min="4" max="4" width="6.85546875" customWidth="1"/>
    <col min="5" max="5" width="6.42578125" customWidth="1"/>
    <col min="6" max="6" width="6.85546875" customWidth="1"/>
    <col min="14" max="14" width="13.140625" customWidth="1"/>
    <col min="16" max="16" width="11.28515625" customWidth="1"/>
  </cols>
  <sheetData>
    <row r="1" spans="1:18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N1" t="s">
        <v>121</v>
      </c>
      <c r="O1" t="s">
        <v>122</v>
      </c>
      <c r="P1" t="s">
        <v>123</v>
      </c>
      <c r="Q1" t="s">
        <v>124</v>
      </c>
      <c r="R1" t="s">
        <v>125</v>
      </c>
    </row>
    <row r="2" spans="1:18">
      <c r="A2" t="s">
        <v>1</v>
      </c>
      <c r="B2" s="26">
        <f>('Ver-Iniciação1'!$G$5/SUM('Ver-Iniciação1'!$G$5:'Ver-Iniciação1'!$J$5))</f>
        <v>0</v>
      </c>
      <c r="C2" s="26">
        <f>('Ver-Iniciação1'!$H$5/SUM('Ver-Iniciação1'!$G$5:'Ver-Iniciação1'!$J$5))</f>
        <v>0</v>
      </c>
      <c r="D2" s="26">
        <f>('Ver-Iniciação1'!$I$5/SUM('Ver-Iniciação1'!$G$5:'Ver-Iniciação1'!$J$5))</f>
        <v>0</v>
      </c>
      <c r="E2" s="26">
        <f>('Ver-Iniciação1'!$J$5/SUM('Ver-Iniciação1'!$G$5:'Ver-Iniciação1'!$J$5))</f>
        <v>1</v>
      </c>
      <c r="N2" t="s">
        <v>2</v>
      </c>
      <c r="O2" s="26">
        <f>('Ver-Elaboração1'!$G$6/SUM('Ver-Elaboração1'!$G$6:'Ver-Elaboração1'!$J$6))</f>
        <v>1</v>
      </c>
      <c r="P2" s="26">
        <f>('Ver-Elaboração1'!$H$6/SUM('Ver-Elaboração1'!$G$6:'Ver-Elaboração1'!$J$6))</f>
        <v>0</v>
      </c>
      <c r="Q2" s="26">
        <f>('Ver-Elaboração1'!$I$6/SUM('Ver-Elaboração1'!$G$6:'Ver-Elaboração1'!$J$6))</f>
        <v>0</v>
      </c>
      <c r="R2" s="26">
        <f>('Ver-Elaboração1'!$J$6/SUM('Ver-Elaboração1'!$G$6:'Ver-Elaboração1'!$J$6))</f>
        <v>0</v>
      </c>
    </row>
    <row r="3" spans="1:18">
      <c r="A3" t="s">
        <v>2</v>
      </c>
      <c r="B3" s="26">
        <f>('Ver-Iniciação1'!$G$7/SUM('Ver-Iniciação1'!$G$7:'Ver-Iniciação1'!$J$7))</f>
        <v>1</v>
      </c>
      <c r="C3" s="26">
        <f>('Ver-Iniciação1'!$H$7/SUM('Ver-Iniciação1'!$G$7:'Ver-Iniciação1'!$J$7))</f>
        <v>0</v>
      </c>
      <c r="D3" s="26">
        <f>('Ver-Iniciação1'!$I$7/SUM('Ver-Iniciação1'!$G$7:'Ver-Iniciação1'!$J$7))</f>
        <v>0</v>
      </c>
      <c r="E3" s="26">
        <f>('Ver-Iniciação1'!$J$7/SUM('Ver-Iniciação1'!$G$7:'Ver-Iniciação1'!$J$7))</f>
        <v>0</v>
      </c>
      <c r="N3" t="s">
        <v>3</v>
      </c>
      <c r="O3" s="26">
        <f>('Ver-Elaboração1'!$G$8/SUM('Ver-Elaboração1'!$G$8:'Ver-Elaboração1'!$J$8))</f>
        <v>1</v>
      </c>
      <c r="P3" s="26">
        <f>('Ver-Elaboração1'!$H$8/SUM('Ver-Elaboração1'!$G$8:'Ver-Elaboração1'!$J$8))</f>
        <v>0</v>
      </c>
      <c r="Q3" s="26">
        <f>('Ver-Elaboração1'!$I$8/SUM('Ver-Elaboração1'!$G$8:'Ver-Elaboração1'!$J$8))</f>
        <v>0</v>
      </c>
      <c r="R3" s="26">
        <f>('Ver-Elaboração1'!$J$8/SUM('Ver-Elaboração1'!$G$8:'Ver-Elaboração1'!$J$8))</f>
        <v>0</v>
      </c>
    </row>
    <row r="4" spans="1:18">
      <c r="A4" t="s">
        <v>3</v>
      </c>
      <c r="B4" s="26">
        <f>('Ver-Iniciação1'!$G$13/SUM('Ver-Iniciação1'!$G$13:'Ver-Iniciação1'!$J$13))</f>
        <v>0.6</v>
      </c>
      <c r="C4" s="26">
        <f>('Ver-Iniciação1'!$H$13/SUM('Ver-Iniciação1'!$G$13:'Ver-Iniciação1'!$J$13))</f>
        <v>0</v>
      </c>
      <c r="D4" s="26">
        <f>('Ver-Iniciação1'!$I$13/SUM('Ver-Iniciação1'!$G$13:'Ver-Iniciação1'!$J$13))</f>
        <v>0</v>
      </c>
      <c r="E4" s="26">
        <f>('Ver-Iniciação1'!$J$13/SUM('Ver-Iniciação1'!$G$13:'Ver-Iniciação1'!$J$13))</f>
        <v>0.4</v>
      </c>
      <c r="N4" t="s">
        <v>14</v>
      </c>
      <c r="O4" s="26">
        <f>('Ver-Elaboração1'!$G$10/SUM('Ver-Elaboração1'!$G$10:'Ver-Elaboração1'!$J$10))</f>
        <v>1</v>
      </c>
      <c r="P4" s="26">
        <f>('Ver-Elaboração1'!$H$10/SUM('Ver-Elaboração1'!$G$10:'Ver-Elaboração1'!$J$10))</f>
        <v>0</v>
      </c>
      <c r="Q4" s="26">
        <f>('Ver-Elaboração1'!$I$10/SUM('Ver-Elaboração1'!$G$10:'Ver-Elaboração1'!$J$10))</f>
        <v>0</v>
      </c>
      <c r="R4" s="26">
        <f>('Ver-Elaboração1'!$J$10/SUM('Ver-Elaboração1'!$G$10:'Ver-Elaboração1'!$J$10))</f>
        <v>0</v>
      </c>
    </row>
    <row r="5" spans="1:18">
      <c r="A5" t="s">
        <v>14</v>
      </c>
      <c r="B5" s="26">
        <f>('Ver-Iniciação1'!$G$19/SUM('Ver-Iniciação1'!$G$19:'Ver-Iniciação1'!$J$19))</f>
        <v>1</v>
      </c>
      <c r="C5" s="26">
        <f>('Ver-Iniciação1'!$H$19/SUM('Ver-Iniciação1'!$G$19:'Ver-Iniciação1'!$J$19))</f>
        <v>0</v>
      </c>
      <c r="D5" s="26">
        <f>('Ver-Iniciação1'!$I$19/SUM('Ver-Iniciação1'!$G$19:'Ver-Iniciação1'!$J$19))</f>
        <v>0</v>
      </c>
      <c r="E5" s="26">
        <f>('Ver-Iniciação1'!$J$19/SUM('Ver-Iniciação1'!$G$19:'Ver-Iniciação1'!$J$19))</f>
        <v>0</v>
      </c>
      <c r="N5" t="s">
        <v>4</v>
      </c>
      <c r="O5" s="26">
        <f>('Ver-Elaboração1'!$G$15/SUM('Ver-Elaboração1'!$G$15:'Ver-Elaboração1'!$J$15))</f>
        <v>0</v>
      </c>
      <c r="P5" s="26">
        <f>('Ver-Elaboração1'!$H$15/SUM('Ver-Elaboração1'!$G$15:'Ver-Elaboração1'!$J$15))</f>
        <v>0</v>
      </c>
      <c r="Q5" s="26">
        <f>('Ver-Elaboração1'!$I$15/SUM('Ver-Elaboração1'!$G$15:'Ver-Elaboração1'!$J$15))</f>
        <v>0</v>
      </c>
      <c r="R5" s="26">
        <f>('Ver-Elaboração1'!$J$15/SUM('Ver-Elaboração1'!$G$15:'Ver-Elaboração1'!$J$15))</f>
        <v>1</v>
      </c>
    </row>
    <row r="6" spans="1:18">
      <c r="A6" t="s">
        <v>4</v>
      </c>
      <c r="B6" s="26">
        <f>('Ver-Iniciação1'!$G$22/SUM('Ver-Iniciação1'!$G$22:'Ver-Iniciação1'!$J$22))</f>
        <v>1</v>
      </c>
      <c r="C6" s="26">
        <f>('Ver-Iniciação1'!$H$22/SUM('Ver-Iniciação1'!$G$22:'Ver-Iniciação1'!$J$22))</f>
        <v>0</v>
      </c>
      <c r="D6" s="26">
        <f>('Ver-Iniciação1'!$I$22/SUM('Ver-Iniciação1'!$G$22:'Ver-Iniciação1'!$J$22))</f>
        <v>0</v>
      </c>
      <c r="E6" s="26">
        <f>('Ver-Iniciação1'!$J$22/SUM('Ver-Iniciação1'!$G$22:'Ver-Iniciação1'!$J$22))</f>
        <v>0</v>
      </c>
      <c r="N6" t="s">
        <v>36</v>
      </c>
      <c r="O6" s="26">
        <f>('Ver-Elaboração1'!$G$17/SUM('Ver-Elaboração1'!$G$17:'Ver-Elaboração1'!$J$17))</f>
        <v>1</v>
      </c>
      <c r="P6" s="26">
        <f>('Ver-Elaboração1'!$H$17/SUM('Ver-Elaboração1'!$G$17:'Ver-Elaboração1'!$J$17))</f>
        <v>0</v>
      </c>
      <c r="Q6" s="26">
        <f>('Ver-Elaboração1'!$I$17/SUM('Ver-Elaboração1'!$G$17:'Ver-Elaboração1'!$J$17))</f>
        <v>0</v>
      </c>
      <c r="R6" s="26">
        <f>('Ver-Elaboração1'!$J$17/SUM('Ver-Elaboração1'!$G$17:'Ver-Elaboração1'!$J$17))</f>
        <v>0</v>
      </c>
    </row>
    <row r="7" spans="1:18">
      <c r="A7" t="s">
        <v>36</v>
      </c>
      <c r="B7" s="26">
        <f>('Ver-Iniciação1'!$G$25/SUM('Ver-Iniciação1'!$G$25:'Ver-Iniciação1'!$J$25))</f>
        <v>1</v>
      </c>
      <c r="C7" s="26">
        <f>('Ver-Iniciação1'!$H$25/SUM('Ver-Iniciação1'!$G$25:'Ver-Iniciação1'!$J$25))</f>
        <v>0</v>
      </c>
      <c r="D7" s="26">
        <f>('Ver-Iniciação1'!$I$25/SUM('Ver-Iniciação1'!$G$25:'Ver-Iniciação1'!$J$25))</f>
        <v>0</v>
      </c>
      <c r="E7" s="26">
        <f>('Ver-Iniciação1'!$J$25/SUM('Ver-Iniciação1'!$G$25:'Ver-Iniciação1'!$J$25))</f>
        <v>0</v>
      </c>
      <c r="N7" t="s">
        <v>5</v>
      </c>
      <c r="O7" s="26">
        <f>('Ver-Elaboração1'!$G$19/SUM('Ver-Elaboração1'!$G$19:'Ver-Elaboração1'!$J$19))</f>
        <v>1</v>
      </c>
      <c r="P7" s="26">
        <f>('Ver-Elaboração1'!$H$19/SUM('Ver-Elaboração1'!$G$19:'Ver-Elaboração1'!$J$19))</f>
        <v>0</v>
      </c>
      <c r="Q7" s="26">
        <f>('Ver-Elaboração1'!$I$19/SUM('Ver-Elaboração1'!$G$19:'Ver-Elaboração1'!$J$19))</f>
        <v>0</v>
      </c>
      <c r="R7" s="26">
        <f>('Ver-Elaboração1'!$J$19/SUM('Ver-Elaboração1'!$G$19:'Ver-Elaboração1'!$J$19))</f>
        <v>0</v>
      </c>
    </row>
    <row r="8" spans="1:18">
      <c r="A8" t="s">
        <v>12</v>
      </c>
      <c r="B8" s="26">
        <f>('Ver-Iniciação1'!$G$28/SUM('Ver-Iniciação1'!$G$28:'Ver-Iniciação1'!$J$28))</f>
        <v>1</v>
      </c>
      <c r="C8" s="26">
        <f>('Ver-Iniciação1'!$H$28/SUM('Ver-Iniciação1'!$G$28:'Ver-Iniciação1'!$J$28))</f>
        <v>0</v>
      </c>
      <c r="D8" s="26">
        <f>('Ver-Iniciação1'!$I$28/SUM('Ver-Iniciação1'!$G$28:'Ver-Iniciação1'!$J$28))</f>
        <v>0</v>
      </c>
      <c r="E8" s="26">
        <f>('Ver-Iniciação1'!$J$28/SUM('Ver-Iniciação1'!$G$28:'Ver-Iniciação1'!$J$28))</f>
        <v>0</v>
      </c>
      <c r="N8" t="s">
        <v>7</v>
      </c>
      <c r="O8" s="26">
        <f>('Ver-Elaboração1'!$G$25/SUM('Ver-Elaboração1'!$G$25:'Ver-Elaboração1'!$J$25))</f>
        <v>1</v>
      </c>
      <c r="P8" s="26">
        <f>('Ver-Elaboração1'!$H$25/SUM('Ver-Elaboração1'!$G$25:'Ver-Elaboração1'!$J$25))</f>
        <v>0</v>
      </c>
      <c r="Q8" s="26">
        <f>('Ver-Elaboração1'!$I$25/SUM('Ver-Elaboração1'!$G$25:'Ver-Elaboração1'!$J$25))</f>
        <v>0</v>
      </c>
      <c r="R8" s="26">
        <f>('Ver-Elaboração1'!$J$25/SUM('Ver-Elaboração1'!$G$25:'Ver-Elaboração1'!$J$25))</f>
        <v>0</v>
      </c>
    </row>
    <row r="9" spans="1:18">
      <c r="A9" t="s">
        <v>118</v>
      </c>
      <c r="B9" s="26">
        <f>('Ver-Iniciação1'!$G$30/SUM('Ver-Iniciação1'!$G$30:'Ver-Iniciação1'!$J$30))</f>
        <v>1</v>
      </c>
      <c r="C9" s="26">
        <f>('Ver-Iniciação1'!$H$30/SUM('Ver-Iniciação1'!$G$30:'Ver-Iniciação1'!$J$30))</f>
        <v>0</v>
      </c>
      <c r="D9" s="26">
        <f>('Ver-Iniciação1'!$I$30/SUM('Ver-Iniciação1'!$G$30:'Ver-Iniciação1'!$J$30))</f>
        <v>0</v>
      </c>
      <c r="E9" s="26">
        <f>('Ver-Iniciação1'!$J$30/SUM('Ver-Iniciação1'!$G$30:'Ver-Iniciação1'!$J$30))</f>
        <v>0</v>
      </c>
      <c r="N9" t="s">
        <v>6</v>
      </c>
      <c r="O9" s="26">
        <f>('Ver-Elaboração1'!$G$28/SUM('Ver-Elaboração1'!$G$28:'Ver-Elaboração1'!$J$28))</f>
        <v>1</v>
      </c>
      <c r="P9" s="26">
        <f>('Ver-Elaboração1'!$H$28/SUM('Ver-Elaboração1'!$G$28:'Ver-Elaboração1'!$J$28))</f>
        <v>0</v>
      </c>
      <c r="Q9" s="26">
        <f>('Ver-Elaboração1'!$I$28/SUM('Ver-Elaboração1'!$G$28:'Ver-Elaboração1'!$J$28))</f>
        <v>0</v>
      </c>
      <c r="R9" s="26">
        <f>('Ver-Elaboração1'!$J$28/SUM('Ver-Elaboração1'!$G$28:'Ver-Elaboração1'!$J$28))</f>
        <v>0</v>
      </c>
    </row>
    <row r="10" spans="1:18">
      <c r="A10" t="s">
        <v>13</v>
      </c>
      <c r="B10" s="26">
        <f>('Ver-Iniciação1'!$G$34/SUM('Ver-Iniciação1'!$G$34:'Ver-Iniciação1'!$J$34))</f>
        <v>0.88888888888888884</v>
      </c>
      <c r="C10" s="26">
        <f>('Ver-Iniciação1'!$H$34/SUM('Ver-Iniciação1'!$G$34:'Ver-Iniciação1'!$J$34))</f>
        <v>0</v>
      </c>
      <c r="D10" s="26">
        <f>('Ver-Iniciação1'!$I$34/SUM('Ver-Iniciação1'!$G$34:'Ver-Iniciação1'!$J$34))</f>
        <v>0</v>
      </c>
      <c r="E10" s="26">
        <f>('Ver-Iniciação1'!$J$34/SUM('Ver-Iniciação1'!$G$34:'Ver-Iniciação1'!$J$34))</f>
        <v>0.1111111111111111</v>
      </c>
      <c r="N10" t="s">
        <v>13</v>
      </c>
      <c r="O10" s="26">
        <f>('Ver-Elaboração1'!$G$35/SUM('Ver-Elaboração1'!$G$35:'Ver-Elaboração1'!$J$35))</f>
        <v>1</v>
      </c>
      <c r="P10" s="26">
        <f>('Ver-Elaboração1'!$H$35/SUM('Ver-Elaboração1'!$G$35:'Ver-Elaboração1'!$J$35))</f>
        <v>0</v>
      </c>
      <c r="Q10" s="26">
        <f>('Ver-Elaboração1'!$I$35/SUM('Ver-Elaboração1'!$G$35:'Ver-Elaboração1'!$J$35))</f>
        <v>0</v>
      </c>
      <c r="R10" s="26">
        <f>('Ver-Elaboração1'!$J$35/SUM('Ver-Elaboração1'!$G$35:'Ver-Elaboração1'!$J$35))</f>
        <v>0</v>
      </c>
    </row>
    <row r="11" spans="1:18">
      <c r="A11" t="s">
        <v>70</v>
      </c>
      <c r="B11" s="26">
        <f>('Ver-Iniciação1'!$G$44/SUM('Ver-Iniciação1'!$G$44:'Ver-Iniciação1'!$J$44))</f>
        <v>1</v>
      </c>
      <c r="C11" s="26">
        <f>('Ver-Iniciação1'!$H$44/SUM('Ver-Iniciação1'!$G$44:'Ver-Iniciação1'!$J$44))</f>
        <v>0</v>
      </c>
      <c r="D11" s="26">
        <f>('Ver-Iniciação1'!$I$44/SUM('Ver-Iniciação1'!$G$44:'Ver-Iniciação1'!$J$44))</f>
        <v>0</v>
      </c>
      <c r="E11" s="26">
        <f>('Ver-Iniciação1'!$J$44/SUM('Ver-Iniciação1'!$G$44:'Ver-Iniciação1'!$J$44))</f>
        <v>0</v>
      </c>
      <c r="N11" t="s">
        <v>70</v>
      </c>
      <c r="O11" s="26">
        <f>('Ver-Elaboração1'!$G$42/SUM('Ver-Elaboração1'!$G$42:'Ver-Elaboração1'!$J$42))</f>
        <v>1</v>
      </c>
      <c r="P11" s="26">
        <f>('Ver-Elaboração1'!$H$42/SUM('Ver-Elaboração1'!$G$42:'Ver-Elaboração1'!$J$42))</f>
        <v>0</v>
      </c>
      <c r="Q11" s="26">
        <f>('Ver-Elaboração1'!$I$42/SUM('Ver-Elaboração1'!$G$42:'Ver-Elaboração1'!$J$42))</f>
        <v>0</v>
      </c>
      <c r="R11" s="26">
        <f>('Ver-Elaboração1'!$J$42/SUM('Ver-Elaboração1'!$G$42:'Ver-Elaboração1'!$J$42))</f>
        <v>0</v>
      </c>
    </row>
    <row r="12" spans="1:18">
      <c r="A12" t="s">
        <v>15</v>
      </c>
      <c r="B12" s="26">
        <f>('Ver-Iniciação1'!$G$49/SUM('Ver-Iniciação1'!$G$49:'Ver-Iniciação1'!$J$49))</f>
        <v>0</v>
      </c>
      <c r="C12" s="26">
        <f>('Ver-Iniciação1'!$H$49/SUM('Ver-Iniciação1'!$G$49:'Ver-Iniciação1'!$J$49))</f>
        <v>0</v>
      </c>
      <c r="D12" s="26">
        <f>('Ver-Iniciação1'!$I$49/SUM('Ver-Iniciação1'!$G$49:'Ver-Iniciação1'!$J$49))</f>
        <v>0</v>
      </c>
      <c r="E12" s="26">
        <f>('Ver-Iniciação1'!$J$49/SUM('Ver-Iniciação1'!$G$49:'Ver-Iniciação1'!$J$49))</f>
        <v>1</v>
      </c>
      <c r="N12" t="s">
        <v>15</v>
      </c>
      <c r="O12" s="26">
        <f>('Ver-Elaboração1'!$G$46/SUM('Ver-Elaboração1'!$G$46:'Ver-Elaboração1'!$J$46))</f>
        <v>0</v>
      </c>
      <c r="P12" s="26">
        <f>('Ver-Elaboração1'!$H$46/SUM('Ver-Elaboração1'!$G$46:'Ver-Elaboração1'!$J$46))</f>
        <v>0</v>
      </c>
      <c r="Q12" s="26">
        <f>('Ver-Elaboração1'!$I$46/SUM('Ver-Elaboração1'!$G$46:'Ver-Elaboração1'!$J$46))</f>
        <v>0</v>
      </c>
      <c r="R12" s="26">
        <f>('Ver-Elaboração1'!$J$46/SUM('Ver-Elaboração1'!$G$46:'Ver-Elaboração1'!$J$46))</f>
        <v>1</v>
      </c>
    </row>
    <row r="22" spans="1:17">
      <c r="A22" t="s">
        <v>121</v>
      </c>
      <c r="B22" t="s">
        <v>122</v>
      </c>
      <c r="C22" t="s">
        <v>123</v>
      </c>
      <c r="D22" t="s">
        <v>124</v>
      </c>
      <c r="E22" t="s">
        <v>125</v>
      </c>
    </row>
    <row r="23" spans="1:17">
      <c r="A23" t="s">
        <v>2</v>
      </c>
      <c r="B23" s="27">
        <f>('Ver-Construção1'!$G$6/SUM('Ver-Construção1'!$G$6:'Ver-Construção1'!$J$6))</f>
        <v>1</v>
      </c>
      <c r="C23" s="28">
        <f>('Ver-Construção1'!$H$6/SUM('Ver-Construção1'!$G$6:'Ver-Construção1'!$J$6))</f>
        <v>0</v>
      </c>
      <c r="D23" s="28">
        <f>('Ver-Construção1'!$I$6/SUM('Ver-Construção1'!$G$6:'Ver-Construção1'!$J$6))</f>
        <v>0</v>
      </c>
      <c r="E23" s="28">
        <f>('Ver-Construção1'!$J$6/SUM('Ver-Construção1'!$G$6:'Ver-Construção1'!$J$6))</f>
        <v>0</v>
      </c>
    </row>
    <row r="24" spans="1:17">
      <c r="A24" t="s">
        <v>3</v>
      </c>
      <c r="B24" s="27">
        <f>('Ver-Construção1'!$G$8/SUM('Ver-Construção1'!$G$8:'Ver-Construção1'!$J$8))</f>
        <v>1</v>
      </c>
      <c r="C24" s="28">
        <f>('Ver-Construção1'!$H$8/SUM('Ver-Construção1'!$G$8:'Ver-Construção1'!$J$8))</f>
        <v>0</v>
      </c>
      <c r="D24" s="28">
        <f>('Ver-Construção1'!$I$8/SUM('Ver-Construção1'!$G$8:'Ver-Construção1'!$J$8))</f>
        <v>0</v>
      </c>
      <c r="E24" s="28">
        <f>('Ver-Construção1'!$J$8/SUM('Ver-Construção1'!$G$8:'Ver-Construção1'!$J$8))</f>
        <v>0</v>
      </c>
      <c r="M24" t="s">
        <v>121</v>
      </c>
      <c r="N24" t="s">
        <v>122</v>
      </c>
      <c r="O24" t="s">
        <v>123</v>
      </c>
      <c r="P24" t="s">
        <v>124</v>
      </c>
      <c r="Q24" t="s">
        <v>125</v>
      </c>
    </row>
    <row r="25" spans="1:17">
      <c r="A25" t="s">
        <v>14</v>
      </c>
      <c r="B25" s="27">
        <f>('Ver-Construção1'!$G$10/SUM('Ver-Construção1'!$G$10:'Ver-Construção1'!$J$10))</f>
        <v>0.66666666666666663</v>
      </c>
      <c r="C25" s="28">
        <f>('Ver-Construção1'!$G$10/SUM('Ver-Construção1'!$G$10:'Ver-Construção1'!$J$10))</f>
        <v>0.66666666666666663</v>
      </c>
      <c r="D25" s="28">
        <f>('Ver-Construção1'!$I$10/SUM('Ver-Construção1'!$G$10:'Ver-Construção1'!$J$10))</f>
        <v>0</v>
      </c>
      <c r="E25" s="28">
        <f>('Ver-Construção1'!$J$10/SUM('Ver-Construção1'!$G$10:'Ver-Construção1'!$J$10))</f>
        <v>0.33333333333333331</v>
      </c>
      <c r="M25" t="s">
        <v>2</v>
      </c>
      <c r="N25" s="28">
        <f>('Ver-Transição1'!$G$6/SUM('Ver-Transição1'!$G$6:'Ver-Transição1'!$J$6))</f>
        <v>0</v>
      </c>
      <c r="O25" s="28">
        <f>('Ver-Transição1'!$H$6/SUM('Ver-Transição1'!$G$6:'Ver-Transição1'!$J$6))</f>
        <v>0</v>
      </c>
      <c r="P25" s="28">
        <f>('Ver-Transição1'!$I$6/SUM('Ver-Transição1'!$G$6:'Ver-Transição1'!$J$6))</f>
        <v>0</v>
      </c>
      <c r="Q25" s="28">
        <f>('Ver-Transição1'!$J$6/SUM('Ver-Transição1'!$G$6:'Ver-Transição1'!$J$6))</f>
        <v>1</v>
      </c>
    </row>
    <row r="26" spans="1:17">
      <c r="A26" t="s">
        <v>4</v>
      </c>
      <c r="B26" s="28">
        <f>('Ver-Construção1'!$G$14/SUM('Ver-Construção1'!$G$14:'Ver-Construção1'!$J$14))</f>
        <v>0</v>
      </c>
      <c r="C26" s="28">
        <f>('Ver-Construção1'!$H$14/SUM('Ver-Construção1'!$G$14:'Ver-Construção1'!$J$14))</f>
        <v>0</v>
      </c>
      <c r="D26" s="28">
        <f>('Ver-Construção1'!$I$14/SUM('Ver-Construção1'!$G$14:'Ver-Construção1'!$J$14))</f>
        <v>0</v>
      </c>
      <c r="E26" s="28">
        <f>('Ver-Construção1'!$J$14/SUM('Ver-Construção1'!$G$14:'Ver-Construção1'!$J$14))</f>
        <v>1</v>
      </c>
      <c r="M26" t="s">
        <v>3</v>
      </c>
      <c r="N26" s="28">
        <f>('Ver-Transição1'!$G$8/SUM('Ver-Transição1'!$G$8:'Ver-Transição1'!$J$8))</f>
        <v>1</v>
      </c>
      <c r="O26" s="28">
        <f>('Ver-Transição1'!$H$8/SUM('Ver-Transição1'!$G$8:'Ver-Transição1'!$J$8))</f>
        <v>0</v>
      </c>
      <c r="P26" s="28">
        <f>('Ver-Transição1'!$I$8/SUM('Ver-Transição1'!$G$8:'Ver-Transição1'!$J$8))</f>
        <v>0</v>
      </c>
      <c r="Q26" s="28">
        <f>('Ver-Transição1'!$J$8/SUM('Ver-Transição1'!$G$8:'Ver-Transição1'!$J$8))</f>
        <v>0</v>
      </c>
    </row>
    <row r="27" spans="1:17">
      <c r="A27" t="s">
        <v>36</v>
      </c>
      <c r="B27" s="28">
        <f>('Ver-Construção1'!$G$16/SUM('Ver-Construção1'!$G$16:'Ver-Construção1'!$J$16))</f>
        <v>1</v>
      </c>
      <c r="C27" s="28">
        <f>('Ver-Construção1'!$H$16/SUM('Ver-Construção1'!$G$16:'Ver-Construção1'!$J$16))</f>
        <v>0</v>
      </c>
      <c r="D27" s="28">
        <f>('Ver-Construção1'!$I$16/SUM('Ver-Construção1'!$G$16:'Ver-Construção1'!$J$16))</f>
        <v>0</v>
      </c>
      <c r="E27" s="28">
        <f>('Ver-Construção1'!$J$16/SUM('Ver-Construção1'!$G$16:'Ver-Construção1'!$J$16))</f>
        <v>0</v>
      </c>
      <c r="M27" t="s">
        <v>14</v>
      </c>
      <c r="N27" s="28">
        <f>('Ver-Transição1'!$G$10/SUM('Ver-Transição1'!$G$10:'Ver-Transição1'!$J$10))</f>
        <v>0</v>
      </c>
      <c r="O27" s="28">
        <f>('Ver-Transição1'!$H$10/SUM('Ver-Transição1'!$G$10:'Ver-Transição1'!$J$10))</f>
        <v>0</v>
      </c>
      <c r="P27" s="28">
        <f>('Ver-Transição1'!$I$10/SUM('Ver-Transição1'!$G$10:'Ver-Transição1'!$J$10))</f>
        <v>0</v>
      </c>
      <c r="Q27" s="28">
        <f>('Ver-Transição1'!$J$10/SUM('Ver-Transição1'!$G$10:'Ver-Transição1'!$J$10))</f>
        <v>1</v>
      </c>
    </row>
    <row r="28" spans="1:17">
      <c r="A28" t="s">
        <v>5</v>
      </c>
      <c r="B28" s="28">
        <f>('Ver-Construção1'!$G$18/SUM('Ver-Construção1'!$G$18:'Ver-Construção1'!$J$18))</f>
        <v>1</v>
      </c>
      <c r="C28" s="28">
        <f>('Ver-Construção1'!$H$18/SUM('Ver-Construção1'!$G$18:'Ver-Construção1'!$J$18))</f>
        <v>0</v>
      </c>
      <c r="D28" s="28">
        <f>('Ver-Construção1'!$I$18/SUM('Ver-Construção1'!$G$18:'Ver-Construção1'!$J$18))</f>
        <v>0</v>
      </c>
      <c r="E28" s="28">
        <f>('Ver-Construção1'!$J$18/SUM('Ver-Construção1'!$G$18:'Ver-Construção1'!$J$18))</f>
        <v>0</v>
      </c>
      <c r="M28" t="s">
        <v>4</v>
      </c>
      <c r="N28" s="28" t="e">
        <f>('Ver-Transição1'!$G$14/SUM('Ver-Transição1'!$G$14:'Ver-Transição1'!$J$14))</f>
        <v>#DIV/0!</v>
      </c>
      <c r="O28" s="28" t="e">
        <f>('Ver-Transição1'!$H$14/SUM('Ver-Transição1'!$G$14:'Ver-Transição1'!$J$14))</f>
        <v>#DIV/0!</v>
      </c>
      <c r="P28" s="28" t="e">
        <f>('Ver-Transição1'!$I$14/SUM('Ver-Transição1'!$G$14:'Ver-Transição1'!$J$14))</f>
        <v>#DIV/0!</v>
      </c>
      <c r="Q28" s="28" t="e">
        <f>('Ver-Transição1'!$J$14/SUM('Ver-Transição1'!$G$14:'Ver-Transição1'!$J$14))</f>
        <v>#DIV/0!</v>
      </c>
    </row>
    <row r="29" spans="1:17">
      <c r="A29" t="s">
        <v>7</v>
      </c>
      <c r="B29" s="28">
        <f>('Ver-Construção1'!$G$21/SUM('Ver-Construção1'!$G$21:'Ver-Construção1'!$J$21))</f>
        <v>0</v>
      </c>
      <c r="C29" s="28">
        <f>('Ver-Construção1'!$H$21/SUM('Ver-Construção1'!$G$21:'Ver-Construção1'!$J$21))</f>
        <v>0</v>
      </c>
      <c r="D29" s="28">
        <f>('Ver-Construção1'!$I$21/SUM('Ver-Construção1'!$G$21:'Ver-Construção1'!$J$21))</f>
        <v>0</v>
      </c>
      <c r="E29" s="28">
        <f>('Ver-Construção1'!$J$21/SUM('Ver-Construção1'!$G$21:'Ver-Construção1'!$J$21))</f>
        <v>1</v>
      </c>
      <c r="M29" t="s">
        <v>36</v>
      </c>
      <c r="N29" s="28" t="e">
        <f>('Ver-Transição1'!$G$16/SUM('Ver-Transição1'!$G$16:'Ver-Transição1'!$J$16))</f>
        <v>#DIV/0!</v>
      </c>
      <c r="O29" s="28" t="e">
        <f>('Ver-Transição1'!$H$16/SUM('Ver-Transição1'!$G$16:'Ver-Transição1'!$J$16))</f>
        <v>#DIV/0!</v>
      </c>
      <c r="P29" s="28" t="e">
        <f>('Ver-Transição1'!$I$16/SUM('Ver-Transição1'!$G$16:'Ver-Transição1'!$J$16))</f>
        <v>#DIV/0!</v>
      </c>
      <c r="Q29" s="28" t="e">
        <f>('Ver-Transição1'!$J$16/SUM('Ver-Transição1'!$G$16:'Ver-Transição1'!$J$16))</f>
        <v>#DIV/0!</v>
      </c>
    </row>
    <row r="30" spans="1:17">
      <c r="A30" t="s">
        <v>6</v>
      </c>
      <c r="B30" s="28">
        <f>('Ver-Construção1'!$G$23/SUM('Ver-Construção1'!$G$23:'Ver-Construção1'!$J$23))</f>
        <v>0.5</v>
      </c>
      <c r="C30" s="28">
        <f>('Ver-Construção1'!$H$23/SUM('Ver-Construção1'!$G$23:'Ver-Construção1'!$J$23))</f>
        <v>0</v>
      </c>
      <c r="D30" s="28">
        <f>('Ver-Construção1'!$I$23/SUM('Ver-Construção1'!$G$23:'Ver-Construção1'!$J$23))</f>
        <v>0</v>
      </c>
      <c r="E30" s="28">
        <f>('Ver-Construção1'!$J$23/SUM('Ver-Construção1'!$G$23:'Ver-Construção1'!$J$23))</f>
        <v>0.5</v>
      </c>
      <c r="M30" t="s">
        <v>5</v>
      </c>
      <c r="N30" s="28" t="e">
        <f>('Ver-Transição1'!$G$18/SUM('Ver-Transição1'!$G$18:'Ver-Transição1'!$J$18))</f>
        <v>#DIV/0!</v>
      </c>
      <c r="O30" s="28" t="e">
        <f>('Ver-Transição1'!$H$18/SUM('Ver-Transição1'!$G$18:'Ver-Transição1'!$J$18))</f>
        <v>#DIV/0!</v>
      </c>
      <c r="P30" s="28" t="e">
        <f>('Ver-Transição1'!$I$18/SUM('Ver-Transição1'!$G$18:'Ver-Transição1'!$J$18))</f>
        <v>#DIV/0!</v>
      </c>
      <c r="Q30" s="28" t="e">
        <f>('Ver-Transição1'!$J$18/SUM('Ver-Transição1'!$G$18:'Ver-Transição1'!$J$18))</f>
        <v>#DIV/0!</v>
      </c>
    </row>
    <row r="31" spans="1:17">
      <c r="A31" t="s">
        <v>8</v>
      </c>
      <c r="B31" s="28">
        <f>('Ver-Construção1'!$G$30/SUM('Ver-Construção1'!$G$30:'Ver-Construção1'!$J$30))</f>
        <v>0.5714285714285714</v>
      </c>
      <c r="C31" s="28">
        <f>('Ver-Construção1'!$H$30/SUM('Ver-Construção1'!$G$30:'Ver-Construção1'!$J$30))</f>
        <v>0</v>
      </c>
      <c r="D31" s="28">
        <f>('Ver-Construção1'!$I$30/SUM('Ver-Construção1'!$G$30:'Ver-Construção1'!$J$30))</f>
        <v>0</v>
      </c>
      <c r="E31" s="28">
        <f>('Ver-Construção1'!$J$30/SUM('Ver-Construção1'!$G$30:'Ver-Construção1'!$J$30))</f>
        <v>0.42857142857142855</v>
      </c>
      <c r="M31" t="s">
        <v>6</v>
      </c>
      <c r="N31" s="28" t="e">
        <f>('Ver-Transição1'!$G$20/SUM('Ver-Transição1'!$G$20:'Ver-Transição1'!$J$20))</f>
        <v>#DIV/0!</v>
      </c>
      <c r="O31" s="28" t="e">
        <f>('Ver-Transição1'!$H$20/SUM('Ver-Transição1'!$G$20:'Ver-Transição1'!$J$20))</f>
        <v>#DIV/0!</v>
      </c>
      <c r="P31" s="28" t="e">
        <f>('Ver-Transição1'!$I$20/SUM('Ver-Transição1'!$G$20:'Ver-Transição1'!$J$20))</f>
        <v>#DIV/0!</v>
      </c>
      <c r="Q31" s="28" t="e">
        <f>('Ver-Transição1'!$J$20/SUM('Ver-Transição1'!$G$20:'Ver-Transição1'!$J$20))</f>
        <v>#DIV/0!</v>
      </c>
    </row>
    <row r="32" spans="1:17">
      <c r="A32" t="s">
        <v>13</v>
      </c>
      <c r="B32" s="28">
        <f>('Ver-Construção1'!$G$38/SUM('Ver-Construção1'!$G$38:'Ver-Construção1'!$J$38))</f>
        <v>0.83333333333333337</v>
      </c>
      <c r="C32" s="28">
        <f>('Ver-Construção1'!$H$38/SUM('Ver-Construção1'!$G$38:'Ver-Construção1'!$J$38))</f>
        <v>0</v>
      </c>
      <c r="D32" s="28">
        <f>('Ver-Construção1'!$I$38/SUM('Ver-Construção1'!$G$38:'Ver-Construção1'!$J$38))</f>
        <v>0</v>
      </c>
      <c r="E32" s="28">
        <f>('Ver-Construção1'!$J$38/SUM('Ver-Construção1'!$G$38:'Ver-Construção1'!$J$38))</f>
        <v>0.16666666666666666</v>
      </c>
      <c r="M32" t="s">
        <v>8</v>
      </c>
      <c r="N32" s="28" t="e">
        <f>('Ver-Transição1'!$G$26/SUM('Ver-Transição1'!$G$26:'Ver-Transição1'!$J$26))</f>
        <v>#DIV/0!</v>
      </c>
      <c r="O32" s="28" t="e">
        <f>('Ver-Transição1'!$H$26/SUM('Ver-Transição1'!$G$26:'Ver-Transição1'!$J$26))</f>
        <v>#DIV/0!</v>
      </c>
      <c r="P32" s="28" t="e">
        <f>('Ver-Transição1'!$I$26/SUM('Ver-Transição1'!$G$26:'Ver-Transição1'!$J$26))</f>
        <v>#DIV/0!</v>
      </c>
      <c r="Q32" s="28" t="e">
        <f>('Ver-Transição1'!$J$26/SUM('Ver-Transição1'!$G$26:'Ver-Transição1'!$J$26))</f>
        <v>#DIV/0!</v>
      </c>
    </row>
    <row r="33" spans="1:17">
      <c r="A33" t="s">
        <v>70</v>
      </c>
      <c r="B33" s="28">
        <f>('Ver-Construção1'!$G$45/SUM('Ver-Construção1'!$G$45:'Ver-Construção1'!$J$45))</f>
        <v>1</v>
      </c>
      <c r="C33" s="28">
        <f>('Ver-Construção1'!$H$45/SUM('Ver-Construção1'!$G$45:'Ver-Construção1'!$J$45))</f>
        <v>0</v>
      </c>
      <c r="D33" s="28">
        <f>('Ver-Construção1'!$I$45/SUM('Ver-Construção1'!$G$45:'Ver-Construção1'!$J$45))</f>
        <v>0</v>
      </c>
      <c r="E33" s="28">
        <f>('Ver-Construção1'!$J$45/SUM('Ver-Construção1'!$G$45:'Ver-Construção1'!$J$45))</f>
        <v>0</v>
      </c>
      <c r="M33" t="s">
        <v>9</v>
      </c>
      <c r="N33" s="28" t="e">
        <f>('Ver-Transição1'!$G$30/SUM('Ver-Transição1'!$G$30:'Ver-Transição1'!$J$30))</f>
        <v>#DIV/0!</v>
      </c>
      <c r="O33" s="28" t="e">
        <f>('Ver-Transição1'!$H$30/SUM('Ver-Transição1'!$G$30:'Ver-Transição1'!$J$30))</f>
        <v>#DIV/0!</v>
      </c>
      <c r="P33" s="28" t="e">
        <f>('Ver-Transição1'!$I$30/SUM('Ver-Transição1'!$G$30:'Ver-Transição1'!$J$30))</f>
        <v>#DIV/0!</v>
      </c>
      <c r="Q33" s="28" t="e">
        <f>('Ver-Transição1'!$J$30/SUM('Ver-Transição1'!$G$30:'Ver-Transição1'!$J$30))</f>
        <v>#DIV/0!</v>
      </c>
    </row>
    <row r="34" spans="1:17">
      <c r="A34" t="s">
        <v>15</v>
      </c>
      <c r="B34" s="28">
        <f>('Ver-Construção1'!$G$49/SUM('Ver-Construção1'!$G$49:'Ver-Construção1'!$J$49))</f>
        <v>1</v>
      </c>
      <c r="C34" s="28">
        <f>('Ver-Construção1'!$H$49/SUM('Ver-Construção1'!$G$49:'Ver-Construção1'!$J$49))</f>
        <v>0</v>
      </c>
      <c r="D34" s="28">
        <f>('Ver-Construção1'!$I$49/SUM('Ver-Construção1'!$G$49:'Ver-Construção1'!$J$49))</f>
        <v>0</v>
      </c>
      <c r="E34" s="28">
        <f>('Ver-Construção1'!$J$49/SUM('Ver-Construção1'!$G$49:'Ver-Construção1'!$J$49))</f>
        <v>0</v>
      </c>
      <c r="M34" t="s">
        <v>10</v>
      </c>
      <c r="N34" s="27" t="e">
        <f>('Ver-Transição1'!$G$33/SUM('Ver-Transição1'!$G$33:'Ver-Transição1'!$J$33))</f>
        <v>#DIV/0!</v>
      </c>
      <c r="O34" s="28" t="e">
        <f>('Ver-Transição1'!$H$33/SUM('Ver-Transição1'!$G$33:'Ver-Transição1'!$J$33))</f>
        <v>#DIV/0!</v>
      </c>
      <c r="P34" s="28" t="e">
        <f>('Ver-Transição1'!$I$33/SUM('Ver-Transição1'!$G$33:'Ver-Transição1'!$J$33))</f>
        <v>#DIV/0!</v>
      </c>
      <c r="Q34" s="28" t="e">
        <f>('Ver-Transição1'!$J$33/SUM('Ver-Transição1'!$G$33:'Ver-Transição1'!$J$33))</f>
        <v>#DIV/0!</v>
      </c>
    </row>
    <row r="35" spans="1:17">
      <c r="M35" t="s">
        <v>13</v>
      </c>
      <c r="N35" s="28" t="e">
        <f>('Ver-Transição1'!$G$36/SUM('Ver-Transição1'!$G$36:'Ver-Transição1'!$J$36))</f>
        <v>#DIV/0!</v>
      </c>
      <c r="O35" s="28" t="e">
        <f>('Ver-Transição1'!$H$36/SUM('Ver-Transição1'!$G$36:'Ver-Transição1'!$J$36))</f>
        <v>#DIV/0!</v>
      </c>
      <c r="P35" s="28" t="e">
        <f>('Ver-Transição1'!$I$36/SUM('Ver-Transição1'!$G$36:'Ver-Transição1'!$J$36))</f>
        <v>#DIV/0!</v>
      </c>
      <c r="Q35" s="28" t="e">
        <f>('Ver-Transição1'!$J$36/SUM('Ver-Transição1'!$G$36:'Ver-Transição1'!$J$36))</f>
        <v>#DIV/0!</v>
      </c>
    </row>
    <row r="36" spans="1:17">
      <c r="M36" t="s">
        <v>70</v>
      </c>
      <c r="N36" s="28" t="e">
        <f>('Ver-Transição1'!$G$44/SUM('Ver-Transição1'!$G$44:'Ver-Transição1'!$J$44))</f>
        <v>#DIV/0!</v>
      </c>
      <c r="O36" s="28" t="e">
        <f>('Ver-Transição1'!$H$44/SUM('Ver-Transição1'!$G$44:'Ver-Transição1'!$J$44))</f>
        <v>#DIV/0!</v>
      </c>
      <c r="P36" s="28" t="e">
        <f>('Ver-Transição1'!$I$44/SUM('Ver-Transição1'!$G$44:'Ver-Transição1'!$J$44))</f>
        <v>#DIV/0!</v>
      </c>
      <c r="Q36" s="28" t="e">
        <f>('Ver-Transição1'!$J$44/SUM('Ver-Transição1'!$G$44:'Ver-Transição1'!$J$44))</f>
        <v>#DIV/0!</v>
      </c>
    </row>
    <row r="37" spans="1:17">
      <c r="M37" t="s">
        <v>15</v>
      </c>
      <c r="N37" s="28" t="e">
        <f>('Ver-Transição1'!$G$48/SUM('Ver-Transição1'!$G$48:'Ver-Transição1'!$J$48))</f>
        <v>#DIV/0!</v>
      </c>
      <c r="O37" s="28" t="e">
        <f>('Ver-Transição1'!$H$48/SUM('Ver-Transição1'!$G$48:'Ver-Transição1'!$J$48))</f>
        <v>#DIV/0!</v>
      </c>
      <c r="P37" s="28" t="e">
        <f>('Ver-Transição1'!$I$48/SUM('Ver-Transição1'!$G$48:'Ver-Transição1'!$J$48))</f>
        <v>#DIV/0!</v>
      </c>
      <c r="Q37" s="28" t="e">
        <f>('Ver-Transição1'!$J$48/SUM('Ver-Transição1'!$G$48:'Ver-Transição1'!$J$48))</f>
        <v>#DIV/0!</v>
      </c>
    </row>
  </sheetData>
  <pageMargins left="0.511811024" right="0.511811024" top="0.78740157499999996" bottom="0.78740157499999996" header="0.31496062000000002" footer="0.31496062000000002"/>
  <ignoredErrors>
    <ignoredError sqref="P2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2"/>
  <sheetViews>
    <sheetView topLeftCell="B26" zoomScaleNormal="100" workbookViewId="0">
      <selection activeCell="C50" sqref="C50"/>
    </sheetView>
  </sheetViews>
  <sheetFormatPr defaultRowHeight="18.75"/>
  <cols>
    <col min="1" max="1" width="21.140625" customWidth="1"/>
    <col min="2" max="2" width="5.28515625" style="4" customWidth="1"/>
    <col min="3" max="3" width="91" style="2" bestFit="1" customWidth="1"/>
    <col min="4" max="4" width="9.85546875" bestFit="1" customWidth="1"/>
    <col min="5" max="5" width="29.7109375" customWidth="1"/>
    <col min="6" max="6" width="20.42578125" customWidth="1"/>
    <col min="7" max="7" width="4.42578125" hidden="1" customWidth="1"/>
    <col min="8" max="8" width="6.140625" hidden="1" customWidth="1"/>
    <col min="9" max="9" width="9.28515625" hidden="1" customWidth="1"/>
    <col min="10" max="10" width="6" hidden="1" customWidth="1"/>
  </cols>
  <sheetData>
    <row r="1" spans="1:10" ht="19.5" customHeight="1">
      <c r="A1" s="34" t="s">
        <v>16</v>
      </c>
      <c r="B1" s="34"/>
      <c r="C1" s="34"/>
      <c r="D1" s="34"/>
      <c r="E1" s="34"/>
      <c r="F1" s="34"/>
    </row>
    <row r="2" spans="1:10" ht="18.75" customHeight="1" thickBot="1">
      <c r="A2" s="35" t="s">
        <v>25</v>
      </c>
      <c r="B2" s="35"/>
      <c r="C2" s="16"/>
      <c r="D2" s="40" t="s">
        <v>46</v>
      </c>
      <c r="E2" s="41"/>
      <c r="F2" s="21">
        <f>COUNTIF(D5:D52,"Sim")/(COUNTA(D5:D52)-COUNTIF(D5:D52,"NA"))</f>
        <v>1</v>
      </c>
    </row>
    <row r="3" spans="1:10" ht="16.5" thickBot="1">
      <c r="A3" s="35" t="s">
        <v>26</v>
      </c>
      <c r="B3" s="35"/>
      <c r="C3" s="13"/>
      <c r="D3" s="37" t="s">
        <v>45</v>
      </c>
      <c r="E3" s="38"/>
      <c r="F3" s="39"/>
    </row>
    <row r="4" spans="1:10" ht="15">
      <c r="A4" s="6" t="s">
        <v>22</v>
      </c>
      <c r="B4" s="6" t="s">
        <v>24</v>
      </c>
      <c r="C4" s="6" t="s">
        <v>23</v>
      </c>
      <c r="D4" s="14" t="s">
        <v>29</v>
      </c>
      <c r="E4" s="15" t="s">
        <v>28</v>
      </c>
      <c r="F4" s="15" t="s">
        <v>27</v>
      </c>
    </row>
    <row r="5" spans="1:10" ht="15">
      <c r="A5" s="32" t="s">
        <v>0</v>
      </c>
      <c r="B5" s="9"/>
      <c r="C5" s="10" t="s">
        <v>1</v>
      </c>
      <c r="D5" s="12"/>
      <c r="E5" s="12"/>
      <c r="F5" s="12"/>
      <c r="G5">
        <f>COUNTIF(D6,"Sim")</f>
        <v>0</v>
      </c>
      <c r="H5">
        <f>COUNTIF(D6,"Parcialmente")</f>
        <v>0</v>
      </c>
      <c r="I5">
        <f>COUNTIF(D6,"Não")</f>
        <v>0</v>
      </c>
      <c r="J5">
        <f>COUNTIF(D6,"NA")</f>
        <v>1</v>
      </c>
    </row>
    <row r="6" spans="1:10" ht="15">
      <c r="A6" s="36"/>
      <c r="B6" s="5">
        <v>1</v>
      </c>
      <c r="C6" s="8" t="s">
        <v>33</v>
      </c>
      <c r="D6" s="3" t="s">
        <v>126</v>
      </c>
      <c r="E6" s="8"/>
      <c r="F6" s="8"/>
    </row>
    <row r="7" spans="1:10" ht="15" customHeight="1">
      <c r="A7" s="32" t="s">
        <v>17</v>
      </c>
      <c r="B7" s="9"/>
      <c r="C7" s="10" t="s">
        <v>2</v>
      </c>
      <c r="D7" s="12"/>
      <c r="E7" s="12"/>
      <c r="F7" s="12"/>
      <c r="G7">
        <f>COUNTIF(D8:D12,"Sim")</f>
        <v>5</v>
      </c>
      <c r="H7">
        <f>COUNTIF(D8:D12,"Parcialmente")</f>
        <v>0</v>
      </c>
      <c r="I7">
        <f>COUNTIF(D8:D12,"Não")</f>
        <v>0</v>
      </c>
      <c r="J7">
        <f>COUNTIF(D8:D12,"NA")</f>
        <v>0</v>
      </c>
    </row>
    <row r="8" spans="1:10" ht="15" customHeight="1">
      <c r="A8" s="33"/>
      <c r="B8" s="22">
        <v>2</v>
      </c>
      <c r="C8" s="25" t="s">
        <v>98</v>
      </c>
      <c r="D8" s="3" t="s">
        <v>127</v>
      </c>
      <c r="E8" s="8"/>
      <c r="F8" s="8"/>
    </row>
    <row r="9" spans="1:10" ht="15">
      <c r="A9" s="33"/>
      <c r="B9" s="5">
        <v>3</v>
      </c>
      <c r="C9" s="8" t="s">
        <v>31</v>
      </c>
      <c r="D9" s="3" t="s">
        <v>127</v>
      </c>
      <c r="E9" s="8"/>
      <c r="F9" s="8"/>
    </row>
    <row r="10" spans="1:10" ht="15">
      <c r="A10" s="33"/>
      <c r="B10" s="5">
        <v>4</v>
      </c>
      <c r="C10" s="8" t="s">
        <v>103</v>
      </c>
      <c r="D10" s="3" t="s">
        <v>127</v>
      </c>
      <c r="E10" s="8"/>
      <c r="F10" s="8"/>
    </row>
    <row r="11" spans="1:10" s="1" customFormat="1" ht="15">
      <c r="A11" s="33"/>
      <c r="B11" s="5">
        <v>5</v>
      </c>
      <c r="C11" s="8" t="s">
        <v>32</v>
      </c>
      <c r="D11" s="3" t="s">
        <v>127</v>
      </c>
      <c r="E11" s="8"/>
      <c r="F11" s="8"/>
    </row>
    <row r="12" spans="1:10" ht="16.5" customHeight="1">
      <c r="A12" s="33"/>
      <c r="B12" s="5">
        <v>6</v>
      </c>
      <c r="C12" s="8" t="s">
        <v>42</v>
      </c>
      <c r="D12" s="3" t="s">
        <v>127</v>
      </c>
      <c r="E12" s="8"/>
      <c r="F12" s="8"/>
    </row>
    <row r="13" spans="1:10" ht="15">
      <c r="A13" s="33"/>
      <c r="B13" s="9"/>
      <c r="C13" s="10" t="s">
        <v>3</v>
      </c>
      <c r="D13" s="12"/>
      <c r="E13" s="12"/>
      <c r="F13" s="12"/>
      <c r="G13">
        <f>COUNTIF(D14:D18,"Sim")</f>
        <v>3</v>
      </c>
      <c r="H13">
        <f>COUNTIF(D14:D18,"Parcialmente")</f>
        <v>0</v>
      </c>
      <c r="I13">
        <f>COUNTIF(D14:D18,"Não")</f>
        <v>0</v>
      </c>
      <c r="J13">
        <f>COUNTIF(D14:D18,"NA")</f>
        <v>2</v>
      </c>
    </row>
    <row r="14" spans="1:10" ht="15">
      <c r="A14" s="33"/>
      <c r="B14" s="23">
        <v>7</v>
      </c>
      <c r="C14" s="25" t="s">
        <v>98</v>
      </c>
      <c r="D14" s="3" t="s">
        <v>127</v>
      </c>
      <c r="E14" s="8"/>
      <c r="F14" s="8"/>
    </row>
    <row r="15" spans="1:10" s="1" customFormat="1" ht="30">
      <c r="A15" s="33"/>
      <c r="B15" s="5">
        <v>8</v>
      </c>
      <c r="C15" s="8" t="s">
        <v>34</v>
      </c>
      <c r="D15" s="3" t="s">
        <v>127</v>
      </c>
      <c r="E15" s="8"/>
      <c r="F15" s="8"/>
    </row>
    <row r="16" spans="1:10" s="1" customFormat="1" ht="30">
      <c r="A16" s="33"/>
      <c r="B16" s="5">
        <v>9</v>
      </c>
      <c r="C16" s="8" t="s">
        <v>105</v>
      </c>
      <c r="D16" s="3" t="s">
        <v>127</v>
      </c>
      <c r="E16" s="8"/>
      <c r="F16" s="8"/>
    </row>
    <row r="17" spans="1:10" s="1" customFormat="1" ht="15">
      <c r="A17" s="33"/>
      <c r="B17" s="23">
        <v>10</v>
      </c>
      <c r="C17" s="25" t="s">
        <v>102</v>
      </c>
      <c r="D17" s="3" t="s">
        <v>126</v>
      </c>
      <c r="E17" s="8"/>
      <c r="F17" s="8"/>
    </row>
    <row r="18" spans="1:10" s="1" customFormat="1" ht="15">
      <c r="A18" s="33"/>
      <c r="B18" s="5">
        <v>11</v>
      </c>
      <c r="C18" s="8" t="s">
        <v>101</v>
      </c>
      <c r="D18" s="3" t="s">
        <v>126</v>
      </c>
      <c r="E18" s="8"/>
      <c r="F18" s="8"/>
    </row>
    <row r="19" spans="1:10" ht="15">
      <c r="A19" s="33"/>
      <c r="B19" s="9"/>
      <c r="C19" s="10" t="s">
        <v>14</v>
      </c>
      <c r="D19" s="12"/>
      <c r="E19" s="12"/>
      <c r="F19" s="12"/>
      <c r="G19">
        <f>COUNTIF(D20:D21,"Sim")</f>
        <v>2</v>
      </c>
      <c r="H19">
        <f>COUNTIF(D20:D21,"Parcialmente")</f>
        <v>0</v>
      </c>
      <c r="I19">
        <f>COUNTIF(D20:D21,"Não")</f>
        <v>0</v>
      </c>
      <c r="J19">
        <f>COUNTIF(D20:D21,"NA")</f>
        <v>0</v>
      </c>
    </row>
    <row r="20" spans="1:10" ht="30">
      <c r="A20" s="33"/>
      <c r="B20" s="23">
        <v>12</v>
      </c>
      <c r="C20" s="25" t="s">
        <v>104</v>
      </c>
      <c r="D20" s="3" t="s">
        <v>127</v>
      </c>
      <c r="E20" s="8"/>
      <c r="F20" s="8"/>
    </row>
    <row r="21" spans="1:10" ht="30">
      <c r="A21" s="33"/>
      <c r="B21" s="5">
        <v>13</v>
      </c>
      <c r="C21" s="8" t="s">
        <v>106</v>
      </c>
      <c r="D21" s="3" t="s">
        <v>127</v>
      </c>
      <c r="E21" s="8"/>
      <c r="F21" s="8"/>
    </row>
    <row r="22" spans="1:10" ht="15">
      <c r="A22" s="33"/>
      <c r="B22" s="9"/>
      <c r="C22" s="10" t="s">
        <v>4</v>
      </c>
      <c r="D22" s="12"/>
      <c r="E22" s="12"/>
      <c r="F22" s="12"/>
      <c r="G22">
        <f>COUNTIF(D23:D24,"Sim")</f>
        <v>2</v>
      </c>
      <c r="H22">
        <f>COUNTIF(D23:D24,"Parcialmente")</f>
        <v>0</v>
      </c>
      <c r="I22">
        <f>COUNTIF(D23:D24,"Não")</f>
        <v>0</v>
      </c>
      <c r="J22">
        <f>COUNTIF(D23:D24,"NA")</f>
        <v>0</v>
      </c>
    </row>
    <row r="23" spans="1:10" ht="15">
      <c r="A23" s="33"/>
      <c r="B23" s="23">
        <v>14</v>
      </c>
      <c r="C23" s="25" t="s">
        <v>98</v>
      </c>
      <c r="D23" s="3" t="s">
        <v>127</v>
      </c>
      <c r="E23" s="8"/>
      <c r="F23" s="8"/>
    </row>
    <row r="24" spans="1:10" ht="15">
      <c r="A24" s="33"/>
      <c r="B24" s="5">
        <v>15</v>
      </c>
      <c r="C24" s="8" t="s">
        <v>35</v>
      </c>
      <c r="D24" s="3" t="s">
        <v>127</v>
      </c>
      <c r="E24" s="8"/>
      <c r="F24" s="8"/>
    </row>
    <row r="25" spans="1:10" ht="15">
      <c r="A25" s="33"/>
      <c r="B25" s="9"/>
      <c r="C25" s="10" t="s">
        <v>36</v>
      </c>
      <c r="D25" s="12"/>
      <c r="E25" s="12"/>
      <c r="F25" s="12"/>
      <c r="G25">
        <f>COUNTIF(D26:D27,"Sim")</f>
        <v>2</v>
      </c>
      <c r="H25">
        <f>COUNTIF(D26:D27,"Parcialmente")</f>
        <v>0</v>
      </c>
      <c r="I25">
        <f>COUNTIF(D26:D27,"Não")</f>
        <v>0</v>
      </c>
      <c r="J25">
        <f>COUNTIF(D26:D27,"NA")</f>
        <v>0</v>
      </c>
    </row>
    <row r="26" spans="1:10" ht="15">
      <c r="A26" s="33"/>
      <c r="B26" s="23">
        <v>16</v>
      </c>
      <c r="C26" s="25" t="s">
        <v>98</v>
      </c>
      <c r="D26" s="3" t="s">
        <v>127</v>
      </c>
      <c r="E26" s="8"/>
      <c r="F26" s="8"/>
    </row>
    <row r="27" spans="1:10" ht="15">
      <c r="A27" s="33"/>
      <c r="B27" s="5">
        <v>17</v>
      </c>
      <c r="C27" s="8" t="s">
        <v>37</v>
      </c>
      <c r="D27" s="3" t="s">
        <v>127</v>
      </c>
      <c r="E27" s="8"/>
      <c r="F27" s="8"/>
    </row>
    <row r="28" spans="1:10" ht="15">
      <c r="A28" s="32" t="s">
        <v>11</v>
      </c>
      <c r="B28" s="9"/>
      <c r="C28" s="10" t="s">
        <v>12</v>
      </c>
      <c r="D28" s="12"/>
      <c r="E28" s="12"/>
      <c r="F28" s="12"/>
      <c r="G28">
        <f>COUNTIF(D29,"Sim")</f>
        <v>1</v>
      </c>
      <c r="H28">
        <f>COUNTIF(D29,"Parcialmente")</f>
        <v>0</v>
      </c>
      <c r="I28">
        <f>COUNTIF(D29,"Não")</f>
        <v>0</v>
      </c>
      <c r="J28">
        <f>COUNTIF(D29,"NA")</f>
        <v>0</v>
      </c>
    </row>
    <row r="29" spans="1:10" ht="15">
      <c r="A29" s="33"/>
      <c r="B29" s="23">
        <v>18</v>
      </c>
      <c r="C29" s="25" t="s">
        <v>98</v>
      </c>
      <c r="D29" s="3" t="s">
        <v>127</v>
      </c>
      <c r="E29" s="8"/>
      <c r="F29" s="8"/>
    </row>
    <row r="30" spans="1:10" ht="15">
      <c r="A30" s="33"/>
      <c r="B30" s="9"/>
      <c r="C30" s="10" t="s">
        <v>118</v>
      </c>
      <c r="D30" s="3"/>
      <c r="E30" s="8"/>
      <c r="F30" s="8"/>
      <c r="G30">
        <f>COUNTIF(D31:D33,"Sim")</f>
        <v>3</v>
      </c>
      <c r="H30">
        <f>COUNTIF(D31:D33,"Parcialmente")</f>
        <v>0</v>
      </c>
      <c r="I30">
        <f>COUNTIF(D31:D33,"Não")</f>
        <v>0</v>
      </c>
      <c r="J30">
        <f>COUNTIF(D31:D33,"NA")</f>
        <v>0</v>
      </c>
    </row>
    <row r="31" spans="1:10" ht="15">
      <c r="A31" s="33"/>
      <c r="B31" s="23">
        <v>18</v>
      </c>
      <c r="C31" s="25" t="s">
        <v>98</v>
      </c>
      <c r="D31" s="3" t="s">
        <v>127</v>
      </c>
      <c r="E31" s="8"/>
      <c r="F31" s="8"/>
    </row>
    <row r="32" spans="1:10" ht="15">
      <c r="A32" s="33"/>
      <c r="B32" s="5">
        <v>19</v>
      </c>
      <c r="C32" s="8" t="s">
        <v>119</v>
      </c>
      <c r="D32" s="3" t="s">
        <v>127</v>
      </c>
      <c r="E32" s="8"/>
      <c r="F32" s="8"/>
    </row>
    <row r="33" spans="1:10" ht="15">
      <c r="A33" s="33"/>
      <c r="B33" s="5">
        <v>20</v>
      </c>
      <c r="C33" s="8" t="s">
        <v>120</v>
      </c>
      <c r="D33" s="3" t="s">
        <v>127</v>
      </c>
      <c r="E33" s="8"/>
      <c r="F33" s="8"/>
    </row>
    <row r="34" spans="1:10" ht="15">
      <c r="A34" s="33"/>
      <c r="B34" s="9"/>
      <c r="C34" s="10" t="s">
        <v>13</v>
      </c>
      <c r="D34" s="12"/>
      <c r="E34" s="12"/>
      <c r="F34" s="12"/>
      <c r="G34">
        <f>COUNTIF(D35:D43,"Sim")</f>
        <v>8</v>
      </c>
      <c r="H34">
        <f>COUNTIF(D35:D43,"Parcialmente")</f>
        <v>0</v>
      </c>
      <c r="I34">
        <f>COUNTIF(D35:D43,"Não")</f>
        <v>0</v>
      </c>
      <c r="J34">
        <f>COUNTIF(D35:D43,"NA")</f>
        <v>1</v>
      </c>
    </row>
    <row r="35" spans="1:10" ht="15">
      <c r="A35" s="33"/>
      <c r="B35" s="23">
        <v>21</v>
      </c>
      <c r="C35" s="25" t="s">
        <v>98</v>
      </c>
      <c r="D35" s="3" t="s">
        <v>127</v>
      </c>
      <c r="E35" s="8"/>
      <c r="F35" s="8"/>
    </row>
    <row r="36" spans="1:10" ht="15">
      <c r="A36" s="33"/>
      <c r="B36" s="5">
        <v>22</v>
      </c>
      <c r="C36" s="8" t="s">
        <v>43</v>
      </c>
      <c r="D36" s="3" t="s">
        <v>127</v>
      </c>
      <c r="E36" s="8"/>
      <c r="F36" s="8"/>
    </row>
    <row r="37" spans="1:10" ht="15">
      <c r="A37" s="33"/>
      <c r="B37" s="5">
        <v>23</v>
      </c>
      <c r="C37" s="8" t="s">
        <v>112</v>
      </c>
      <c r="D37" s="3" t="s">
        <v>127</v>
      </c>
      <c r="E37" s="8"/>
      <c r="F37" s="8"/>
    </row>
    <row r="38" spans="1:10" ht="15">
      <c r="A38" s="33"/>
      <c r="B38" s="5">
        <v>24</v>
      </c>
      <c r="C38" s="8" t="s">
        <v>108</v>
      </c>
      <c r="D38" s="3" t="s">
        <v>127</v>
      </c>
      <c r="E38" s="8"/>
      <c r="F38" s="8"/>
    </row>
    <row r="39" spans="1:10" ht="15">
      <c r="A39" s="33"/>
      <c r="B39" s="5">
        <v>25</v>
      </c>
      <c r="C39" s="8" t="s">
        <v>109</v>
      </c>
      <c r="D39" s="3" t="s">
        <v>127</v>
      </c>
      <c r="E39" s="8"/>
      <c r="F39" s="8"/>
    </row>
    <row r="40" spans="1:10" ht="15">
      <c r="A40" s="33"/>
      <c r="B40" s="5">
        <v>26</v>
      </c>
      <c r="C40" s="8" t="s">
        <v>113</v>
      </c>
      <c r="D40" s="3" t="s">
        <v>127</v>
      </c>
      <c r="F40" s="8"/>
    </row>
    <row r="41" spans="1:10" ht="18.75" customHeight="1">
      <c r="A41" s="33"/>
      <c r="B41" s="5">
        <v>27</v>
      </c>
      <c r="C41" s="8" t="s">
        <v>110</v>
      </c>
      <c r="D41" s="3" t="s">
        <v>127</v>
      </c>
      <c r="E41" s="8"/>
      <c r="F41" s="8"/>
    </row>
    <row r="42" spans="1:10" ht="15">
      <c r="A42" s="33"/>
      <c r="B42" s="5">
        <v>28</v>
      </c>
      <c r="C42" s="8" t="s">
        <v>111</v>
      </c>
      <c r="D42" s="8" t="s">
        <v>126</v>
      </c>
      <c r="E42" s="8"/>
      <c r="F42" s="8"/>
    </row>
    <row r="43" spans="1:10" ht="15">
      <c r="A43" s="24"/>
      <c r="B43" s="5">
        <v>29</v>
      </c>
      <c r="C43" s="8" t="s">
        <v>114</v>
      </c>
      <c r="D43" s="8" t="s">
        <v>127</v>
      </c>
      <c r="E43" s="8"/>
      <c r="F43" s="8"/>
    </row>
    <row r="44" spans="1:10" ht="15" customHeight="1">
      <c r="A44" s="30" t="s">
        <v>30</v>
      </c>
      <c r="B44" s="9"/>
      <c r="C44" s="10" t="s">
        <v>70</v>
      </c>
      <c r="D44" s="12"/>
      <c r="E44" s="12"/>
      <c r="F44" s="12"/>
      <c r="G44">
        <f>COUNTIF(D45:D48,"Sim")</f>
        <v>4</v>
      </c>
      <c r="H44">
        <f>COUNTIF(D45:D48,"Parcialmente")</f>
        <v>0</v>
      </c>
      <c r="I44">
        <f>COUNTIF(D45:D48,"Não")</f>
        <v>0</v>
      </c>
      <c r="J44">
        <f>COUNTIF(D45:D48,"NA")</f>
        <v>0</v>
      </c>
    </row>
    <row r="45" spans="1:10" ht="30">
      <c r="A45" s="31"/>
      <c r="B45" s="23">
        <v>30</v>
      </c>
      <c r="C45" s="25" t="s">
        <v>99</v>
      </c>
      <c r="D45" s="3" t="s">
        <v>127</v>
      </c>
      <c r="E45" s="8"/>
      <c r="F45" s="8"/>
    </row>
    <row r="46" spans="1:10" ht="15">
      <c r="A46" s="31"/>
      <c r="B46" s="5">
        <v>31</v>
      </c>
      <c r="C46" s="8" t="s">
        <v>38</v>
      </c>
      <c r="D46" s="3" t="s">
        <v>127</v>
      </c>
      <c r="E46" s="8"/>
      <c r="F46" s="8"/>
    </row>
    <row r="47" spans="1:10" ht="15">
      <c r="A47" s="31"/>
      <c r="B47" s="5">
        <v>32</v>
      </c>
      <c r="C47" s="8" t="s">
        <v>39</v>
      </c>
      <c r="D47" s="3" t="s">
        <v>127</v>
      </c>
      <c r="E47" s="8"/>
      <c r="F47" s="8"/>
    </row>
    <row r="48" spans="1:10" ht="20.25" customHeight="1">
      <c r="A48" s="31"/>
      <c r="B48" s="5">
        <v>33</v>
      </c>
      <c r="C48" s="8" t="s">
        <v>44</v>
      </c>
      <c r="D48" s="3" t="s">
        <v>127</v>
      </c>
      <c r="E48" s="8"/>
      <c r="F48" s="8"/>
    </row>
    <row r="49" spans="1:10" ht="15">
      <c r="A49" s="31"/>
      <c r="B49" s="9"/>
      <c r="C49" s="10" t="s">
        <v>15</v>
      </c>
      <c r="D49" s="12"/>
      <c r="E49" s="12"/>
      <c r="F49" s="12"/>
      <c r="G49">
        <f>COUNTIF(D50:D52,"Sim")</f>
        <v>0</v>
      </c>
      <c r="H49">
        <f>COUNTIF(D50:D52,"Parcialmente")</f>
        <v>0</v>
      </c>
      <c r="I49">
        <f>COUNTIF(D50:D52,"Não")</f>
        <v>0</v>
      </c>
      <c r="J49">
        <f>COUNTIF(D50:D52,"NA")</f>
        <v>3</v>
      </c>
    </row>
    <row r="50" spans="1:10" ht="15">
      <c r="A50" s="31"/>
      <c r="B50" s="23">
        <v>34</v>
      </c>
      <c r="C50" s="25" t="s">
        <v>98</v>
      </c>
      <c r="D50" s="3" t="s">
        <v>126</v>
      </c>
      <c r="E50" s="8"/>
      <c r="F50" s="8"/>
    </row>
    <row r="51" spans="1:10" ht="15">
      <c r="A51" s="31"/>
      <c r="B51" s="5">
        <v>35</v>
      </c>
      <c r="C51" s="8" t="s">
        <v>47</v>
      </c>
      <c r="D51" s="3" t="s">
        <v>126</v>
      </c>
      <c r="E51" s="8"/>
      <c r="F51" s="8"/>
    </row>
    <row r="52" spans="1:10" ht="15">
      <c r="A52" s="31"/>
      <c r="B52" s="5">
        <v>36</v>
      </c>
      <c r="C52" s="8" t="s">
        <v>41</v>
      </c>
      <c r="D52" s="3" t="s">
        <v>126</v>
      </c>
      <c r="E52" s="8"/>
      <c r="F52" s="8"/>
    </row>
  </sheetData>
  <mergeCells count="9">
    <mergeCell ref="A44:A52"/>
    <mergeCell ref="A28:A42"/>
    <mergeCell ref="A1:F1"/>
    <mergeCell ref="A2:B2"/>
    <mergeCell ref="A3:B3"/>
    <mergeCell ref="A5:A6"/>
    <mergeCell ref="A7:A27"/>
    <mergeCell ref="D3:F3"/>
    <mergeCell ref="D2:E2"/>
  </mergeCells>
  <dataValidations count="2">
    <dataValidation type="list" allowBlank="1" showInputMessage="1" showErrorMessage="1" sqref="D30" xr:uid="{00000000-0002-0000-0200-000000000000}">
      <formula1>"Sim,Não,NA"</formula1>
    </dataValidation>
    <dataValidation type="list" allowBlank="1" showInputMessage="1" showErrorMessage="1" sqref="D6 D20:D21 D23:D24 D26:D27 D29 D31:D33 D45:D48 D50:D52 D14:D18 D8:D12 D35:D43" xr:uid="{00000000-0002-0000-02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8"/>
  <sheetViews>
    <sheetView topLeftCell="B24" workbookViewId="0">
      <selection activeCell="D20" sqref="D20"/>
    </sheetView>
  </sheetViews>
  <sheetFormatPr defaultRowHeight="18.75"/>
  <cols>
    <col min="1" max="1" width="21.140625" customWidth="1"/>
    <col min="2" max="2" width="5.28515625" style="4" customWidth="1"/>
    <col min="3" max="3" width="68" style="2" customWidth="1"/>
    <col min="4" max="4" width="12.7109375" bestFit="1" customWidth="1"/>
    <col min="5" max="5" width="29.7109375" customWidth="1"/>
    <col min="6" max="6" width="32.7109375" customWidth="1"/>
    <col min="7" max="10" width="0" hidden="1" customWidth="1"/>
  </cols>
  <sheetData>
    <row r="1" spans="1:10" ht="19.5" customHeight="1">
      <c r="A1" s="34" t="s">
        <v>16</v>
      </c>
      <c r="B1" s="34"/>
      <c r="C1" s="34"/>
      <c r="D1" s="34"/>
      <c r="E1" s="34"/>
      <c r="F1" s="34"/>
    </row>
    <row r="2" spans="1:10" ht="18.75" customHeight="1" thickBot="1">
      <c r="A2" s="35" t="s">
        <v>25</v>
      </c>
      <c r="B2" s="35"/>
      <c r="C2" s="16"/>
      <c r="D2" s="40" t="s">
        <v>46</v>
      </c>
      <c r="E2" s="41"/>
      <c r="F2" s="21">
        <f>COUNTIF(D5:D48,"Sim")/(COUNTA(D5:D49)-COUNTIF(D5:D49,"NA"))</f>
        <v>1</v>
      </c>
    </row>
    <row r="3" spans="1:10" ht="16.5" thickBot="1">
      <c r="A3" s="35" t="s">
        <v>26</v>
      </c>
      <c r="B3" s="35"/>
      <c r="C3" s="13"/>
      <c r="D3" s="37" t="s">
        <v>45</v>
      </c>
      <c r="E3" s="38"/>
      <c r="F3" s="39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2" t="s">
        <v>17</v>
      </c>
      <c r="B5" s="9"/>
      <c r="C5" s="10" t="s">
        <v>2</v>
      </c>
      <c r="D5" s="12"/>
      <c r="E5" s="12"/>
      <c r="F5" s="12"/>
    </row>
    <row r="6" spans="1:10" ht="30">
      <c r="A6" s="33"/>
      <c r="B6" s="5">
        <v>1</v>
      </c>
      <c r="C6" s="8" t="s">
        <v>48</v>
      </c>
      <c r="D6" s="3" t="s">
        <v>127</v>
      </c>
      <c r="E6" s="8"/>
      <c r="F6" s="8"/>
      <c r="G6">
        <f>COUNTIF(D6,"Sim")</f>
        <v>1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3"/>
      <c r="B7" s="9"/>
      <c r="C7" s="10" t="s">
        <v>3</v>
      </c>
      <c r="D7" s="12"/>
      <c r="E7" s="12"/>
      <c r="F7" s="12"/>
    </row>
    <row r="8" spans="1:10" s="1" customFormat="1" ht="30">
      <c r="A8" s="33"/>
      <c r="B8" s="5">
        <v>2</v>
      </c>
      <c r="C8" s="8" t="s">
        <v>49</v>
      </c>
      <c r="D8" s="3" t="s">
        <v>127</v>
      </c>
      <c r="E8" s="8"/>
      <c r="F8" s="8"/>
      <c r="G8">
        <f>COUNTIF(D8,"Sim")</f>
        <v>1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3"/>
      <c r="B9" s="9"/>
      <c r="C9" s="10" t="s">
        <v>14</v>
      </c>
      <c r="D9" s="12"/>
      <c r="E9" s="12"/>
      <c r="F9" s="12"/>
    </row>
    <row r="10" spans="1:10" ht="45">
      <c r="A10" s="33"/>
      <c r="B10" s="23">
        <v>3</v>
      </c>
      <c r="C10" s="25" t="s">
        <v>71</v>
      </c>
      <c r="D10" s="3" t="s">
        <v>127</v>
      </c>
      <c r="E10" s="8"/>
      <c r="F10" s="8"/>
      <c r="G10">
        <f>COUNTIF(D10:D13,"Sim")</f>
        <v>4</v>
      </c>
      <c r="H10">
        <f>COUNTIF(D10:D13,"Parcialmente")</f>
        <v>0</v>
      </c>
      <c r="I10">
        <f>COUNTIF(D10:D13,"Não")</f>
        <v>0</v>
      </c>
      <c r="J10">
        <f>COUNTIF(D10:D13,"NA")</f>
        <v>0</v>
      </c>
    </row>
    <row r="11" spans="1:10" ht="30">
      <c r="A11" s="33"/>
      <c r="B11" s="23">
        <v>4</v>
      </c>
      <c r="C11" s="25" t="s">
        <v>107</v>
      </c>
      <c r="D11" s="3" t="s">
        <v>127</v>
      </c>
      <c r="E11" s="8"/>
      <c r="F11" s="8"/>
    </row>
    <row r="12" spans="1:10" ht="30">
      <c r="A12" s="33"/>
      <c r="B12" s="5">
        <v>5</v>
      </c>
      <c r="C12" s="8" t="s">
        <v>50</v>
      </c>
      <c r="D12" s="3" t="s">
        <v>127</v>
      </c>
      <c r="E12" s="8"/>
      <c r="F12" s="8"/>
    </row>
    <row r="13" spans="1:10" ht="30">
      <c r="A13" s="33"/>
      <c r="B13" s="5">
        <v>6</v>
      </c>
      <c r="C13" s="8" t="s">
        <v>53</v>
      </c>
      <c r="D13" s="3" t="s">
        <v>127</v>
      </c>
      <c r="E13" s="8"/>
      <c r="F13" s="8"/>
    </row>
    <row r="14" spans="1:10" ht="15">
      <c r="A14" s="33"/>
      <c r="B14" s="9"/>
      <c r="C14" s="10" t="s">
        <v>4</v>
      </c>
      <c r="D14" s="12"/>
      <c r="E14" s="12"/>
      <c r="F14" s="12"/>
    </row>
    <row r="15" spans="1:10" ht="15">
      <c r="A15" s="33"/>
      <c r="B15" s="5">
        <v>7</v>
      </c>
      <c r="C15" s="8" t="s">
        <v>51</v>
      </c>
      <c r="D15" s="3" t="s">
        <v>126</v>
      </c>
      <c r="E15" s="8"/>
      <c r="F15" s="8"/>
      <c r="G15">
        <f>COUNTIF(D15,"Sim")</f>
        <v>0</v>
      </c>
      <c r="H15">
        <f>COUNTIF(D15,"Parcialmente")</f>
        <v>0</v>
      </c>
      <c r="I15">
        <f>COUNTIF(D15,"Não")</f>
        <v>0</v>
      </c>
      <c r="J15">
        <f>COUNTIF(D15,"NA")</f>
        <v>1</v>
      </c>
    </row>
    <row r="16" spans="1:10" ht="15">
      <c r="A16" s="33"/>
      <c r="B16" s="9"/>
      <c r="C16" s="10" t="s">
        <v>36</v>
      </c>
      <c r="D16" s="12"/>
      <c r="E16" s="12"/>
      <c r="F16" s="12"/>
    </row>
    <row r="17" spans="1:10" ht="15">
      <c r="A17" s="33"/>
      <c r="B17" s="5">
        <v>8</v>
      </c>
      <c r="C17" s="8" t="s">
        <v>37</v>
      </c>
      <c r="D17" s="3" t="s">
        <v>127</v>
      </c>
      <c r="E17" s="8"/>
      <c r="F17" s="8"/>
      <c r="G17">
        <f>COUNTIF(D17,"Sim")</f>
        <v>1</v>
      </c>
      <c r="H17">
        <f>COUNTIF(D17,"Parcialmente")</f>
        <v>0</v>
      </c>
      <c r="I17">
        <f>COUNTIF(D17,"Não")</f>
        <v>0</v>
      </c>
      <c r="J17">
        <f>COUNTIF(D17,"NA")</f>
        <v>0</v>
      </c>
    </row>
    <row r="18" spans="1:10" ht="15" customHeight="1">
      <c r="A18" s="32" t="s">
        <v>18</v>
      </c>
      <c r="B18" s="9"/>
      <c r="C18" s="10" t="s">
        <v>5</v>
      </c>
      <c r="D18" s="11"/>
      <c r="E18" s="12"/>
      <c r="F18" s="12"/>
    </row>
    <row r="19" spans="1:10" ht="30">
      <c r="A19" s="33"/>
      <c r="B19" s="5">
        <v>9</v>
      </c>
      <c r="C19" s="8" t="s">
        <v>54</v>
      </c>
      <c r="D19" s="3" t="s">
        <v>127</v>
      </c>
      <c r="E19" s="8"/>
      <c r="F19" s="8"/>
      <c r="G19">
        <f>COUNTIF(D19:D23,"Sim")</f>
        <v>5</v>
      </c>
      <c r="H19">
        <f>COUNTIF(D19:D23,"Parcialmente")</f>
        <v>0</v>
      </c>
      <c r="I19">
        <f>COUNTIF(D19:D23,"Não")</f>
        <v>0</v>
      </c>
      <c r="J19">
        <f>COUNTIF(D19:D23,"NA")</f>
        <v>0</v>
      </c>
    </row>
    <row r="20" spans="1:10" ht="30">
      <c r="A20" s="33"/>
      <c r="B20" s="23">
        <v>10</v>
      </c>
      <c r="C20" s="25" t="s">
        <v>61</v>
      </c>
      <c r="D20" s="3" t="s">
        <v>127</v>
      </c>
      <c r="E20" s="8"/>
      <c r="F20" s="8"/>
    </row>
    <row r="21" spans="1:10" s="1" customFormat="1" ht="30">
      <c r="A21" s="33"/>
      <c r="B21" s="5">
        <v>11</v>
      </c>
      <c r="C21" s="8" t="s">
        <v>81</v>
      </c>
      <c r="D21" s="3" t="s">
        <v>127</v>
      </c>
      <c r="E21" s="8"/>
      <c r="F21" s="8"/>
    </row>
    <row r="22" spans="1:10" ht="45">
      <c r="A22" s="33"/>
      <c r="B22" s="5">
        <v>12</v>
      </c>
      <c r="C22" s="8" t="s">
        <v>100</v>
      </c>
      <c r="D22" s="3" t="s">
        <v>127</v>
      </c>
      <c r="E22" s="8"/>
      <c r="F22" s="8"/>
    </row>
    <row r="23" spans="1:10" ht="30">
      <c r="A23" s="33"/>
      <c r="B23" s="5">
        <v>13</v>
      </c>
      <c r="C23" s="8" t="s">
        <v>62</v>
      </c>
      <c r="D23" s="3" t="s">
        <v>127</v>
      </c>
      <c r="E23" s="8"/>
      <c r="F23" s="8"/>
    </row>
    <row r="24" spans="1:10" s="1" customFormat="1" ht="15">
      <c r="A24" s="33"/>
      <c r="B24" s="9"/>
      <c r="C24" s="10" t="s">
        <v>7</v>
      </c>
      <c r="D24" s="11"/>
      <c r="E24" s="12"/>
      <c r="F24" s="12"/>
    </row>
    <row r="25" spans="1:10" s="1" customFormat="1" ht="30">
      <c r="A25" s="33"/>
      <c r="B25" s="23">
        <v>15</v>
      </c>
      <c r="C25" s="25" t="s">
        <v>98</v>
      </c>
      <c r="D25" s="3" t="s">
        <v>127</v>
      </c>
      <c r="E25" s="8"/>
      <c r="F25" s="8"/>
      <c r="G25">
        <f>COUNTIF(D25:D26,"Sim")</f>
        <v>2</v>
      </c>
      <c r="H25">
        <f>COUNTIF(D25:D26,"Parcialmente")</f>
        <v>0</v>
      </c>
      <c r="I25">
        <f>COUNTIF(D25:D26,"Não")</f>
        <v>0</v>
      </c>
      <c r="J25">
        <f>COUNTIF(D25:D26,"NA")</f>
        <v>0</v>
      </c>
    </row>
    <row r="26" spans="1:10" s="1" customFormat="1" ht="30">
      <c r="A26" s="33"/>
      <c r="B26" s="5">
        <v>16</v>
      </c>
      <c r="C26" s="8" t="s">
        <v>60</v>
      </c>
      <c r="D26" s="3" t="s">
        <v>127</v>
      </c>
      <c r="E26" s="8"/>
      <c r="F26" s="8"/>
    </row>
    <row r="27" spans="1:10" ht="15">
      <c r="A27" s="32" t="s">
        <v>19</v>
      </c>
      <c r="B27" s="9"/>
      <c r="C27" s="10" t="s">
        <v>6</v>
      </c>
      <c r="D27" s="11"/>
      <c r="E27" s="12"/>
      <c r="F27" s="12"/>
    </row>
    <row r="28" spans="1:10" ht="30">
      <c r="A28" s="33"/>
      <c r="B28" s="5">
        <v>17</v>
      </c>
      <c r="C28" s="8" t="s">
        <v>54</v>
      </c>
      <c r="D28" s="3" t="s">
        <v>127</v>
      </c>
      <c r="E28" s="8"/>
      <c r="F28" s="8"/>
      <c r="G28">
        <f>COUNTIF(D28:D33,"Sim")</f>
        <v>6</v>
      </c>
      <c r="H28">
        <f>COUNTIF(D28:D33,"Parcialmente")</f>
        <v>0</v>
      </c>
      <c r="I28">
        <f>COUNTIF(D28:D33,"Não")</f>
        <v>0</v>
      </c>
      <c r="J28">
        <f>COUNTIF(D28:D33,"NA")</f>
        <v>0</v>
      </c>
    </row>
    <row r="29" spans="1:10" ht="30">
      <c r="A29" s="33"/>
      <c r="B29" s="5">
        <v>18</v>
      </c>
      <c r="C29" s="8" t="s">
        <v>59</v>
      </c>
      <c r="D29" s="3" t="s">
        <v>127</v>
      </c>
      <c r="E29" s="8"/>
      <c r="F29" s="8"/>
    </row>
    <row r="30" spans="1:10" ht="30">
      <c r="A30" s="33"/>
      <c r="B30" s="5">
        <v>19</v>
      </c>
      <c r="C30" s="8" t="s">
        <v>55</v>
      </c>
      <c r="D30" s="3" t="s">
        <v>127</v>
      </c>
      <c r="E30" s="8"/>
      <c r="F30" s="8"/>
    </row>
    <row r="31" spans="1:10" ht="15">
      <c r="A31" s="33"/>
      <c r="B31" s="23">
        <v>20</v>
      </c>
      <c r="C31" s="25" t="s">
        <v>56</v>
      </c>
      <c r="D31" s="3" t="s">
        <v>127</v>
      </c>
      <c r="E31" s="8"/>
      <c r="F31" s="8"/>
    </row>
    <row r="32" spans="1:10" ht="30">
      <c r="A32" s="33"/>
      <c r="B32" s="5">
        <v>21</v>
      </c>
      <c r="C32" s="8" t="s">
        <v>57</v>
      </c>
      <c r="D32" s="3" t="s">
        <v>127</v>
      </c>
      <c r="E32" s="8"/>
      <c r="F32" s="8"/>
    </row>
    <row r="33" spans="1:10" ht="15">
      <c r="A33" s="33"/>
      <c r="B33" s="5">
        <v>22</v>
      </c>
      <c r="C33" s="8" t="s">
        <v>58</v>
      </c>
      <c r="D33" s="3" t="s">
        <v>127</v>
      </c>
      <c r="E33" s="8"/>
      <c r="F33" s="8"/>
    </row>
    <row r="34" spans="1:10" ht="15">
      <c r="A34" s="42" t="s">
        <v>11</v>
      </c>
      <c r="B34" s="9"/>
      <c r="C34" s="10" t="s">
        <v>13</v>
      </c>
      <c r="D34" s="11"/>
      <c r="E34" s="12"/>
      <c r="F34" s="12"/>
    </row>
    <row r="35" spans="1:10" ht="15">
      <c r="A35" s="42"/>
      <c r="B35" s="5">
        <v>23</v>
      </c>
      <c r="C35" s="8" t="s">
        <v>117</v>
      </c>
      <c r="D35" s="3" t="s">
        <v>127</v>
      </c>
      <c r="E35" s="8"/>
      <c r="F35" s="8"/>
      <c r="G35">
        <f>COUNTIF(D35:D40,"Sim")</f>
        <v>6</v>
      </c>
      <c r="H35">
        <f>COUNTIF(D35:D40,"Parcialmente")</f>
        <v>0</v>
      </c>
      <c r="I35">
        <f>COUNTIF(D35:D40,"Não")</f>
        <v>0</v>
      </c>
      <c r="J35">
        <f>COUNTIF(D35:D40,"NA")</f>
        <v>0</v>
      </c>
    </row>
    <row r="36" spans="1:10" ht="15">
      <c r="A36" s="42"/>
      <c r="B36" s="5">
        <v>24</v>
      </c>
      <c r="C36" s="8" t="s">
        <v>116</v>
      </c>
      <c r="D36" s="3" t="s">
        <v>127</v>
      </c>
      <c r="E36" s="8"/>
      <c r="F36" s="8"/>
    </row>
    <row r="37" spans="1:10" ht="30">
      <c r="A37" s="42"/>
      <c r="B37" s="5">
        <v>25</v>
      </c>
      <c r="C37" s="8" t="s">
        <v>65</v>
      </c>
      <c r="D37" s="3" t="s">
        <v>127</v>
      </c>
      <c r="E37" s="8"/>
      <c r="F37" s="8"/>
    </row>
    <row r="38" spans="1:10" ht="15">
      <c r="A38" s="42"/>
      <c r="B38" s="5">
        <v>26</v>
      </c>
      <c r="C38" s="8" t="s">
        <v>115</v>
      </c>
      <c r="D38" s="3" t="s">
        <v>127</v>
      </c>
      <c r="E38" s="8"/>
      <c r="F38" s="8"/>
    </row>
    <row r="39" spans="1:10" ht="15">
      <c r="A39" s="42"/>
      <c r="B39" s="5">
        <v>27</v>
      </c>
      <c r="C39" s="8" t="s">
        <v>67</v>
      </c>
      <c r="D39" s="3" t="s">
        <v>127</v>
      </c>
      <c r="E39" s="8"/>
      <c r="F39" s="8"/>
    </row>
    <row r="40" spans="1:10" ht="15">
      <c r="A40" s="42"/>
      <c r="B40" s="5">
        <v>28</v>
      </c>
      <c r="C40" s="8" t="s">
        <v>69</v>
      </c>
      <c r="D40" s="3" t="s">
        <v>127</v>
      </c>
      <c r="E40" s="8"/>
      <c r="F40" s="8"/>
    </row>
    <row r="41" spans="1:10" ht="15" customHeight="1">
      <c r="A41" s="30" t="s">
        <v>30</v>
      </c>
      <c r="B41" s="9"/>
      <c r="C41" s="10" t="s">
        <v>70</v>
      </c>
      <c r="D41" s="11"/>
      <c r="E41" s="12"/>
      <c r="F41" s="12"/>
    </row>
    <row r="42" spans="1:10" ht="30">
      <c r="A42" s="31"/>
      <c r="B42" s="5">
        <v>29</v>
      </c>
      <c r="C42" s="8" t="s">
        <v>38</v>
      </c>
      <c r="D42" s="3" t="s">
        <v>127</v>
      </c>
      <c r="E42" s="8"/>
      <c r="F42" s="8"/>
      <c r="G42">
        <f>COUNTIF(D42:D44,"Sim")</f>
        <v>3</v>
      </c>
      <c r="H42">
        <f>COUNTIF(D42:D44,"Parcialmente")</f>
        <v>0</v>
      </c>
      <c r="I42">
        <f>COUNTIF(D42:D44,"Não")</f>
        <v>0</v>
      </c>
      <c r="J42">
        <f>COUNTIF(D42:D44,"NA")</f>
        <v>0</v>
      </c>
    </row>
    <row r="43" spans="1:10" ht="15">
      <c r="A43" s="31"/>
      <c r="B43" s="5">
        <v>30</v>
      </c>
      <c r="C43" s="8" t="s">
        <v>39</v>
      </c>
      <c r="D43" s="3" t="s">
        <v>127</v>
      </c>
      <c r="E43" s="8"/>
      <c r="F43" s="8"/>
    </row>
    <row r="44" spans="1:10" ht="30">
      <c r="A44" s="31"/>
      <c r="B44" s="5">
        <v>31</v>
      </c>
      <c r="C44" s="8" t="s">
        <v>44</v>
      </c>
      <c r="D44" s="3" t="s">
        <v>127</v>
      </c>
      <c r="E44" s="8"/>
      <c r="F44" s="8"/>
    </row>
    <row r="45" spans="1:10" ht="15">
      <c r="A45" s="31"/>
      <c r="B45" s="9"/>
      <c r="C45" s="10" t="s">
        <v>15</v>
      </c>
      <c r="D45" s="11"/>
      <c r="E45" s="12"/>
      <c r="F45" s="12"/>
    </row>
    <row r="46" spans="1:10" ht="30">
      <c r="A46" s="31"/>
      <c r="B46" s="5">
        <v>32</v>
      </c>
      <c r="C46" s="8" t="s">
        <v>47</v>
      </c>
      <c r="D46" s="3" t="s">
        <v>126</v>
      </c>
      <c r="E46" s="8"/>
      <c r="F46" s="8"/>
      <c r="G46">
        <f>COUNTIF(D46:D48,"Sim")</f>
        <v>0</v>
      </c>
      <c r="H46">
        <f>COUNTIF(D46:D48,"Parcialmente")</f>
        <v>0</v>
      </c>
      <c r="I46">
        <f>COUNTIF(D46:D48,"Não")</f>
        <v>0</v>
      </c>
      <c r="J46">
        <f>COUNTIF(D46:D48,"NA")</f>
        <v>3</v>
      </c>
    </row>
    <row r="47" spans="1:10" ht="15">
      <c r="A47" s="31"/>
      <c r="B47" s="5">
        <v>33</v>
      </c>
      <c r="C47" s="8" t="s">
        <v>40</v>
      </c>
      <c r="D47" s="3" t="s">
        <v>126</v>
      </c>
      <c r="E47" s="8"/>
      <c r="F47" s="8"/>
    </row>
    <row r="48" spans="1:10" ht="15">
      <c r="A48" s="31"/>
      <c r="B48" s="5">
        <v>34</v>
      </c>
      <c r="C48" s="8" t="s">
        <v>41</v>
      </c>
      <c r="D48" s="3" t="s">
        <v>126</v>
      </c>
      <c r="E48" s="8"/>
      <c r="F48" s="8"/>
    </row>
  </sheetData>
  <mergeCells count="10">
    <mergeCell ref="A41:A48"/>
    <mergeCell ref="A18:A26"/>
    <mergeCell ref="A27:A33"/>
    <mergeCell ref="A34:A40"/>
    <mergeCell ref="A1:F1"/>
    <mergeCell ref="A2:B2"/>
    <mergeCell ref="A3:B3"/>
    <mergeCell ref="D2:E2"/>
    <mergeCell ref="D3:F3"/>
    <mergeCell ref="A5:A17"/>
  </mergeCells>
  <dataValidations count="2">
    <dataValidation type="list" allowBlank="1" showInputMessage="1" showErrorMessage="1" sqref="D18 D24 D27 D34 D41 D45" xr:uid="{00000000-0002-0000-0300-000000000000}">
      <formula1>"Sim,Não,NA"</formula1>
    </dataValidation>
    <dataValidation type="list" allowBlank="1" showInputMessage="1" showErrorMessage="1" sqref="D46:D48 D42:D44 D35:D40 D28:D33 D25:D26 D19:D23 D17 D15 D10:D13 D8 D6" xr:uid="{00000000-0002-0000-03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6"/>
  <sheetViews>
    <sheetView tabSelected="1" topLeftCell="C1" workbookViewId="0">
      <selection activeCell="D12" sqref="D12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12.7109375" bestFit="1" customWidth="1"/>
    <col min="5" max="5" width="29.7109375" customWidth="1"/>
    <col min="6" max="6" width="32.7109375" customWidth="1"/>
    <col min="7" max="10" width="9.140625" hidden="1" customWidth="1"/>
  </cols>
  <sheetData>
    <row r="1" spans="1:10" ht="19.5" customHeight="1">
      <c r="A1" s="34" t="s">
        <v>16</v>
      </c>
      <c r="B1" s="34"/>
      <c r="C1" s="34"/>
      <c r="D1" s="34"/>
      <c r="E1" s="34"/>
      <c r="F1" s="34"/>
    </row>
    <row r="2" spans="1:10" ht="18.75" customHeight="1" thickBot="1">
      <c r="A2" s="35" t="s">
        <v>25</v>
      </c>
      <c r="B2" s="35"/>
      <c r="C2" s="16"/>
      <c r="D2" s="40" t="s">
        <v>46</v>
      </c>
      <c r="E2" s="41"/>
      <c r="F2" s="21">
        <f>COUNTIF(D5:D51,"Sim")/(COUNTA(D5:D49)-COUNTIF(D5:D49,"NA"))</f>
        <v>1.0869565217391304</v>
      </c>
    </row>
    <row r="3" spans="1:10" ht="16.5" thickBot="1">
      <c r="A3" s="35" t="s">
        <v>26</v>
      </c>
      <c r="B3" s="35"/>
      <c r="C3" s="13"/>
      <c r="D3" s="37" t="s">
        <v>45</v>
      </c>
      <c r="E3" s="38"/>
      <c r="F3" s="39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2" t="s">
        <v>17</v>
      </c>
      <c r="B5" s="9"/>
      <c r="C5" s="10" t="s">
        <v>2</v>
      </c>
      <c r="D5" s="12"/>
      <c r="E5" s="12"/>
      <c r="F5" s="12"/>
    </row>
    <row r="6" spans="1:10" ht="30">
      <c r="A6" s="33"/>
      <c r="B6" s="5">
        <v>1</v>
      </c>
      <c r="C6" s="8" t="s">
        <v>48</v>
      </c>
      <c r="D6" s="3" t="s">
        <v>127</v>
      </c>
      <c r="E6" s="8"/>
      <c r="F6" s="8"/>
      <c r="G6">
        <f>COUNTIF(D6,"Sim")</f>
        <v>1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3"/>
      <c r="B7" s="9"/>
      <c r="C7" s="10" t="s">
        <v>3</v>
      </c>
      <c r="D7" s="12"/>
      <c r="E7" s="12"/>
      <c r="F7" s="12"/>
    </row>
    <row r="8" spans="1:10" s="1" customFormat="1" ht="30">
      <c r="A8" s="33"/>
      <c r="B8" s="5">
        <v>2</v>
      </c>
      <c r="C8" s="8" t="s">
        <v>49</v>
      </c>
      <c r="D8" s="3" t="s">
        <v>127</v>
      </c>
      <c r="E8" s="8"/>
      <c r="F8" s="8"/>
      <c r="G8">
        <f>COUNTIF(D8,"Sim")</f>
        <v>1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3"/>
      <c r="B9" s="9"/>
      <c r="C9" s="10" t="s">
        <v>14</v>
      </c>
      <c r="D9" s="12"/>
      <c r="E9" s="12"/>
      <c r="F9" s="12"/>
    </row>
    <row r="10" spans="1:10" ht="45">
      <c r="A10" s="33"/>
      <c r="B10" s="5">
        <v>3</v>
      </c>
      <c r="C10" s="8" t="s">
        <v>71</v>
      </c>
      <c r="D10" s="3" t="s">
        <v>127</v>
      </c>
      <c r="E10" s="8"/>
      <c r="F10" s="8"/>
      <c r="G10">
        <f>COUNTIF(D10:D12,"Sim")</f>
        <v>2</v>
      </c>
      <c r="H10">
        <f>COUNTIF(D10:D12,"Parcialmente")</f>
        <v>0</v>
      </c>
      <c r="I10">
        <f>COUNTIF(D10:D12,"Não")</f>
        <v>0</v>
      </c>
      <c r="J10">
        <f>COUNTIF(D10:D12,"NA")</f>
        <v>1</v>
      </c>
    </row>
    <row r="11" spans="1:10" ht="30">
      <c r="A11" s="33"/>
      <c r="B11" s="5">
        <v>4</v>
      </c>
      <c r="C11" s="8" t="s">
        <v>52</v>
      </c>
      <c r="D11" s="3" t="s">
        <v>127</v>
      </c>
      <c r="E11" s="8"/>
      <c r="F11" s="8"/>
    </row>
    <row r="12" spans="1:10" ht="18.75" customHeight="1">
      <c r="A12" s="33"/>
      <c r="B12" s="5">
        <v>5</v>
      </c>
      <c r="C12" s="8" t="s">
        <v>50</v>
      </c>
      <c r="D12" s="3" t="s">
        <v>126</v>
      </c>
      <c r="E12" s="8"/>
      <c r="F12" s="8"/>
    </row>
    <row r="13" spans="1:10" ht="15">
      <c r="A13" s="33"/>
      <c r="B13" s="9"/>
      <c r="C13" s="10" t="s">
        <v>4</v>
      </c>
      <c r="D13" s="12"/>
      <c r="E13" s="12"/>
      <c r="F13" s="12"/>
    </row>
    <row r="14" spans="1:10" ht="15">
      <c r="A14" s="33"/>
      <c r="B14" s="5">
        <v>6</v>
      </c>
      <c r="C14" s="8" t="s">
        <v>51</v>
      </c>
      <c r="D14" s="3" t="s">
        <v>126</v>
      </c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1</v>
      </c>
    </row>
    <row r="15" spans="1:10" ht="15">
      <c r="A15" s="33"/>
      <c r="B15" s="9"/>
      <c r="C15" s="10" t="s">
        <v>36</v>
      </c>
      <c r="D15" s="12"/>
      <c r="E15" s="12"/>
      <c r="F15" s="12"/>
    </row>
    <row r="16" spans="1:10" ht="15">
      <c r="A16" s="33"/>
      <c r="B16" s="5">
        <v>7</v>
      </c>
      <c r="C16" s="8" t="s">
        <v>37</v>
      </c>
      <c r="D16" s="3" t="s">
        <v>127</v>
      </c>
      <c r="E16" s="8"/>
      <c r="F16" s="8"/>
      <c r="G16">
        <f>COUNTIF(D16,"Sim")</f>
        <v>1</v>
      </c>
      <c r="H16">
        <f>COUNTIF(D16,"Parcialmente")</f>
        <v>0</v>
      </c>
      <c r="I16">
        <f>COUNTIF(D16,"Não")</f>
        <v>0</v>
      </c>
      <c r="J16">
        <f>COUNTIF(D16,"NA")</f>
        <v>0</v>
      </c>
    </row>
    <row r="17" spans="1:10" ht="15" customHeight="1">
      <c r="A17" s="32" t="s">
        <v>18</v>
      </c>
      <c r="B17" s="9"/>
      <c r="C17" s="10" t="s">
        <v>5</v>
      </c>
      <c r="D17" s="11"/>
      <c r="E17" s="12"/>
      <c r="F17" s="12"/>
    </row>
    <row r="18" spans="1:10" ht="15">
      <c r="A18" s="33"/>
      <c r="B18" s="5">
        <v>8</v>
      </c>
      <c r="C18" s="8" t="s">
        <v>80</v>
      </c>
      <c r="D18" s="3" t="s">
        <v>127</v>
      </c>
      <c r="E18" s="8"/>
      <c r="F18" s="8"/>
      <c r="G18">
        <f>COUNTIF(D18:D19,"Sim")</f>
        <v>2</v>
      </c>
      <c r="H18">
        <f>COUNTIF(D18:D19,"Parcialmente")</f>
        <v>0</v>
      </c>
      <c r="I18">
        <f>COUNTIF(D18:D19,"Não")</f>
        <v>0</v>
      </c>
      <c r="J18">
        <f>COUNTIF(D18:D19,"NA")</f>
        <v>0</v>
      </c>
    </row>
    <row r="19" spans="1:10" ht="30">
      <c r="A19" s="33"/>
      <c r="B19" s="5">
        <v>9</v>
      </c>
      <c r="C19" s="8" t="s">
        <v>62</v>
      </c>
      <c r="D19" s="3" t="s">
        <v>127</v>
      </c>
      <c r="E19" s="8"/>
      <c r="F19" s="8"/>
    </row>
    <row r="20" spans="1:10" s="1" customFormat="1" ht="15">
      <c r="A20" s="33"/>
      <c r="B20" s="9"/>
      <c r="C20" s="10" t="s">
        <v>7</v>
      </c>
      <c r="D20" s="11"/>
      <c r="E20" s="12"/>
      <c r="F20" s="12"/>
    </row>
    <row r="21" spans="1:10" s="1" customFormat="1" ht="30">
      <c r="A21" s="33"/>
      <c r="B21" s="5">
        <v>10</v>
      </c>
      <c r="C21" s="8" t="s">
        <v>73</v>
      </c>
      <c r="D21" s="3" t="s">
        <v>126</v>
      </c>
      <c r="E21" s="8"/>
      <c r="F21" s="8"/>
      <c r="G21">
        <f>COUNTIF(D21,"Sim")</f>
        <v>0</v>
      </c>
      <c r="H21">
        <f>COUNTIF(D21,"Parcialmente")</f>
        <v>0</v>
      </c>
      <c r="I21">
        <f>COUNTIF(D21,"Não")</f>
        <v>0</v>
      </c>
      <c r="J21">
        <f>COUNTIF(D21,"NA")</f>
        <v>1</v>
      </c>
    </row>
    <row r="22" spans="1:10" ht="15">
      <c r="A22" s="32" t="s">
        <v>19</v>
      </c>
      <c r="B22" s="9"/>
      <c r="C22" s="10" t="s">
        <v>6</v>
      </c>
      <c r="D22" s="11"/>
      <c r="E22" s="12"/>
      <c r="F22" s="12"/>
    </row>
    <row r="23" spans="1:10" ht="45">
      <c r="A23" s="33"/>
      <c r="B23" s="5">
        <v>11</v>
      </c>
      <c r="C23" s="8" t="s">
        <v>72</v>
      </c>
      <c r="D23" s="3" t="s">
        <v>126</v>
      </c>
      <c r="E23" s="8"/>
      <c r="F23" s="8"/>
      <c r="G23">
        <f>COUNTIF(D23:D28,"Sim")</f>
        <v>3</v>
      </c>
      <c r="H23">
        <f>COUNTIF(D23:D28,"Parcialmente")</f>
        <v>0</v>
      </c>
      <c r="I23">
        <f>COUNTIF(D23:D28,"Não")</f>
        <v>0</v>
      </c>
      <c r="J23">
        <f>COUNTIF(D23:D28,"NA")</f>
        <v>3</v>
      </c>
    </row>
    <row r="24" spans="1:10" ht="30">
      <c r="A24" s="33"/>
      <c r="B24" s="5">
        <v>12</v>
      </c>
      <c r="C24" s="8" t="s">
        <v>59</v>
      </c>
      <c r="D24" s="3" t="s">
        <v>127</v>
      </c>
      <c r="E24" s="8"/>
      <c r="F24" s="8"/>
    </row>
    <row r="25" spans="1:10" ht="30">
      <c r="A25" s="33"/>
      <c r="B25" s="5">
        <v>13</v>
      </c>
      <c r="C25" s="8" t="s">
        <v>55</v>
      </c>
      <c r="D25" s="3" t="s">
        <v>127</v>
      </c>
      <c r="E25" s="8"/>
      <c r="F25" s="8"/>
    </row>
    <row r="26" spans="1:10" ht="15">
      <c r="A26" s="33"/>
      <c r="B26" s="5">
        <v>14</v>
      </c>
      <c r="C26" s="8" t="s">
        <v>56</v>
      </c>
      <c r="D26" s="3" t="s">
        <v>127</v>
      </c>
      <c r="E26" s="8"/>
      <c r="F26" s="8"/>
    </row>
    <row r="27" spans="1:10" ht="30">
      <c r="A27" s="33"/>
      <c r="B27" s="5">
        <v>15</v>
      </c>
      <c r="C27" s="8" t="s">
        <v>57</v>
      </c>
      <c r="D27" s="3" t="s">
        <v>126</v>
      </c>
      <c r="E27" s="8"/>
      <c r="F27" s="8"/>
    </row>
    <row r="28" spans="1:10" ht="15">
      <c r="A28" s="33"/>
      <c r="B28" s="5">
        <v>16</v>
      </c>
      <c r="C28" s="8" t="s">
        <v>58</v>
      </c>
      <c r="D28" s="3" t="s">
        <v>126</v>
      </c>
      <c r="E28" s="8"/>
      <c r="F28" s="8"/>
    </row>
    <row r="29" spans="1:10" ht="15">
      <c r="A29" s="32" t="s">
        <v>20</v>
      </c>
      <c r="B29" s="9"/>
      <c r="C29" s="10" t="s">
        <v>8</v>
      </c>
      <c r="D29" s="11"/>
      <c r="E29" s="12"/>
      <c r="F29" s="12"/>
    </row>
    <row r="30" spans="1:10" ht="30">
      <c r="A30" s="33"/>
      <c r="B30" s="23">
        <v>17</v>
      </c>
      <c r="C30" s="25" t="s">
        <v>98</v>
      </c>
      <c r="D30" s="3" t="s">
        <v>127</v>
      </c>
      <c r="E30" s="8"/>
      <c r="F30" s="8"/>
      <c r="G30">
        <f>COUNTIF(D30:D36,"Sim")</f>
        <v>4</v>
      </c>
      <c r="H30">
        <f>COUNTIF(D30:D36,"Parcialmente")</f>
        <v>0</v>
      </c>
      <c r="I30">
        <f>COUNTIF(D30:D36,"Não")</f>
        <v>0</v>
      </c>
      <c r="J30">
        <f>COUNTIF(D30:D36,"NA")</f>
        <v>3</v>
      </c>
    </row>
    <row r="31" spans="1:10" ht="30">
      <c r="A31" s="33"/>
      <c r="B31" s="5">
        <v>18</v>
      </c>
      <c r="C31" s="8" t="s">
        <v>74</v>
      </c>
      <c r="D31" s="3" t="s">
        <v>127</v>
      </c>
      <c r="E31" s="8"/>
      <c r="F31" s="8"/>
    </row>
    <row r="32" spans="1:10" ht="15">
      <c r="A32" s="33"/>
      <c r="B32" s="5">
        <v>19</v>
      </c>
      <c r="C32" s="8" t="s">
        <v>75</v>
      </c>
      <c r="D32" s="3" t="s">
        <v>127</v>
      </c>
      <c r="E32" s="8"/>
      <c r="F32" s="8"/>
    </row>
    <row r="33" spans="1:10" ht="15">
      <c r="A33" s="33"/>
      <c r="B33" s="5">
        <v>20</v>
      </c>
      <c r="C33" s="8" t="s">
        <v>76</v>
      </c>
      <c r="D33" s="3" t="s">
        <v>127</v>
      </c>
      <c r="E33" s="8"/>
      <c r="F33" s="8"/>
    </row>
    <row r="34" spans="1:10" ht="15">
      <c r="A34" s="33"/>
      <c r="B34" s="5">
        <v>21</v>
      </c>
      <c r="C34" s="8" t="s">
        <v>77</v>
      </c>
      <c r="D34" s="3" t="s">
        <v>126</v>
      </c>
      <c r="E34" s="8"/>
      <c r="F34" s="8"/>
    </row>
    <row r="35" spans="1:10" ht="30">
      <c r="A35" s="33"/>
      <c r="B35" s="5">
        <v>22</v>
      </c>
      <c r="C35" s="8" t="s">
        <v>78</v>
      </c>
      <c r="D35" s="3" t="s">
        <v>126</v>
      </c>
      <c r="E35" s="8"/>
      <c r="F35" s="8"/>
    </row>
    <row r="36" spans="1:10" ht="15">
      <c r="A36" s="36"/>
      <c r="B36" s="5">
        <v>23</v>
      </c>
      <c r="C36" s="8" t="s">
        <v>79</v>
      </c>
      <c r="D36" s="3" t="s">
        <v>126</v>
      </c>
      <c r="E36" s="8"/>
      <c r="F36" s="8"/>
    </row>
    <row r="37" spans="1:10" ht="15">
      <c r="A37" s="42" t="s">
        <v>11</v>
      </c>
      <c r="B37" s="9"/>
      <c r="C37" s="10" t="s">
        <v>13</v>
      </c>
      <c r="D37" s="11"/>
      <c r="E37" s="12"/>
      <c r="F37" s="12"/>
    </row>
    <row r="38" spans="1:10" ht="30">
      <c r="A38" s="42"/>
      <c r="B38" s="5">
        <v>24</v>
      </c>
      <c r="C38" s="8" t="s">
        <v>64</v>
      </c>
      <c r="D38" s="3" t="s">
        <v>127</v>
      </c>
      <c r="E38" s="8"/>
      <c r="F38" s="8"/>
      <c r="G38">
        <f>COUNTIF(D38:D43,"Sim")</f>
        <v>5</v>
      </c>
      <c r="H38">
        <f>COUNTIF(D38:D43,"Parcialmente")</f>
        <v>0</v>
      </c>
      <c r="I38">
        <f>COUNTIF(D38:D43,"Não")</f>
        <v>0</v>
      </c>
      <c r="J38">
        <f>COUNTIF(D38:D43,"NA")</f>
        <v>1</v>
      </c>
    </row>
    <row r="39" spans="1:10" ht="45">
      <c r="A39" s="42"/>
      <c r="B39" s="5">
        <v>25</v>
      </c>
      <c r="C39" s="8" t="s">
        <v>68</v>
      </c>
      <c r="D39" s="3" t="s">
        <v>127</v>
      </c>
      <c r="E39" s="8"/>
      <c r="F39" s="8"/>
    </row>
    <row r="40" spans="1:10" ht="30">
      <c r="A40" s="42"/>
      <c r="B40" s="5">
        <v>26</v>
      </c>
      <c r="C40" s="8" t="s">
        <v>65</v>
      </c>
      <c r="D40" s="3" t="s">
        <v>127</v>
      </c>
      <c r="E40" s="8"/>
      <c r="F40" s="8"/>
    </row>
    <row r="41" spans="1:10" ht="15">
      <c r="A41" s="42"/>
      <c r="B41" s="5">
        <v>27</v>
      </c>
      <c r="C41" s="8" t="s">
        <v>66</v>
      </c>
      <c r="D41" s="3" t="s">
        <v>127</v>
      </c>
      <c r="E41" s="8"/>
      <c r="F41" s="8"/>
    </row>
    <row r="42" spans="1:10" ht="15">
      <c r="A42" s="42"/>
      <c r="B42" s="5">
        <v>28</v>
      </c>
      <c r="C42" s="8" t="s">
        <v>67</v>
      </c>
      <c r="D42" s="3" t="s">
        <v>126</v>
      </c>
      <c r="E42" s="8"/>
      <c r="F42" s="8"/>
    </row>
    <row r="43" spans="1:10" ht="15">
      <c r="A43" s="42"/>
      <c r="B43" s="5">
        <v>29</v>
      </c>
      <c r="C43" s="8" t="s">
        <v>69</v>
      </c>
      <c r="D43" s="3" t="s">
        <v>127</v>
      </c>
      <c r="E43" s="8"/>
      <c r="F43" s="8"/>
    </row>
    <row r="44" spans="1:10" ht="15" customHeight="1">
      <c r="A44" s="30" t="s">
        <v>30</v>
      </c>
      <c r="B44" s="9"/>
      <c r="C44" s="10" t="s">
        <v>70</v>
      </c>
      <c r="D44" s="11"/>
      <c r="E44" s="12"/>
      <c r="F44" s="12"/>
    </row>
    <row r="45" spans="1:10" ht="30">
      <c r="A45" s="31"/>
      <c r="B45" s="5">
        <v>30</v>
      </c>
      <c r="C45" s="8" t="s">
        <v>38</v>
      </c>
      <c r="D45" s="3" t="s">
        <v>127</v>
      </c>
      <c r="E45" s="8"/>
      <c r="F45" s="8"/>
      <c r="G45">
        <f>COUNTIF(D45:D47,"Sim")</f>
        <v>3</v>
      </c>
      <c r="H45">
        <f>COUNTIF(D45:D47,"Parcialmente")</f>
        <v>0</v>
      </c>
      <c r="I45">
        <f>COUNTIF(D45:D47,"Não")</f>
        <v>0</v>
      </c>
      <c r="J45">
        <f>COUNTIF(D45:D47,"NA")</f>
        <v>0</v>
      </c>
    </row>
    <row r="46" spans="1:10" ht="15">
      <c r="A46" s="31"/>
      <c r="B46" s="5">
        <v>31</v>
      </c>
      <c r="C46" s="8" t="s">
        <v>39</v>
      </c>
      <c r="D46" s="3" t="s">
        <v>127</v>
      </c>
      <c r="E46" s="8"/>
      <c r="F46" s="8"/>
    </row>
    <row r="47" spans="1:10" ht="30">
      <c r="A47" s="31"/>
      <c r="B47" s="5">
        <v>32</v>
      </c>
      <c r="C47" s="8" t="s">
        <v>44</v>
      </c>
      <c r="D47" s="3" t="s">
        <v>127</v>
      </c>
      <c r="E47" s="8"/>
      <c r="F47" s="8"/>
    </row>
    <row r="48" spans="1:10" ht="15">
      <c r="A48" s="31"/>
      <c r="B48" s="9"/>
      <c r="C48" s="10" t="s">
        <v>15</v>
      </c>
      <c r="D48" s="11"/>
      <c r="E48" s="12"/>
      <c r="F48" s="12"/>
    </row>
    <row r="49" spans="1:10" ht="30">
      <c r="A49" s="31"/>
      <c r="B49" s="5">
        <v>33</v>
      </c>
      <c r="C49" s="8" t="s">
        <v>47</v>
      </c>
      <c r="D49" s="3" t="s">
        <v>127</v>
      </c>
      <c r="E49" s="8"/>
      <c r="F49" s="8"/>
      <c r="G49">
        <f>COUNTIF(D49:D51,"Sim")</f>
        <v>3</v>
      </c>
      <c r="H49">
        <f>COUNTIF(D49:D51,"Parcialmente")</f>
        <v>0</v>
      </c>
      <c r="I49">
        <f>COUNTIF(D49:D51,"Não")</f>
        <v>0</v>
      </c>
      <c r="J49">
        <f>COUNTIF(D49:D51,"NA")</f>
        <v>0</v>
      </c>
    </row>
    <row r="50" spans="1:10" ht="15">
      <c r="A50" s="31"/>
      <c r="B50" s="5">
        <v>34</v>
      </c>
      <c r="C50" s="8" t="s">
        <v>40</v>
      </c>
      <c r="D50" s="3" t="s">
        <v>127</v>
      </c>
      <c r="E50" s="8"/>
      <c r="F50" s="8"/>
    </row>
    <row r="51" spans="1:10" ht="15">
      <c r="A51" s="31"/>
      <c r="B51" s="5">
        <v>35</v>
      </c>
      <c r="C51" s="8" t="s">
        <v>41</v>
      </c>
      <c r="D51" s="3" t="s">
        <v>127</v>
      </c>
      <c r="E51" s="8"/>
      <c r="F51" s="8"/>
    </row>
    <row r="60" spans="1:10" ht="15">
      <c r="B60"/>
      <c r="C60"/>
    </row>
    <row r="61" spans="1:10" ht="15">
      <c r="B61"/>
      <c r="C61"/>
    </row>
    <row r="62" spans="1:10" ht="15">
      <c r="B62"/>
      <c r="C62"/>
    </row>
    <row r="63" spans="1:10" ht="15">
      <c r="B63"/>
      <c r="C63"/>
    </row>
    <row r="64" spans="1:10" ht="15">
      <c r="B64"/>
      <c r="C64"/>
    </row>
    <row r="65" spans="2:3" ht="15">
      <c r="B65"/>
      <c r="C65"/>
    </row>
    <row r="66" spans="2:3" ht="15">
      <c r="B66"/>
      <c r="C66"/>
    </row>
  </sheetData>
  <mergeCells count="11">
    <mergeCell ref="A5:A16"/>
    <mergeCell ref="A17:A21"/>
    <mergeCell ref="A22:A28"/>
    <mergeCell ref="A37:A43"/>
    <mergeCell ref="A44:A51"/>
    <mergeCell ref="A29:A36"/>
    <mergeCell ref="A1:F1"/>
    <mergeCell ref="A2:B2"/>
    <mergeCell ref="A3:B3"/>
    <mergeCell ref="D2:E2"/>
    <mergeCell ref="D3:F3"/>
  </mergeCells>
  <dataValidations count="2">
    <dataValidation type="list" allowBlank="1" showInputMessage="1" showErrorMessage="1" sqref="D29 D20 D17 D22 D48 D44 D37" xr:uid="{00000000-0002-0000-0400-000000000000}">
      <formula1>"Sim,Não,NA"</formula1>
    </dataValidation>
    <dataValidation type="list" allowBlank="1" showInputMessage="1" showErrorMessage="1" sqref="D6 D8 D10:D12 D14 D16 D18:D19 D21 D23:D28 D30:D36 D38:D43 D45:D47 D49:D51" xr:uid="{00000000-0002-0000-04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5"/>
  <sheetViews>
    <sheetView topLeftCell="C25" workbookViewId="0">
      <selection activeCell="D30" sqref="D30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12.7109375" bestFit="1" customWidth="1"/>
    <col min="5" max="5" width="29.7109375" customWidth="1"/>
    <col min="6" max="6" width="32.7109375" customWidth="1"/>
    <col min="7" max="10" width="0" hidden="1" customWidth="1"/>
  </cols>
  <sheetData>
    <row r="1" spans="1:10" ht="19.5" customHeight="1">
      <c r="A1" s="34" t="s">
        <v>16</v>
      </c>
      <c r="B1" s="34"/>
      <c r="C1" s="34"/>
      <c r="D1" s="34"/>
      <c r="E1" s="34"/>
      <c r="F1" s="34"/>
    </row>
    <row r="2" spans="1:10" ht="18.75" customHeight="1" thickBot="1">
      <c r="A2" s="35" t="s">
        <v>25</v>
      </c>
      <c r="B2" s="35"/>
      <c r="C2" s="16"/>
      <c r="D2" s="40" t="s">
        <v>46</v>
      </c>
      <c r="E2" s="41"/>
      <c r="F2" s="21">
        <f>COUNTIF(D5:D50,"Sim")/(COUNTA(D5:D49)-COUNTIF(D5:D49,"NA"))</f>
        <v>1</v>
      </c>
    </row>
    <row r="3" spans="1:10" ht="16.5" thickBot="1">
      <c r="A3" s="35" t="s">
        <v>26</v>
      </c>
      <c r="B3" s="35"/>
      <c r="C3" s="13"/>
      <c r="D3" s="37" t="s">
        <v>45</v>
      </c>
      <c r="E3" s="38"/>
      <c r="F3" s="39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2" t="s">
        <v>17</v>
      </c>
      <c r="B5" s="9"/>
      <c r="C5" s="10" t="s">
        <v>2</v>
      </c>
      <c r="D5" s="12"/>
      <c r="E5" s="12"/>
      <c r="F5" s="12"/>
    </row>
    <row r="6" spans="1:10" ht="30">
      <c r="A6" s="33"/>
      <c r="B6" s="5">
        <v>1</v>
      </c>
      <c r="C6" s="8" t="s">
        <v>48</v>
      </c>
      <c r="D6" s="3" t="s">
        <v>126</v>
      </c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1</v>
      </c>
    </row>
    <row r="7" spans="1:10" ht="15">
      <c r="A7" s="33"/>
      <c r="B7" s="9"/>
      <c r="C7" s="10" t="s">
        <v>3</v>
      </c>
      <c r="D7" s="12"/>
      <c r="E7" s="12"/>
      <c r="F7" s="12"/>
    </row>
    <row r="8" spans="1:10" s="1" customFormat="1" ht="30">
      <c r="A8" s="33"/>
      <c r="B8" s="5">
        <v>2</v>
      </c>
      <c r="C8" s="8" t="s">
        <v>49</v>
      </c>
      <c r="D8" s="3" t="s">
        <v>127</v>
      </c>
      <c r="E8" s="8"/>
      <c r="F8" s="8"/>
      <c r="G8">
        <f>COUNTIF(D8,"Sim")</f>
        <v>1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3"/>
      <c r="B9" s="9"/>
      <c r="C9" s="10" t="s">
        <v>14</v>
      </c>
      <c r="D9" s="12"/>
      <c r="E9" s="12"/>
      <c r="F9" s="12"/>
    </row>
    <row r="10" spans="1:10" ht="45">
      <c r="A10" s="33"/>
      <c r="B10" s="5">
        <v>3</v>
      </c>
      <c r="C10" s="8" t="s">
        <v>71</v>
      </c>
      <c r="D10" s="3" t="s">
        <v>126</v>
      </c>
      <c r="E10" s="8"/>
      <c r="F10" s="8"/>
      <c r="G10">
        <f>COUNTIF(D10:D12,"Sim")</f>
        <v>0</v>
      </c>
      <c r="H10">
        <f>COUNTIF(D10:D12,"Parcialmente")</f>
        <v>0</v>
      </c>
      <c r="I10">
        <f>COUNTIF(D10:D12,"Não")</f>
        <v>0</v>
      </c>
      <c r="J10">
        <f>COUNTIF(D10:D12,"NA")</f>
        <v>1</v>
      </c>
    </row>
    <row r="11" spans="1:10" ht="30">
      <c r="A11" s="33"/>
      <c r="B11" s="5">
        <v>4</v>
      </c>
      <c r="C11" s="8" t="s">
        <v>87</v>
      </c>
      <c r="D11" s="3"/>
      <c r="E11" s="8"/>
      <c r="F11" s="8"/>
    </row>
    <row r="12" spans="1:10" ht="29.25" customHeight="1">
      <c r="A12" s="33"/>
      <c r="B12" s="5">
        <v>5</v>
      </c>
      <c r="C12" s="8" t="s">
        <v>88</v>
      </c>
      <c r="D12" s="3"/>
      <c r="E12" s="8"/>
      <c r="F12" s="8"/>
    </row>
    <row r="13" spans="1:10" ht="15">
      <c r="A13" s="33"/>
      <c r="B13" s="9"/>
      <c r="C13" s="10" t="s">
        <v>4</v>
      </c>
      <c r="D13" s="12"/>
      <c r="E13" s="12"/>
      <c r="F13" s="12"/>
    </row>
    <row r="14" spans="1:10" ht="15">
      <c r="A14" s="33"/>
      <c r="B14" s="5">
        <v>6</v>
      </c>
      <c r="C14" s="8" t="s">
        <v>51</v>
      </c>
      <c r="D14" s="3"/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0</v>
      </c>
    </row>
    <row r="15" spans="1:10" ht="15">
      <c r="A15" s="33"/>
      <c r="B15" s="9"/>
      <c r="C15" s="10" t="s">
        <v>36</v>
      </c>
      <c r="D15" s="12"/>
      <c r="E15" s="12"/>
      <c r="F15" s="12"/>
    </row>
    <row r="16" spans="1:10" ht="30">
      <c r="A16" s="33"/>
      <c r="B16" s="5">
        <v>7</v>
      </c>
      <c r="C16" s="8" t="s">
        <v>89</v>
      </c>
      <c r="D16" s="3"/>
      <c r="E16" s="8"/>
      <c r="F16" s="8"/>
      <c r="G16">
        <f>COUNTIF(D16,"Sim")</f>
        <v>0</v>
      </c>
      <c r="H16">
        <f>COUNTIF(D16,"Parcialmente")</f>
        <v>0</v>
      </c>
      <c r="I16">
        <f>COUNTIF(D16,"Não")</f>
        <v>0</v>
      </c>
      <c r="J16">
        <f>COUNTIF(D16,"NA")</f>
        <v>0</v>
      </c>
    </row>
    <row r="17" spans="1:10" ht="15" customHeight="1">
      <c r="A17" s="32" t="s">
        <v>18</v>
      </c>
      <c r="B17" s="9"/>
      <c r="C17" s="10" t="s">
        <v>5</v>
      </c>
      <c r="D17" s="11"/>
      <c r="E17" s="12"/>
      <c r="F17" s="12"/>
    </row>
    <row r="18" spans="1:10" ht="15">
      <c r="A18" s="33"/>
      <c r="B18" s="5">
        <v>8</v>
      </c>
      <c r="C18" s="8" t="s">
        <v>80</v>
      </c>
      <c r="D18" s="3"/>
      <c r="E18" s="8"/>
      <c r="F18" s="8"/>
      <c r="G18">
        <f>COUNTIF(D18,"Sim")</f>
        <v>0</v>
      </c>
      <c r="H18">
        <f>COUNTIF(D18,"Parcialmente")</f>
        <v>0</v>
      </c>
      <c r="I18">
        <f>COUNTIF(D18,"Não")</f>
        <v>0</v>
      </c>
      <c r="J18">
        <f>COUNTIF(D18,"NA")</f>
        <v>0</v>
      </c>
    </row>
    <row r="19" spans="1:10" ht="15" customHeight="1">
      <c r="A19" s="32" t="s">
        <v>19</v>
      </c>
      <c r="B19" s="9"/>
      <c r="C19" s="10" t="s">
        <v>6</v>
      </c>
      <c r="D19" s="11"/>
      <c r="E19" s="12"/>
      <c r="F19" s="12"/>
    </row>
    <row r="20" spans="1:10" ht="30">
      <c r="A20" s="33"/>
      <c r="B20" s="5">
        <v>9</v>
      </c>
      <c r="C20" s="8" t="s">
        <v>83</v>
      </c>
      <c r="D20" s="3"/>
      <c r="E20" s="8"/>
      <c r="F20" s="8"/>
      <c r="G20">
        <f>COUNTIF(D20:D24,"Sim")</f>
        <v>0</v>
      </c>
      <c r="H20">
        <f>COUNTIF(D20:D24,"Parcialmente")</f>
        <v>0</v>
      </c>
      <c r="I20">
        <f>COUNTIF(D20:D24,"Não")</f>
        <v>0</v>
      </c>
      <c r="J20">
        <f>COUNTIF(D20:D24,"NA")</f>
        <v>0</v>
      </c>
    </row>
    <row r="21" spans="1:10" ht="15">
      <c r="A21" s="33"/>
      <c r="B21" s="5">
        <v>10</v>
      </c>
      <c r="C21" s="8" t="s">
        <v>84</v>
      </c>
      <c r="D21" s="3"/>
      <c r="E21" s="8"/>
      <c r="F21" s="8"/>
    </row>
    <row r="22" spans="1:10" ht="30">
      <c r="A22" s="33"/>
      <c r="B22" s="5">
        <v>11</v>
      </c>
      <c r="C22" s="8" t="s">
        <v>55</v>
      </c>
      <c r="D22" s="3"/>
      <c r="E22" s="8"/>
      <c r="F22" s="8"/>
    </row>
    <row r="23" spans="1:10" ht="15">
      <c r="A23" s="33"/>
      <c r="B23" s="5">
        <v>12</v>
      </c>
      <c r="C23" s="8" t="s">
        <v>56</v>
      </c>
      <c r="D23" s="3"/>
      <c r="E23" s="8"/>
      <c r="F23" s="8"/>
    </row>
    <row r="24" spans="1:10" ht="15">
      <c r="A24" s="36"/>
      <c r="B24" s="5">
        <v>13</v>
      </c>
      <c r="C24" s="8" t="s">
        <v>58</v>
      </c>
      <c r="D24" s="3"/>
      <c r="E24" s="8"/>
      <c r="F24" s="8"/>
    </row>
    <row r="25" spans="1:10" ht="15">
      <c r="A25" s="32" t="s">
        <v>20</v>
      </c>
      <c r="B25" s="9"/>
      <c r="C25" s="10" t="s">
        <v>8</v>
      </c>
      <c r="D25" s="11"/>
      <c r="E25" s="12"/>
      <c r="F25" s="12"/>
    </row>
    <row r="26" spans="1:10" ht="15">
      <c r="A26" s="33"/>
      <c r="B26" s="5">
        <v>14</v>
      </c>
      <c r="C26" s="8" t="s">
        <v>86</v>
      </c>
      <c r="D26" s="3"/>
      <c r="E26" s="8"/>
      <c r="F26" s="8"/>
      <c r="G26">
        <f>COUNTIF(D26:D28,"Sim")</f>
        <v>0</v>
      </c>
      <c r="H26">
        <f>COUNTIF(D26:D28,"Parcialmente")</f>
        <v>0</v>
      </c>
      <c r="I26">
        <f>COUNTIF(D26:D28,"Não")</f>
        <v>0</v>
      </c>
      <c r="J26">
        <f>COUNTIF(D26:D28,"NA")</f>
        <v>0</v>
      </c>
    </row>
    <row r="27" spans="1:10" ht="30">
      <c r="A27" s="33"/>
      <c r="B27" s="5">
        <v>15</v>
      </c>
      <c r="C27" s="8" t="s">
        <v>78</v>
      </c>
      <c r="D27" s="3"/>
      <c r="E27" s="8"/>
      <c r="F27" s="8"/>
    </row>
    <row r="28" spans="1:10" ht="15">
      <c r="A28" s="36"/>
      <c r="B28" s="5">
        <v>16</v>
      </c>
      <c r="C28" s="8" t="s">
        <v>85</v>
      </c>
      <c r="D28" s="3"/>
      <c r="E28" s="8"/>
      <c r="F28" s="8"/>
    </row>
    <row r="29" spans="1:10" s="1" customFormat="1" ht="15" customHeight="1">
      <c r="A29" s="32" t="s">
        <v>21</v>
      </c>
      <c r="B29" s="9"/>
      <c r="C29" s="10" t="s">
        <v>9</v>
      </c>
      <c r="D29" s="11"/>
      <c r="E29" s="12"/>
      <c r="F29" s="12"/>
    </row>
    <row r="30" spans="1:10" s="1" customFormat="1" ht="30">
      <c r="A30" s="33"/>
      <c r="B30" s="23">
        <v>24</v>
      </c>
      <c r="C30" s="25" t="s">
        <v>98</v>
      </c>
      <c r="D30" s="3"/>
      <c r="E30" s="8"/>
      <c r="F30" s="8"/>
      <c r="G30">
        <f>COUNTIF(D30:D31,"Sim")</f>
        <v>0</v>
      </c>
      <c r="H30">
        <f>COUNTIF(D30:D31,"Parcialmente")</f>
        <v>0</v>
      </c>
      <c r="I30">
        <f>COUNTIF(D30:D31,"Não")</f>
        <v>0</v>
      </c>
      <c r="J30">
        <f>COUNTIF(D30:D31,"NA")</f>
        <v>0</v>
      </c>
    </row>
    <row r="31" spans="1:10" s="1" customFormat="1" ht="45">
      <c r="A31" s="33"/>
      <c r="B31" s="5">
        <v>25</v>
      </c>
      <c r="C31" s="8" t="s">
        <v>82</v>
      </c>
      <c r="D31" s="3"/>
      <c r="E31" s="8"/>
      <c r="F31" s="8"/>
    </row>
    <row r="32" spans="1:10" ht="15">
      <c r="A32" s="33"/>
      <c r="B32" s="9"/>
      <c r="C32" s="10" t="s">
        <v>10</v>
      </c>
      <c r="D32" s="11"/>
      <c r="E32" s="12"/>
      <c r="F32" s="12"/>
    </row>
    <row r="33" spans="1:10" ht="30">
      <c r="A33" s="33"/>
      <c r="B33" s="23">
        <v>26</v>
      </c>
      <c r="C33" s="25" t="s">
        <v>98</v>
      </c>
      <c r="D33" s="3"/>
      <c r="E33" s="8"/>
      <c r="F33" s="8"/>
      <c r="G33">
        <f>COUNTIF(D33:D34,"Sim")</f>
        <v>0</v>
      </c>
      <c r="H33">
        <f>COUNTIF(D33:D34,"Parcialmente")</f>
        <v>0</v>
      </c>
      <c r="I33">
        <f>COUNTIF(D33:D34,"Não")</f>
        <v>0</v>
      </c>
      <c r="J33">
        <f>COUNTIF(D33:D34,"NA")</f>
        <v>0</v>
      </c>
    </row>
    <row r="34" spans="1:10" ht="15">
      <c r="A34" s="36"/>
      <c r="B34" s="5">
        <v>27</v>
      </c>
      <c r="C34" s="8" t="s">
        <v>63</v>
      </c>
      <c r="D34" s="3"/>
      <c r="E34" s="8"/>
      <c r="F34" s="8"/>
    </row>
    <row r="35" spans="1:10" ht="15">
      <c r="A35" s="42" t="s">
        <v>11</v>
      </c>
      <c r="B35" s="9"/>
      <c r="C35" s="10" t="s">
        <v>13</v>
      </c>
      <c r="D35" s="11"/>
      <c r="E35" s="12"/>
      <c r="F35" s="12"/>
    </row>
    <row r="36" spans="1:10" ht="30">
      <c r="A36" s="42"/>
      <c r="B36" s="5">
        <v>19</v>
      </c>
      <c r="C36" s="8" t="s">
        <v>64</v>
      </c>
      <c r="D36" s="3"/>
      <c r="E36" s="8"/>
      <c r="F36" s="8"/>
      <c r="G36">
        <f>COUNTIF(D36:D42,"Sim")</f>
        <v>0</v>
      </c>
      <c r="H36">
        <f>COUNTIF(D36:D42,"Parcialmente")</f>
        <v>0</v>
      </c>
      <c r="I36">
        <f>COUNTIF(D36:D42,"Não")</f>
        <v>0</v>
      </c>
      <c r="J36">
        <f>COUNTIF(D36:D42,"NA")</f>
        <v>0</v>
      </c>
    </row>
    <row r="37" spans="1:10" ht="45">
      <c r="A37" s="42"/>
      <c r="B37" s="5">
        <v>20</v>
      </c>
      <c r="C37" s="8" t="s">
        <v>68</v>
      </c>
      <c r="D37" s="3"/>
      <c r="E37" s="8"/>
      <c r="F37" s="8"/>
    </row>
    <row r="38" spans="1:10" ht="30">
      <c r="A38" s="42"/>
      <c r="B38" s="5">
        <v>21</v>
      </c>
      <c r="C38" s="8" t="s">
        <v>65</v>
      </c>
      <c r="D38" s="3"/>
      <c r="E38" s="8"/>
      <c r="F38" s="8"/>
    </row>
    <row r="39" spans="1:10" ht="15">
      <c r="A39" s="42"/>
      <c r="B39" s="5">
        <v>22</v>
      </c>
      <c r="C39" s="8" t="s">
        <v>66</v>
      </c>
      <c r="D39" s="3"/>
      <c r="E39" s="8"/>
      <c r="F39" s="8"/>
    </row>
    <row r="40" spans="1:10" ht="15">
      <c r="A40" s="42"/>
      <c r="B40" s="5">
        <v>23</v>
      </c>
      <c r="C40" s="8" t="s">
        <v>67</v>
      </c>
      <c r="D40" s="3"/>
      <c r="E40" s="8"/>
      <c r="F40" s="8"/>
    </row>
    <row r="41" spans="1:10" ht="30">
      <c r="A41" s="42"/>
      <c r="B41" s="5">
        <v>24</v>
      </c>
      <c r="C41" s="8" t="s">
        <v>90</v>
      </c>
      <c r="D41" s="3"/>
      <c r="E41" s="8"/>
      <c r="F41" s="8"/>
    </row>
    <row r="42" spans="1:10" ht="15">
      <c r="A42" s="42"/>
      <c r="B42" s="5">
        <v>25</v>
      </c>
      <c r="C42" s="8" t="s">
        <v>69</v>
      </c>
      <c r="D42" s="3"/>
      <c r="E42" s="8"/>
      <c r="F42" s="8"/>
    </row>
    <row r="43" spans="1:10" ht="15" customHeight="1">
      <c r="A43" s="30" t="s">
        <v>30</v>
      </c>
      <c r="B43" s="9"/>
      <c r="C43" s="10" t="s">
        <v>70</v>
      </c>
      <c r="D43" s="11"/>
      <c r="E43" s="12"/>
      <c r="F43" s="12"/>
    </row>
    <row r="44" spans="1:10" ht="30">
      <c r="A44" s="31"/>
      <c r="B44" s="5">
        <v>26</v>
      </c>
      <c r="C44" s="8" t="s">
        <v>38</v>
      </c>
      <c r="D44" s="3"/>
      <c r="E44" s="8"/>
      <c r="F44" s="8"/>
      <c r="G44">
        <f>COUNTIF(D44:D46,"Sim")</f>
        <v>0</v>
      </c>
      <c r="H44">
        <f>COUNTIF(D44:D46,"Parcialmente")</f>
        <v>0</v>
      </c>
      <c r="I44">
        <f>COUNTIF(D44:D46,"Não")</f>
        <v>0</v>
      </c>
      <c r="J44">
        <f>COUNTIF(D44:D46,"NA")</f>
        <v>0</v>
      </c>
    </row>
    <row r="45" spans="1:10" ht="15">
      <c r="A45" s="31"/>
      <c r="B45" s="5">
        <v>27</v>
      </c>
      <c r="C45" s="8" t="s">
        <v>39</v>
      </c>
      <c r="D45" s="3"/>
      <c r="E45" s="8"/>
      <c r="F45" s="8"/>
    </row>
    <row r="46" spans="1:10" ht="30">
      <c r="A46" s="31"/>
      <c r="B46" s="5">
        <v>28</v>
      </c>
      <c r="C46" s="8" t="s">
        <v>44</v>
      </c>
      <c r="D46" s="3"/>
      <c r="E46" s="8"/>
      <c r="F46" s="8"/>
    </row>
    <row r="47" spans="1:10" ht="15">
      <c r="A47" s="31"/>
      <c r="B47" s="9"/>
      <c r="C47" s="10" t="s">
        <v>15</v>
      </c>
      <c r="D47" s="11"/>
      <c r="E47" s="12"/>
      <c r="F47" s="12"/>
    </row>
    <row r="48" spans="1:10" ht="30">
      <c r="A48" s="31"/>
      <c r="B48" s="5">
        <v>29</v>
      </c>
      <c r="C48" s="8" t="s">
        <v>47</v>
      </c>
      <c r="D48" s="3"/>
      <c r="E48" s="8"/>
      <c r="F48" s="8"/>
      <c r="G48">
        <f>COUNTIF(D48:D50,"Sim")</f>
        <v>0</v>
      </c>
      <c r="H48">
        <f>COUNTIF(D48:D50,"Parcialmente")</f>
        <v>0</v>
      </c>
      <c r="I48">
        <f>COUNTIF(D48:D50,"Não")</f>
        <v>0</v>
      </c>
      <c r="J48">
        <f>COUNTIF(D48:D50,"NA")</f>
        <v>0</v>
      </c>
    </row>
    <row r="49" spans="1:6" ht="15">
      <c r="A49" s="31"/>
      <c r="B49" s="5">
        <v>30</v>
      </c>
      <c r="C49" s="8" t="s">
        <v>40</v>
      </c>
      <c r="D49" s="3"/>
      <c r="E49" s="8"/>
      <c r="F49" s="8"/>
    </row>
    <row r="50" spans="1:6" ht="15">
      <c r="A50" s="31"/>
      <c r="B50" s="5">
        <v>31</v>
      </c>
      <c r="C50" s="8" t="s">
        <v>41</v>
      </c>
      <c r="D50" s="3"/>
      <c r="E50" s="8"/>
      <c r="F50" s="8"/>
    </row>
    <row r="59" spans="1:6" ht="15">
      <c r="B59"/>
      <c r="C59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</sheetData>
  <mergeCells count="12">
    <mergeCell ref="A25:A28"/>
    <mergeCell ref="A35:A42"/>
    <mergeCell ref="A43:A50"/>
    <mergeCell ref="A19:A24"/>
    <mergeCell ref="A29:A34"/>
    <mergeCell ref="A5:A16"/>
    <mergeCell ref="A17:A18"/>
    <mergeCell ref="A1:F1"/>
    <mergeCell ref="A2:B2"/>
    <mergeCell ref="A3:B3"/>
    <mergeCell ref="D2:E2"/>
    <mergeCell ref="D3:F3"/>
  </mergeCells>
  <dataValidations count="2">
    <dataValidation type="list" allowBlank="1" showInputMessage="1" showErrorMessage="1" sqref="D29 D19 D17 D25 D47 D43 D35 D32" xr:uid="{00000000-0002-0000-0500-000000000000}">
      <formula1>"Sim,Não,NA"</formula1>
    </dataValidation>
    <dataValidation type="list" allowBlank="1" showInputMessage="1" showErrorMessage="1" sqref="D6 D8 D10:D12 D14 D16 D18 D20:D24 D26:D28 D30:D31 D33:D34 D36:D42 D44:D46 D48:D50" xr:uid="{00000000-0002-0000-05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Indicadores</vt:lpstr>
      <vt:lpstr>Detalhado</vt:lpstr>
      <vt:lpstr>Ver-Iniciação1</vt:lpstr>
      <vt:lpstr>Ver-Elaboração1</vt:lpstr>
      <vt:lpstr>Ver-Construção1</vt:lpstr>
      <vt:lpstr>Ver-Transição1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2024-11-26T18:19:14Z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