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g\Dropbox\Ph.D Work\Dissertation\Data\Aim 2\Processed\"/>
    </mc:Choice>
  </mc:AlternateContent>
  <xr:revisionPtr revIDLastSave="0" documentId="13_ncr:1_{47FD564A-63E0-4050-9C5A-8CE021286B9F}" xr6:coauthVersionLast="47" xr6:coauthVersionMax="47" xr10:uidLastSave="{00000000-0000-0000-0000-000000000000}"/>
  <bookViews>
    <workbookView xWindow="1536" yWindow="1536" windowWidth="17280" windowHeight="8880" activeTab="5" xr2:uid="{335B6A09-93CD-4936-9014-04CECE1E0791}"/>
  </bookViews>
  <sheets>
    <sheet name="gender" sheetId="3" r:id="rId1"/>
    <sheet name="race" sheetId="4" r:id="rId2"/>
    <sheet name="age" sheetId="2" r:id="rId3"/>
    <sheet name="pmmj prev" sheetId="5" r:id="rId4"/>
    <sheet name="mj dep" sheetId="1" r:id="rId5"/>
    <sheet name="Table 1" sheetId="6" r:id="rId6"/>
  </sheets>
  <definedNames>
    <definedName name="_xlnm._FilterDatabase" localSheetId="0" hidden="1">gender!#REF!</definedName>
    <definedName name="_xlnm._FilterDatabase" localSheetId="1" hidden="1">race!#REF!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6" l="1"/>
  <c r="C25" i="6"/>
  <c r="B22" i="6"/>
  <c r="B23" i="6"/>
  <c r="B17" i="6"/>
  <c r="B18" i="6"/>
  <c r="B19" i="6"/>
  <c r="B16" i="6"/>
  <c r="B8" i="6"/>
  <c r="B9" i="6"/>
  <c r="B10" i="6"/>
  <c r="B11" i="6"/>
  <c r="B12" i="6"/>
  <c r="B13" i="6"/>
  <c r="B7" i="6"/>
  <c r="B4" i="6"/>
  <c r="B3" i="6"/>
  <c r="C114" i="3"/>
  <c r="C115" i="3"/>
  <c r="C113" i="3"/>
  <c r="B114" i="3"/>
  <c r="B115" i="3"/>
  <c r="B113" i="3"/>
  <c r="A114" i="3"/>
  <c r="A115" i="3"/>
  <c r="A113" i="3"/>
  <c r="D114" i="3"/>
  <c r="D115" i="3"/>
  <c r="D113" i="3"/>
</calcChain>
</file>

<file path=xl/sharedStrings.xml><?xml version="1.0" encoding="utf-8"?>
<sst xmlns="http://schemas.openxmlformats.org/spreadsheetml/2006/main" count="71" uniqueCount="55">
  <si>
    <t>Overall</t>
  </si>
  <si>
    <t>0 - No/Unknown</t>
  </si>
  <si>
    <t>1 - Yes</t>
  </si>
  <si>
    <t>legal2014</t>
  </si>
  <si>
    <t>legal2016</t>
  </si>
  <si>
    <t>legal2018</t>
  </si>
  <si>
    <t>AGE</t>
  </si>
  <si>
    <t>1 - Male</t>
  </si>
  <si>
    <t>2 - Female</t>
  </si>
  <si>
    <t>0 - Did not use in the past month</t>
  </si>
  <si>
    <t>1 - Used within the past month</t>
  </si>
  <si>
    <t>Gender</t>
  </si>
  <si>
    <t>Race</t>
  </si>
  <si>
    <t>Age</t>
  </si>
  <si>
    <t>Past month cannabis use prevalence</t>
  </si>
  <si>
    <t>Did not use in the past month</t>
  </si>
  <si>
    <t>Used within the past month</t>
  </si>
  <si>
    <t>n = p(1-p)/SE^2</t>
  </si>
  <si>
    <t>Analysis Variable : Unweighted</t>
  </si>
  <si>
    <t>Count</t>
  </si>
  <si>
    <t>IMPUTATION REVISED GENDER</t>
  </si>
  <si>
    <t>N Obs</t>
  </si>
  <si>
    <t>Sum</t>
  </si>
  <si>
    <t>Analysis Variable : Unweighted Count</t>
  </si>
  <si>
    <t>RACE</t>
  </si>
  <si>
    <t>1 - NonHisp White</t>
  </si>
  <si>
    <t>2 - NonHisp Black/Afr Am</t>
  </si>
  <si>
    <t>3 - NonHisp Native Am/AK Native</t>
  </si>
  <si>
    <t>4 - NonHisp Native HI/Other Pac Isl</t>
  </si>
  <si>
    <t>5 - NonHisp Asian</t>
  </si>
  <si>
    <t>6 - NonHisp more than one race</t>
  </si>
  <si>
    <t>7 - Hispanic</t>
  </si>
  <si>
    <t>1 - 12-17 Years Old</t>
  </si>
  <si>
    <t>2 - 18-25 Years Old</t>
  </si>
  <si>
    <t>3 - 26-34 Years Old</t>
  </si>
  <si>
    <t>4 - 35 or Older</t>
  </si>
  <si>
    <t>mrj</t>
  </si>
  <si>
    <t>MJ_DEP</t>
  </si>
  <si>
    <t>Unweighted Sample Total</t>
  </si>
  <si>
    <t xml:space="preserve">Characteristics of the U.S. Population Under Study. Data from the U.S. National Surveys on Drug Use and Health. </t>
  </si>
  <si>
    <t>n</t>
  </si>
  <si>
    <t>%</t>
  </si>
  <si>
    <t>Hispanic</t>
  </si>
  <si>
    <t>Native American</t>
  </si>
  <si>
    <t>Black</t>
  </si>
  <si>
    <t>White</t>
  </si>
  <si>
    <t>Native Hawaiian / Other Pacific Islander</t>
  </si>
  <si>
    <t>Asian</t>
  </si>
  <si>
    <t>More than one race</t>
  </si>
  <si>
    <t>12-17 Years Old</t>
  </si>
  <si>
    <t>18-25 Years Old</t>
  </si>
  <si>
    <t>26-34 Years Old</t>
  </si>
  <si>
    <t>35 or Older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</si>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</sst>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FF"/>
      <name val="Arial"/>
      <family val="2"/>
    </font>
    <font>
      <b/>
      <sz val="12"/>
      <color rgb="FF000000"/>
      <name val="Arial"/>
      <family val="2"/>
    </font>
    <font>
      <sz val="11"/>
      <name val="HelveticaNeueforSA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39A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" fontId="0" fillId="0" borderId="0" xfId="1" applyNumberFormat="1" applyFont="1"/>
    <xf numFmtId="1" fontId="2" fillId="2" borderId="0" xfId="1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 indent="3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2828-F58A-41D8-8D32-0E2F1CA5A1B8}">
  <dimension ref="A1:D120"/>
  <sheetViews>
    <sheetView workbookViewId="0">
      <selection activeCell="C4" sqref="C4:C5"/>
    </sheetView>
  </sheetViews>
  <sheetFormatPr defaultRowHeight="14.4" x14ac:dyDescent="0.3"/>
  <cols>
    <col min="1" max="1" width="14.44140625" bestFit="1" customWidth="1"/>
    <col min="2" max="3" width="11.109375" bestFit="1" customWidth="1"/>
  </cols>
  <sheetData>
    <row r="1" spans="1:3" ht="35.25" customHeight="1" x14ac:dyDescent="0.3">
      <c r="A1" s="18" t="s">
        <v>18</v>
      </c>
      <c r="B1" s="18"/>
      <c r="C1" s="18"/>
    </row>
    <row r="2" spans="1:3" ht="15.75" customHeight="1" x14ac:dyDescent="0.3">
      <c r="A2" s="18" t="s">
        <v>19</v>
      </c>
      <c r="B2" s="18"/>
      <c r="C2" s="18"/>
    </row>
    <row r="3" spans="1:3" ht="46.8" x14ac:dyDescent="0.3">
      <c r="A3" s="5" t="s">
        <v>20</v>
      </c>
      <c r="B3" s="6" t="s">
        <v>21</v>
      </c>
      <c r="C3" s="6" t="s">
        <v>22</v>
      </c>
    </row>
    <row r="4" spans="1:3" ht="15" x14ac:dyDescent="0.3">
      <c r="A4" s="7" t="s">
        <v>7</v>
      </c>
      <c r="B4" s="8">
        <v>12</v>
      </c>
      <c r="C4" s="1">
        <v>322636</v>
      </c>
    </row>
    <row r="5" spans="1:3" ht="15" x14ac:dyDescent="0.3">
      <c r="A5" s="7" t="s">
        <v>8</v>
      </c>
      <c r="B5" s="8">
        <v>12</v>
      </c>
      <c r="C5" s="1">
        <v>351885</v>
      </c>
    </row>
    <row r="6" spans="1:3" ht="15" x14ac:dyDescent="0.3">
      <c r="A6" s="7" t="s">
        <v>0</v>
      </c>
      <c r="B6" s="8">
        <v>12</v>
      </c>
      <c r="C6" s="1">
        <v>674521</v>
      </c>
    </row>
    <row r="112" spans="1:4" ht="15" x14ac:dyDescent="0.3">
      <c r="A112" s="2" t="s">
        <v>3</v>
      </c>
      <c r="B112" s="2" t="s">
        <v>4</v>
      </c>
      <c r="C112" s="2" t="s">
        <v>5</v>
      </c>
      <c r="D112" s="4" t="s">
        <v>0</v>
      </c>
    </row>
    <row r="113" spans="1:4" x14ac:dyDescent="0.3">
      <c r="A113" t="e">
        <f>SUM(#REF!,#REF!,#REF!,#REF!,#REF!,#REF!)</f>
        <v>#REF!</v>
      </c>
      <c r="B113" t="e">
        <f>SUM(#REF!,#REF!,#REF!,#REF!,#REF!,#REF!)</f>
        <v>#REF!</v>
      </c>
      <c r="C113" t="e">
        <f>SUM(#REF!,#REF!,#REF!,#REF!,#REF!,#REF!)</f>
        <v>#REF!</v>
      </c>
      <c r="D113" s="3" t="e">
        <f>SUM(#REF!,#REF!,#REF!,#REF!,#REF!,#REF!)</f>
        <v>#REF!</v>
      </c>
    </row>
    <row r="114" spans="1:4" x14ac:dyDescent="0.3">
      <c r="A114" t="e">
        <f>SUM(#REF!,#REF!,#REF!,#REF!,#REF!,#REF!)</f>
        <v>#REF!</v>
      </c>
      <c r="B114" t="e">
        <f>SUM(#REF!,#REF!,#REF!,#REF!,#REF!,#REF!)</f>
        <v>#REF!</v>
      </c>
      <c r="C114" t="e">
        <f>SUM(#REF!,#REF!,#REF!,#REF!,#REF!,#REF!)</f>
        <v>#REF!</v>
      </c>
      <c r="D114" s="3" t="e">
        <f>SUM(#REF!,#REF!,#REF!,#REF!,#REF!,#REF!)</f>
        <v>#REF!</v>
      </c>
    </row>
    <row r="115" spans="1:4" x14ac:dyDescent="0.3">
      <c r="A115" t="e">
        <f>SUM(#REF!,#REF!,#REF!,#REF!,#REF!,#REF!)</f>
        <v>#REF!</v>
      </c>
      <c r="B115" t="e">
        <f>SUM(#REF!,#REF!,#REF!,#REF!,#REF!,#REF!)</f>
        <v>#REF!</v>
      </c>
      <c r="C115" t="e">
        <f>SUM(#REF!,#REF!,#REF!,#REF!,#REF!,#REF!)</f>
        <v>#REF!</v>
      </c>
      <c r="D115" s="3" t="e">
        <f>SUM(#REF!,#REF!,#REF!,#REF!,#REF!,#REF!)</f>
        <v>#REF!</v>
      </c>
    </row>
    <row r="116" spans="1:4" x14ac:dyDescent="0.3">
      <c r="D116" s="3"/>
    </row>
    <row r="117" spans="1:4" x14ac:dyDescent="0.3">
      <c r="D117" s="3"/>
    </row>
    <row r="118" spans="1:4" x14ac:dyDescent="0.3">
      <c r="D118" s="3"/>
    </row>
    <row r="119" spans="1:4" x14ac:dyDescent="0.3">
      <c r="D119" s="3"/>
    </row>
    <row r="120" spans="1:4" x14ac:dyDescent="0.3">
      <c r="A120" t="s">
        <v>17</v>
      </c>
      <c r="D120" s="3"/>
    </row>
  </sheetData>
  <mergeCells count="2">
    <mergeCell ref="A1:C1"/>
    <mergeCell ref="A2:C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6AF2-FDF3-4879-850D-230DC0C48DE7}">
  <dimension ref="A1:C10"/>
  <sheetViews>
    <sheetView workbookViewId="0">
      <selection activeCell="A3" sqref="A3:C9"/>
    </sheetView>
  </sheetViews>
  <sheetFormatPr defaultRowHeight="14.4" x14ac:dyDescent="0.3"/>
  <cols>
    <col min="1" max="1" width="37" bestFit="1" customWidth="1"/>
    <col min="2" max="2" width="8" bestFit="1" customWidth="1"/>
    <col min="3" max="3" width="9" bestFit="1" customWidth="1"/>
  </cols>
  <sheetData>
    <row r="1" spans="1:3" ht="35.25" customHeight="1" x14ac:dyDescent="0.3">
      <c r="A1" s="18" t="s">
        <v>23</v>
      </c>
      <c r="B1" s="18"/>
      <c r="C1" s="18"/>
    </row>
    <row r="2" spans="1:3" ht="15.6" x14ac:dyDescent="0.3">
      <c r="A2" s="5" t="s">
        <v>24</v>
      </c>
      <c r="B2" s="6" t="s">
        <v>21</v>
      </c>
      <c r="C2" s="6" t="s">
        <v>22</v>
      </c>
    </row>
    <row r="3" spans="1:3" ht="15" x14ac:dyDescent="0.3">
      <c r="A3" s="7" t="s">
        <v>25</v>
      </c>
      <c r="B3" s="8">
        <v>12</v>
      </c>
      <c r="C3" s="1">
        <v>404314</v>
      </c>
    </row>
    <row r="4" spans="1:3" ht="15" x14ac:dyDescent="0.3">
      <c r="A4" s="7" t="s">
        <v>26</v>
      </c>
      <c r="B4" s="8">
        <v>12</v>
      </c>
      <c r="C4" s="1">
        <v>86272</v>
      </c>
    </row>
    <row r="5" spans="1:3" ht="15" x14ac:dyDescent="0.3">
      <c r="A5" s="7" t="s">
        <v>27</v>
      </c>
      <c r="B5" s="8">
        <v>12</v>
      </c>
      <c r="C5" s="1">
        <v>10095</v>
      </c>
    </row>
    <row r="6" spans="1:3" ht="15" x14ac:dyDescent="0.3">
      <c r="A6" s="7" t="s">
        <v>28</v>
      </c>
      <c r="B6" s="8">
        <v>12</v>
      </c>
      <c r="C6" s="1">
        <v>3380</v>
      </c>
    </row>
    <row r="7" spans="1:3" ht="15" x14ac:dyDescent="0.3">
      <c r="A7" s="7" t="s">
        <v>29</v>
      </c>
      <c r="B7" s="8">
        <v>12</v>
      </c>
      <c r="C7" s="1">
        <v>27907</v>
      </c>
    </row>
    <row r="8" spans="1:3" ht="15" x14ac:dyDescent="0.3">
      <c r="A8" s="7" t="s">
        <v>30</v>
      </c>
      <c r="B8" s="8">
        <v>12</v>
      </c>
      <c r="C8" s="1">
        <v>24301</v>
      </c>
    </row>
    <row r="9" spans="1:3" ht="15" x14ac:dyDescent="0.3">
      <c r="A9" s="7" t="s">
        <v>31</v>
      </c>
      <c r="B9" s="8">
        <v>12</v>
      </c>
      <c r="C9" s="1">
        <v>118252</v>
      </c>
    </row>
    <row r="10" spans="1:3" ht="15" x14ac:dyDescent="0.3">
      <c r="A10" s="7" t="s">
        <v>0</v>
      </c>
      <c r="B10" s="8">
        <v>12</v>
      </c>
      <c r="C10" s="1">
        <v>674521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C142-3323-4235-9806-09FD1D9B37A5}">
  <dimension ref="A1:C7"/>
  <sheetViews>
    <sheetView workbookViewId="0">
      <selection activeCell="A3" sqref="A3:C6"/>
    </sheetView>
  </sheetViews>
  <sheetFormatPr defaultRowHeight="14.4" x14ac:dyDescent="0.3"/>
  <cols>
    <col min="1" max="1" width="21.5546875" bestFit="1" customWidth="1"/>
    <col min="2" max="2" width="8" bestFit="1" customWidth="1"/>
    <col min="3" max="3" width="9" bestFit="1" customWidth="1"/>
  </cols>
  <sheetData>
    <row r="1" spans="1:3" ht="47.25" customHeight="1" x14ac:dyDescent="0.3">
      <c r="A1" s="18" t="s">
        <v>23</v>
      </c>
      <c r="B1" s="18"/>
      <c r="C1" s="18"/>
    </row>
    <row r="2" spans="1:3" ht="15.75" customHeight="1" x14ac:dyDescent="0.3">
      <c r="A2" s="5" t="s">
        <v>6</v>
      </c>
      <c r="B2" s="6" t="s">
        <v>21</v>
      </c>
      <c r="C2" s="6" t="s">
        <v>22</v>
      </c>
    </row>
    <row r="3" spans="1:3" ht="15" x14ac:dyDescent="0.3">
      <c r="A3" s="7" t="s">
        <v>32</v>
      </c>
      <c r="B3" s="8">
        <v>12</v>
      </c>
      <c r="C3" s="1">
        <v>189789</v>
      </c>
    </row>
    <row r="4" spans="1:3" ht="15" x14ac:dyDescent="0.3">
      <c r="A4" s="7" t="s">
        <v>33</v>
      </c>
      <c r="B4" s="8">
        <v>12</v>
      </c>
      <c r="C4" s="1">
        <v>195650</v>
      </c>
    </row>
    <row r="5" spans="1:3" ht="15" x14ac:dyDescent="0.3">
      <c r="A5" s="7" t="s">
        <v>34</v>
      </c>
      <c r="B5" s="8">
        <v>12</v>
      </c>
      <c r="C5" s="1">
        <v>86000</v>
      </c>
    </row>
    <row r="6" spans="1:3" ht="15" x14ac:dyDescent="0.3">
      <c r="A6" s="7" t="s">
        <v>35</v>
      </c>
      <c r="B6" s="8">
        <v>12</v>
      </c>
      <c r="C6" s="1">
        <v>203082</v>
      </c>
    </row>
    <row r="7" spans="1:3" ht="15" x14ac:dyDescent="0.3">
      <c r="A7" s="7" t="s">
        <v>0</v>
      </c>
      <c r="B7" s="8">
        <v>12</v>
      </c>
      <c r="C7" s="1">
        <v>674521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A928-ED67-49F1-BC2F-1E8D7B754E39}">
  <dimension ref="A1:C5"/>
  <sheetViews>
    <sheetView workbookViewId="0">
      <selection activeCell="A3" sqref="A3:C4"/>
    </sheetView>
  </sheetViews>
  <sheetFormatPr defaultRowHeight="14.4" x14ac:dyDescent="0.3"/>
  <cols>
    <col min="1" max="1" width="34.109375" bestFit="1" customWidth="1"/>
    <col min="2" max="2" width="8" bestFit="1" customWidth="1"/>
    <col min="3" max="3" width="9" bestFit="1" customWidth="1"/>
  </cols>
  <sheetData>
    <row r="1" spans="1:3" ht="35.25" customHeight="1" x14ac:dyDescent="0.3">
      <c r="A1" s="18" t="s">
        <v>23</v>
      </c>
      <c r="B1" s="18"/>
      <c r="C1" s="18"/>
    </row>
    <row r="2" spans="1:3" ht="15.6" x14ac:dyDescent="0.3">
      <c r="A2" s="5" t="s">
        <v>36</v>
      </c>
      <c r="B2" s="6" t="s">
        <v>21</v>
      </c>
      <c r="C2" s="6" t="s">
        <v>22</v>
      </c>
    </row>
    <row r="3" spans="1:3" ht="15" x14ac:dyDescent="0.3">
      <c r="A3" s="7" t="s">
        <v>9</v>
      </c>
      <c r="B3" s="8">
        <v>12</v>
      </c>
      <c r="C3" s="1">
        <v>597984</v>
      </c>
    </row>
    <row r="4" spans="1:3" ht="15" x14ac:dyDescent="0.3">
      <c r="A4" s="7" t="s">
        <v>10</v>
      </c>
      <c r="B4" s="8">
        <v>12</v>
      </c>
      <c r="C4" s="1">
        <v>76537</v>
      </c>
    </row>
    <row r="5" spans="1:3" ht="15" x14ac:dyDescent="0.3">
      <c r="A5" s="7" t="s">
        <v>0</v>
      </c>
      <c r="B5" s="8">
        <v>12</v>
      </c>
      <c r="C5" s="1">
        <v>674521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4C38-69AF-4116-AFDA-BC2D75510901}">
  <dimension ref="A1:C5"/>
  <sheetViews>
    <sheetView workbookViewId="0">
      <selection activeCell="A3" sqref="A3:C4"/>
    </sheetView>
  </sheetViews>
  <sheetFormatPr defaultRowHeight="14.4" x14ac:dyDescent="0.3"/>
  <cols>
    <col min="1" max="1" width="17" bestFit="1" customWidth="1"/>
    <col min="2" max="2" width="8" bestFit="1" customWidth="1"/>
    <col min="3" max="3" width="9" bestFit="1" customWidth="1"/>
  </cols>
  <sheetData>
    <row r="1" spans="1:3" ht="35.25" customHeight="1" x14ac:dyDescent="0.3">
      <c r="A1" s="18" t="s">
        <v>23</v>
      </c>
      <c r="B1" s="18"/>
      <c r="C1" s="18"/>
    </row>
    <row r="2" spans="1:3" ht="15.6" x14ac:dyDescent="0.3">
      <c r="A2" s="5" t="s">
        <v>37</v>
      </c>
      <c r="B2" s="6" t="s">
        <v>21</v>
      </c>
      <c r="C2" s="6" t="s">
        <v>22</v>
      </c>
    </row>
    <row r="3" spans="1:3" ht="15" x14ac:dyDescent="0.3">
      <c r="A3" s="7" t="s">
        <v>1</v>
      </c>
      <c r="B3" s="8">
        <v>12</v>
      </c>
      <c r="C3" s="1">
        <v>654930</v>
      </c>
    </row>
    <row r="4" spans="1:3" ht="15" x14ac:dyDescent="0.3">
      <c r="A4" s="7" t="s">
        <v>2</v>
      </c>
      <c r="B4" s="8">
        <v>12</v>
      </c>
      <c r="C4" s="1">
        <v>19591</v>
      </c>
    </row>
    <row r="5" spans="1:3" ht="15" x14ac:dyDescent="0.3">
      <c r="A5" s="7" t="s">
        <v>0</v>
      </c>
      <c r="B5" s="8">
        <v>12</v>
      </c>
      <c r="C5" s="1">
        <v>674521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BB6E-3906-4E26-A5CC-8A711ACFA972}">
  <dimension ref="A1:C25"/>
  <sheetViews>
    <sheetView tabSelected="1" topLeftCell="A19" workbookViewId="0">
      <selection activeCell="C16" sqref="C16:C19"/>
    </sheetView>
  </sheetViews>
  <sheetFormatPr defaultRowHeight="14.4" x14ac:dyDescent="0.3"/>
  <cols>
    <col min="1" max="1" width="38" bestFit="1" customWidth="1"/>
    <col min="2" max="2" width="11" style="16" bestFit="1" customWidth="1"/>
    <col min="3" max="3" width="9.109375" style="17"/>
  </cols>
  <sheetData>
    <row r="1" spans="1:3" ht="33.75" customHeight="1" x14ac:dyDescent="0.3">
      <c r="A1" s="19" t="s">
        <v>39</v>
      </c>
      <c r="B1" s="20"/>
      <c r="C1" s="21"/>
    </row>
    <row r="2" spans="1:3" x14ac:dyDescent="0.3">
      <c r="A2" s="9" t="s">
        <v>11</v>
      </c>
      <c r="B2" s="11" t="s">
        <v>41</v>
      </c>
      <c r="C2" s="12" t="s">
        <v>40</v>
      </c>
    </row>
    <row r="3" spans="1:3" x14ac:dyDescent="0.3">
      <c r="A3" s="10" t="s">
        <v>53</v>
      </c>
      <c r="B3" s="14">
        <f>C3/(C3+C4)</f>
        <v>0.47831868837293429</v>
      </c>
      <c r="C3" s="15">
        <v>322636</v>
      </c>
    </row>
    <row r="4" spans="1:3" x14ac:dyDescent="0.3">
      <c r="A4" s="10" t="s">
        <v>54</v>
      </c>
      <c r="B4" s="14">
        <f>C4/(C3+C4)</f>
        <v>0.52168131162706577</v>
      </c>
      <c r="C4" s="15">
        <v>351885</v>
      </c>
    </row>
    <row r="5" spans="1:3" x14ac:dyDescent="0.3">
      <c r="A5" s="9"/>
      <c r="B5" s="11"/>
      <c r="C5" s="13"/>
    </row>
    <row r="6" spans="1:3" x14ac:dyDescent="0.3">
      <c r="A6" s="9" t="s">
        <v>12</v>
      </c>
      <c r="B6" s="11"/>
      <c r="C6" s="13"/>
    </row>
    <row r="7" spans="1:3" x14ac:dyDescent="0.3">
      <c r="A7" s="10" t="s">
        <v>45</v>
      </c>
      <c r="B7" s="14">
        <f>C7/($C$7+$C$8+$C$9+$C$10+$C$11+$C$12+$C$13)</f>
        <v>0.59940906213446288</v>
      </c>
      <c r="C7" s="15">
        <v>404314</v>
      </c>
    </row>
    <row r="8" spans="1:3" x14ac:dyDescent="0.3">
      <c r="A8" s="10" t="s">
        <v>44</v>
      </c>
      <c r="B8" s="14">
        <f t="shared" ref="B8:B13" si="0">C8/($C$7+$C$8+$C$9+$C$10+$C$11+$C$12+$C$13)</f>
        <v>0.12790113280387119</v>
      </c>
      <c r="C8" s="15">
        <v>86272</v>
      </c>
    </row>
    <row r="9" spans="1:3" x14ac:dyDescent="0.3">
      <c r="A9" s="10" t="s">
        <v>43</v>
      </c>
      <c r="B9" s="14">
        <f t="shared" si="0"/>
        <v>1.4966175997485624E-2</v>
      </c>
      <c r="C9" s="15">
        <v>10095</v>
      </c>
    </row>
    <row r="10" spans="1:3" ht="28.8" x14ac:dyDescent="0.3">
      <c r="A10" s="10" t="s">
        <v>46</v>
      </c>
      <c r="B10" s="14">
        <f t="shared" si="0"/>
        <v>5.0109633354632399E-3</v>
      </c>
      <c r="C10" s="15">
        <v>3380</v>
      </c>
    </row>
    <row r="11" spans="1:3" x14ac:dyDescent="0.3">
      <c r="A11" s="10" t="s">
        <v>47</v>
      </c>
      <c r="B11" s="14">
        <f t="shared" si="0"/>
        <v>4.1373063255258177E-2</v>
      </c>
      <c r="C11" s="15">
        <v>27907</v>
      </c>
    </row>
    <row r="12" spans="1:3" x14ac:dyDescent="0.3">
      <c r="A12" s="10" t="s">
        <v>48</v>
      </c>
      <c r="B12" s="14">
        <f t="shared" si="0"/>
        <v>3.6027047341743251E-2</v>
      </c>
      <c r="C12" s="15">
        <v>24301</v>
      </c>
    </row>
    <row r="13" spans="1:3" x14ac:dyDescent="0.3">
      <c r="A13" s="10" t="s">
        <v>42</v>
      </c>
      <c r="B13" s="14">
        <f t="shared" si="0"/>
        <v>0.1753125551317157</v>
      </c>
      <c r="C13" s="15">
        <v>118252</v>
      </c>
    </row>
    <row r="14" spans="1:3" x14ac:dyDescent="0.3">
      <c r="A14" s="10"/>
      <c r="B14" s="11"/>
      <c r="C14" s="13"/>
    </row>
    <row r="15" spans="1:3" x14ac:dyDescent="0.3">
      <c r="A15" s="9" t="s">
        <v>13</v>
      </c>
      <c r="B15" s="11"/>
      <c r="C15" s="13"/>
    </row>
    <row r="16" spans="1:3" x14ac:dyDescent="0.3">
      <c r="A16" s="10" t="s">
        <v>49</v>
      </c>
      <c r="B16" s="14">
        <f>C16/($C$16+$C$17+$C$18+$C$19)</f>
        <v>0.28136855635332331</v>
      </c>
      <c r="C16" s="15">
        <v>189789</v>
      </c>
    </row>
    <row r="17" spans="1:3" x14ac:dyDescent="0.3">
      <c r="A17" s="10" t="s">
        <v>50</v>
      </c>
      <c r="B17" s="14">
        <f t="shared" ref="B17:B19" si="1">C17/($C$16+$C$17+$C$18+$C$19)</f>
        <v>0.29005768537969906</v>
      </c>
      <c r="C17" s="15">
        <v>195650</v>
      </c>
    </row>
    <row r="18" spans="1:3" x14ac:dyDescent="0.3">
      <c r="A18" s="10" t="s">
        <v>51</v>
      </c>
      <c r="B18" s="14">
        <f t="shared" si="1"/>
        <v>0.12749788368338422</v>
      </c>
      <c r="C18" s="15">
        <v>86000</v>
      </c>
    </row>
    <row r="19" spans="1:3" x14ac:dyDescent="0.3">
      <c r="A19" s="10" t="s">
        <v>52</v>
      </c>
      <c r="B19" s="14">
        <f t="shared" si="1"/>
        <v>0.30107587458359342</v>
      </c>
      <c r="C19" s="15">
        <v>203082</v>
      </c>
    </row>
    <row r="20" spans="1:3" x14ac:dyDescent="0.3">
      <c r="A20" s="9"/>
      <c r="B20" s="11"/>
      <c r="C20" s="11"/>
    </row>
    <row r="21" spans="1:3" x14ac:dyDescent="0.3">
      <c r="A21" s="9" t="s">
        <v>14</v>
      </c>
      <c r="B21" s="11"/>
      <c r="C21" s="11"/>
    </row>
    <row r="22" spans="1:3" x14ac:dyDescent="0.3">
      <c r="A22" s="10" t="s">
        <v>15</v>
      </c>
      <c r="B22" s="14">
        <f>C22/($C$22+$C$23)</f>
        <v>0.88653133112238169</v>
      </c>
      <c r="C22" s="15">
        <v>597984</v>
      </c>
    </row>
    <row r="23" spans="1:3" x14ac:dyDescent="0.3">
      <c r="A23" s="10" t="s">
        <v>16</v>
      </c>
      <c r="B23" s="14">
        <f>C23/($C$22+$C$23)</f>
        <v>0.11346866887761833</v>
      </c>
      <c r="C23" s="15">
        <v>76537</v>
      </c>
    </row>
    <row r="24" spans="1:3" x14ac:dyDescent="0.3">
      <c r="A24" s="9"/>
      <c r="B24" s="11"/>
      <c r="C24" s="12"/>
    </row>
    <row r="25" spans="1:3" x14ac:dyDescent="0.3">
      <c r="A25" s="9" t="s">
        <v>38</v>
      </c>
      <c r="B25" s="11">
        <f>SUM(B22:B23)</f>
        <v>1</v>
      </c>
      <c r="C25" s="12">
        <f>SUM(C22:C23)</f>
        <v>674521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gender</vt:lpstr>
      <vt:lpstr>race</vt:lpstr>
      <vt:lpstr>age</vt:lpstr>
      <vt:lpstr>pmmj prev</vt:lpstr>
      <vt:lpstr>mj dep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Barrett Montgomery</dc:creator>
  <cp:lastModifiedBy>Barrett Montgomery</cp:lastModifiedBy>
  <dcterms:created xsi:type="dcterms:W3CDTF">2021-12-09T19:15:18Z</dcterms:created>
  <dcterms:modified xsi:type="dcterms:W3CDTF">2022-02-14T18:29:17Z</dcterms:modified>
</cp:coreProperties>
</file>