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filterPrivacy="1" codeName="ThisWorkbook"/>
  <xr:revisionPtr revIDLastSave="0" documentId="8_{F19A0CD9-0C24-49C9-8EA8-D6083E396AB9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ProjectSchedule" sheetId="11" r:id="rId1"/>
  </sheets>
  <definedNames>
    <definedName name="Display_Week">ProjectSchedule!$E$3</definedName>
    <definedName name="Duration">ProjectSchedule!$C1</definedName>
    <definedName name="_xlnm.Print_Titles" localSheetId="0">ProjectSchedule!$4:$6</definedName>
    <definedName name="Project_Start">ProjectSchedule!$E$2</definedName>
    <definedName name="task_end" localSheetId="0">ProjectSchedule!$F1</definedName>
    <definedName name="task_progress" localSheetId="0">ProjectSchedule!$D1</definedName>
    <definedName name="task_start" localSheetId="0">ProjectSchedule!$E1</definedName>
    <definedName name="today" localSheetId="0">TODAY()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3" i="11" l="1"/>
  <c r="F92" i="11"/>
  <c r="F91" i="11"/>
  <c r="F90" i="11"/>
  <c r="F89" i="11" a="1"/>
  <c r="F89" i="11" s="1"/>
  <c r="G89" i="11"/>
  <c r="G90" i="11"/>
  <c r="G91" i="11"/>
  <c r="G92" i="11"/>
  <c r="G93" i="11"/>
  <c r="F94" i="11"/>
  <c r="F60" i="11"/>
  <c r="G60" i="11" s="1"/>
  <c r="F59" i="11"/>
  <c r="G59" i="11" s="1"/>
  <c r="F57" i="11"/>
  <c r="G57" i="11"/>
  <c r="F55" i="11"/>
  <c r="G55" i="11" s="1"/>
  <c r="F56" i="11"/>
  <c r="G56" i="11" s="1"/>
  <c r="F54" i="11"/>
  <c r="G54" i="11" s="1"/>
  <c r="F35" i="11"/>
  <c r="G35" i="11"/>
  <c r="F34" i="11"/>
  <c r="G34" i="11"/>
  <c r="F88" i="11"/>
  <c r="F87" i="11"/>
  <c r="F86" i="11"/>
  <c r="F85" i="11"/>
  <c r="F84" i="11" a="1"/>
  <c r="F84" i="11" s="1"/>
  <c r="F83" i="11"/>
  <c r="F82" i="11"/>
  <c r="F81" i="11"/>
  <c r="F80" i="11"/>
  <c r="F79" i="11" a="1"/>
  <c r="F79" i="11" s="1"/>
  <c r="F78" i="11"/>
  <c r="F77" i="11"/>
  <c r="F76" i="11"/>
  <c r="F75" i="11"/>
  <c r="F74" i="11" a="1"/>
  <c r="F74" i="11" s="1"/>
  <c r="F73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F72" i="11"/>
  <c r="F71" i="11"/>
  <c r="F70" i="11"/>
  <c r="F69" i="11"/>
  <c r="F68" i="11" a="1"/>
  <c r="F68" i="11" s="1"/>
  <c r="F67" i="11"/>
  <c r="F66" i="11"/>
  <c r="F65" i="11"/>
  <c r="F64" i="11"/>
  <c r="F63" i="11" a="1"/>
  <c r="F63" i="11" s="1"/>
  <c r="F62" i="11"/>
  <c r="G72" i="11"/>
  <c r="G70" i="11"/>
  <c r="G71" i="11"/>
  <c r="G69" i="11"/>
  <c r="G68" i="11"/>
  <c r="G67" i="11"/>
  <c r="G66" i="11"/>
  <c r="G65" i="11"/>
  <c r="G64" i="11"/>
  <c r="G63" i="11"/>
  <c r="F61" i="11"/>
  <c r="F58" i="11" a="1"/>
  <c r="F58" i="11" s="1"/>
  <c r="F53" i="11" a="1"/>
  <c r="F53" i="11" s="1"/>
  <c r="F52" i="11"/>
  <c r="G52" i="11"/>
  <c r="G62" i="11"/>
  <c r="G61" i="11"/>
  <c r="G58" i="11"/>
  <c r="G53" i="11"/>
  <c r="G94" i="11"/>
  <c r="F48" i="11"/>
  <c r="G48" i="11"/>
  <c r="F49" i="11"/>
  <c r="G49" i="11"/>
  <c r="F43" i="11"/>
  <c r="G43" i="11"/>
  <c r="F44" i="11"/>
  <c r="G44" i="11"/>
  <c r="F8" i="11"/>
  <c r="F40" i="11"/>
  <c r="G40" i="11"/>
  <c r="F39" i="11"/>
  <c r="G39" i="11"/>
  <c r="F9" i="11" a="1"/>
  <c r="F9" i="11"/>
  <c r="F51" i="11"/>
  <c r="G51" i="11"/>
  <c r="F18" i="11"/>
  <c r="G18" i="11" s="1"/>
  <c r="F17" i="11"/>
  <c r="G17" i="11" s="1"/>
  <c r="I5" i="11"/>
  <c r="I4" i="11" s="1"/>
  <c r="J5" i="11"/>
  <c r="K5" i="11"/>
  <c r="L5" i="11"/>
  <c r="M5" i="11"/>
  <c r="N5" i="11"/>
  <c r="O5" i="11"/>
  <c r="P5" i="11"/>
  <c r="P4" i="11" s="1"/>
  <c r="Q5" i="11"/>
  <c r="R5" i="11"/>
  <c r="S5" i="11"/>
  <c r="T5" i="11"/>
  <c r="U5" i="11"/>
  <c r="V5" i="11"/>
  <c r="W5" i="11"/>
  <c r="W4" i="11" s="1"/>
  <c r="X5" i="11"/>
  <c r="Y5" i="11"/>
  <c r="Z5" i="11"/>
  <c r="AA5" i="11"/>
  <c r="AB5" i="11"/>
  <c r="AC5" i="11"/>
  <c r="AD5" i="11"/>
  <c r="AD4" i="11" s="1"/>
  <c r="AE5" i="11"/>
  <c r="AF5" i="11"/>
  <c r="AG5" i="11"/>
  <c r="AH5" i="11"/>
  <c r="AI5" i="11"/>
  <c r="AJ5" i="11"/>
  <c r="AK5" i="11"/>
  <c r="AK4" i="11" s="1"/>
  <c r="AL5" i="11"/>
  <c r="AM5" i="11"/>
  <c r="AN5" i="11"/>
  <c r="AO5" i="11"/>
  <c r="AP5" i="11"/>
  <c r="AQ5" i="11"/>
  <c r="AR5" i="11"/>
  <c r="AR4" i="11" s="1"/>
  <c r="AS5" i="11"/>
  <c r="AT5" i="11"/>
  <c r="AU5" i="11"/>
  <c r="AV5" i="11"/>
  <c r="AW5" i="11"/>
  <c r="AX5" i="11"/>
  <c r="AY5" i="11"/>
  <c r="AY4" i="11" s="1"/>
  <c r="AZ5" i="11"/>
  <c r="BA5" i="11"/>
  <c r="BB5" i="11"/>
  <c r="BC5" i="11"/>
  <c r="BD5" i="11"/>
  <c r="BE5" i="11"/>
  <c r="BF5" i="11"/>
  <c r="BF4" i="11" s="1"/>
  <c r="BG5" i="11"/>
  <c r="BH5" i="11"/>
  <c r="BI5" i="11"/>
  <c r="BJ5" i="11"/>
  <c r="BK5" i="11"/>
  <c r="BL5" i="11"/>
  <c r="BM5" i="11"/>
  <c r="BM4" i="11" s="1"/>
  <c r="BN5" i="11"/>
  <c r="BO5" i="11"/>
  <c r="BP5" i="11"/>
  <c r="BQ5" i="11"/>
  <c r="BR5" i="11"/>
  <c r="BS5" i="11"/>
  <c r="BT5" i="11"/>
  <c r="BT4" i="11" s="1"/>
  <c r="BU5" i="11"/>
  <c r="BV5" i="11"/>
  <c r="BW5" i="11"/>
  <c r="BX5" i="11"/>
  <c r="BY5" i="11"/>
  <c r="BZ5" i="11"/>
  <c r="CA5" i="11"/>
  <c r="CA4" i="11" s="1"/>
  <c r="CB5" i="11"/>
  <c r="CC5" i="11"/>
  <c r="CD5" i="11"/>
  <c r="CE5" i="11"/>
  <c r="CF5" i="11"/>
  <c r="CG5" i="11"/>
  <c r="CH5" i="11"/>
  <c r="CH4" i="11" s="1"/>
  <c r="CI5" i="11"/>
  <c r="CJ5" i="11"/>
  <c r="CK5" i="11"/>
  <c r="CL5" i="11"/>
  <c r="CM5" i="11"/>
  <c r="CN5" i="11"/>
  <c r="CO5" i="11"/>
  <c r="CO4" i="11" s="1"/>
  <c r="CP5" i="11"/>
  <c r="CQ5" i="11"/>
  <c r="CR5" i="11"/>
  <c r="CS5" i="11"/>
  <c r="CT5" i="11"/>
  <c r="CU5" i="11"/>
  <c r="CV5" i="11"/>
  <c r="CV4" i="11" s="1"/>
  <c r="CW5" i="11"/>
  <c r="CX5" i="11"/>
  <c r="CY5" i="11"/>
  <c r="CZ5" i="11"/>
  <c r="DA5" i="11"/>
  <c r="DB5" i="11"/>
  <c r="DC5" i="11"/>
  <c r="DC4" i="11" s="1"/>
  <c r="DD5" i="11"/>
  <c r="DE5" i="11"/>
  <c r="DF5" i="11"/>
  <c r="DG5" i="11"/>
  <c r="DH5" i="11"/>
  <c r="DI5" i="11"/>
  <c r="DJ5" i="11"/>
  <c r="DJ4" i="11" s="1"/>
  <c r="DK5" i="11"/>
  <c r="DL5" i="11"/>
  <c r="DM5" i="11"/>
  <c r="DN5" i="11"/>
  <c r="DO5" i="11"/>
  <c r="DP5" i="11"/>
  <c r="DQ5" i="11"/>
  <c r="DQ4" i="11" s="1"/>
  <c r="DR5" i="11"/>
  <c r="DS5" i="11"/>
  <c r="DT5" i="11"/>
  <c r="DU5" i="11"/>
  <c r="DV5" i="11"/>
  <c r="DW5" i="11"/>
  <c r="DX5" i="11"/>
  <c r="DX4" i="11" s="1"/>
  <c r="DY5" i="11"/>
  <c r="DZ5" i="11"/>
  <c r="EA5" i="11"/>
  <c r="EB5" i="11"/>
  <c r="EC5" i="11"/>
  <c r="ED5" i="11"/>
  <c r="EE5" i="11"/>
  <c r="EE4" i="11" s="1"/>
  <c r="EF5" i="11"/>
  <c r="EG5" i="11"/>
  <c r="EH5" i="11"/>
  <c r="EI5" i="11"/>
  <c r="EJ5" i="11"/>
  <c r="EK5" i="11"/>
  <c r="EL5" i="11"/>
  <c r="EL4" i="11" s="1"/>
  <c r="EM5" i="11"/>
  <c r="EN5" i="11"/>
  <c r="EO5" i="11"/>
  <c r="EP5" i="11"/>
  <c r="EQ5" i="11"/>
  <c r="ER5" i="11"/>
  <c r="ES5" i="11"/>
  <c r="ES4" i="11" s="1"/>
  <c r="ET5" i="11"/>
  <c r="EU5" i="11"/>
  <c r="EV5" i="11"/>
  <c r="EW5" i="11"/>
  <c r="EX5" i="11"/>
  <c r="EY5" i="11"/>
  <c r="EZ5" i="11"/>
  <c r="EZ4" i="11" s="1"/>
  <c r="FA5" i="11"/>
  <c r="FB5" i="11"/>
  <c r="FC5" i="11"/>
  <c r="FD5" i="11"/>
  <c r="FE5" i="11"/>
  <c r="FF5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EV6" i="11"/>
  <c r="EW6" i="11"/>
  <c r="EX6" i="11"/>
  <c r="EY6" i="11"/>
  <c r="EZ6" i="11"/>
  <c r="FA6" i="11"/>
  <c r="FB6" i="11"/>
  <c r="FC6" i="11"/>
  <c r="FD6" i="11"/>
  <c r="FE6" i="11"/>
  <c r="FF6" i="11"/>
  <c r="F16" i="11"/>
  <c r="G16" i="11" s="1"/>
  <c r="F33" i="11"/>
  <c r="F32" i="11"/>
  <c r="G33" i="11"/>
  <c r="F29" i="11"/>
  <c r="F50" i="11"/>
  <c r="G50" i="11" s="1"/>
  <c r="F47" i="11" a="1"/>
  <c r="F47" i="11" s="1"/>
  <c r="G47" i="11" s="1"/>
  <c r="F46" i="11"/>
  <c r="G46" i="11" s="1"/>
  <c r="F45" i="11"/>
  <c r="G45" i="11" s="1"/>
  <c r="F42" i="11" a="1"/>
  <c r="F42" i="11" s="1"/>
  <c r="G42" i="11" s="1"/>
  <c r="F41" i="11"/>
  <c r="F38" i="11"/>
  <c r="F37" i="11" a="1"/>
  <c r="F37" i="11" s="1"/>
  <c r="F36" i="11"/>
  <c r="F25" i="11"/>
  <c r="G25" i="11" s="1"/>
  <c r="F23" i="11"/>
  <c r="G23" i="11"/>
  <c r="F22" i="11"/>
  <c r="G22" i="11"/>
  <c r="F28" i="11"/>
  <c r="F27" i="11"/>
  <c r="F21" i="11"/>
  <c r="G21" i="11" s="1"/>
  <c r="F20" i="11"/>
  <c r="G20" i="11" s="1"/>
  <c r="F19" i="11"/>
  <c r="G19" i="11" s="1"/>
  <c r="F12" i="11"/>
  <c r="G12" i="11"/>
  <c r="F15" i="11"/>
  <c r="F14" i="11"/>
  <c r="F13" i="11"/>
  <c r="F11" i="11"/>
  <c r="F10" i="11"/>
  <c r="G10" i="11" s="1"/>
  <c r="G32" i="11"/>
  <c r="G41" i="11"/>
  <c r="G38" i="11"/>
  <c r="G37" i="11"/>
  <c r="G8" i="11"/>
  <c r="G9" i="11"/>
  <c r="G13" i="11"/>
  <c r="G15" i="11" l="1"/>
  <c r="G26" i="11"/>
  <c r="G27" i="11"/>
  <c r="G28" i="11"/>
  <c r="G29" i="11"/>
  <c r="G30" i="11"/>
  <c r="G31" i="11"/>
  <c r="G36" i="11"/>
  <c r="F7" i="11"/>
  <c r="G11" i="11" l="1"/>
  <c r="G7" i="11"/>
  <c r="G14" i="11" l="1"/>
  <c r="H7" i="11"/>
  <c r="F26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<sst xmlns="http://schemas.openxmlformats.org/spreadsheetml/2006/main" count="101" uniqueCount="97">
  <si>
    <t xml:space="preserve">Revamping Online Menu </t>
  </si>
  <si>
    <t>Company Name: DSpot</t>
  </si>
  <si>
    <t>Schedule Start:</t>
  </si>
  <si>
    <t>Project Manager: Sukhman Hara</t>
  </si>
  <si>
    <t>Display Week:</t>
  </si>
  <si>
    <t>Work Week:</t>
  </si>
  <si>
    <t>7 Day</t>
  </si>
  <si>
    <t>ACTIVITY</t>
  </si>
  <si>
    <t>ASSIGNED
TO</t>
  </si>
  <si>
    <t>DUR
(days)</t>
  </si>
  <si>
    <t>PROGRESS</t>
  </si>
  <si>
    <t>START</t>
  </si>
  <si>
    <t>END</t>
  </si>
  <si>
    <t>Column1</t>
  </si>
  <si>
    <t>DAYS</t>
  </si>
  <si>
    <t>Sprint 1: Desert search and reviews</t>
  </si>
  <si>
    <t xml:space="preserve">Implement views for reviews and ratings for desserts. </t>
  </si>
  <si>
    <t xml:space="preserve">Create design that includes the number of reviews and stars that are filled based on the type of reviews it gets. </t>
  </si>
  <si>
    <t xml:space="preserve">Create an API that fetches the reviews for a dessert. </t>
  </si>
  <si>
    <t xml:space="preserve">     Implement the design. </t>
  </si>
  <si>
    <t xml:space="preserve">Implement views for images and names of the deserts </t>
  </si>
  <si>
    <t xml:space="preserve">Create a design that showcases the desserts. </t>
  </si>
  <si>
    <t xml:space="preserve">Create an API that fetches the the images and names of the desert. </t>
  </si>
  <si>
    <t>Connect front end to our back-end API</t>
  </si>
  <si>
    <t xml:space="preserve">Implement design </t>
  </si>
  <si>
    <t>Test backend functionality and ensure that the fetched data is displayed in accordance to the design</t>
  </si>
  <si>
    <t xml:space="preserve">Implement search functionality </t>
  </si>
  <si>
    <t xml:space="preserve">Create design for the search bar </t>
  </si>
  <si>
    <t xml:space="preserve">Create an API that fetches the data that the user searches for. </t>
  </si>
  <si>
    <t>Test search functionality with different input</t>
  </si>
  <si>
    <t>Sprint 2: Implement personalization of the menu and filter</t>
  </si>
  <si>
    <t>Implement special promotions or discounts</t>
  </si>
  <si>
    <t>Create UI/ UX and design wireframes and visual mockups for the discount and promotion element</t>
  </si>
  <si>
    <t>Create API endpoints for CRUD operations for Promotions</t>
  </si>
  <si>
    <t>Implement filter functionality</t>
  </si>
  <si>
    <t>Design the filter UI elements (dropdown, checkboxes, sliders etc)</t>
  </si>
  <si>
    <t>Implement filter logic on frontend: Connect the filter UI to the API</t>
  </si>
  <si>
    <t>Implement personalized recommendations on my menu feed based</t>
  </si>
  <si>
    <t>Integrate an algorithm to generate personalized recommendations</t>
  </si>
  <si>
    <t>Build an API endpoint to serve recommendations based on each user's data</t>
  </si>
  <si>
    <t>Design the layout and visual elements of the recommendations section on the menu feed</t>
  </si>
  <si>
    <t>Sprint 3: Enhanced Product Customization and Filtering</t>
  </si>
  <si>
    <t xml:space="preserve">Implement filtering products based on attributes like price and size </t>
  </si>
  <si>
    <t>UI for filtering options where users can select attributes like price range &amp; size.</t>
  </si>
  <si>
    <t>Develop API endpoints or backend logic to handle filtering</t>
  </si>
  <si>
    <t>Connect UI to Backend, ensuring that selecting filters dynamically updates the product list.</t>
  </si>
  <si>
    <t>Conduct testing to verify that filters work correctly across various scenarios and edge cases</t>
  </si>
  <si>
    <t>Implement customizing ice cream with different toppings</t>
  </si>
  <si>
    <t>UI that allows customers to select from a list of toppings, showing visuals for each topping option.</t>
  </si>
  <si>
    <t>backend for custom toppings, including tracking selected toppings &amp; calculating the final price.</t>
  </si>
  <si>
    <t>Implement logic to update the total price dynamically on the frontend based on toppings.</t>
  </si>
  <si>
    <t>Test the entire customization process</t>
  </si>
  <si>
    <t xml:space="preserve">Implement viewing the description and ingredients of the ice-cream </t>
  </si>
  <si>
    <t>Update the database schema to include fields for description &amp; ingredients for each product, and populate this data.</t>
  </si>
  <si>
    <t>UI that displays the ice cream's description, ingredients, &amp; other relevant details.</t>
  </si>
  <si>
    <t>logic to fetch description &amp; ingredient information from the backend &amp; display it on the product details page.</t>
  </si>
  <si>
    <t>Test that all description and ingredient information is correctly displayed across devices</t>
  </si>
  <si>
    <t>Sprint 4: the popular desert and allergens</t>
  </si>
  <si>
    <t>Implement Functionality to View the Most Popular Desserts</t>
  </si>
  <si>
    <t>display the top 5 - 10 most popular deserts</t>
  </si>
  <si>
    <t>dynamically update popular desserts based on users' past orders.</t>
  </si>
  <si>
    <t>the popular desserts can be accessed from the homepage or menu</t>
  </si>
  <si>
    <t>Implement Functionality to Warn Customers with Allergens Such as Peanuts or Gluten</t>
  </si>
  <si>
    <t>the warning for allergens must be clear and  visually noticable on dessert items.</t>
  </si>
  <si>
    <t>display the warning labels  near the desert name and in the detail description</t>
  </si>
  <si>
    <t>display a pop up that show information about the allgergen warning when users 
hover over the allergen label</t>
  </si>
  <si>
    <t>Sprint 5:</t>
  </si>
  <si>
    <t xml:space="preserve">Implement a Deleting items functionality </t>
  </si>
  <si>
    <t>design a UI for delete functionality and decide what changes can be made</t>
  </si>
  <si>
    <t>Develop API endpoints or backend logic to handle delete function</t>
  </si>
  <si>
    <t>Connect UI to Backend, that deletes items or subitems from the product list.</t>
  </si>
  <si>
    <t>Implement a adding items functionality</t>
  </si>
  <si>
    <t>design a UI for addfunctionality and decide what changes can be made</t>
  </si>
  <si>
    <t>Develop API endpoints or backend logic to handle add items function</t>
  </si>
  <si>
    <t>Connect UI to Backend, that adds items or subitems from the product list.</t>
  </si>
  <si>
    <t>Sprint 6:</t>
  </si>
  <si>
    <t>Final UI/UX Review</t>
  </si>
  <si>
    <t>Visual Consistency Check</t>
  </si>
  <si>
    <t>Functionality and Usability Testing</t>
  </si>
  <si>
    <t>Responsiveness and Device Compatibility</t>
  </si>
  <si>
    <t>Final Accessibility and Compliance Audit</t>
  </si>
  <si>
    <t>Performance Testing</t>
  </si>
  <si>
    <t>Define Performance Metrics and Benchmarks</t>
  </si>
  <si>
    <t>Load Testing</t>
  </si>
  <si>
    <t>Stress Testing and Edge Case Handling</t>
  </si>
  <si>
    <t>Monitoring and Reporting Results</t>
  </si>
  <si>
    <t>Documentation Finalization</t>
  </si>
  <si>
    <t>User Guide Documentation</t>
  </si>
  <si>
    <t>API Documentation</t>
  </si>
  <si>
    <t>Developer Setup and Configuration</t>
  </si>
  <si>
    <t>Performance and Testing Documentation</t>
  </si>
  <si>
    <t>Deployment to Staging Environment</t>
  </si>
  <si>
    <t>Prepare Staging Environment</t>
  </si>
  <si>
    <t>Deploy Code and Database Migrations</t>
  </si>
  <si>
    <t>Perform Functional Testing in Staging</t>
  </si>
  <si>
    <t>Monitor and Log Staging Deployment</t>
  </si>
  <si>
    <t>Insert new rows ABOVE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</si>
</sst>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m/d/yy;@"/>
    <numFmt numFmtId="165" formatCode="ddd\,\ m/d/yyyy"/>
    <numFmt numFmtId="166" formatCode="mmm\ d\,\ yyyy"/>
    <numFmt numFmtId="167" formatCode="d"/>
  </numFmts>
  <fonts count="23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b/>
      <sz val="18"/>
      <color theme="1" tint="0.34998626667073579"/>
      <name val="Calibri"/>
      <family val="2"/>
      <scheme val="maj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  <xf numFmtId="0" fontId="16" fillId="0" borderId="0"/>
    <xf numFmtId="43" fontId="9" fillId="0" borderId="3" applyFont="0" applyFill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Alignment="0" applyProtection="0"/>
    <xf numFmtId="0" fontId="10" fillId="0" borderId="0" applyNumberFormat="0" applyFill="0" applyProtection="0">
      <alignment vertical="top"/>
    </xf>
    <xf numFmtId="0" fontId="9" fillId="0" borderId="0" applyNumberFormat="0" applyFill="0" applyProtection="0">
      <alignment horizontal="right" indent="1"/>
    </xf>
    <xf numFmtId="165" fontId="9" fillId="0" borderId="3">
      <alignment horizontal="center" vertical="center"/>
    </xf>
    <xf numFmtId="164" fontId="9" fillId="0" borderId="2" applyFill="0">
      <alignment horizontal="center" vertical="center"/>
    </xf>
    <xf numFmtId="0" fontId="9" fillId="0" borderId="2" applyFill="0">
      <alignment horizontal="center" vertical="center"/>
    </xf>
    <xf numFmtId="0" fontId="9" fillId="0" borderId="2" applyFill="0">
      <alignment horizontal="left" vertical="center" indent="2"/>
    </xf>
  </cellStyleXfs>
  <cellXfs count="75">
    <xf numFmtId="0" fontId="0" fillId="0" borderId="0" xfId="0"/>
    <xf numFmtId="0" fontId="2" fillId="0" borderId="0" xfId="0" applyFont="1"/>
    <xf numFmtId="0" fontId="7" fillId="4" borderId="1" xfId="0" applyFont="1" applyFill="1" applyBorder="1" applyAlignment="1">
      <alignment horizontal="center" vertical="center" wrapText="1"/>
    </xf>
    <xf numFmtId="167" fontId="11" fillId="2" borderId="0" xfId="0" applyNumberFormat="1" applyFont="1" applyFill="1" applyAlignment="1">
      <alignment horizontal="center" vertical="center"/>
    </xf>
    <xf numFmtId="167" fontId="11" fillId="2" borderId="6" xfId="0" applyNumberFormat="1" applyFont="1" applyFill="1" applyBorder="1" applyAlignment="1">
      <alignment horizontal="center" vertical="center"/>
    </xf>
    <xf numFmtId="167" fontId="11" fillId="2" borderId="7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shrinkToFit="1"/>
    </xf>
    <xf numFmtId="0" fontId="14" fillId="0" borderId="0" xfId="0" applyFont="1"/>
    <xf numFmtId="0" fontId="0" fillId="0" borderId="9" xfId="0" applyBorder="1" applyAlignment="1">
      <alignment vertical="center"/>
    </xf>
    <xf numFmtId="0" fontId="15" fillId="0" borderId="0" xfId="1" applyFont="1" applyProtection="1">
      <alignment vertical="top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0" fontId="6" fillId="5" borderId="3" xfId="0" applyFont="1" applyFill="1" applyBorder="1" applyAlignment="1" applyProtection="1">
      <alignment horizontal="center" vertical="center"/>
      <protection locked="0"/>
    </xf>
    <xf numFmtId="0" fontId="0" fillId="5" borderId="0" xfId="0" applyFill="1"/>
    <xf numFmtId="0" fontId="6" fillId="0" borderId="0" xfId="0" applyFon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9" fillId="0" borderId="0" xfId="8">
      <alignment horizontal="right" indent="1"/>
    </xf>
    <xf numFmtId="164" fontId="0" fillId="0" borderId="0" xfId="0" applyNumberFormat="1"/>
    <xf numFmtId="0" fontId="0" fillId="0" borderId="0" xfId="0" applyAlignment="1">
      <alignment horizontal="center" vertical="center"/>
    </xf>
    <xf numFmtId="167" fontId="0" fillId="0" borderId="0" xfId="0" applyNumberFormat="1"/>
    <xf numFmtId="0" fontId="7" fillId="0" borderId="2" xfId="0" applyFont="1" applyBorder="1" applyAlignment="1">
      <alignment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  <xf numFmtId="1" fontId="0" fillId="0" borderId="2" xfId="0" applyNumberFormat="1" applyBorder="1" applyAlignment="1">
      <alignment horizontal="center" vertical="center" wrapText="1"/>
    </xf>
    <xf numFmtId="164" fontId="9" fillId="6" borderId="2" xfId="10" applyFill="1">
      <alignment horizontal="center" vertical="center"/>
    </xf>
    <xf numFmtId="0" fontId="0" fillId="6" borderId="0" xfId="0" applyFill="1"/>
    <xf numFmtId="0" fontId="0" fillId="6" borderId="9" xfId="0" applyFill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164" fontId="9" fillId="0" borderId="2" xfId="10" applyFill="1" applyAlignment="1" applyProtection="1">
      <alignment horizontal="center" vertical="center" wrapText="1"/>
      <protection locked="0"/>
    </xf>
    <xf numFmtId="164" fontId="9" fillId="0" borderId="2" xfId="10" applyFill="1" applyAlignment="1">
      <alignment horizontal="center" vertical="center" wrapText="1"/>
    </xf>
    <xf numFmtId="49" fontId="20" fillId="6" borderId="2" xfId="0" applyNumberFormat="1" applyFont="1" applyFill="1" applyBorder="1" applyAlignment="1">
      <alignment horizontal="left" vertical="center" wrapText="1"/>
    </xf>
    <xf numFmtId="49" fontId="8" fillId="6" borderId="2" xfId="0" applyNumberFormat="1" applyFont="1" applyFill="1" applyBorder="1" applyAlignment="1">
      <alignment vertical="center" wrapText="1"/>
    </xf>
    <xf numFmtId="1" fontId="8" fillId="6" borderId="2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left" vertical="center" wrapText="1"/>
    </xf>
    <xf numFmtId="9" fontId="5" fillId="0" borderId="2" xfId="2" applyFont="1" applyFill="1" applyBorder="1" applyAlignment="1" applyProtection="1">
      <alignment horizontal="center" vertical="center" wrapText="1"/>
      <protection locked="0"/>
    </xf>
    <xf numFmtId="164" fontId="9" fillId="7" borderId="2" xfId="10" applyFill="1" applyProtection="1">
      <alignment horizontal="center" vertical="center"/>
      <protection locked="0"/>
    </xf>
    <xf numFmtId="49" fontId="9" fillId="0" borderId="2" xfId="12" applyNumberFormat="1" applyFill="1" applyAlignment="1" applyProtection="1">
      <alignment horizontal="left" vertical="center" wrapText="1" indent="2"/>
      <protection locked="0"/>
    </xf>
    <xf numFmtId="49" fontId="6" fillId="9" borderId="2" xfId="12" applyNumberFormat="1" applyFont="1" applyFill="1" applyAlignment="1" applyProtection="1">
      <alignment horizontal="left" vertical="center" wrapText="1"/>
      <protection locked="0"/>
    </xf>
    <xf numFmtId="49" fontId="0" fillId="9" borderId="2" xfId="0" applyNumberFormat="1" applyFill="1" applyBorder="1" applyAlignment="1">
      <alignment wrapText="1"/>
    </xf>
    <xf numFmtId="1" fontId="0" fillId="9" borderId="2" xfId="0" applyNumberFormat="1" applyFill="1" applyBorder="1" applyAlignment="1">
      <alignment horizontal="center" vertical="center" wrapText="1"/>
    </xf>
    <xf numFmtId="9" fontId="5" fillId="9" borderId="2" xfId="2" applyFont="1" applyFill="1" applyBorder="1" applyAlignment="1" applyProtection="1">
      <alignment horizontal="center" vertical="center" wrapText="1"/>
      <protection locked="0"/>
    </xf>
    <xf numFmtId="164" fontId="9" fillId="9" borderId="2" xfId="10" applyFill="1" applyAlignment="1" applyProtection="1">
      <alignment horizontal="center" vertical="center" wrapText="1"/>
      <protection locked="0"/>
    </xf>
    <xf numFmtId="164" fontId="9" fillId="9" borderId="2" xfId="10" applyFill="1" applyAlignment="1">
      <alignment horizontal="center" vertical="center" wrapText="1"/>
    </xf>
    <xf numFmtId="49" fontId="6" fillId="8" borderId="2" xfId="12" applyNumberFormat="1" applyFont="1" applyFill="1" applyAlignment="1" applyProtection="1">
      <alignment horizontal="left" vertical="center" wrapText="1" indent="1"/>
      <protection locked="0"/>
    </xf>
    <xf numFmtId="49" fontId="0" fillId="8" borderId="2" xfId="0" applyNumberFormat="1" applyFill="1" applyBorder="1" applyAlignment="1">
      <alignment wrapText="1"/>
    </xf>
    <xf numFmtId="1" fontId="0" fillId="8" borderId="2" xfId="0" applyNumberFormat="1" applyFill="1" applyBorder="1" applyAlignment="1">
      <alignment horizontal="center" vertical="center" wrapText="1"/>
    </xf>
    <xf numFmtId="9" fontId="5" fillId="8" borderId="2" xfId="2" applyFont="1" applyFill="1" applyBorder="1" applyAlignment="1" applyProtection="1">
      <alignment horizontal="center" vertical="center" wrapText="1"/>
      <protection locked="0"/>
    </xf>
    <xf numFmtId="164" fontId="9" fillId="8" borderId="2" xfId="10" applyFill="1" applyAlignment="1" applyProtection="1">
      <alignment horizontal="center" vertical="center" wrapText="1"/>
      <protection locked="0"/>
    </xf>
    <xf numFmtId="49" fontId="9" fillId="0" borderId="2" xfId="12" applyNumberFormat="1" applyFill="1" applyAlignment="1" applyProtection="1">
      <alignment horizontal="left" vertical="center" wrapText="1"/>
      <protection locked="0"/>
    </xf>
    <xf numFmtId="164" fontId="0" fillId="0" borderId="2" xfId="10" applyFont="1" applyAlignment="1">
      <alignment horizontal="center" vertical="center" wrapText="1"/>
    </xf>
    <xf numFmtId="49" fontId="9" fillId="0" borderId="2" xfId="12" applyNumberFormat="1" applyFill="1" applyProtection="1">
      <alignment horizontal="left" vertical="center" indent="2"/>
      <protection locked="0"/>
    </xf>
    <xf numFmtId="9" fontId="5" fillId="6" borderId="2" xfId="2" applyFont="1" applyFill="1" applyBorder="1" applyAlignment="1">
      <alignment horizontal="center" vertical="center" wrapText="1"/>
    </xf>
    <xf numFmtId="0" fontId="21" fillId="0" borderId="0" xfId="0" applyFont="1"/>
    <xf numFmtId="49" fontId="9" fillId="0" borderId="2" xfId="12" applyNumberFormat="1" applyFill="1" applyAlignment="1" applyProtection="1">
      <alignment horizontal="left" vertical="center"/>
      <protection locked="0"/>
    </xf>
    <xf numFmtId="0" fontId="22" fillId="8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166" fontId="0" fillId="2" borderId="4" xfId="0" applyNumberFormat="1" applyFill="1" applyBorder="1" applyAlignment="1">
      <alignment horizontal="left" vertical="center" wrapText="1" indent="1"/>
    </xf>
    <xf numFmtId="166" fontId="0" fillId="2" borderId="1" xfId="0" applyNumberFormat="1" applyFill="1" applyBorder="1" applyAlignment="1">
      <alignment horizontal="left" vertical="center" wrapText="1" indent="1"/>
    </xf>
    <xf numFmtId="166" fontId="0" fillId="2" borderId="5" xfId="0" applyNumberFormat="1" applyFill="1" applyBorder="1" applyAlignment="1">
      <alignment horizontal="left" vertical="center" wrapText="1" indent="1"/>
    </xf>
    <xf numFmtId="0" fontId="19" fillId="5" borderId="11" xfId="6" applyFont="1" applyFill="1" applyBorder="1" applyAlignment="1" applyProtection="1">
      <alignment vertical="center"/>
      <protection locked="0"/>
    </xf>
    <xf numFmtId="0" fontId="6" fillId="5" borderId="11" xfId="0" applyFont="1" applyFill="1" applyBorder="1" applyAlignment="1">
      <alignment vertical="center"/>
    </xf>
    <xf numFmtId="0" fontId="19" fillId="5" borderId="11" xfId="7" applyFont="1" applyFill="1" applyBorder="1" applyAlignment="1" applyProtection="1">
      <alignment vertical="center"/>
      <protection locked="0"/>
    </xf>
    <xf numFmtId="0" fontId="17" fillId="5" borderId="11" xfId="5" applyFont="1" applyFill="1" applyBorder="1" applyAlignment="1" applyProtection="1">
      <alignment horizontal="left" vertical="center"/>
      <protection locked="0"/>
    </xf>
    <xf numFmtId="0" fontId="18" fillId="5" borderId="11" xfId="0" applyFont="1" applyFill="1" applyBorder="1" applyAlignment="1">
      <alignment vertical="center"/>
    </xf>
    <xf numFmtId="0" fontId="9" fillId="0" borderId="0" xfId="8" applyAlignment="1">
      <alignment horizontal="right" vertical="center" indent="1"/>
    </xf>
    <xf numFmtId="0" fontId="0" fillId="0" borderId="7" xfId="0" applyBorder="1" applyAlignment="1">
      <alignment horizontal="right" vertical="center" indent="1"/>
    </xf>
    <xf numFmtId="1" fontId="0" fillId="0" borderId="12" xfId="0" applyNumberFormat="1" applyBorder="1" applyAlignment="1">
      <alignment horizontal="center" vertical="center" wrapText="1"/>
    </xf>
    <xf numFmtId="0" fontId="0" fillId="0" borderId="0" xfId="0" applyAlignment="1"/>
    <xf numFmtId="165" fontId="6" fillId="5" borderId="3" xfId="9" applyFont="1" applyFill="1" applyAlignment="1" applyProtection="1">
      <alignment horizontal="center" vertical="center"/>
      <protection locked="0"/>
    </xf>
    <xf numFmtId="0" fontId="0" fillId="0" borderId="10" xfId="0" applyBorder="1" applyAlignment="1"/>
  </cellXfs>
  <cellStyles count="13">
    <cellStyle name="Comma" xfId="4" builtinId="3" customBuiltin="1"/>
    <cellStyle name="Date" xfId="10" xr:uid="{229918B6-DD13-4F5A-97B9-305F7E002AA3}"/>
    <cellStyle name="Heading 1" xfId="6" builtinId="16" customBuiltin="1"/>
    <cellStyle name="Heading 2" xfId="7" builtinId="17" customBuiltin="1"/>
    <cellStyle name="Heading 3" xfId="8" builtinId="18" customBuiltin="1"/>
    <cellStyle name="Hyperlink" xfId="1" builtinId="8" customBuiltin="1"/>
    <cellStyle name="Name" xfId="11" xr:uid="{B2D3C1EE-6B41-4801-AAFC-C2274E49E503}"/>
    <cellStyle name="Normal" xfId="0" builtinId="0"/>
    <cellStyle name="Percent" xfId="2" builtinId="5"/>
    <cellStyle name="Project Start" xfId="9" xr:uid="{8EB8A09A-C31C-40A3-B2C1-9449520178B8}"/>
    <cellStyle name="Task" xfId="12" xr:uid="{6391D789-272B-4DD2-9BF3-2CDCF610FA41}"/>
    <cellStyle name="Title" xfId="5" builtinId="15" customBuiltin="1"/>
    <cellStyle name="zHiddenText" xfId="3" xr:uid="{26E66EE6-E33F-4D77-BAE4-0FB4F5BBF673}"/>
  </cellStyles>
  <dxfs count="55">
    <dxf>
      <numFmt numFmtId="164" formatCode="m/d/yy;@"/>
      <fill>
        <patternFill patternType="solid">
          <fgColor indexed="64"/>
          <bgColor theme="0" tint="-4.9989318521683403E-2"/>
        </patternFill>
      </fill>
      <protection locked="0" hidden="0"/>
    </dxf>
    <dxf>
      <numFmt numFmtId="164" formatCode="m/d/yy;@"/>
      <fill>
        <patternFill patternType="none">
          <fgColor auto="1"/>
          <bgColor auto="1"/>
        </patternFill>
      </fill>
      <alignment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1" hidden="0"/>
    </dxf>
    <dxf>
      <fill>
        <patternFill patternType="none">
          <fgColor auto="1"/>
          <bgColor auto="1"/>
        </patternFill>
      </fill>
      <alignment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0" hidden="0"/>
    </dxf>
    <dxf>
      <fill>
        <patternFill patternType="none">
          <fgColor auto="1"/>
          <bgColor auto="1"/>
        </patternFill>
      </fill>
      <alignment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</dxf>
    <dxf>
      <numFmt numFmtId="30" formatCode="@"/>
      <fill>
        <patternFill patternType="none">
          <fgColor auto="1"/>
          <bgColor auto="1"/>
        </patternFill>
      </fill>
      <alignment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</dxf>
    <dxf>
      <numFmt numFmtId="30" formatCode="@"/>
      <fill>
        <patternFill patternType="none">
          <fgColor auto="1"/>
          <bgColor auto="1"/>
        </patternFill>
      </fill>
      <alignment textRotation="0" wrapText="1" indent="0" justifyLastLine="0" shrinkToFit="0" readingOrder="0"/>
      <border diagonalUp="0" diagonalDown="0" outline="0">
        <left/>
        <right/>
        <top style="medium">
          <color theme="0" tint="-0.14996795556505021"/>
        </top>
        <bottom style="medium">
          <color theme="0" tint="-0.14996795556505021"/>
        </bottom>
      </border>
      <protection locked="0" hidden="0"/>
    </dxf>
    <dxf>
      <border outline="0">
        <top style="thin">
          <color theme="0" tint="-0.34998626667073579"/>
        </top>
        <bottom style="medium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theme="1" tint="0.34998626667073579"/>
        </patternFill>
      </fill>
      <alignment horizontal="center" vertical="center" textRotation="0" wrapText="1" indent="0" justifyLastLine="0" shrinkToFit="0" readingOrder="0"/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8064A2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8064A2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8064A2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8064A2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8064A2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8064A2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8064A2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color rgb="FFFF0000"/>
      </font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8064A2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54"/>
      <tableStyleElement type="headerRow" dxfId="53"/>
      <tableStyleElement type="totalRow" dxfId="52"/>
      <tableStyleElement type="firstColumn" dxfId="51"/>
      <tableStyleElement type="lastColumn" dxfId="50"/>
      <tableStyleElement type="firstRowStripe" dxfId="49"/>
      <tableStyleElement type="secondRowStripe" dxfId="48"/>
      <tableStyleElement type="firstColumnStripe" dxfId="47"/>
      <tableStyleElement type="secondColumnStripe" dxfId="4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DCE5F1"/>
      <color rgb="FF8EA9DB"/>
      <color rgb="FF215881"/>
      <color rgb="FF8064A2"/>
      <color rgb="FF42648A"/>
      <color rgb="FF969696"/>
      <color rgb="FFC0C0C0"/>
      <color rgb="FF427FC2"/>
      <color rgb="FF44678E"/>
      <color rgb="FF4A6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19D17-4E59-4F3D-9D79-4EFBE75BA035}" name="Table2" displayName="Table2" ref="A6:G94" totalsRowShown="0" headerRowDxfId="8" tableBorderDxfId="7">
  <autoFilter ref="A6:G94" xr:uid="{30619D17-4E59-4F3D-9D79-4EFBE75BA03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2E8ADC3-EE94-4126-87D1-A1131D672318}" name="ACTIVITY" dataDxfId="6" dataCellStyle="Task"/>
    <tableColumn id="2" xr3:uid="{D1E632AA-C71C-469B-87EA-EC1C74E921F6}" name="ASSIGNED_x000a_TO" dataDxfId="5"/>
    <tableColumn id="3" xr3:uid="{7E39B960-38E6-4430-ADD0-6C94EBC99EA2}" name="DUR_x000a_(days)" dataDxfId="4"/>
    <tableColumn id="4" xr3:uid="{7ACBDE02-08C3-44F4-B5FF-E762F4C9E07B}" name="PROGRESS" dataDxfId="3" dataCellStyle="Percent"/>
    <tableColumn id="5" xr3:uid="{70A58E7B-3A6A-49B3-92AC-FC1E68209E6A}" name="START" dataDxfId="2" dataCellStyle="Date"/>
    <tableColumn id="6" xr3:uid="{2C584E15-9DD4-4EDE-BF5C-807A4759C761}" name="END" dataDxfId="1" dataCellStyle="Date">
      <calculatedColumnFormula>IF(ISBLANK(task_start),"",IF(Duration=0,task_start+Duration,IF($E$4="7 Day",task_start+(Duration-1),WORKDAY(task_start-1,Duration))))</calculatedColumnFormula>
    </tableColumn>
    <tableColumn id="7" xr3:uid="{DEEE9065-D9FE-475C-871B-E0E2C25F47A3}" name="Column1" dataDxfId="0" dataCellStyle="Date">
      <calculatedColumnFormula>IF(ISBLANK(F7),"",IF(D7=0,F7+D7,F7+D7-1))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F94"/>
  <sheetViews>
    <sheetView showGridLines="0" tabSelected="1" showRuler="0" zoomScale="90" zoomScaleNormal="90" zoomScalePageLayoutView="70" workbookViewId="0">
      <pane xSplit="6" ySplit="7" topLeftCell="I8" activePane="bottomRight" state="frozen"/>
      <selection pane="bottomRight" activeCell="F99" sqref="F99"/>
      <selection pane="bottomLeft" activeCell="A7" sqref="A7"/>
      <selection pane="topRight" activeCell="A7" sqref="A7"/>
    </sheetView>
  </sheetViews>
  <sheetFormatPr defaultColWidth="8.85546875" defaultRowHeight="30" customHeight="1"/>
  <cols>
    <col min="1" max="1" width="38.140625" customWidth="1"/>
    <col min="2" max="2" width="20.42578125" customWidth="1"/>
    <col min="3" max="3" width="5.42578125" style="17" customWidth="1"/>
    <col min="4" max="4" width="10.140625" customWidth="1"/>
    <col min="5" max="5" width="9.42578125" style="18" bestFit="1" customWidth="1"/>
    <col min="6" max="6" width="10.42578125" customWidth="1"/>
    <col min="7" max="7" width="2.42578125" hidden="1" customWidth="1"/>
    <col min="8" max="8" width="6.140625" hidden="1" customWidth="1"/>
    <col min="9" max="162" width="2.42578125" customWidth="1"/>
  </cols>
  <sheetData>
    <row r="1" spans="1:162" ht="30" customHeight="1">
      <c r="A1" s="67" t="s">
        <v>0</v>
      </c>
      <c r="B1" s="68"/>
      <c r="C1" s="13"/>
      <c r="D1" s="10"/>
      <c r="E1" s="11"/>
      <c r="F1" s="12"/>
      <c r="H1" s="1"/>
      <c r="I1" s="7"/>
      <c r="W1" s="16"/>
      <c r="AK1" s="16"/>
    </row>
    <row r="2" spans="1:162" ht="30" customHeight="1">
      <c r="A2" s="64" t="s">
        <v>1</v>
      </c>
      <c r="B2" s="65"/>
      <c r="C2" s="71" t="s">
        <v>2</v>
      </c>
      <c r="D2" s="72"/>
      <c r="E2" s="73">
        <v>45604</v>
      </c>
      <c r="F2" s="73"/>
      <c r="I2" s="9"/>
    </row>
    <row r="3" spans="1:162" ht="30" customHeight="1">
      <c r="A3" s="66" t="s">
        <v>3</v>
      </c>
      <c r="B3" s="65"/>
      <c r="C3" s="69" t="s">
        <v>4</v>
      </c>
      <c r="D3" s="70"/>
      <c r="E3" s="14">
        <v>1</v>
      </c>
    </row>
    <row r="4" spans="1:162" ht="30" customHeight="1">
      <c r="A4" s="23"/>
      <c r="B4" s="20"/>
      <c r="D4" s="19" t="s">
        <v>5</v>
      </c>
      <c r="E4" s="22" t="s">
        <v>6</v>
      </c>
      <c r="F4" s="15"/>
      <c r="I4" s="61">
        <f>I5</f>
        <v>45600</v>
      </c>
      <c r="J4" s="62"/>
      <c r="K4" s="62"/>
      <c r="L4" s="62"/>
      <c r="M4" s="62"/>
      <c r="N4" s="62"/>
      <c r="O4" s="63"/>
      <c r="P4" s="61">
        <f>P5</f>
        <v>45607</v>
      </c>
      <c r="Q4" s="62"/>
      <c r="R4" s="62"/>
      <c r="S4" s="62"/>
      <c r="T4" s="62"/>
      <c r="U4" s="62"/>
      <c r="V4" s="63"/>
      <c r="W4" s="61">
        <f>W5</f>
        <v>45614</v>
      </c>
      <c r="X4" s="62"/>
      <c r="Y4" s="62"/>
      <c r="Z4" s="62"/>
      <c r="AA4" s="62"/>
      <c r="AB4" s="62"/>
      <c r="AC4" s="63"/>
      <c r="AD4" s="61">
        <f>AD5</f>
        <v>45621</v>
      </c>
      <c r="AE4" s="62"/>
      <c r="AF4" s="62"/>
      <c r="AG4" s="62"/>
      <c r="AH4" s="62"/>
      <c r="AI4" s="62"/>
      <c r="AJ4" s="63"/>
      <c r="AK4" s="61">
        <f>AK5</f>
        <v>45628</v>
      </c>
      <c r="AL4" s="62"/>
      <c r="AM4" s="62"/>
      <c r="AN4" s="62"/>
      <c r="AO4" s="62"/>
      <c r="AP4" s="62"/>
      <c r="AQ4" s="63"/>
      <c r="AR4" s="61">
        <f>AR5</f>
        <v>45635</v>
      </c>
      <c r="AS4" s="62"/>
      <c r="AT4" s="62"/>
      <c r="AU4" s="62"/>
      <c r="AV4" s="62"/>
      <c r="AW4" s="62"/>
      <c r="AX4" s="63"/>
      <c r="AY4" s="61">
        <f>AY5</f>
        <v>45642</v>
      </c>
      <c r="AZ4" s="62"/>
      <c r="BA4" s="62"/>
      <c r="BB4" s="62"/>
      <c r="BC4" s="62"/>
      <c r="BD4" s="62"/>
      <c r="BE4" s="63"/>
      <c r="BF4" s="61">
        <f>BF5</f>
        <v>45649</v>
      </c>
      <c r="BG4" s="62"/>
      <c r="BH4" s="62"/>
      <c r="BI4" s="62"/>
      <c r="BJ4" s="62"/>
      <c r="BK4" s="62"/>
      <c r="BL4" s="63"/>
      <c r="BM4" s="61">
        <f>BM5</f>
        <v>45656</v>
      </c>
      <c r="BN4" s="62"/>
      <c r="BO4" s="62"/>
      <c r="BP4" s="62"/>
      <c r="BQ4" s="62"/>
      <c r="BR4" s="62"/>
      <c r="BS4" s="63"/>
      <c r="BT4" s="61">
        <f>BT5</f>
        <v>45663</v>
      </c>
      <c r="BU4" s="62"/>
      <c r="BV4" s="62"/>
      <c r="BW4" s="62"/>
      <c r="BX4" s="62"/>
      <c r="BY4" s="62"/>
      <c r="BZ4" s="63"/>
      <c r="CA4" s="61">
        <f>CA5</f>
        <v>45670</v>
      </c>
      <c r="CB4" s="62"/>
      <c r="CC4" s="62"/>
      <c r="CD4" s="62"/>
      <c r="CE4" s="62"/>
      <c r="CF4" s="62"/>
      <c r="CG4" s="63"/>
      <c r="CH4" s="61">
        <f>CH5</f>
        <v>45677</v>
      </c>
      <c r="CI4" s="62"/>
      <c r="CJ4" s="62"/>
      <c r="CK4" s="62"/>
      <c r="CL4" s="62"/>
      <c r="CM4" s="62"/>
      <c r="CN4" s="63"/>
      <c r="CO4" s="61">
        <f>CO5</f>
        <v>45684</v>
      </c>
      <c r="CP4" s="62"/>
      <c r="CQ4" s="62"/>
      <c r="CR4" s="62"/>
      <c r="CS4" s="62"/>
      <c r="CT4" s="62"/>
      <c r="CU4" s="63"/>
      <c r="CV4" s="61">
        <f>CV5</f>
        <v>45691</v>
      </c>
      <c r="CW4" s="62"/>
      <c r="CX4" s="62"/>
      <c r="CY4" s="62"/>
      <c r="CZ4" s="62"/>
      <c r="DA4" s="62"/>
      <c r="DB4" s="63"/>
      <c r="DC4" s="61">
        <f>DC5</f>
        <v>45698</v>
      </c>
      <c r="DD4" s="62"/>
      <c r="DE4" s="62"/>
      <c r="DF4" s="62"/>
      <c r="DG4" s="62"/>
      <c r="DH4" s="62"/>
      <c r="DI4" s="63"/>
      <c r="DJ4" s="61">
        <f>DJ5</f>
        <v>45705</v>
      </c>
      <c r="DK4" s="62"/>
      <c r="DL4" s="62"/>
      <c r="DM4" s="62"/>
      <c r="DN4" s="62"/>
      <c r="DO4" s="62"/>
      <c r="DP4" s="63"/>
      <c r="DQ4" s="61">
        <f>DQ5</f>
        <v>45712</v>
      </c>
      <c r="DR4" s="62"/>
      <c r="DS4" s="62"/>
      <c r="DT4" s="62"/>
      <c r="DU4" s="62"/>
      <c r="DV4" s="62"/>
      <c r="DW4" s="63"/>
      <c r="DX4" s="61">
        <f>DX5</f>
        <v>45719</v>
      </c>
      <c r="DY4" s="62"/>
      <c r="DZ4" s="62"/>
      <c r="EA4" s="62"/>
      <c r="EB4" s="62"/>
      <c r="EC4" s="62"/>
      <c r="ED4" s="63"/>
      <c r="EE4" s="61">
        <f>EE5</f>
        <v>45726</v>
      </c>
      <c r="EF4" s="62"/>
      <c r="EG4" s="62"/>
      <c r="EH4" s="62"/>
      <c r="EI4" s="62"/>
      <c r="EJ4" s="62"/>
      <c r="EK4" s="63"/>
      <c r="EL4" s="61">
        <f>EL5</f>
        <v>45733</v>
      </c>
      <c r="EM4" s="62"/>
      <c r="EN4" s="62"/>
      <c r="EO4" s="62"/>
      <c r="EP4" s="62"/>
      <c r="EQ4" s="62"/>
      <c r="ER4" s="63"/>
      <c r="ES4" s="61">
        <f>ES5</f>
        <v>45740</v>
      </c>
      <c r="ET4" s="62"/>
      <c r="EU4" s="62"/>
      <c r="EV4" s="62"/>
      <c r="EW4" s="62"/>
      <c r="EX4" s="62"/>
      <c r="EY4" s="63"/>
      <c r="EZ4" s="61">
        <f>EZ5</f>
        <v>45747</v>
      </c>
      <c r="FA4" s="62"/>
      <c r="FB4" s="62"/>
      <c r="FC4" s="62"/>
      <c r="FD4" s="62"/>
      <c r="FE4" s="62"/>
      <c r="FF4" s="63"/>
    </row>
    <row r="5" spans="1:162" ht="15" customHeight="1">
      <c r="A5" s="72"/>
      <c r="B5" s="72"/>
      <c r="C5" s="72"/>
      <c r="D5" s="72"/>
      <c r="E5" s="72"/>
      <c r="F5" s="72"/>
      <c r="G5" s="74"/>
      <c r="I5" s="4">
        <f>Project_Start-WEEKDAY(Project_Start,1)+2+7*(Display_Week-1)</f>
        <v>45600</v>
      </c>
      <c r="J5" s="3">
        <f>I5+1</f>
        <v>45601</v>
      </c>
      <c r="K5" s="3">
        <f t="shared" ref="K5:AX5" si="0">J5+1</f>
        <v>45602</v>
      </c>
      <c r="L5" s="3">
        <f t="shared" si="0"/>
        <v>45603</v>
      </c>
      <c r="M5" s="3">
        <f t="shared" si="0"/>
        <v>45604</v>
      </c>
      <c r="N5" s="3">
        <f t="shared" si="0"/>
        <v>45605</v>
      </c>
      <c r="O5" s="5">
        <f t="shared" si="0"/>
        <v>45606</v>
      </c>
      <c r="P5" s="4">
        <f>O5+1</f>
        <v>45607</v>
      </c>
      <c r="Q5" s="3">
        <f>P5+1</f>
        <v>45608</v>
      </c>
      <c r="R5" s="3">
        <f t="shared" si="0"/>
        <v>45609</v>
      </c>
      <c r="S5" s="3">
        <f t="shared" si="0"/>
        <v>45610</v>
      </c>
      <c r="T5" s="3">
        <f t="shared" si="0"/>
        <v>45611</v>
      </c>
      <c r="U5" s="3">
        <f t="shared" si="0"/>
        <v>45612</v>
      </c>
      <c r="V5" s="5">
        <f t="shared" si="0"/>
        <v>45613</v>
      </c>
      <c r="W5" s="4">
        <f>V5+1</f>
        <v>45614</v>
      </c>
      <c r="X5" s="3">
        <f>W5+1</f>
        <v>45615</v>
      </c>
      <c r="Y5" s="3">
        <f t="shared" si="0"/>
        <v>45616</v>
      </c>
      <c r="Z5" s="3">
        <f t="shared" si="0"/>
        <v>45617</v>
      </c>
      <c r="AA5" s="3">
        <f t="shared" si="0"/>
        <v>45618</v>
      </c>
      <c r="AB5" s="3">
        <f t="shared" si="0"/>
        <v>45619</v>
      </c>
      <c r="AC5" s="5">
        <f t="shared" si="0"/>
        <v>45620</v>
      </c>
      <c r="AD5" s="4">
        <f>AC5+1</f>
        <v>45621</v>
      </c>
      <c r="AE5" s="3">
        <f>AD5+1</f>
        <v>45622</v>
      </c>
      <c r="AF5" s="3">
        <f t="shared" si="0"/>
        <v>45623</v>
      </c>
      <c r="AG5" s="3">
        <f t="shared" si="0"/>
        <v>45624</v>
      </c>
      <c r="AH5" s="3">
        <f t="shared" si="0"/>
        <v>45625</v>
      </c>
      <c r="AI5" s="3">
        <f t="shared" si="0"/>
        <v>45626</v>
      </c>
      <c r="AJ5" s="5">
        <f t="shared" si="0"/>
        <v>45627</v>
      </c>
      <c r="AK5" s="4">
        <f>AJ5+1</f>
        <v>45628</v>
      </c>
      <c r="AL5" s="3">
        <f>AK5+1</f>
        <v>45629</v>
      </c>
      <c r="AM5" s="3">
        <f t="shared" si="0"/>
        <v>45630</v>
      </c>
      <c r="AN5" s="3">
        <f t="shared" si="0"/>
        <v>45631</v>
      </c>
      <c r="AO5" s="3">
        <f t="shared" si="0"/>
        <v>45632</v>
      </c>
      <c r="AP5" s="3">
        <f t="shared" si="0"/>
        <v>45633</v>
      </c>
      <c r="AQ5" s="5">
        <f t="shared" si="0"/>
        <v>45634</v>
      </c>
      <c r="AR5" s="4">
        <f>AQ5+1</f>
        <v>45635</v>
      </c>
      <c r="AS5" s="3">
        <f>AR5+1</f>
        <v>45636</v>
      </c>
      <c r="AT5" s="3">
        <f t="shared" si="0"/>
        <v>45637</v>
      </c>
      <c r="AU5" s="3">
        <f t="shared" si="0"/>
        <v>45638</v>
      </c>
      <c r="AV5" s="3">
        <f t="shared" si="0"/>
        <v>45639</v>
      </c>
      <c r="AW5" s="3">
        <f t="shared" si="0"/>
        <v>45640</v>
      </c>
      <c r="AX5" s="5">
        <f t="shared" si="0"/>
        <v>45641</v>
      </c>
      <c r="AY5" s="4">
        <f>AX5+1</f>
        <v>45642</v>
      </c>
      <c r="AZ5" s="3">
        <f>AY5+1</f>
        <v>45643</v>
      </c>
      <c r="BA5" s="3">
        <f t="shared" ref="BA5:BE5" si="1">AZ5+1</f>
        <v>45644</v>
      </c>
      <c r="BB5" s="3">
        <f t="shared" si="1"/>
        <v>45645</v>
      </c>
      <c r="BC5" s="3">
        <f t="shared" si="1"/>
        <v>45646</v>
      </c>
      <c r="BD5" s="3">
        <f t="shared" si="1"/>
        <v>45647</v>
      </c>
      <c r="BE5" s="5">
        <f t="shared" si="1"/>
        <v>45648</v>
      </c>
      <c r="BF5" s="4">
        <f>BE5+1</f>
        <v>45649</v>
      </c>
      <c r="BG5" s="3">
        <f>BF5+1</f>
        <v>45650</v>
      </c>
      <c r="BH5" s="3">
        <f t="shared" ref="BH5:BL5" si="2">BG5+1</f>
        <v>45651</v>
      </c>
      <c r="BI5" s="3">
        <f t="shared" si="2"/>
        <v>45652</v>
      </c>
      <c r="BJ5" s="3">
        <f t="shared" si="2"/>
        <v>45653</v>
      </c>
      <c r="BK5" s="3">
        <f t="shared" si="2"/>
        <v>45654</v>
      </c>
      <c r="BL5" s="5">
        <f t="shared" si="2"/>
        <v>45655</v>
      </c>
      <c r="BM5" s="4">
        <f>BL5+1</f>
        <v>45656</v>
      </c>
      <c r="BN5" s="3">
        <f>BM5+1</f>
        <v>45657</v>
      </c>
      <c r="BO5" s="3">
        <f t="shared" ref="BO5" si="3">BN5+1</f>
        <v>45658</v>
      </c>
      <c r="BP5" s="3">
        <f t="shared" ref="BP5" si="4">BO5+1</f>
        <v>45659</v>
      </c>
      <c r="BQ5" s="3">
        <f t="shared" ref="BQ5" si="5">BP5+1</f>
        <v>45660</v>
      </c>
      <c r="BR5" s="3">
        <f t="shared" ref="BR5" si="6">BQ5+1</f>
        <v>45661</v>
      </c>
      <c r="BS5" s="5">
        <f t="shared" ref="BS5" si="7">BR5+1</f>
        <v>45662</v>
      </c>
      <c r="BT5" s="4">
        <f>BS5+1</f>
        <v>45663</v>
      </c>
      <c r="BU5" s="3">
        <f>BT5+1</f>
        <v>45664</v>
      </c>
      <c r="BV5" s="3">
        <f t="shared" ref="BV5" si="8">BU5+1</f>
        <v>45665</v>
      </c>
      <c r="BW5" s="3">
        <f t="shared" ref="BW5" si="9">BV5+1</f>
        <v>45666</v>
      </c>
      <c r="BX5" s="3">
        <f t="shared" ref="BX5" si="10">BW5+1</f>
        <v>45667</v>
      </c>
      <c r="BY5" s="3">
        <f t="shared" ref="BY5" si="11">BX5+1</f>
        <v>45668</v>
      </c>
      <c r="BZ5" s="5">
        <f t="shared" ref="BZ5" si="12">BY5+1</f>
        <v>45669</v>
      </c>
      <c r="CA5" s="4">
        <f>BZ5+1</f>
        <v>45670</v>
      </c>
      <c r="CB5" s="3">
        <f>CA5+1</f>
        <v>45671</v>
      </c>
      <c r="CC5" s="3">
        <f t="shared" ref="CC5" si="13">CB5+1</f>
        <v>45672</v>
      </c>
      <c r="CD5" s="3">
        <f t="shared" ref="CD5" si="14">CC5+1</f>
        <v>45673</v>
      </c>
      <c r="CE5" s="3">
        <f t="shared" ref="CE5" si="15">CD5+1</f>
        <v>45674</v>
      </c>
      <c r="CF5" s="3">
        <f t="shared" ref="CF5" si="16">CE5+1</f>
        <v>45675</v>
      </c>
      <c r="CG5" s="5">
        <f t="shared" ref="CG5" si="17">CF5+1</f>
        <v>45676</v>
      </c>
      <c r="CH5" s="4">
        <f>CG5+1</f>
        <v>45677</v>
      </c>
      <c r="CI5" s="3">
        <f>CH5+1</f>
        <v>45678</v>
      </c>
      <c r="CJ5" s="3">
        <f t="shared" ref="CJ5" si="18">CI5+1</f>
        <v>45679</v>
      </c>
      <c r="CK5" s="3">
        <f t="shared" ref="CK5" si="19">CJ5+1</f>
        <v>45680</v>
      </c>
      <c r="CL5" s="3">
        <f t="shared" ref="CL5" si="20">CK5+1</f>
        <v>45681</v>
      </c>
      <c r="CM5" s="3">
        <f t="shared" ref="CM5" si="21">CL5+1</f>
        <v>45682</v>
      </c>
      <c r="CN5" s="5">
        <f t="shared" ref="CN5" si="22">CM5+1</f>
        <v>45683</v>
      </c>
      <c r="CO5" s="4">
        <f>CN5+1</f>
        <v>45684</v>
      </c>
      <c r="CP5" s="3">
        <f>CO5+1</f>
        <v>45685</v>
      </c>
      <c r="CQ5" s="3">
        <f t="shared" ref="CQ5" si="23">CP5+1</f>
        <v>45686</v>
      </c>
      <c r="CR5" s="3">
        <f t="shared" ref="CR5" si="24">CQ5+1</f>
        <v>45687</v>
      </c>
      <c r="CS5" s="3">
        <f t="shared" ref="CS5" si="25">CR5+1</f>
        <v>45688</v>
      </c>
      <c r="CT5" s="3">
        <f t="shared" ref="CT5" si="26">CS5+1</f>
        <v>45689</v>
      </c>
      <c r="CU5" s="5">
        <f t="shared" ref="CU5" si="27">CT5+1</f>
        <v>45690</v>
      </c>
      <c r="CV5" s="4">
        <f>CU5+1</f>
        <v>45691</v>
      </c>
      <c r="CW5" s="3">
        <f>CV5+1</f>
        <v>45692</v>
      </c>
      <c r="CX5" s="3">
        <f t="shared" ref="CX5" si="28">CW5+1</f>
        <v>45693</v>
      </c>
      <c r="CY5" s="3">
        <f t="shared" ref="CY5" si="29">CX5+1</f>
        <v>45694</v>
      </c>
      <c r="CZ5" s="3">
        <f t="shared" ref="CZ5" si="30">CY5+1</f>
        <v>45695</v>
      </c>
      <c r="DA5" s="3">
        <f t="shared" ref="DA5" si="31">CZ5+1</f>
        <v>45696</v>
      </c>
      <c r="DB5" s="5">
        <f t="shared" ref="DB5" si="32">DA5+1</f>
        <v>45697</v>
      </c>
      <c r="DC5" s="4">
        <f>DB5+1</f>
        <v>45698</v>
      </c>
      <c r="DD5" s="3">
        <f>DC5+1</f>
        <v>45699</v>
      </c>
      <c r="DE5" s="3">
        <f t="shared" ref="DE5" si="33">DD5+1</f>
        <v>45700</v>
      </c>
      <c r="DF5" s="3">
        <f t="shared" ref="DF5" si="34">DE5+1</f>
        <v>45701</v>
      </c>
      <c r="DG5" s="3">
        <f t="shared" ref="DG5" si="35">DF5+1</f>
        <v>45702</v>
      </c>
      <c r="DH5" s="3">
        <f t="shared" ref="DH5" si="36">DG5+1</f>
        <v>45703</v>
      </c>
      <c r="DI5" s="5">
        <f t="shared" ref="DI5" si="37">DH5+1</f>
        <v>45704</v>
      </c>
      <c r="DJ5" s="4">
        <f>DI5+1</f>
        <v>45705</v>
      </c>
      <c r="DK5" s="3">
        <f>DJ5+1</f>
        <v>45706</v>
      </c>
      <c r="DL5" s="3">
        <f t="shared" ref="DL5" si="38">DK5+1</f>
        <v>45707</v>
      </c>
      <c r="DM5" s="3">
        <f t="shared" ref="DM5" si="39">DL5+1</f>
        <v>45708</v>
      </c>
      <c r="DN5" s="3">
        <f t="shared" ref="DN5" si="40">DM5+1</f>
        <v>45709</v>
      </c>
      <c r="DO5" s="3">
        <f t="shared" ref="DO5" si="41">DN5+1</f>
        <v>45710</v>
      </c>
      <c r="DP5" s="5">
        <f t="shared" ref="DP5" si="42">DO5+1</f>
        <v>45711</v>
      </c>
      <c r="DQ5" s="4">
        <f>DP5+1</f>
        <v>45712</v>
      </c>
      <c r="DR5" s="3">
        <f>DQ5+1</f>
        <v>45713</v>
      </c>
      <c r="DS5" s="3">
        <f t="shared" ref="DS5" si="43">DR5+1</f>
        <v>45714</v>
      </c>
      <c r="DT5" s="3">
        <f t="shared" ref="DT5" si="44">DS5+1</f>
        <v>45715</v>
      </c>
      <c r="DU5" s="3">
        <f t="shared" ref="DU5" si="45">DT5+1</f>
        <v>45716</v>
      </c>
      <c r="DV5" s="3">
        <f t="shared" ref="DV5" si="46">DU5+1</f>
        <v>45717</v>
      </c>
      <c r="DW5" s="5">
        <f t="shared" ref="DW5" si="47">DV5+1</f>
        <v>45718</v>
      </c>
      <c r="DX5" s="4">
        <f>DW5+1</f>
        <v>45719</v>
      </c>
      <c r="DY5" s="3">
        <f>DX5+1</f>
        <v>45720</v>
      </c>
      <c r="DZ5" s="3">
        <f t="shared" ref="DZ5" si="48">DY5+1</f>
        <v>45721</v>
      </c>
      <c r="EA5" s="3">
        <f t="shared" ref="EA5" si="49">DZ5+1</f>
        <v>45722</v>
      </c>
      <c r="EB5" s="3">
        <f t="shared" ref="EB5" si="50">EA5+1</f>
        <v>45723</v>
      </c>
      <c r="EC5" s="3">
        <f t="shared" ref="EC5" si="51">EB5+1</f>
        <v>45724</v>
      </c>
      <c r="ED5" s="5">
        <f t="shared" ref="ED5" si="52">EC5+1</f>
        <v>45725</v>
      </c>
      <c r="EE5" s="4">
        <f>ED5+1</f>
        <v>45726</v>
      </c>
      <c r="EF5" s="3">
        <f>EE5+1</f>
        <v>45727</v>
      </c>
      <c r="EG5" s="3">
        <f t="shared" ref="EG5" si="53">EF5+1</f>
        <v>45728</v>
      </c>
      <c r="EH5" s="3">
        <f t="shared" ref="EH5" si="54">EG5+1</f>
        <v>45729</v>
      </c>
      <c r="EI5" s="3">
        <f t="shared" ref="EI5" si="55">EH5+1</f>
        <v>45730</v>
      </c>
      <c r="EJ5" s="3">
        <f t="shared" ref="EJ5" si="56">EI5+1</f>
        <v>45731</v>
      </c>
      <c r="EK5" s="5">
        <f t="shared" ref="EK5" si="57">EJ5+1</f>
        <v>45732</v>
      </c>
      <c r="EL5" s="4">
        <f>EK5+1</f>
        <v>45733</v>
      </c>
      <c r="EM5" s="3">
        <f>EL5+1</f>
        <v>45734</v>
      </c>
      <c r="EN5" s="3">
        <f t="shared" ref="EN5" si="58">EM5+1</f>
        <v>45735</v>
      </c>
      <c r="EO5" s="3">
        <f t="shared" ref="EO5" si="59">EN5+1</f>
        <v>45736</v>
      </c>
      <c r="EP5" s="3">
        <f t="shared" ref="EP5" si="60">EO5+1</f>
        <v>45737</v>
      </c>
      <c r="EQ5" s="3">
        <f t="shared" ref="EQ5" si="61">EP5+1</f>
        <v>45738</v>
      </c>
      <c r="ER5" s="5">
        <f t="shared" ref="ER5" si="62">EQ5+1</f>
        <v>45739</v>
      </c>
      <c r="ES5" s="4">
        <f>ER5+1</f>
        <v>45740</v>
      </c>
      <c r="ET5" s="3">
        <f>ES5+1</f>
        <v>45741</v>
      </c>
      <c r="EU5" s="3">
        <f t="shared" ref="EU5" si="63">ET5+1</f>
        <v>45742</v>
      </c>
      <c r="EV5" s="3">
        <f t="shared" ref="EV5" si="64">EU5+1</f>
        <v>45743</v>
      </c>
      <c r="EW5" s="3">
        <f t="shared" ref="EW5" si="65">EV5+1</f>
        <v>45744</v>
      </c>
      <c r="EX5" s="3">
        <f t="shared" ref="EX5" si="66">EW5+1</f>
        <v>45745</v>
      </c>
      <c r="EY5" s="5">
        <f t="shared" ref="EY5" si="67">EX5+1</f>
        <v>45746</v>
      </c>
      <c r="EZ5" s="4">
        <f>EY5+1</f>
        <v>45747</v>
      </c>
      <c r="FA5" s="3">
        <f>EZ5+1</f>
        <v>45748</v>
      </c>
      <c r="FB5" s="3">
        <f t="shared" ref="FB5" si="68">FA5+1</f>
        <v>45749</v>
      </c>
      <c r="FC5" s="3">
        <f t="shared" ref="FC5" si="69">FB5+1</f>
        <v>45750</v>
      </c>
      <c r="FD5" s="3">
        <f t="shared" ref="FD5" si="70">FC5+1</f>
        <v>45751</v>
      </c>
      <c r="FE5" s="3">
        <f t="shared" ref="FE5" si="71">FD5+1</f>
        <v>45752</v>
      </c>
      <c r="FF5" s="5">
        <f t="shared" ref="FF5" si="72">FE5+1</f>
        <v>45753</v>
      </c>
    </row>
    <row r="6" spans="1:162" ht="47.45" customHeight="1">
      <c r="A6" s="32" t="s">
        <v>7</v>
      </c>
      <c r="B6" s="24" t="s">
        <v>8</v>
      </c>
      <c r="C6" s="25" t="s">
        <v>9</v>
      </c>
      <c r="D6" s="26" t="s">
        <v>10</v>
      </c>
      <c r="E6" s="26" t="s">
        <v>11</v>
      </c>
      <c r="F6" s="26" t="s">
        <v>12</v>
      </c>
      <c r="G6" s="2" t="s">
        <v>13</v>
      </c>
      <c r="H6" s="2" t="s">
        <v>14</v>
      </c>
      <c r="I6" s="6" t="str">
        <f t="shared" ref="I6" si="73">LEFT(TEXT(I5,"ddd"),1)</f>
        <v>M</v>
      </c>
      <c r="J6" s="6" t="str">
        <f t="shared" ref="J6:AR6" si="74">LEFT(TEXT(J5,"ddd"),1)</f>
        <v>T</v>
      </c>
      <c r="K6" s="6" t="str">
        <f t="shared" si="74"/>
        <v>W</v>
      </c>
      <c r="L6" s="6" t="str">
        <f t="shared" si="74"/>
        <v>T</v>
      </c>
      <c r="M6" s="6" t="str">
        <f t="shared" si="74"/>
        <v>F</v>
      </c>
      <c r="N6" s="6" t="str">
        <f t="shared" si="74"/>
        <v>S</v>
      </c>
      <c r="O6" s="6" t="str">
        <f t="shared" si="74"/>
        <v>S</v>
      </c>
      <c r="P6" s="6" t="str">
        <f t="shared" si="74"/>
        <v>M</v>
      </c>
      <c r="Q6" s="6" t="str">
        <f t="shared" si="74"/>
        <v>T</v>
      </c>
      <c r="R6" s="6" t="str">
        <f t="shared" si="74"/>
        <v>W</v>
      </c>
      <c r="S6" s="6" t="str">
        <f t="shared" si="74"/>
        <v>T</v>
      </c>
      <c r="T6" s="6" t="str">
        <f t="shared" si="74"/>
        <v>F</v>
      </c>
      <c r="U6" s="6" t="str">
        <f t="shared" si="74"/>
        <v>S</v>
      </c>
      <c r="V6" s="6" t="str">
        <f t="shared" si="74"/>
        <v>S</v>
      </c>
      <c r="W6" s="6" t="str">
        <f t="shared" si="74"/>
        <v>M</v>
      </c>
      <c r="X6" s="6" t="str">
        <f t="shared" si="74"/>
        <v>T</v>
      </c>
      <c r="Y6" s="6" t="str">
        <f t="shared" si="74"/>
        <v>W</v>
      </c>
      <c r="Z6" s="6" t="str">
        <f t="shared" si="74"/>
        <v>T</v>
      </c>
      <c r="AA6" s="6" t="str">
        <f t="shared" si="74"/>
        <v>F</v>
      </c>
      <c r="AB6" s="6" t="str">
        <f t="shared" si="74"/>
        <v>S</v>
      </c>
      <c r="AC6" s="6" t="str">
        <f t="shared" si="74"/>
        <v>S</v>
      </c>
      <c r="AD6" s="6" t="str">
        <f t="shared" si="74"/>
        <v>M</v>
      </c>
      <c r="AE6" s="6" t="str">
        <f t="shared" si="74"/>
        <v>T</v>
      </c>
      <c r="AF6" s="6" t="str">
        <f t="shared" si="74"/>
        <v>W</v>
      </c>
      <c r="AG6" s="6" t="str">
        <f t="shared" si="74"/>
        <v>T</v>
      </c>
      <c r="AH6" s="6" t="str">
        <f t="shared" si="74"/>
        <v>F</v>
      </c>
      <c r="AI6" s="6" t="str">
        <f t="shared" si="74"/>
        <v>S</v>
      </c>
      <c r="AJ6" s="6" t="str">
        <f t="shared" si="74"/>
        <v>S</v>
      </c>
      <c r="AK6" s="6" t="str">
        <f t="shared" si="74"/>
        <v>M</v>
      </c>
      <c r="AL6" s="6" t="str">
        <f t="shared" si="74"/>
        <v>T</v>
      </c>
      <c r="AM6" s="6" t="str">
        <f t="shared" si="74"/>
        <v>W</v>
      </c>
      <c r="AN6" s="6" t="str">
        <f t="shared" si="74"/>
        <v>T</v>
      </c>
      <c r="AO6" s="6" t="str">
        <f t="shared" si="74"/>
        <v>F</v>
      </c>
      <c r="AP6" s="6" t="str">
        <f t="shared" si="74"/>
        <v>S</v>
      </c>
      <c r="AQ6" s="6" t="str">
        <f t="shared" si="74"/>
        <v>S</v>
      </c>
      <c r="AR6" s="6" t="str">
        <f t="shared" si="74"/>
        <v>M</v>
      </c>
      <c r="AS6" s="6" t="str">
        <f t="shared" ref="AS6:BL6" si="75">LEFT(TEXT(AS5,"ddd"),1)</f>
        <v>T</v>
      </c>
      <c r="AT6" s="6" t="str">
        <f t="shared" si="75"/>
        <v>W</v>
      </c>
      <c r="AU6" s="6" t="str">
        <f t="shared" si="75"/>
        <v>T</v>
      </c>
      <c r="AV6" s="6" t="str">
        <f t="shared" si="75"/>
        <v>F</v>
      </c>
      <c r="AW6" s="6" t="str">
        <f t="shared" si="75"/>
        <v>S</v>
      </c>
      <c r="AX6" s="6" t="str">
        <f t="shared" si="75"/>
        <v>S</v>
      </c>
      <c r="AY6" s="6" t="str">
        <f t="shared" si="75"/>
        <v>M</v>
      </c>
      <c r="AZ6" s="6" t="str">
        <f t="shared" si="75"/>
        <v>T</v>
      </c>
      <c r="BA6" s="6" t="str">
        <f t="shared" si="75"/>
        <v>W</v>
      </c>
      <c r="BB6" s="6" t="str">
        <f t="shared" si="75"/>
        <v>T</v>
      </c>
      <c r="BC6" s="6" t="str">
        <f t="shared" si="75"/>
        <v>F</v>
      </c>
      <c r="BD6" s="6" t="str">
        <f t="shared" si="75"/>
        <v>S</v>
      </c>
      <c r="BE6" s="6" t="str">
        <f t="shared" si="75"/>
        <v>S</v>
      </c>
      <c r="BF6" s="6" t="str">
        <f t="shared" si="75"/>
        <v>M</v>
      </c>
      <c r="BG6" s="6" t="str">
        <f t="shared" si="75"/>
        <v>T</v>
      </c>
      <c r="BH6" s="6" t="str">
        <f t="shared" si="75"/>
        <v>W</v>
      </c>
      <c r="BI6" s="6" t="str">
        <f t="shared" si="75"/>
        <v>T</v>
      </c>
      <c r="BJ6" s="6" t="str">
        <f t="shared" si="75"/>
        <v>F</v>
      </c>
      <c r="BK6" s="6" t="str">
        <f t="shared" si="75"/>
        <v>S</v>
      </c>
      <c r="BL6" s="6" t="str">
        <f t="shared" si="75"/>
        <v>S</v>
      </c>
      <c r="BM6" s="6" t="str">
        <f t="shared" ref="BM6:DI6" si="76">LEFT(TEXT(BM5,"ddd"),1)</f>
        <v>M</v>
      </c>
      <c r="BN6" s="6" t="str">
        <f t="shared" si="76"/>
        <v>T</v>
      </c>
      <c r="BO6" s="6" t="str">
        <f t="shared" si="76"/>
        <v>W</v>
      </c>
      <c r="BP6" s="6" t="str">
        <f t="shared" si="76"/>
        <v>T</v>
      </c>
      <c r="BQ6" s="6" t="str">
        <f t="shared" si="76"/>
        <v>F</v>
      </c>
      <c r="BR6" s="6" t="str">
        <f t="shared" si="76"/>
        <v>S</v>
      </c>
      <c r="BS6" s="6" t="str">
        <f t="shared" si="76"/>
        <v>S</v>
      </c>
      <c r="BT6" s="6" t="str">
        <f t="shared" si="76"/>
        <v>M</v>
      </c>
      <c r="BU6" s="6" t="str">
        <f t="shared" si="76"/>
        <v>T</v>
      </c>
      <c r="BV6" s="6" t="str">
        <f t="shared" si="76"/>
        <v>W</v>
      </c>
      <c r="BW6" s="6" t="str">
        <f t="shared" si="76"/>
        <v>T</v>
      </c>
      <c r="BX6" s="6" t="str">
        <f t="shared" si="76"/>
        <v>F</v>
      </c>
      <c r="BY6" s="6" t="str">
        <f t="shared" si="76"/>
        <v>S</v>
      </c>
      <c r="BZ6" s="6" t="str">
        <f t="shared" si="76"/>
        <v>S</v>
      </c>
      <c r="CA6" s="6" t="str">
        <f t="shared" si="76"/>
        <v>M</v>
      </c>
      <c r="CB6" s="6" t="str">
        <f t="shared" si="76"/>
        <v>T</v>
      </c>
      <c r="CC6" s="6" t="str">
        <f t="shared" si="76"/>
        <v>W</v>
      </c>
      <c r="CD6" s="6" t="str">
        <f t="shared" si="76"/>
        <v>T</v>
      </c>
      <c r="CE6" s="6" t="str">
        <f t="shared" si="76"/>
        <v>F</v>
      </c>
      <c r="CF6" s="6" t="str">
        <f t="shared" si="76"/>
        <v>S</v>
      </c>
      <c r="CG6" s="6" t="str">
        <f t="shared" si="76"/>
        <v>S</v>
      </c>
      <c r="CH6" s="6" t="str">
        <f t="shared" si="76"/>
        <v>M</v>
      </c>
      <c r="CI6" s="6" t="str">
        <f t="shared" si="76"/>
        <v>T</v>
      </c>
      <c r="CJ6" s="6" t="str">
        <f t="shared" si="76"/>
        <v>W</v>
      </c>
      <c r="CK6" s="6" t="str">
        <f t="shared" si="76"/>
        <v>T</v>
      </c>
      <c r="CL6" s="6" t="str">
        <f t="shared" si="76"/>
        <v>F</v>
      </c>
      <c r="CM6" s="6" t="str">
        <f t="shared" si="76"/>
        <v>S</v>
      </c>
      <c r="CN6" s="6" t="str">
        <f t="shared" si="76"/>
        <v>S</v>
      </c>
      <c r="CO6" s="6" t="str">
        <f t="shared" si="76"/>
        <v>M</v>
      </c>
      <c r="CP6" s="6" t="str">
        <f t="shared" si="76"/>
        <v>T</v>
      </c>
      <c r="CQ6" s="6" t="str">
        <f t="shared" si="76"/>
        <v>W</v>
      </c>
      <c r="CR6" s="6" t="str">
        <f t="shared" si="76"/>
        <v>T</v>
      </c>
      <c r="CS6" s="6" t="str">
        <f t="shared" si="76"/>
        <v>F</v>
      </c>
      <c r="CT6" s="6" t="str">
        <f t="shared" si="76"/>
        <v>S</v>
      </c>
      <c r="CU6" s="6" t="str">
        <f t="shared" si="76"/>
        <v>S</v>
      </c>
      <c r="CV6" s="6" t="str">
        <f t="shared" si="76"/>
        <v>M</v>
      </c>
      <c r="CW6" s="6" t="str">
        <f t="shared" si="76"/>
        <v>T</v>
      </c>
      <c r="CX6" s="6" t="str">
        <f t="shared" si="76"/>
        <v>W</v>
      </c>
      <c r="CY6" s="6" t="str">
        <f t="shared" si="76"/>
        <v>T</v>
      </c>
      <c r="CZ6" s="6" t="str">
        <f t="shared" si="76"/>
        <v>F</v>
      </c>
      <c r="DA6" s="6" t="str">
        <f t="shared" si="76"/>
        <v>S</v>
      </c>
      <c r="DB6" s="6" t="str">
        <f t="shared" si="76"/>
        <v>S</v>
      </c>
      <c r="DC6" s="6" t="str">
        <f t="shared" si="76"/>
        <v>M</v>
      </c>
      <c r="DD6" s="6" t="str">
        <f t="shared" si="76"/>
        <v>T</v>
      </c>
      <c r="DE6" s="6" t="str">
        <f t="shared" si="76"/>
        <v>W</v>
      </c>
      <c r="DF6" s="6" t="str">
        <f t="shared" si="76"/>
        <v>T</v>
      </c>
      <c r="DG6" s="6" t="str">
        <f t="shared" si="76"/>
        <v>F</v>
      </c>
      <c r="DH6" s="6" t="str">
        <f t="shared" si="76"/>
        <v>S</v>
      </c>
      <c r="DI6" s="6" t="str">
        <f t="shared" si="76"/>
        <v>S</v>
      </c>
      <c r="DJ6" s="6" t="str">
        <f t="shared" ref="DJ6:FF6" si="77">LEFT(TEXT(DJ5,"ddd"),1)</f>
        <v>M</v>
      </c>
      <c r="DK6" s="6" t="str">
        <f t="shared" si="77"/>
        <v>T</v>
      </c>
      <c r="DL6" s="6" t="str">
        <f t="shared" si="77"/>
        <v>W</v>
      </c>
      <c r="DM6" s="6" t="str">
        <f t="shared" si="77"/>
        <v>T</v>
      </c>
      <c r="DN6" s="6" t="str">
        <f t="shared" si="77"/>
        <v>F</v>
      </c>
      <c r="DO6" s="6" t="str">
        <f t="shared" si="77"/>
        <v>S</v>
      </c>
      <c r="DP6" s="6" t="str">
        <f t="shared" si="77"/>
        <v>S</v>
      </c>
      <c r="DQ6" s="6" t="str">
        <f t="shared" si="77"/>
        <v>M</v>
      </c>
      <c r="DR6" s="6" t="str">
        <f t="shared" si="77"/>
        <v>T</v>
      </c>
      <c r="DS6" s="6" t="str">
        <f t="shared" si="77"/>
        <v>W</v>
      </c>
      <c r="DT6" s="6" t="str">
        <f t="shared" si="77"/>
        <v>T</v>
      </c>
      <c r="DU6" s="6" t="str">
        <f t="shared" si="77"/>
        <v>F</v>
      </c>
      <c r="DV6" s="6" t="str">
        <f t="shared" si="77"/>
        <v>S</v>
      </c>
      <c r="DW6" s="6" t="str">
        <f t="shared" si="77"/>
        <v>S</v>
      </c>
      <c r="DX6" s="6" t="str">
        <f t="shared" si="77"/>
        <v>M</v>
      </c>
      <c r="DY6" s="6" t="str">
        <f t="shared" si="77"/>
        <v>T</v>
      </c>
      <c r="DZ6" s="6" t="str">
        <f t="shared" si="77"/>
        <v>W</v>
      </c>
      <c r="EA6" s="6" t="str">
        <f t="shared" si="77"/>
        <v>T</v>
      </c>
      <c r="EB6" s="6" t="str">
        <f t="shared" si="77"/>
        <v>F</v>
      </c>
      <c r="EC6" s="6" t="str">
        <f t="shared" si="77"/>
        <v>S</v>
      </c>
      <c r="ED6" s="6" t="str">
        <f t="shared" si="77"/>
        <v>S</v>
      </c>
      <c r="EE6" s="6" t="str">
        <f t="shared" si="77"/>
        <v>M</v>
      </c>
      <c r="EF6" s="6" t="str">
        <f t="shared" si="77"/>
        <v>T</v>
      </c>
      <c r="EG6" s="6" t="str">
        <f t="shared" si="77"/>
        <v>W</v>
      </c>
      <c r="EH6" s="6" t="str">
        <f t="shared" si="77"/>
        <v>T</v>
      </c>
      <c r="EI6" s="6" t="str">
        <f t="shared" si="77"/>
        <v>F</v>
      </c>
      <c r="EJ6" s="6" t="str">
        <f t="shared" si="77"/>
        <v>S</v>
      </c>
      <c r="EK6" s="6" t="str">
        <f t="shared" si="77"/>
        <v>S</v>
      </c>
      <c r="EL6" s="6" t="str">
        <f t="shared" si="77"/>
        <v>M</v>
      </c>
      <c r="EM6" s="6" t="str">
        <f t="shared" si="77"/>
        <v>T</v>
      </c>
      <c r="EN6" s="6" t="str">
        <f t="shared" si="77"/>
        <v>W</v>
      </c>
      <c r="EO6" s="6" t="str">
        <f t="shared" si="77"/>
        <v>T</v>
      </c>
      <c r="EP6" s="6" t="str">
        <f t="shared" si="77"/>
        <v>F</v>
      </c>
      <c r="EQ6" s="6" t="str">
        <f t="shared" si="77"/>
        <v>S</v>
      </c>
      <c r="ER6" s="6" t="str">
        <f t="shared" si="77"/>
        <v>S</v>
      </c>
      <c r="ES6" s="6" t="str">
        <f t="shared" si="77"/>
        <v>M</v>
      </c>
      <c r="ET6" s="6" t="str">
        <f t="shared" si="77"/>
        <v>T</v>
      </c>
      <c r="EU6" s="6" t="str">
        <f t="shared" si="77"/>
        <v>W</v>
      </c>
      <c r="EV6" s="6" t="str">
        <f t="shared" si="77"/>
        <v>T</v>
      </c>
      <c r="EW6" s="6" t="str">
        <f t="shared" si="77"/>
        <v>F</v>
      </c>
      <c r="EX6" s="6" t="str">
        <f t="shared" si="77"/>
        <v>S</v>
      </c>
      <c r="EY6" s="6" t="str">
        <f t="shared" si="77"/>
        <v>S</v>
      </c>
      <c r="EZ6" s="6" t="str">
        <f t="shared" si="77"/>
        <v>M</v>
      </c>
      <c r="FA6" s="6" t="str">
        <f t="shared" si="77"/>
        <v>T</v>
      </c>
      <c r="FB6" s="6" t="str">
        <f t="shared" si="77"/>
        <v>W</v>
      </c>
      <c r="FC6" s="6" t="str">
        <f t="shared" si="77"/>
        <v>T</v>
      </c>
      <c r="FD6" s="6" t="str">
        <f t="shared" si="77"/>
        <v>F</v>
      </c>
      <c r="FE6" s="6" t="str">
        <f t="shared" si="77"/>
        <v>S</v>
      </c>
      <c r="FF6" s="6" t="str">
        <f t="shared" si="77"/>
        <v>S</v>
      </c>
    </row>
    <row r="7" spans="1:162" ht="30" hidden="1" customHeight="1">
      <c r="A7" s="27"/>
      <c r="B7" s="27"/>
      <c r="C7" s="28"/>
      <c r="D7" s="39"/>
      <c r="E7" s="33"/>
      <c r="F7" s="34" t="str">
        <f t="shared" ref="F7:F57" ca="1" si="78">IF(ISBLANK(task_start),"",IF(Duration=0,task_start+Duration,IF($E$4="7 Day",task_start+(Duration-1),WORKDAY(task_start-1,Duration))))</f>
        <v/>
      </c>
      <c r="G7" s="21" t="e">
        <f t="shared" ref="G7:G94" ca="1" si="79">IF(ISBLANK(F7),"",IF(D7=0,F7+D7,F7+D7-1))</f>
        <v>#VALUE!</v>
      </c>
      <c r="H7" t="str">
        <f ca="1">IF(OR(ISBLANK(task_start),ISBLANK(task_end)),"",task_end-task_start+1)</f>
        <v/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</row>
    <row r="8" spans="1:162" ht="30" customHeight="1">
      <c r="A8" s="42" t="s">
        <v>15</v>
      </c>
      <c r="B8" s="43"/>
      <c r="C8" s="44">
        <v>15</v>
      </c>
      <c r="D8" s="45"/>
      <c r="E8" s="46"/>
      <c r="F8" s="47" t="str">
        <f ca="1">IF(ISBLANK(task_start),"",IF(Duration=0,task_start+Duration,IF($E$4="7 Day",task_start+(Duration-1),WORKDAY(task_start-1,Duration))))</f>
        <v/>
      </c>
      <c r="G8" s="40" t="e">
        <f t="shared" ref="G8:G36" ca="1" si="80">IF(ISBLANK(F8),"",IF(D8=0,F8+D8,F8+D8-1))</f>
        <v>#VALUE!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</row>
    <row r="9" spans="1:162" ht="30" customHeight="1">
      <c r="A9" s="48" t="s">
        <v>16</v>
      </c>
      <c r="B9" s="49"/>
      <c r="C9" s="50">
        <v>5</v>
      </c>
      <c r="D9" s="51">
        <v>0</v>
      </c>
      <c r="E9" s="52">
        <v>45604</v>
      </c>
      <c r="F9" s="34" cm="1">
        <f t="array" aca="1" ref="F9" ca="1">IF(ISBLANK(task_start),"",IF(Duration=0,task_start+D11Duration,IF($E$4="7 Day",task_start+(Duration-1),WORKDAY(task_start-1,Duration))))</f>
        <v>45608</v>
      </c>
      <c r="G9" s="40">
        <f ca="1">IF(ISBLANK(F9),"",IF(D9=0,F9+D9,F9+D9-1))</f>
        <v>45608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</row>
    <row r="10" spans="1:162" ht="44.25" customHeight="1">
      <c r="A10" s="41" t="s">
        <v>17</v>
      </c>
      <c r="B10" s="27"/>
      <c r="C10" s="28"/>
      <c r="D10" s="39"/>
      <c r="E10" s="33"/>
      <c r="F10" s="34" t="str">
        <f t="shared" ca="1" si="78"/>
        <v/>
      </c>
      <c r="G10" s="40" t="e">
        <f ca="1">IF(ISBLANK(F10),"",IF(D10=0,F10+D10,F10+D10-1))</f>
        <v>#VALUE!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</row>
    <row r="11" spans="1:162" ht="30" customHeight="1">
      <c r="A11" s="41" t="s">
        <v>18</v>
      </c>
      <c r="B11" s="27"/>
      <c r="C11" s="28"/>
      <c r="D11" s="39"/>
      <c r="E11" s="33"/>
      <c r="F11" s="34" t="str">
        <f t="shared" ca="1" si="78"/>
        <v/>
      </c>
      <c r="G11" s="40" t="e">
        <f t="shared" ca="1" si="80"/>
        <v>#VALUE!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</row>
    <row r="12" spans="1:162" ht="30" customHeight="1">
      <c r="A12" s="53" t="s">
        <v>19</v>
      </c>
      <c r="B12" s="27"/>
      <c r="C12" s="28"/>
      <c r="D12" s="39"/>
      <c r="E12" s="33"/>
      <c r="F12" s="34" t="str">
        <f ca="1">IF(ISBLANK(task_start),"",IF(Duration=0,task_start+Duration,IF($E$4="7 Day",task_start+(Duration-1),WORKDAY(task_start-1,Duration))))</f>
        <v/>
      </c>
      <c r="G12" s="40" t="e">
        <f ca="1">IF(ISBLANK(F12),"",IF(D12=0,F12+D12,F12+D12-1))</f>
        <v>#VALUE!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</row>
    <row r="13" spans="1:162" ht="30" customHeight="1">
      <c r="A13" s="48" t="s">
        <v>20</v>
      </c>
      <c r="B13" s="49"/>
      <c r="C13" s="50">
        <v>5</v>
      </c>
      <c r="D13" s="51">
        <v>0</v>
      </c>
      <c r="E13" s="52">
        <v>45609</v>
      </c>
      <c r="F13" s="34">
        <f t="shared" ca="1" si="78"/>
        <v>45613</v>
      </c>
      <c r="G13" s="40">
        <f t="shared" ca="1" si="80"/>
        <v>45613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</row>
    <row r="14" spans="1:162" ht="30" customHeight="1">
      <c r="A14" s="41" t="s">
        <v>21</v>
      </c>
      <c r="B14" s="27"/>
      <c r="C14" s="28"/>
      <c r="D14" s="39"/>
      <c r="E14" s="33"/>
      <c r="F14" s="34" t="str">
        <f t="shared" ca="1" si="78"/>
        <v/>
      </c>
      <c r="G14" s="40" t="e">
        <f ca="1">IF(ISBLANK(F14),"",IF(D14=0,F14+D14,F14+D14-1))</f>
        <v>#VALUE!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</row>
    <row r="15" spans="1:162" ht="30" customHeight="1">
      <c r="A15" s="41" t="s">
        <v>22</v>
      </c>
      <c r="B15" s="27"/>
      <c r="C15" s="28"/>
      <c r="D15" s="39"/>
      <c r="E15" s="33"/>
      <c r="F15" s="34" t="str">
        <f t="shared" ca="1" si="78"/>
        <v/>
      </c>
      <c r="G15" s="40" t="e">
        <f t="shared" ca="1" si="80"/>
        <v>#VALUE!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</row>
    <row r="16" spans="1:162" ht="30" customHeight="1">
      <c r="A16" s="53" t="s">
        <v>23</v>
      </c>
      <c r="B16" s="27"/>
      <c r="C16" s="28"/>
      <c r="D16" s="39"/>
      <c r="E16" s="33"/>
      <c r="F16" s="34" t="str">
        <f ca="1">IF(ISBLANK(task_start),"",IF(Duration=0,task_start+Duration,IF($E$4="7 Day",task_start+(Duration-1),WORKDAY(task_start-1,Duration))))</f>
        <v/>
      </c>
      <c r="G16" s="40" t="e">
        <f ca="1">IF(ISBLANK(F16),"",IF(D16=0,F16+D16,F16+D16-1))</f>
        <v>#VALUE!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</row>
    <row r="17" spans="1:162" ht="30" customHeight="1">
      <c r="A17" s="53" t="s">
        <v>24</v>
      </c>
      <c r="B17" s="27"/>
      <c r="C17" s="28"/>
      <c r="D17" s="39"/>
      <c r="E17" s="33"/>
      <c r="F17" s="34" t="str">
        <f ca="1">IF(ISBLANK(task_start),"",IF(Duration=0,task_start+Duration,IF($E$4="7 Day",task_start+(Duration-1),WORKDAY(task_start-1,Duration))))</f>
        <v/>
      </c>
      <c r="G17" s="40" t="e">
        <f ca="1">IF(ISBLANK(F17),"",IF(D17=0,F17+D17,F17+D17-1))</f>
        <v>#VALUE!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</row>
    <row r="18" spans="1:162" ht="48.75" customHeight="1">
      <c r="A18" s="53" t="s">
        <v>25</v>
      </c>
      <c r="B18" s="27"/>
      <c r="C18" s="28"/>
      <c r="D18" s="39"/>
      <c r="E18" s="33"/>
      <c r="F18" s="34" t="str">
        <f ca="1">IF(ISBLANK(task_start),"",IF(Duration=0,task_start+Duration,IF($E$4="7 Day",task_start+(Duration-1),WORKDAY(task_start-1,Duration))))</f>
        <v/>
      </c>
      <c r="G18" s="40" t="e">
        <f ca="1">IF(ISBLANK(F18),"",IF(D18=0,F18+D18,F18+D18-1))</f>
        <v>#VALUE!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</row>
    <row r="19" spans="1:162" ht="30" customHeight="1">
      <c r="A19" s="48" t="s">
        <v>26</v>
      </c>
      <c r="B19" s="49"/>
      <c r="C19" s="50">
        <v>5</v>
      </c>
      <c r="D19" s="51">
        <v>0</v>
      </c>
      <c r="E19" s="52">
        <v>45614</v>
      </c>
      <c r="F19" s="34">
        <f t="shared" ca="1" si="78"/>
        <v>45618</v>
      </c>
      <c r="G19" s="40">
        <f t="shared" ref="G19:G21" ca="1" si="81">IF(ISBLANK(F19),"",IF(D19=0,F19+D19,F19+D19-1))</f>
        <v>45618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</row>
    <row r="20" spans="1:162" ht="30" customHeight="1">
      <c r="A20" s="41" t="s">
        <v>27</v>
      </c>
      <c r="B20" s="27"/>
      <c r="C20" s="28"/>
      <c r="D20" s="39"/>
      <c r="E20" s="33"/>
      <c r="F20" s="34" t="str">
        <f t="shared" ca="1" si="78"/>
        <v/>
      </c>
      <c r="G20" s="40" t="e">
        <f ca="1">IF(ISBLANK(F20),"",IF(D20=0,F20+D20,F20+D20-1))</f>
        <v>#VALUE!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</row>
    <row r="21" spans="1:162" ht="30" customHeight="1">
      <c r="A21" s="41" t="s">
        <v>28</v>
      </c>
      <c r="B21" s="27"/>
      <c r="C21" s="28"/>
      <c r="D21" s="39"/>
      <c r="E21" s="33"/>
      <c r="F21" s="34" t="str">
        <f t="shared" ca="1" si="78"/>
        <v/>
      </c>
      <c r="G21" s="40" t="e">
        <f t="shared" ref="G21:G24" ca="1" si="82">IF(ISBLANK(F21),"",IF(D21=0,F21+D21,F21+D21-1))</f>
        <v>#VALUE!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</row>
    <row r="22" spans="1:162" ht="30" customHeight="1">
      <c r="A22" s="41" t="s">
        <v>23</v>
      </c>
      <c r="B22" s="27"/>
      <c r="C22" s="28"/>
      <c r="D22" s="39"/>
      <c r="E22" s="33"/>
      <c r="F22" s="34" t="str">
        <f ca="1">IF(ISBLANK(task_start),"",IF(Duration=0,task_start+Duration,IF($E$4="7 Day",task_start+(Duration-1),WORKDAY(task_start-1,Duration))))</f>
        <v/>
      </c>
      <c r="G22" s="40" t="e">
        <f ca="1">IF(ISBLANK(F22),"",IF(D22=0,F22+D22,F22+D22-1))</f>
        <v>#VALUE!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</row>
    <row r="23" spans="1:162" ht="30" customHeight="1">
      <c r="A23" s="41" t="s">
        <v>29</v>
      </c>
      <c r="B23" s="27"/>
      <c r="C23" s="28"/>
      <c r="D23" s="39"/>
      <c r="E23" s="33"/>
      <c r="F23" s="34" t="str">
        <f ca="1">IF(ISBLANK(task_start),"",IF(Duration=0,task_start+Duration,IF($E$4="7 Day",task_start+(Duration-1),WORKDAY(task_start-1,Duration))))</f>
        <v/>
      </c>
      <c r="G23" s="40" t="e">
        <f ca="1">IF(ISBLANK(F23),"",IF(D23=0,F23+D23,F23+D23-1))</f>
        <v>#VALUE!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</row>
    <row r="24" spans="1:162" ht="30" customHeight="1">
      <c r="A24" s="48"/>
      <c r="B24" s="49"/>
      <c r="C24" s="50"/>
      <c r="D24" s="51"/>
      <c r="E24" s="52"/>
      <c r="F24" s="34"/>
      <c r="G24" s="4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</row>
    <row r="25" spans="1:162" ht="30" customHeight="1">
      <c r="A25" s="42" t="s">
        <v>30</v>
      </c>
      <c r="B25" s="43"/>
      <c r="C25" s="44">
        <v>15</v>
      </c>
      <c r="D25" s="45"/>
      <c r="E25" s="46"/>
      <c r="F25" s="47" t="str">
        <f t="shared" ca="1" si="78"/>
        <v/>
      </c>
      <c r="G25" s="40" t="e">
        <f t="shared" ref="G25" ca="1" si="83">IF(ISBLANK(F25),"",IF(D25=0,F25+D25,F25+D25-1))</f>
        <v>#VALUE!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</row>
    <row r="26" spans="1:162" ht="30" customHeight="1">
      <c r="A26" s="48" t="s">
        <v>31</v>
      </c>
      <c r="B26" s="49"/>
      <c r="C26" s="50">
        <v>5</v>
      </c>
      <c r="D26" s="51">
        <v>0</v>
      </c>
      <c r="E26" s="54">
        <v>45619</v>
      </c>
      <c r="F26" s="34">
        <f t="shared" ca="1" si="78"/>
        <v>45623</v>
      </c>
      <c r="G26" s="40" t="e">
        <f ca="1">IF(ISBLANK(#REF!),"",IF(#REF!=0,#REF!+#REF!,#REF!+#REF!-1))</f>
        <v>#REF!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</row>
    <row r="27" spans="1:162" ht="30" customHeight="1">
      <c r="A27" s="55" t="s">
        <v>32</v>
      </c>
      <c r="B27" s="27"/>
      <c r="C27" s="28"/>
      <c r="D27" s="39"/>
      <c r="E27" s="33"/>
      <c r="F27" s="34" t="str">
        <f t="shared" ca="1" si="78"/>
        <v/>
      </c>
      <c r="G27" s="40" t="e">
        <f ca="1">IF(ISBLANK(#REF!),"",IF(#REF!=0,#REF!+#REF!,#REF!+#REF!-1))</f>
        <v>#REF!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</row>
    <row r="28" spans="1:162" ht="30" customHeight="1">
      <c r="A28" s="55" t="s">
        <v>33</v>
      </c>
      <c r="B28" s="27"/>
      <c r="C28" s="28"/>
      <c r="D28" s="39"/>
      <c r="E28" s="33"/>
      <c r="F28" s="34" t="str">
        <f t="shared" ca="1" si="78"/>
        <v/>
      </c>
      <c r="G28" s="40" t="e">
        <f ca="1">IF(ISBLANK(#REF!),"",IF(#REF!=0,#REF!+#REF!,#REF!+#REF!-1))</f>
        <v>#REF!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</row>
    <row r="29" spans="1:162" ht="30" customHeight="1">
      <c r="A29" s="59" t="s">
        <v>34</v>
      </c>
      <c r="B29" s="49"/>
      <c r="C29" s="50">
        <v>5</v>
      </c>
      <c r="D29" s="51">
        <v>0</v>
      </c>
      <c r="E29" s="54">
        <v>45624</v>
      </c>
      <c r="F29" s="34">
        <f t="shared" ca="1" si="78"/>
        <v>45628</v>
      </c>
      <c r="G29" s="40">
        <f t="shared" ca="1" si="80"/>
        <v>45628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</row>
    <row r="30" spans="1:162" ht="30" customHeight="1">
      <c r="A30" s="41" t="s">
        <v>35</v>
      </c>
      <c r="B30" s="27"/>
      <c r="C30" s="28"/>
      <c r="D30" s="39"/>
      <c r="E30" s="33"/>
      <c r="F30" s="34"/>
      <c r="G30" s="40" t="str">
        <f t="shared" ca="1" si="80"/>
        <v/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</row>
    <row r="31" spans="1:162" ht="30" customHeight="1">
      <c r="A31" s="41" t="s">
        <v>36</v>
      </c>
      <c r="B31" s="27"/>
      <c r="C31" s="28"/>
      <c r="D31" s="39"/>
      <c r="E31" s="33"/>
      <c r="F31" s="34"/>
      <c r="G31" s="40" t="str">
        <f t="shared" ca="1" si="80"/>
        <v/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</row>
    <row r="32" spans="1:162" ht="30" customHeight="1">
      <c r="A32" s="60" t="s">
        <v>37</v>
      </c>
      <c r="B32" s="49"/>
      <c r="C32" s="50">
        <v>5</v>
      </c>
      <c r="D32" s="51">
        <v>0</v>
      </c>
      <c r="E32" s="54">
        <v>45629</v>
      </c>
      <c r="F32" s="34">
        <f t="shared" ca="1" si="78"/>
        <v>45633</v>
      </c>
      <c r="G32" s="40">
        <f ca="1">IF(ISBLANK(F32),"",IF(D32=0,F32+D32,F32+D32-1))</f>
        <v>45633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</row>
    <row r="33" spans="1:162" ht="30" customHeight="1">
      <c r="A33" s="55" t="s">
        <v>38</v>
      </c>
      <c r="B33" s="27"/>
      <c r="C33" s="28"/>
      <c r="D33" s="39"/>
      <c r="E33" s="33"/>
      <c r="F33" s="34" t="str">
        <f t="shared" ca="1" si="78"/>
        <v/>
      </c>
      <c r="G33" s="40" t="e">
        <f ca="1">IF(ISBLANK(F33),"",IF(D33=0,F33+D33,F33+D33-1))</f>
        <v>#VALUE!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</row>
    <row r="34" spans="1:162" ht="30" customHeight="1">
      <c r="A34" s="58" t="s">
        <v>39</v>
      </c>
      <c r="B34" s="27"/>
      <c r="C34" s="28"/>
      <c r="D34" s="39"/>
      <c r="E34" s="33"/>
      <c r="F34" s="34" t="str">
        <f ca="1">IF(ISBLANK(task_start),"",IF(Duration=0,task_start+Duration,IF($E$4="7 Day",task_start+(Duration-1),WORKDAY(task_start-1,Duration))))</f>
        <v/>
      </c>
      <c r="G34" s="40" t="e">
        <f ca="1">IF(ISBLANK(F34),"",IF(D34=0,F34+D34,F34+D34-1))</f>
        <v>#VALUE!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</row>
    <row r="35" spans="1:162" ht="30" customHeight="1">
      <c r="A35" s="58" t="s">
        <v>40</v>
      </c>
      <c r="B35" s="27"/>
      <c r="C35" s="28"/>
      <c r="D35" s="39"/>
      <c r="E35" s="33"/>
      <c r="F35" s="34" t="str">
        <f ca="1">IF(ISBLANK(task_start),"",IF(Duration=0,task_start+Duration,IF($E$4="7 Day",task_start+(Duration-1),WORKDAY(task_start-1,Duration))))</f>
        <v/>
      </c>
      <c r="G35" s="40" t="e">
        <f ca="1">IF(ISBLANK(F35),"",IF(D35=0,F35+D35,F35+D35-1))</f>
        <v>#VALUE!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</row>
    <row r="36" spans="1:162" ht="30" customHeight="1">
      <c r="A36" s="42" t="s">
        <v>41</v>
      </c>
      <c r="B36" s="43"/>
      <c r="C36" s="44">
        <v>15</v>
      </c>
      <c r="D36" s="45"/>
      <c r="E36" s="46"/>
      <c r="F36" s="47" t="str">
        <f t="shared" ca="1" si="78"/>
        <v/>
      </c>
      <c r="G36" s="40" t="e">
        <f t="shared" ca="1" si="80"/>
        <v>#VALUE!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</row>
    <row r="37" spans="1:162" ht="30" customHeight="1">
      <c r="A37" s="48" t="s">
        <v>42</v>
      </c>
      <c r="B37" s="49"/>
      <c r="C37" s="50">
        <v>5</v>
      </c>
      <c r="D37" s="51">
        <v>0</v>
      </c>
      <c r="E37" s="52">
        <v>45634</v>
      </c>
      <c r="F37" s="34" cm="1">
        <f t="array" aca="1" ref="F37" ca="1">IF(ISBLANK(task_start),"",IF(Duration=0,task_start+D11Duration,IF($E$4="7 Day",task_start+(Duration-1),WORKDAY(task_start-1,Duration))))</f>
        <v>45638</v>
      </c>
      <c r="G37" s="40">
        <f t="shared" ref="G37:G41" ca="1" si="84">IF(ISBLANK(F37),"",IF(D37=0,F37+D37,F37+D37-1))</f>
        <v>45638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</row>
    <row r="38" spans="1:162" ht="30" customHeight="1">
      <c r="A38" s="57" t="s">
        <v>43</v>
      </c>
      <c r="B38" s="27"/>
      <c r="C38" s="28"/>
      <c r="D38" s="39"/>
      <c r="E38" s="33"/>
      <c r="F38" s="34" t="str">
        <f t="shared" ca="1" si="78"/>
        <v/>
      </c>
      <c r="G38" s="40" t="e">
        <f t="shared" ca="1" si="84"/>
        <v>#VALUE!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</row>
    <row r="39" spans="1:162" ht="30" customHeight="1">
      <c r="A39" s="58" t="s">
        <v>44</v>
      </c>
      <c r="B39" s="27"/>
      <c r="C39" s="28"/>
      <c r="D39" s="39"/>
      <c r="E39" s="33"/>
      <c r="F39" s="34" t="str">
        <f ca="1">IF(ISBLANK(task_start),"",IF(Duration=0,task_start+Duration,IF($E$4="7 Day",task_start+(Duration-1),WORKDAY(task_start-1,Duration))))</f>
        <v/>
      </c>
      <c r="G39" s="40" t="e">
        <f ca="1">IF(ISBLANK(F39),"",IF(D39=0,F39+D39,F39+D39-1))</f>
        <v>#VALUE!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</row>
    <row r="40" spans="1:162" ht="30" customHeight="1">
      <c r="A40" s="58" t="s">
        <v>45</v>
      </c>
      <c r="B40" s="27"/>
      <c r="C40" s="28"/>
      <c r="D40" s="39"/>
      <c r="E40" s="33"/>
      <c r="F40" s="34" t="str">
        <f ca="1">IF(ISBLANK(task_start),"",IF(Duration=0,task_start+Duration,IF($E$4="7 Day",task_start+(Duration-1),WORKDAY(task_start-1,Duration))))</f>
        <v/>
      </c>
      <c r="G40" s="40" t="e">
        <f ca="1">IF(ISBLANK(F40),"",IF(D40=0,F40+D40,F40+D40-1))</f>
        <v>#VALUE!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</row>
    <row r="41" spans="1:162" ht="30" customHeight="1">
      <c r="A41" s="55" t="s">
        <v>46</v>
      </c>
      <c r="B41" s="27"/>
      <c r="C41" s="28"/>
      <c r="D41" s="39"/>
      <c r="E41" s="33"/>
      <c r="F41" s="34" t="str">
        <f t="shared" ca="1" si="78"/>
        <v/>
      </c>
      <c r="G41" s="40" t="e">
        <f t="shared" ca="1" si="84"/>
        <v>#VALUE!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</row>
    <row r="42" spans="1:162" ht="30" customHeight="1">
      <c r="A42" s="48" t="s">
        <v>47</v>
      </c>
      <c r="B42" s="49"/>
      <c r="C42" s="50">
        <v>5</v>
      </c>
      <c r="D42" s="51">
        <v>0</v>
      </c>
      <c r="E42" s="52">
        <v>45639</v>
      </c>
      <c r="F42" s="34" cm="1">
        <f t="array" aca="1" ref="F42" ca="1">IF(ISBLANK(task_start),"",IF(Duration=0,task_start+D11Duration,IF($E$4="7 Day",task_start+(Duration-1),WORKDAY(task_start-1,Duration))))</f>
        <v>45643</v>
      </c>
      <c r="G42" s="40">
        <f t="shared" ref="G42:G51" ca="1" si="85">IF(ISBLANK(F42),"",IF(D42=0,F42+D42,F42+D42-1))</f>
        <v>45643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</row>
    <row r="43" spans="1:162" ht="30" customHeight="1">
      <c r="A43" s="58" t="s">
        <v>48</v>
      </c>
      <c r="B43" s="27"/>
      <c r="C43" s="28"/>
      <c r="D43" s="39"/>
      <c r="E43" s="33"/>
      <c r="F43" s="34" t="str">
        <f ca="1">IF(ISBLANK(task_start),"",IF(Duration=0,task_start+Duration,IF($E$4="7 Day",task_start+(Duration-1),WORKDAY(task_start-1,Duration))))</f>
        <v/>
      </c>
      <c r="G43" s="40" t="e">
        <f ca="1">IF(ISBLANK(F43),"",IF(D43=0,F43+D43,F43+D43-1))</f>
        <v>#VALUE!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</row>
    <row r="44" spans="1:162" ht="30" customHeight="1">
      <c r="A44" s="58" t="s">
        <v>49</v>
      </c>
      <c r="B44" s="27"/>
      <c r="C44" s="28"/>
      <c r="D44" s="39"/>
      <c r="E44" s="33"/>
      <c r="F44" s="34" t="str">
        <f ca="1">IF(ISBLANK(task_start),"",IF(Duration=0,task_start+Duration,IF($E$4="7 Day",task_start+(Duration-1),WORKDAY(task_start-1,Duration))))</f>
        <v/>
      </c>
      <c r="G44" s="40" t="e">
        <f ca="1">IF(ISBLANK(F44),"",IF(D44=0,F44+D44,F44+D44-1))</f>
        <v>#VALUE!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</row>
    <row r="45" spans="1:162" ht="30" customHeight="1">
      <c r="A45" s="55" t="s">
        <v>50</v>
      </c>
      <c r="B45" s="27"/>
      <c r="C45" s="28"/>
      <c r="D45" s="39"/>
      <c r="E45" s="33"/>
      <c r="F45" s="34" t="str">
        <f t="shared" ca="1" si="78"/>
        <v/>
      </c>
      <c r="G45" s="40" t="e">
        <f t="shared" ca="1" si="85"/>
        <v>#VALUE!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</row>
    <row r="46" spans="1:162" ht="30" customHeight="1">
      <c r="A46" s="41" t="s">
        <v>51</v>
      </c>
      <c r="B46" s="27"/>
      <c r="C46" s="28"/>
      <c r="D46" s="39"/>
      <c r="E46" s="33"/>
      <c r="F46" s="34" t="str">
        <f t="shared" ca="1" si="78"/>
        <v/>
      </c>
      <c r="G46" s="40" t="e">
        <f t="shared" ca="1" si="85"/>
        <v>#VALUE!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</row>
    <row r="47" spans="1:162" ht="30" customHeight="1">
      <c r="A47" s="48" t="s">
        <v>52</v>
      </c>
      <c r="B47" s="49"/>
      <c r="C47" s="50">
        <v>5</v>
      </c>
      <c r="D47" s="51">
        <v>0</v>
      </c>
      <c r="E47" s="52">
        <v>45644</v>
      </c>
      <c r="F47" s="34" cm="1">
        <f t="array" aca="1" ref="F47" ca="1">IF(ISBLANK(task_start),"",IF(Duration=0,task_start+D11Duration,IF($E$4="7 Day",task_start+(Duration-1),WORKDAY(task_start-1,Duration))))</f>
        <v>45648</v>
      </c>
      <c r="G47" s="40">
        <f t="shared" ca="1" si="85"/>
        <v>45648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</row>
    <row r="48" spans="1:162" ht="30" customHeight="1">
      <c r="A48" s="58" t="s">
        <v>53</v>
      </c>
      <c r="B48" s="27"/>
      <c r="C48" s="28"/>
      <c r="D48" s="39"/>
      <c r="E48" s="33"/>
      <c r="F48" s="34" t="str">
        <f ca="1">IF(ISBLANK(task_start),"",IF(Duration=0,task_start+Duration,IF($E$4="7 Day",task_start+(Duration-1),WORKDAY(task_start-1,Duration))))</f>
        <v/>
      </c>
      <c r="G48" s="40" t="e">
        <f ca="1">IF(ISBLANK(F48),"",IF(D48=0,F48+D48,F48+D48-1))</f>
        <v>#VALUE!</v>
      </c>
      <c r="H48" s="30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</row>
    <row r="49" spans="1:162" ht="30" customHeight="1">
      <c r="A49" s="58" t="s">
        <v>54</v>
      </c>
      <c r="B49" s="27"/>
      <c r="C49" s="28"/>
      <c r="D49" s="39"/>
      <c r="E49" s="33"/>
      <c r="F49" s="34" t="str">
        <f ca="1">IF(ISBLANK(task_start),"",IF(Duration=0,task_start+Duration,IF($E$4="7 Day",task_start+(Duration-1),WORKDAY(task_start-1,Duration))))</f>
        <v/>
      </c>
      <c r="G49" s="40" t="e">
        <f ca="1">IF(ISBLANK(F49),"",IF(D49=0,F49+D49,F49+D49-1))</f>
        <v>#VALUE!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</row>
    <row r="50" spans="1:162" ht="30" customHeight="1">
      <c r="A50" s="55" t="s">
        <v>55</v>
      </c>
      <c r="B50" s="27"/>
      <c r="C50" s="28"/>
      <c r="D50" s="39"/>
      <c r="E50" s="33"/>
      <c r="F50" s="34" t="str">
        <f t="shared" ca="1" si="78"/>
        <v/>
      </c>
      <c r="G50" s="40" t="e">
        <f t="shared" ca="1" si="85"/>
        <v>#VALUE!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</row>
    <row r="51" spans="1:162" ht="30" customHeight="1">
      <c r="A51" s="55" t="s">
        <v>56</v>
      </c>
      <c r="B51" s="27"/>
      <c r="C51" s="28"/>
      <c r="D51" s="39"/>
      <c r="E51" s="33"/>
      <c r="F51" s="34" t="str">
        <f t="shared" ca="1" si="78"/>
        <v/>
      </c>
      <c r="G51" s="40" t="e">
        <f t="shared" ca="1" si="85"/>
        <v>#VALUE!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</row>
    <row r="52" spans="1:162" ht="30" customHeight="1">
      <c r="A52" s="42" t="s">
        <v>57</v>
      </c>
      <c r="B52" s="43"/>
      <c r="C52" s="44">
        <v>15</v>
      </c>
      <c r="D52" s="45"/>
      <c r="E52" s="46"/>
      <c r="F52" s="47" t="str">
        <f t="shared" ca="1" si="78"/>
        <v/>
      </c>
      <c r="G52" s="40" t="e">
        <f ca="1">IF(ISBLANK(F52),"",IF(D52=0,F52+D52,F52+D52-1))</f>
        <v>#VALUE!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</row>
    <row r="53" spans="1:162" ht="30" customHeight="1">
      <c r="A53" s="48" t="s">
        <v>58</v>
      </c>
      <c r="B53" s="49"/>
      <c r="C53" s="50">
        <v>5</v>
      </c>
      <c r="D53" s="51">
        <v>0</v>
      </c>
      <c r="E53" s="52">
        <v>45649</v>
      </c>
      <c r="F53" s="34" cm="1">
        <f t="array" aca="1" ref="F53" ca="1">IF(ISBLANK(task_start),"",IF(Duration=0,task_start+D11Duration,IF($E$4="7 Day",task_start+(Duration-1),WORKDAY(task_start-1,Duration))))</f>
        <v>45653</v>
      </c>
      <c r="G53" s="40">
        <f ca="1">IF(ISBLANK(F53),"",IF(D53=0,F53+D53,F53+D53-1))</f>
        <v>45653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</row>
    <row r="54" spans="1:162" ht="30" customHeight="1">
      <c r="A54" s="55" t="s">
        <v>59</v>
      </c>
      <c r="B54" s="27"/>
      <c r="C54" s="28"/>
      <c r="D54" s="39"/>
      <c r="E54" s="33"/>
      <c r="F54" s="34" t="str">
        <f t="shared" ca="1" si="78"/>
        <v/>
      </c>
      <c r="G54" s="40" t="e">
        <f ca="1">IF(ISBLANK(F54),"",IF(D54=0,F54+D54,F54+D54-1))</f>
        <v>#VALUE!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</row>
    <row r="55" spans="1:162" ht="30" customHeight="1">
      <c r="A55" s="55" t="s">
        <v>60</v>
      </c>
      <c r="B55" s="27"/>
      <c r="C55" s="28"/>
      <c r="D55" s="39"/>
      <c r="E55" s="33"/>
      <c r="F55" s="34" t="str">
        <f t="shared" ca="1" si="78"/>
        <v/>
      </c>
      <c r="G55" s="40" t="e">
        <f ca="1">IF(ISBLANK(F55),"",IF(D55=0,F55+D55,F55+D55-1))</f>
        <v>#VALUE!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</row>
    <row r="56" spans="1:162" ht="30" customHeight="1">
      <c r="A56" s="55" t="s">
        <v>61</v>
      </c>
      <c r="B56" s="27"/>
      <c r="C56" s="28"/>
      <c r="D56" s="39"/>
      <c r="E56" s="33"/>
      <c r="F56" s="34" t="str">
        <f t="shared" ca="1" si="78"/>
        <v/>
      </c>
      <c r="G56" s="40" t="e">
        <f ca="1">IF(ISBLANK(F56),"",IF(D56=0,F56+D56,F56+D56-1))</f>
        <v>#VALUE!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</row>
    <row r="57" spans="1:162" ht="30" customHeight="1">
      <c r="A57" s="55" t="s">
        <v>46</v>
      </c>
      <c r="B57" s="27"/>
      <c r="C57" s="28"/>
      <c r="D57" s="39"/>
      <c r="E57" s="33"/>
      <c r="F57" s="34" t="str">
        <f t="shared" ca="1" si="78"/>
        <v/>
      </c>
      <c r="G57" s="40" t="e">
        <f ca="1">IF(ISBLANK(F57),"",IF(D57=0,F57+D57,F57+D57-1))</f>
        <v>#VALUE!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</row>
    <row r="58" spans="1:162" ht="48.75" customHeight="1">
      <c r="A58" s="48" t="s">
        <v>62</v>
      </c>
      <c r="B58" s="49"/>
      <c r="C58" s="50">
        <v>5</v>
      </c>
      <c r="D58" s="51">
        <v>0</v>
      </c>
      <c r="E58" s="52">
        <v>45654</v>
      </c>
      <c r="F58" s="34" cm="1">
        <f t="array" aca="1" ref="F58" ca="1">IF(ISBLANK(task_start),"",IF(Duration=0,task_start+D11Duration,IF($E$4="7 Day",task_start+(Duration-1),WORKDAY(task_start-1,Duration))))</f>
        <v>45658</v>
      </c>
      <c r="G58" s="40">
        <f ca="1">IF(ISBLANK(F58),"",IF(D58=0,F58+D58,F58+D58-1))</f>
        <v>45658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</row>
    <row r="59" spans="1:162" ht="30" customHeight="1">
      <c r="A59" s="55" t="s">
        <v>63</v>
      </c>
      <c r="B59" s="27"/>
      <c r="C59" s="28"/>
      <c r="D59" s="39"/>
      <c r="E59" s="33"/>
      <c r="F59" s="34" t="str">
        <f t="shared" ref="F59:F61" ca="1" si="86">IF(ISBLANK(task_start),"",IF(Duration=0,task_start+Duration,IF($E$4="7 Day",task_start+(Duration-1),WORKDAY(task_start-1,Duration))))</f>
        <v/>
      </c>
      <c r="G59" s="40" t="e">
        <f ca="1">IF(ISBLANK(F59),"",IF(D59=0,F59+D59,F59+D59-1))</f>
        <v>#VALUE!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</row>
    <row r="60" spans="1:162" ht="30" customHeight="1">
      <c r="A60" s="55" t="s">
        <v>64</v>
      </c>
      <c r="B60" s="27"/>
      <c r="C60" s="28"/>
      <c r="D60" s="39"/>
      <c r="E60" s="33"/>
      <c r="F60" s="34" t="str">
        <f t="shared" ca="1" si="86"/>
        <v/>
      </c>
      <c r="G60" s="40" t="e">
        <f ca="1">IF(ISBLANK(F60),"",IF(D60=0,F60+D60,F60+D60-1))</f>
        <v>#VALUE!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</row>
    <row r="61" spans="1:162" ht="50.25" customHeight="1">
      <c r="A61" s="41" t="s">
        <v>65</v>
      </c>
      <c r="B61" s="27"/>
      <c r="C61" s="28"/>
      <c r="D61" s="39"/>
      <c r="E61" s="33"/>
      <c r="F61" s="34" t="str">
        <f t="shared" ca="1" si="86"/>
        <v/>
      </c>
      <c r="G61" s="40" t="e">
        <f ca="1">IF(ISBLANK(F61),"",IF(D61=0,F61+D61,F61+D61-1))</f>
        <v>#VALUE!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</row>
    <row r="62" spans="1:162" ht="30" customHeight="1">
      <c r="A62" s="42" t="s">
        <v>66</v>
      </c>
      <c r="B62" s="43"/>
      <c r="C62" s="44">
        <v>15</v>
      </c>
      <c r="D62" s="45"/>
      <c r="E62" s="46"/>
      <c r="F62" s="47" t="str">
        <f t="shared" ref="F62" ca="1" si="87">IF(ISBLANK(task_start),"",IF(Duration=0,task_start+Duration,IF($E$4="7 Day",task_start+(Duration-1),WORKDAY(task_start-1,Duration))))</f>
        <v/>
      </c>
      <c r="G62" s="40" t="e">
        <f ca="1">IF(ISBLANK(F62),"",IF(D62=0,F62+D62,F62+D62-1))</f>
        <v>#VALUE!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</row>
    <row r="63" spans="1:162" ht="30" customHeight="1">
      <c r="A63" s="48" t="s">
        <v>67</v>
      </c>
      <c r="B63" s="49"/>
      <c r="C63" s="50">
        <v>5</v>
      </c>
      <c r="D63" s="51">
        <v>0</v>
      </c>
      <c r="E63" s="52">
        <v>45659</v>
      </c>
      <c r="F63" s="34" cm="1">
        <f t="array" aca="1" ref="F63" ca="1">IF(ISBLANK(task_start),"",IF(Duration=0,task_start+D11Duration,IF($E$4="7 Day",task_start+(Duration-1),WORKDAY(task_start-1,Duration))))</f>
        <v>45663</v>
      </c>
      <c r="G63" s="40">
        <f ca="1">IF(ISBLANK(F63),"",IF(D63=0,F63+D63,F63+D63-1))</f>
        <v>45663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</row>
    <row r="64" spans="1:162" ht="30" customHeight="1">
      <c r="A64" s="57" t="s">
        <v>68</v>
      </c>
      <c r="B64" s="27"/>
      <c r="C64" s="28"/>
      <c r="D64" s="39"/>
      <c r="E64" s="33"/>
      <c r="F64" s="34" t="str">
        <f t="shared" ref="F64:F77" ca="1" si="88">IF(ISBLANK(task_start),"",IF(Duration=0,task_start+Duration,IF($E$4="7 Day",task_start+(Duration-1),WORKDAY(task_start-1,Duration))))</f>
        <v/>
      </c>
      <c r="G64" s="40" t="e">
        <f ca="1">IF(ISBLANK(F64),"",IF(D64=0,F64+D64,F64+D64-1))</f>
        <v>#VALUE!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</row>
    <row r="65" spans="1:162" ht="30" customHeight="1">
      <c r="A65" s="58" t="s">
        <v>69</v>
      </c>
      <c r="B65" s="27"/>
      <c r="C65" s="28"/>
      <c r="D65" s="39"/>
      <c r="E65" s="33"/>
      <c r="F65" s="34" t="str">
        <f ca="1">IF(ISBLANK(task_start),"",IF(Duration=0,task_start+Duration,IF($E$4="7 Day",task_start+(Duration-1),WORKDAY(task_start-1,Duration))))</f>
        <v/>
      </c>
      <c r="G65" s="40" t="e">
        <f ca="1">IF(ISBLANK(F65),"",IF(D65=0,F65+D65,F65+D65-1))</f>
        <v>#VALUE!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</row>
    <row r="66" spans="1:162" ht="30" customHeight="1">
      <c r="A66" s="58" t="s">
        <v>70</v>
      </c>
      <c r="B66" s="27"/>
      <c r="C66" s="28"/>
      <c r="D66" s="39"/>
      <c r="E66" s="33"/>
      <c r="F66" s="34" t="str">
        <f ca="1">IF(ISBLANK(task_start),"",IF(Duration=0,task_start+Duration,IF($E$4="7 Day",task_start+(Duration-1),WORKDAY(task_start-1,Duration))))</f>
        <v/>
      </c>
      <c r="G66" s="40" t="e">
        <f ca="1">IF(ISBLANK(F66),"",IF(D66=0,F66+D66,F66+D66-1))</f>
        <v>#VALUE!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</row>
    <row r="67" spans="1:162" ht="30" customHeight="1">
      <c r="A67" s="55" t="s">
        <v>46</v>
      </c>
      <c r="B67" s="27"/>
      <c r="C67" s="28"/>
      <c r="D67" s="39"/>
      <c r="E67" s="33"/>
      <c r="F67" s="34" t="str">
        <f t="shared" ca="1" si="88"/>
        <v/>
      </c>
      <c r="G67" s="40" t="e">
        <f ca="1">IF(ISBLANK(F67),"",IF(D67=0,F67+D67,F67+D67-1))</f>
        <v>#VALUE!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</row>
    <row r="68" spans="1:162" ht="30" customHeight="1">
      <c r="A68" s="48" t="s">
        <v>71</v>
      </c>
      <c r="B68" s="49"/>
      <c r="C68" s="50">
        <v>5</v>
      </c>
      <c r="D68" s="51">
        <v>0</v>
      </c>
      <c r="E68" s="52">
        <v>45664</v>
      </c>
      <c r="F68" s="34" cm="1">
        <f t="array" aca="1" ref="F68" ca="1">IF(ISBLANK(task_start),"",IF(Duration=0,task_start+D11Duration,IF($E$4="7 Day",task_start+(Duration-1),WORKDAY(task_start-1,Duration))))</f>
        <v>45668</v>
      </c>
      <c r="G68" s="40">
        <f ca="1">IF(ISBLANK(F68),"",IF(D68=0,F68+D68,F68+D68-1))</f>
        <v>45668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</row>
    <row r="69" spans="1:162" ht="30" customHeight="1">
      <c r="A69" s="57" t="s">
        <v>72</v>
      </c>
      <c r="B69" s="27"/>
      <c r="C69" s="28"/>
      <c r="D69" s="39"/>
      <c r="E69" s="33"/>
      <c r="F69" s="34" t="str">
        <f ca="1">IF(ISBLANK(task_start),"",IF(Duration=0,task_start+Duration,IF($E$4="7 Day",task_start+(Duration-1),WORKDAY(task_start-1,Duration))))</f>
        <v/>
      </c>
      <c r="G69" s="40" t="e">
        <f ca="1">IF(ISBLANK(F69),"",IF(D69=0,F69+D69,F69+D69-1))</f>
        <v>#VALUE!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</row>
    <row r="70" spans="1:162" ht="30" customHeight="1">
      <c r="A70" s="58" t="s">
        <v>73</v>
      </c>
      <c r="B70" s="27"/>
      <c r="C70" s="28"/>
      <c r="D70" s="39"/>
      <c r="E70" s="33"/>
      <c r="F70" s="34" t="str">
        <f ca="1">IF(ISBLANK(task_start),"",IF(Duration=0,task_start+Duration,IF($E$4="7 Day",task_start+(Duration-1),WORKDAY(task_start-1,Duration))))</f>
        <v/>
      </c>
      <c r="G70" s="40" t="e">
        <f ca="1">IF(ISBLANK(F70),"",IF(D70=0,F70+D70,F70+D70-1))</f>
        <v>#VALUE!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</row>
    <row r="71" spans="1:162" ht="30" customHeight="1">
      <c r="A71" s="58" t="s">
        <v>74</v>
      </c>
      <c r="B71" s="27"/>
      <c r="C71" s="28"/>
      <c r="D71" s="39"/>
      <c r="E71" s="33"/>
      <c r="F71" s="34" t="str">
        <f t="shared" ref="F71:F77" ca="1" si="89">IF(ISBLANK(task_start),"",IF(Duration=0,task_start+Duration,IF($E$4="7 Day",task_start+(Duration-1),WORKDAY(task_start-1,Duration))))</f>
        <v/>
      </c>
      <c r="G71" s="40" t="e">
        <f ca="1">IF(ISBLANK(F71),"",IF(D71=0,F71+D71,F71+D71-1))</f>
        <v>#VALUE!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</row>
    <row r="72" spans="1:162" ht="30" customHeight="1">
      <c r="A72" s="55" t="s">
        <v>46</v>
      </c>
      <c r="B72" s="27"/>
      <c r="C72" s="28"/>
      <c r="D72" s="39"/>
      <c r="E72" s="33"/>
      <c r="F72" s="34" t="str">
        <f t="shared" ca="1" si="89"/>
        <v/>
      </c>
      <c r="G72" s="40" t="e">
        <f ca="1">IF(ISBLANK(F72),"",IF(D72=0,F72+D72,F72+D72-1))</f>
        <v>#VALUE!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</row>
    <row r="73" spans="1:162" ht="30" customHeight="1">
      <c r="A73" s="42" t="s">
        <v>75</v>
      </c>
      <c r="B73" s="43"/>
      <c r="C73" s="44">
        <v>15</v>
      </c>
      <c r="D73" s="45"/>
      <c r="E73" s="46"/>
      <c r="F73" s="47" t="str">
        <f t="shared" ref="F73" ca="1" si="90">IF(ISBLANK(task_start),"",IF(Duration=0,task_start+Duration,IF($E$4="7 Day",task_start+(Duration-1),WORKDAY(task_start-1,Duration))))</f>
        <v/>
      </c>
      <c r="G73" s="40" t="e">
        <f ca="1">IF(ISBLANK(F73),"",IF(D73=0,F73+D73,F73+D73-1))</f>
        <v>#VALUE!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</row>
    <row r="74" spans="1:162" ht="30" customHeight="1">
      <c r="A74" s="48" t="s">
        <v>76</v>
      </c>
      <c r="B74" s="49"/>
      <c r="C74" s="50">
        <v>5</v>
      </c>
      <c r="D74" s="51">
        <v>0</v>
      </c>
      <c r="E74" s="52">
        <v>45669</v>
      </c>
      <c r="F74" s="34" cm="1">
        <f t="array" aca="1" ref="F74" ca="1">IF(ISBLANK(task_start),"",IF(Duration=0,task_start+D11Duration,IF($E$4="7 Day",task_start+(Duration-1),WORKDAY(task_start-1,Duration))))</f>
        <v>45673</v>
      </c>
      <c r="G74" s="40">
        <f ca="1">IF(ISBLANK(F74),"",IF(D74=0,F74+D74,F74+D74-1))</f>
        <v>45673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</row>
    <row r="75" spans="1:162" ht="30" customHeight="1">
      <c r="A75" s="57" t="s">
        <v>77</v>
      </c>
      <c r="B75" s="27"/>
      <c r="C75" s="28"/>
      <c r="D75" s="39"/>
      <c r="E75" s="33"/>
      <c r="F75" s="34" t="str">
        <f t="shared" ref="F75:F88" ca="1" si="91">IF(ISBLANK(task_start),"",IF(Duration=0,task_start+Duration,IF($E$4="7 Day",task_start+(Duration-1),WORKDAY(task_start-1,Duration))))</f>
        <v/>
      </c>
      <c r="G75" s="40" t="e">
        <f ca="1">IF(ISBLANK(F75),"",IF(D75=0,F75+D75,F75+D75-1))</f>
        <v>#VALUE!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</row>
    <row r="76" spans="1:162" ht="30" customHeight="1">
      <c r="A76" s="58" t="s">
        <v>78</v>
      </c>
      <c r="B76" s="27"/>
      <c r="C76" s="28"/>
      <c r="D76" s="39"/>
      <c r="E76" s="33"/>
      <c r="F76" s="34" t="str">
        <f ca="1">IF(ISBLANK(task_start),"",IF(Duration=0,task_start+Duration,IF($E$4="7 Day",task_start+(Duration-1),WORKDAY(task_start-1,Duration))))</f>
        <v/>
      </c>
      <c r="G76" s="40" t="e">
        <f ca="1">IF(ISBLANK(F76),"",IF(D76=0,F76+D76,F76+D76-1))</f>
        <v>#VALUE!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</row>
    <row r="77" spans="1:162" ht="30" customHeight="1">
      <c r="A77" s="58" t="s">
        <v>79</v>
      </c>
      <c r="B77" s="27"/>
      <c r="C77" s="28"/>
      <c r="D77" s="39"/>
      <c r="E77" s="33"/>
      <c r="F77" s="34" t="str">
        <f ca="1">IF(ISBLANK(task_start),"",IF(Duration=0,task_start+Duration,IF($E$4="7 Day",task_start+(Duration-1),WORKDAY(task_start-1,Duration))))</f>
        <v/>
      </c>
      <c r="G77" s="40" t="e">
        <f ca="1">IF(ISBLANK(F77),"",IF(D77=0,F77+D77,F77+D77-1))</f>
        <v>#VALUE!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</row>
    <row r="78" spans="1:162" ht="30" customHeight="1">
      <c r="A78" s="55" t="s">
        <v>80</v>
      </c>
      <c r="B78" s="27"/>
      <c r="C78" s="28"/>
      <c r="D78" s="39"/>
      <c r="E78" s="33"/>
      <c r="F78" s="34" t="str">
        <f t="shared" ca="1" si="91"/>
        <v/>
      </c>
      <c r="G78" s="40" t="e">
        <f ca="1">IF(ISBLANK(F78),"",IF(D78=0,F78+D78,F78+D78-1))</f>
        <v>#VALUE!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</row>
    <row r="79" spans="1:162" ht="30" customHeight="1">
      <c r="A79" s="48" t="s">
        <v>81</v>
      </c>
      <c r="B79" s="49"/>
      <c r="C79" s="50">
        <v>5</v>
      </c>
      <c r="D79" s="51">
        <v>0</v>
      </c>
      <c r="E79" s="52">
        <v>45674</v>
      </c>
      <c r="F79" s="34" cm="1">
        <f t="array" aca="1" ref="F79" ca="1">IF(ISBLANK(task_start),"",IF(Duration=0,task_start+D11Duration,IF($E$4="7 Day",task_start+(Duration-1),WORKDAY(task_start-1,Duration))))</f>
        <v>45678</v>
      </c>
      <c r="G79" s="40">
        <f ca="1">IF(ISBLANK(F79),"",IF(D79=0,F79+D79,F79+D79-1))</f>
        <v>45678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</row>
    <row r="80" spans="1:162" ht="30" customHeight="1">
      <c r="A80" s="58" t="s">
        <v>82</v>
      </c>
      <c r="B80" s="27"/>
      <c r="C80" s="28"/>
      <c r="D80" s="39"/>
      <c r="E80" s="33"/>
      <c r="F80" s="34" t="str">
        <f ca="1">IF(ISBLANK(task_start),"",IF(Duration=0,task_start+Duration,IF($E$4="7 Day",task_start+(Duration-1),WORKDAY(task_start-1,Duration))))</f>
        <v/>
      </c>
      <c r="G80" s="40" t="e">
        <f ca="1">IF(ISBLANK(F80),"",IF(D80=0,F80+D80,F80+D80-1))</f>
        <v>#VALUE!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</row>
    <row r="81" spans="1:162" ht="30" customHeight="1">
      <c r="A81" s="58" t="s">
        <v>83</v>
      </c>
      <c r="B81" s="27"/>
      <c r="C81" s="28"/>
      <c r="D81" s="39"/>
      <c r="E81" s="33"/>
      <c r="F81" s="34" t="str">
        <f ca="1">IF(ISBLANK(task_start),"",IF(Duration=0,task_start+Duration,IF($E$4="7 Day",task_start+(Duration-1),WORKDAY(task_start-1,Duration))))</f>
        <v/>
      </c>
      <c r="G81" s="40" t="e">
        <f ca="1">IF(ISBLANK(F81),"",IF(D81=0,F81+D81,F81+D81-1))</f>
        <v>#VALUE!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</row>
    <row r="82" spans="1:162" ht="30" customHeight="1">
      <c r="A82" s="55" t="s">
        <v>84</v>
      </c>
      <c r="B82" s="27"/>
      <c r="C82" s="28"/>
      <c r="D82" s="39"/>
      <c r="E82" s="33"/>
      <c r="F82" s="34" t="str">
        <f t="shared" ref="F82:F88" ca="1" si="92">IF(ISBLANK(task_start),"",IF(Duration=0,task_start+Duration,IF($E$4="7 Day",task_start+(Duration-1),WORKDAY(task_start-1,Duration))))</f>
        <v/>
      </c>
      <c r="G82" s="40" t="e">
        <f ca="1">IF(ISBLANK(F82),"",IF(D82=0,F82+D82,F82+D82-1))</f>
        <v>#VALUE!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</row>
    <row r="83" spans="1:162" ht="30" customHeight="1">
      <c r="A83" s="41" t="s">
        <v>85</v>
      </c>
      <c r="B83" s="27"/>
      <c r="C83" s="28"/>
      <c r="D83" s="39"/>
      <c r="E83" s="33"/>
      <c r="F83" s="34" t="str">
        <f t="shared" ca="1" si="92"/>
        <v/>
      </c>
      <c r="G83" s="40" t="e">
        <f ca="1">IF(ISBLANK(F83),"",IF(D83=0,F83+D83,F83+D83-1))</f>
        <v>#VALUE!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</row>
    <row r="84" spans="1:162" ht="30" customHeight="1">
      <c r="A84" s="48" t="s">
        <v>86</v>
      </c>
      <c r="B84" s="49"/>
      <c r="C84" s="50">
        <v>5</v>
      </c>
      <c r="D84" s="51">
        <v>0</v>
      </c>
      <c r="E84" s="52">
        <v>45679</v>
      </c>
      <c r="F84" s="34" cm="1">
        <f t="array" aca="1" ref="F84" ca="1">IF(ISBLANK(task_start),"",IF(Duration=0,task_start+D11Duration,IF($E$4="7 Day",task_start+(Duration-1),WORKDAY(task_start-1,Duration))))</f>
        <v>45683</v>
      </c>
      <c r="G84" s="40">
        <f ca="1">IF(ISBLANK(F84),"",IF(D84=0,F84+D84,F84+D84-1))</f>
        <v>45683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</row>
    <row r="85" spans="1:162" ht="30" customHeight="1">
      <c r="A85" s="58" t="s">
        <v>87</v>
      </c>
      <c r="B85" s="27"/>
      <c r="C85" s="28"/>
      <c r="D85" s="39"/>
      <c r="E85" s="33"/>
      <c r="F85" s="34" t="str">
        <f ca="1">IF(ISBLANK(task_start),"",IF(Duration=0,task_start+Duration,IF($E$4="7 Day",task_start+(Duration-1),WORKDAY(task_start-1,Duration))))</f>
        <v/>
      </c>
      <c r="G85" s="40" t="e">
        <f ca="1">IF(ISBLANK(F85),"",IF(D85=0,F85+D85,F85+D85-1))</f>
        <v>#VALUE!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</row>
    <row r="86" spans="1:162" ht="30" customHeight="1">
      <c r="A86" s="58" t="s">
        <v>88</v>
      </c>
      <c r="B86" s="27"/>
      <c r="C86" s="28"/>
      <c r="D86" s="39"/>
      <c r="E86" s="33"/>
      <c r="F86" s="34" t="str">
        <f ca="1">IF(ISBLANK(task_start),"",IF(Duration=0,task_start+Duration,IF($E$4="7 Day",task_start+(Duration-1),WORKDAY(task_start-1,Duration))))</f>
        <v/>
      </c>
      <c r="G86" s="40" t="e">
        <f ca="1">IF(ISBLANK(F86),"",IF(D86=0,F86+D86,F86+D86-1))</f>
        <v>#VALUE!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</row>
    <row r="87" spans="1:162" ht="30" customHeight="1">
      <c r="A87" s="55" t="s">
        <v>89</v>
      </c>
      <c r="B87" s="27"/>
      <c r="C87" s="28"/>
      <c r="D87" s="39"/>
      <c r="E87" s="33"/>
      <c r="F87" s="34" t="str">
        <f t="shared" ref="F87:F88" ca="1" si="93">IF(ISBLANK(task_start),"",IF(Duration=0,task_start+Duration,IF($E$4="7 Day",task_start+(Duration-1),WORKDAY(task_start-1,Duration))))</f>
        <v/>
      </c>
      <c r="G87" s="40" t="e">
        <f ca="1">IF(ISBLANK(F87),"",IF(D87=0,F87+D87,F87+D87-1))</f>
        <v>#VALUE!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</row>
    <row r="88" spans="1:162" ht="30" customHeight="1">
      <c r="A88" s="55" t="s">
        <v>90</v>
      </c>
      <c r="B88" s="27"/>
      <c r="C88" s="28"/>
      <c r="D88" s="39"/>
      <c r="E88" s="33"/>
      <c r="F88" s="34" t="str">
        <f t="shared" ca="1" si="93"/>
        <v/>
      </c>
      <c r="G88" s="40" t="e">
        <f ca="1">IF(ISBLANK(F88),"",IF(D88=0,F88+D88,F88+D88-1))</f>
        <v>#VALUE!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</row>
    <row r="89" spans="1:162" ht="30" customHeight="1">
      <c r="A89" s="48" t="s">
        <v>91</v>
      </c>
      <c r="B89" s="49"/>
      <c r="C89" s="50">
        <v>5</v>
      </c>
      <c r="D89" s="51">
        <v>0</v>
      </c>
      <c r="E89" s="52">
        <v>45684</v>
      </c>
      <c r="F89" s="34" cm="1">
        <f t="array" aca="1" ref="F89" ca="1">IF(ISBLANK(task_start),"",IF(Duration=0,task_start+D11Duration,IF($E$4="7 Day",task_start+(Duration-1),WORKDAY(task_start-1,Duration))))</f>
        <v>45688</v>
      </c>
      <c r="G89" s="40">
        <f ca="1">IF(ISBLANK(F89),"",IF(D89=0,F89+D89,F89+D89-1))</f>
        <v>45688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</row>
    <row r="90" spans="1:162" ht="30" customHeight="1">
      <c r="A90" s="58" t="s">
        <v>92</v>
      </c>
      <c r="B90" s="27"/>
      <c r="C90" s="28"/>
      <c r="D90" s="39"/>
      <c r="E90" s="33"/>
      <c r="F90" s="34" t="str">
        <f ca="1">IF(ISBLANK(task_start),"",IF(Duration=0,task_start+Duration,IF($E$4="7 Day",task_start+(Duration-1),WORKDAY(task_start-1,Duration))))</f>
        <v/>
      </c>
      <c r="G90" s="40" t="e">
        <f ca="1">IF(ISBLANK(F90),"",IF(D90=0,F90+D90,F90+D90-1))</f>
        <v>#VALUE!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</row>
    <row r="91" spans="1:162" ht="30" customHeight="1">
      <c r="A91" s="58" t="s">
        <v>93</v>
      </c>
      <c r="B91" s="27"/>
      <c r="C91" s="28"/>
      <c r="D91" s="39"/>
      <c r="E91" s="33"/>
      <c r="F91" s="34" t="str">
        <f ca="1">IF(ISBLANK(task_start),"",IF(Duration=0,task_start+Duration,IF($E$4="7 Day",task_start+(Duration-1),WORKDAY(task_start-1,Duration))))</f>
        <v/>
      </c>
      <c r="G91" s="40" t="e">
        <f ca="1">IF(ISBLANK(F91),"",IF(D91=0,F91+D91,F91+D91-1))</f>
        <v>#VALUE!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</row>
    <row r="92" spans="1:162" ht="30" customHeight="1">
      <c r="A92" s="55" t="s">
        <v>94</v>
      </c>
      <c r="B92" s="27"/>
      <c r="C92" s="28"/>
      <c r="D92" s="39"/>
      <c r="E92" s="33"/>
      <c r="F92" s="34" t="str">
        <f t="shared" ref="F92:F93" ca="1" si="94">IF(ISBLANK(task_start),"",IF(Duration=0,task_start+Duration,IF($E$4="7 Day",task_start+(Duration-1),WORKDAY(task_start-1,Duration))))</f>
        <v/>
      </c>
      <c r="G92" s="40" t="e">
        <f ca="1">IF(ISBLANK(F92),"",IF(D92=0,F92+D92,F92+D92-1))</f>
        <v>#VALUE!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</row>
    <row r="93" spans="1:162" ht="30" customHeight="1">
      <c r="A93" s="55" t="s">
        <v>95</v>
      </c>
      <c r="B93" s="27"/>
      <c r="C93" s="28"/>
      <c r="D93" s="39"/>
      <c r="E93" s="33"/>
      <c r="F93" s="34" t="str">
        <f t="shared" ca="1" si="94"/>
        <v/>
      </c>
      <c r="G93" s="40" t="e">
        <f ca="1">IF(ISBLANK(F93),"",IF(D93=0,F93+D93,F93+D93-1))</f>
        <v>#VALUE!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</row>
    <row r="94" spans="1:162" ht="30" customHeight="1">
      <c r="A94" s="35" t="s">
        <v>96</v>
      </c>
      <c r="B94" s="36"/>
      <c r="C94" s="37"/>
      <c r="D94" s="56"/>
      <c r="E94" s="38"/>
      <c r="F94" s="38" t="str">
        <f ca="1">IF(ISBLANK(task_start),"",IF(Duration=0,task_start+Duration,IF($E$4="7 Day",task_start+(Duration-1),WORKDAY(task_start-1,Duration))))</f>
        <v/>
      </c>
      <c r="G94" s="29" t="e">
        <f t="shared" ca="1" si="79"/>
        <v>#VALUE!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</row>
  </sheetData>
  <sheetProtection selectLockedCells="1"/>
  <mergeCells count="29">
    <mergeCell ref="W4:AC4"/>
    <mergeCell ref="P4:V4"/>
    <mergeCell ref="I4:O4"/>
    <mergeCell ref="BF4:BL4"/>
    <mergeCell ref="AY4:BE4"/>
    <mergeCell ref="AR4:AX4"/>
    <mergeCell ref="AK4:AQ4"/>
    <mergeCell ref="AD4:AJ4"/>
    <mergeCell ref="ES4:EY4"/>
    <mergeCell ref="EZ4:FF4"/>
    <mergeCell ref="DJ4:DP4"/>
    <mergeCell ref="DQ4:DW4"/>
    <mergeCell ref="DX4:ED4"/>
    <mergeCell ref="EE4:EK4"/>
    <mergeCell ref="EL4:ER4"/>
    <mergeCell ref="A5:G5"/>
    <mergeCell ref="A2:B2"/>
    <mergeCell ref="A3:B3"/>
    <mergeCell ref="A1:B1"/>
    <mergeCell ref="E2:F2"/>
    <mergeCell ref="C3:D3"/>
    <mergeCell ref="C2:D2"/>
    <mergeCell ref="DC4:DI4"/>
    <mergeCell ref="BM4:BS4"/>
    <mergeCell ref="BT4:BZ4"/>
    <mergeCell ref="CA4:CG4"/>
    <mergeCell ref="CH4:CN4"/>
    <mergeCell ref="CO4:CU4"/>
    <mergeCell ref="CV4:DB4"/>
  </mergeCells>
  <conditionalFormatting sqref="I5:FF49 K50:FF93">
    <cfRule type="expression" dxfId="45" priority="23">
      <formula>AND(TODAY()&gt;=I$5,TODAY()&lt;J$5)</formula>
    </cfRule>
  </conditionalFormatting>
  <conditionalFormatting sqref="I7:FF17">
    <cfRule type="expression" dxfId="44" priority="218">
      <formula>AND(task_end&gt;=I$5,task_start&lt;J$5, $C7=0, NOT(ISBLANK(task_start)), ISNUMBER($C7),$D7=1)</formula>
    </cfRule>
    <cfRule type="expression" dxfId="43" priority="254">
      <formula>AND(task_end&gt;=I$5,task_start&lt;J$5, $C7=0, NOT(ISBLANK(task_start)), OR(ISNUMBER($C7),AND(ISNUMBER($E7),ISNUMBER($F7))),$D7&lt;100%)</formula>
    </cfRule>
    <cfRule type="dataBar" priority="365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{9F5DFA91-F813-4E10-B884-D6A3991EA62C}</x14:id>
        </ext>
      </extLst>
    </cfRule>
    <cfRule type="expression" dxfId="42" priority="379">
      <formula>AND( task_start&lt;=I$5, IF($E$4="7 Day", ROUNDDOWN((task_end-task_start+1)*task_progress,0)+task_start-1&gt;=I$5, WORKDAY(WORKDAY(task_start-1,1), task_progress * (NETWORKDAYS(task_start,task_end))  ) &gt;I$5 ) )</formula>
    </cfRule>
    <cfRule type="expression" dxfId="41" priority="384">
      <formula>AND(task_end&gt;=I$5,task_start&lt;J$5,ISNUMBER(task_start),ISNUMBER(task_end))</formula>
    </cfRule>
  </conditionalFormatting>
  <conditionalFormatting sqref="E27:E28 E30:E31 E5:E25 E33:E93">
    <cfRule type="expression" dxfId="40" priority="166">
      <formula>_xlfn.ISFORMULA($E5)</formula>
    </cfRule>
  </conditionalFormatting>
  <conditionalFormatting sqref="I7:FF49 K50:FF93">
    <cfRule type="expression" dxfId="39" priority="378">
      <formula>AND($E$4="Mon-Fri",WEEKDAY(I$5,2)&gt;5)</formula>
    </cfRule>
  </conditionalFormatting>
  <conditionalFormatting sqref="D7:D93">
    <cfRule type="dataBar" priority="44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{55531C0B-F406-450B-A8C0-1096A7493DC7}</x14:id>
        </ext>
      </extLst>
    </cfRule>
  </conditionalFormatting>
  <conditionalFormatting sqref="I31:FF35 K50:FF93">
    <cfRule type="expression" dxfId="38" priority="452">
      <formula>AND(task_end&gt;=I$5,task_start&lt;J$5, #REF!=0, NOT(ISBLANK(task_start)), ISNUMBER(#REF!),#REF!=1)</formula>
    </cfRule>
    <cfRule type="expression" dxfId="37" priority="453">
      <formula>AND(task_end&gt;=I$5,task_start&lt;J$5, #REF!=0, NOT(ISBLANK(task_start)), OR(ISNUMBER(#REF!),AND(ISNUMBER(#REF!),ISNUMBER(#REF!))),#REF!&lt;100%)</formula>
    </cfRule>
    <cfRule type="dataBar" priority="45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{004431AB-2FF8-439B-A138-E508BCCAD26A}</x14:id>
        </ext>
      </extLst>
    </cfRule>
    <cfRule type="expression" dxfId="36" priority="455">
      <formula>AND( task_start&lt;=I$5, IF($E$4="7 Day", ROUNDDOWN((task_end-task_start+1)*task_progress,0)+task_start-1&gt;=I$5, WORKDAY(WORKDAY(task_start-1,1), task_progress * (NETWORKDAYS(task_start,task_end))  ) &gt;I$5 ) )</formula>
    </cfRule>
    <cfRule type="expression" dxfId="35" priority="456">
      <formula>AND(task_end&gt;=I$5,task_start&lt;J$5,ISNUMBER(task_start),ISNUMBER(task_end))</formula>
    </cfRule>
  </conditionalFormatting>
  <conditionalFormatting sqref="I24:FF26 I41:FF49">
    <cfRule type="expression" dxfId="34" priority="490">
      <formula>AND(task_end&gt;=I$5,task_start&lt;J$5, #REF!=0, NOT(ISBLANK(task_start)), ISNUMBER(#REF!),#REF!=1)</formula>
    </cfRule>
    <cfRule type="expression" dxfId="33" priority="491">
      <formula>AND(task_end&gt;=I$5,task_start&lt;J$5, #REF!=0, NOT(ISBLANK(task_start)), OR(ISNUMBER(#REF!),AND(ISNUMBER(#REF!),ISNUMBER(#REF!))),#REF!&lt;100%)</formula>
    </cfRule>
    <cfRule type="dataBar" priority="49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{291A8783-EEFF-4D2F-9CC3-AFD482F7F4FF}</x14:id>
        </ext>
      </extLst>
    </cfRule>
    <cfRule type="expression" dxfId="32" priority="493">
      <formula>AND( task_start&lt;=I$5, IF($E$4="7 Day", ROUNDDOWN((task_end-task_start+1)*task_progress,0)+task_start-1&gt;=I$5, WORKDAY(WORKDAY(task_start-1,1), task_progress * (NETWORKDAYS(task_start,task_end))  ) &gt;I$5 ) )</formula>
    </cfRule>
    <cfRule type="expression" dxfId="31" priority="494">
      <formula>AND(task_end&gt;=I$5,task_start&lt;J$5,ISNUMBER(task_start),ISNUMBER(task_end))</formula>
    </cfRule>
  </conditionalFormatting>
  <conditionalFormatting sqref="I18:FF23">
    <cfRule type="expression" dxfId="30" priority="500">
      <formula>AND(task_end&gt;=I$5,task_start&lt;J$5, $C19=0, NOT(ISBLANK(task_start)), ISNUMBER($C19),$D19=1)</formula>
    </cfRule>
    <cfRule type="expression" dxfId="29" priority="501">
      <formula>AND(task_end&gt;=I$5,task_start&lt;J$5, $C19=0, NOT(ISBLANK(task_start)), OR(ISNUMBER($C19),AND(ISNUMBER($E19),ISNUMBER($F19))),$D19&lt;100%)</formula>
    </cfRule>
    <cfRule type="dataBar" priority="50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{BDE1DA1E-B371-45E3-8CBC-6457255015FC}</x14:id>
        </ext>
      </extLst>
    </cfRule>
    <cfRule type="expression" dxfId="28" priority="503">
      <formula>AND( task_start&lt;=I$5, IF($E$4="7 Day", ROUNDDOWN((task_end-task_start+1)*task_progress,0)+task_start-1&gt;=I$5, WORKDAY(WORKDAY(task_start-1,1), task_progress * (NETWORKDAYS(task_start,task_end))  ) &gt;I$5 ) )</formula>
    </cfRule>
    <cfRule type="expression" dxfId="27" priority="504">
      <formula>AND(task_end&gt;=I$5,task_start&lt;J$5,ISNUMBER(task_start),ISNUMBER(task_end))</formula>
    </cfRule>
  </conditionalFormatting>
  <conditionalFormatting sqref="I30:FF30">
    <cfRule type="expression" dxfId="26" priority="538">
      <formula>AND(task_end&gt;=I$5,task_start&lt;J$5, $C25=0, NOT(ISBLANK(task_start)), ISNUMBER($C25),$D25=1)</formula>
    </cfRule>
    <cfRule type="expression" dxfId="25" priority="539">
      <formula>AND(task_end&gt;=I$5,task_start&lt;J$5, $C25=0, NOT(ISBLANK(task_start)), OR(ISNUMBER($C25),AND(ISNUMBER($E25),ISNUMBER($F25))),$D25&lt;100%)</formula>
    </cfRule>
    <cfRule type="dataBar" priority="54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{FDEF36DA-8835-449D-8B5D-43F62F191A74}</x14:id>
        </ext>
      </extLst>
    </cfRule>
    <cfRule type="expression" dxfId="24" priority="541">
      <formula>AND( task_start&lt;=I$5, IF($E$4="7 Day", ROUNDDOWN((task_end-task_start+1)*task_progress,0)+task_start-1&gt;=I$5, WORKDAY(WORKDAY(task_start-1,1), task_progress * (NETWORKDAYS(task_start,task_end))  ) &gt;I$5 ) )</formula>
    </cfRule>
    <cfRule type="expression" dxfId="23" priority="542">
      <formula>AND(task_end&gt;=I$5,task_start&lt;J$5,ISNUMBER(task_start),ISNUMBER(task_end))</formula>
    </cfRule>
  </conditionalFormatting>
  <conditionalFormatting sqref="I27:FF29">
    <cfRule type="expression" dxfId="22" priority="548">
      <formula>AND(task_end&gt;=I$5,task_start&lt;J$5, $C26=0, NOT(ISBLANK(task_start)), ISNUMBER($C26),$D26=1)</formula>
    </cfRule>
    <cfRule type="expression" dxfId="21" priority="549">
      <formula>AND(task_end&gt;=I$5,task_start&lt;J$5, $C26=0, NOT(ISBLANK(task_start)), OR(ISNUMBER($C26),AND(ISNUMBER($E26),ISNUMBER($F26))),$D26&lt;100%)</formula>
    </cfRule>
    <cfRule type="dataBar" priority="55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  <cfRule type="expression" dxfId="20" priority="551">
      <formula>AND( task_start&lt;=I$5, IF($E$4="7 Day", ROUNDDOWN((task_end-task_start+1)*task_progress,0)+task_start-1&gt;=I$5, WORKDAY(WORKDAY(task_start-1,1), task_progress * (NETWORKDAYS(task_start,task_end))  ) &gt;I$5 ) )</formula>
    </cfRule>
    <cfRule type="expression" dxfId="19" priority="552">
      <formula>AND(task_end&gt;=I$5,task_start&lt;J$5,ISNUMBER(task_start),ISNUMBER(task_end))</formula>
    </cfRule>
  </conditionalFormatting>
  <conditionalFormatting sqref="J50:J93">
    <cfRule type="expression" dxfId="18" priority="554">
      <formula>AND(TODAY()&gt;=I$5,TODAY()&lt;J$5)</formula>
    </cfRule>
  </conditionalFormatting>
  <conditionalFormatting sqref="J50:J93">
    <cfRule type="expression" dxfId="17" priority="556">
      <formula>AND($E$4="Mon-Fri",WEEKDAY(I$5,2)&gt;5)</formula>
    </cfRule>
  </conditionalFormatting>
  <conditionalFormatting sqref="J50:J93">
    <cfRule type="expression" dxfId="16" priority="562">
      <formula>AND(task_end&gt;=I$5,task_start&lt;J$5, #REF!=0, NOT(ISBLANK(task_start)), ISNUMBER(#REF!),#REF!=1)</formula>
    </cfRule>
    <cfRule type="expression" dxfId="15" priority="563">
      <formula>AND(task_end&gt;=I$5,task_start&lt;J$5, #REF!=0, NOT(ISBLANK(task_start)), OR(ISNUMBER(#REF!),AND(ISNUMBER(#REF!),ISNUMBER(#REF!))),#REF!&lt;100%)</formula>
    </cfRule>
    <cfRule type="dataBar" priority="56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{810732AF-FBC8-4C83-A05A-79CD247131EA}</x14:id>
        </ext>
      </extLst>
    </cfRule>
    <cfRule type="expression" dxfId="14" priority="565">
      <formula>AND( task_start&lt;=I$5, IF($E$4="7 Day", ROUNDDOWN((task_end-task_start+1)*task_progress,0)+task_start-1&gt;=I$5, WORKDAY(WORKDAY(task_start-1,1), task_progress * (NETWORKDAYS(task_start,task_end))  ) &gt;I$5 ) )</formula>
    </cfRule>
    <cfRule type="expression" dxfId="13" priority="566">
      <formula>AND(task_end&gt;=I$5,task_start&lt;J$5,ISNUMBER(task_start),ISNUMBER(task_end))</formula>
    </cfRule>
  </conditionalFormatting>
  <conditionalFormatting sqref="I36:FF40">
    <cfRule type="expression" dxfId="12" priority="567">
      <formula>AND(task_end&gt;=I$5,task_start&lt;J$5, $C29=0, NOT(ISBLANK(task_start)), ISNUMBER($C29),$D29=1)</formula>
    </cfRule>
    <cfRule type="expression" dxfId="11" priority="568">
      <formula>AND(task_end&gt;=I$5,task_start&lt;J$5, $C29=0, NOT(ISBLANK(task_start)), OR(ISNUMBER($C29),AND(ISNUMBER($E29),ISNUMBER($F29))),$D29&lt;100%)</formula>
    </cfRule>
    <cfRule type="dataBar" priority="569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{64C4F487-48FC-4BF1-B9BF-51F527353B21}</x14:id>
        </ext>
      </extLst>
    </cfRule>
    <cfRule type="expression" dxfId="10" priority="570">
      <formula>AND( task_start&lt;=I$5, IF($E$4="7 Day", ROUNDDOWN((task_end-task_start+1)*task_progress,0)+task_start-1&gt;=I$5, WORKDAY(WORKDAY(task_start-1,1), task_progress * (NETWORKDAYS(task_start,task_end))  ) &gt;I$5 ) )</formula>
    </cfRule>
    <cfRule type="expression" dxfId="9" priority="571">
      <formula>AND(task_end&gt;=I$5,task_start&lt;J$5,ISNUMBER(task_start),ISNUMBER(task_end))</formula>
    </cfRule>
  </conditionalFormatting>
  <dataValidations count="2">
    <dataValidation type="whole" operator="greaterThanOrEqual" allowBlank="1" showInputMessage="1" promptTitle="Display Week" prompt="Changing this number will scroll the Gantt Chart view." sqref="E3" xr:uid="{00000000-0002-0000-0000-000000000000}">
      <formula1>1</formula1>
    </dataValidation>
    <dataValidation type="list" allowBlank="1" showInputMessage="1" showErrorMessage="1" sqref="E4" xr:uid="{C7EFE186-0957-4C3A-BC06-C248D614FBD1}">
      <formula1>"7 Day, Mon-Fri"</formula1>
    </dataValidation>
  </dataValidations>
  <printOptions horizontalCentered="1"/>
  <pageMargins left="0.35" right="0.35" top="0.35" bottom="0.5" header="0.3" footer="0.3"/>
  <pageSetup scale="57" fitToHeight="0" orientation="landscape" r:id="rId1"/>
  <headerFooter differentFirst="1" scaleWithDoc="0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5DFA91-F813-4E10-B884-D6A3991EA6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I7:FF17</xm:sqref>
        </x14:conditionalFormatting>
        <x14:conditionalFormatting xmlns:xm="http://schemas.microsoft.com/office/excel/2006/main">
          <x14:cfRule type="dataBar" id="{55531C0B-F406-450B-A8C0-1096A7493DC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D7:D93</xm:sqref>
        </x14:conditionalFormatting>
        <x14:conditionalFormatting xmlns:xm="http://schemas.microsoft.com/office/excel/2006/main">
          <x14:cfRule type="dataBar" id="{004431AB-2FF8-439B-A138-E508BCCAD26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I31:FF35 K50:FF93</xm:sqref>
        </x14:conditionalFormatting>
        <x14:conditionalFormatting xmlns:xm="http://schemas.microsoft.com/office/excel/2006/main">
          <x14:cfRule type="dataBar" id="{291A8783-EEFF-4D2F-9CC3-AFD482F7F4F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I24:FF26 I41:FF49</xm:sqref>
        </x14:conditionalFormatting>
        <x14:conditionalFormatting xmlns:xm="http://schemas.microsoft.com/office/excel/2006/main">
          <x14:cfRule type="dataBar" id="{BDE1DA1E-B371-45E3-8CBC-6457255015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I18:FF23</xm:sqref>
        </x14:conditionalFormatting>
        <x14:conditionalFormatting xmlns:xm="http://schemas.microsoft.com/office/excel/2006/main">
          <x14:cfRule type="dataBar" id="{FDEF36DA-8835-449D-8B5D-43F62F191A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I30:FF30</xm:sqref>
        </x14:conditionalFormatting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I27:FF29</xm:sqref>
        </x14:conditionalFormatting>
        <x14:conditionalFormatting xmlns:xm="http://schemas.microsoft.com/office/excel/2006/main">
          <x14:cfRule type="dataBar" id="{810732AF-FBC8-4C83-A05A-79CD247131E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J50:J93</xm:sqref>
        </x14:conditionalFormatting>
        <x14:conditionalFormatting xmlns:xm="http://schemas.microsoft.com/office/excel/2006/main">
          <x14:cfRule type="dataBar" id="{64C4F487-48FC-4BF1-B9BF-51F527353B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I36:FF40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2019-03-19T17:17:03Z</dcterms:created>
  <dcterms:modified xsi:type="dcterms:W3CDTF">2024-11-09T18:40:58Z</dcterms:modified>
  <cp:category/>
  <cp:contentStatus/>
</cp:coreProperties>
</file>