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D:\Excel\practice sheet '\"/>
    </mc:Choice>
  </mc:AlternateContent>
  <xr:revisionPtr revIDLastSave="0" documentId="13_ncr:1_{97D8FBBB-9FA4-49C1-8846-AF041FD9147C}" xr6:coauthVersionLast="47" xr6:coauthVersionMax="47" xr10:uidLastSave="{00000000-0000-0000-0000-000000000000}"/>
  <bookViews>
    <workbookView xWindow="-108" yWindow="-108" windowWidth="23256" windowHeight="12456" firstSheet="8" activeTab="22" xr2:uid="{45A9F49C-57DF-4DCA-90A4-122D32544125}"/>
  </bookViews>
  <sheets>
    <sheet name="Q1" sheetId="1" r:id="rId1"/>
    <sheet name="Q2" sheetId="2" r:id="rId2"/>
    <sheet name="Q3" sheetId="3" r:id="rId3"/>
    <sheet name="Q4" sheetId="4" r:id="rId4"/>
    <sheet name="Q5" sheetId="5" r:id="rId5"/>
    <sheet name="Q6" sheetId="6" r:id="rId6"/>
    <sheet name="Q7" sheetId="7" r:id="rId7"/>
    <sheet name="Q8" sheetId="8" r:id="rId8"/>
    <sheet name="Q9" sheetId="9" r:id="rId9"/>
    <sheet name="Q10" sheetId="10" r:id="rId10"/>
    <sheet name="Q11" sheetId="11" r:id="rId11"/>
    <sheet name="Q12" sheetId="12" r:id="rId12"/>
    <sheet name="Q13" sheetId="13" r:id="rId13"/>
    <sheet name="Q14" sheetId="14" r:id="rId14"/>
    <sheet name="Q15" sheetId="15" r:id="rId15"/>
    <sheet name="Q16" sheetId="28" r:id="rId16"/>
    <sheet name="Q17" sheetId="17" r:id="rId17"/>
    <sheet name="Q18" sheetId="19" r:id="rId18"/>
    <sheet name="Q19" sheetId="20" r:id="rId19"/>
    <sheet name="Q20" sheetId="21" r:id="rId20"/>
    <sheet name="Q21" sheetId="22" r:id="rId21"/>
    <sheet name="Q22" sheetId="23" r:id="rId22"/>
    <sheet name="Q23" sheetId="29" r:id="rId23"/>
    <sheet name="Q24" sheetId="25" r:id="rId24"/>
    <sheet name="Q25" sheetId="26" r:id="rId2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28" l="1"/>
  <c r="I4" i="28"/>
  <c r="I5" i="28"/>
  <c r="I6" i="28"/>
  <c r="I7" i="28"/>
  <c r="I8" i="28"/>
  <c r="I9" i="28"/>
  <c r="I10" i="28"/>
  <c r="I11" i="28"/>
  <c r="I12" i="28"/>
  <c r="G11" i="17"/>
  <c r="I9" i="26"/>
  <c r="J9" i="26" s="1"/>
  <c r="K9" i="26" s="1"/>
  <c r="I6" i="26"/>
  <c r="J6" i="26" s="1"/>
  <c r="K6" i="26" s="1"/>
  <c r="I4" i="26"/>
  <c r="J4" i="26" s="1"/>
  <c r="K4" i="26" s="1"/>
  <c r="J8" i="26"/>
  <c r="K8" i="26" s="1"/>
  <c r="I8" i="26"/>
  <c r="I2" i="26"/>
  <c r="J2" i="26" s="1"/>
  <c r="K2" i="26" s="1"/>
  <c r="J10" i="26"/>
  <c r="K10" i="26" s="1"/>
  <c r="I10" i="26"/>
  <c r="I7" i="26"/>
  <c r="J7" i="26" s="1"/>
  <c r="K7" i="26" s="1"/>
  <c r="I11" i="26"/>
  <c r="J11" i="26" s="1"/>
  <c r="K11" i="26" s="1"/>
  <c r="I5" i="26"/>
  <c r="J5" i="26" s="1"/>
  <c r="K5" i="26" s="1"/>
  <c r="I3" i="26"/>
  <c r="J3" i="26" s="1"/>
  <c r="K3" i="26" s="1"/>
  <c r="K3" i="25"/>
  <c r="K4" i="25"/>
  <c r="K5" i="25"/>
  <c r="K6" i="25"/>
  <c r="K7" i="25"/>
  <c r="K8" i="25"/>
  <c r="K9" i="25"/>
  <c r="K10" i="25"/>
  <c r="K11" i="25"/>
  <c r="K12" i="25"/>
  <c r="J3" i="25"/>
  <c r="J4" i="25"/>
  <c r="J5" i="25"/>
  <c r="J6" i="25"/>
  <c r="J7" i="25"/>
  <c r="J8" i="25"/>
  <c r="J9" i="25"/>
  <c r="J10" i="25"/>
  <c r="J11" i="25"/>
  <c r="J12" i="25"/>
  <c r="I3" i="25"/>
  <c r="I4" i="25"/>
  <c r="I5" i="25"/>
  <c r="I6" i="25"/>
  <c r="I7" i="25"/>
  <c r="I8" i="25"/>
  <c r="I9" i="25"/>
  <c r="I10" i="25"/>
  <c r="I11" i="25"/>
  <c r="I12" i="25"/>
  <c r="D15" i="23"/>
  <c r="D10" i="23"/>
  <c r="D6" i="23"/>
  <c r="D16" i="23" s="1"/>
  <c r="D15" i="22"/>
  <c r="D10" i="22"/>
  <c r="D6" i="22"/>
  <c r="D16" i="22" s="1"/>
  <c r="B16" i="21"/>
  <c r="B15" i="21"/>
  <c r="B10" i="21"/>
  <c r="B6" i="21"/>
  <c r="G15" i="20"/>
  <c r="G10" i="20"/>
  <c r="G6" i="20"/>
  <c r="G16" i="20" s="1"/>
  <c r="D15" i="19"/>
  <c r="D10" i="19"/>
  <c r="D6" i="19"/>
  <c r="D16" i="19" s="1"/>
</calcChain>
</file>

<file path=xl/sharedStrings.xml><?xml version="1.0" encoding="utf-8"?>
<sst xmlns="http://schemas.openxmlformats.org/spreadsheetml/2006/main" count="1037" uniqueCount="73">
  <si>
    <t>EmpID</t>
  </si>
  <si>
    <t>Name</t>
  </si>
  <si>
    <t>Department</t>
  </si>
  <si>
    <t>Salary</t>
  </si>
  <si>
    <t>Join Date</t>
  </si>
  <si>
    <t>Performance (%)</t>
  </si>
  <si>
    <t>Bonus</t>
  </si>
  <si>
    <t>Status</t>
  </si>
  <si>
    <t>Rahul</t>
  </si>
  <si>
    <t>Sales</t>
  </si>
  <si>
    <t>Active</t>
  </si>
  <si>
    <t>Priya</t>
  </si>
  <si>
    <t>HR</t>
  </si>
  <si>
    <t>18/07/2019</t>
  </si>
  <si>
    <t>Ankit</t>
  </si>
  <si>
    <t>IT</t>
  </si>
  <si>
    <t>22/03/2017</t>
  </si>
  <si>
    <t>Resigned</t>
  </si>
  <si>
    <t>Swati</t>
  </si>
  <si>
    <t>Ramesh</t>
  </si>
  <si>
    <t>28/11/2016</t>
  </si>
  <si>
    <t>Aditi</t>
  </si>
  <si>
    <t>Neha</t>
  </si>
  <si>
    <t>14/06/2021</t>
  </si>
  <si>
    <t>Manish</t>
  </si>
  <si>
    <t>Deepika</t>
  </si>
  <si>
    <t>17/12/2019</t>
  </si>
  <si>
    <t>Suresh</t>
  </si>
  <si>
    <t>Employee Report 2025</t>
  </si>
  <si>
    <t>EmployeeData</t>
  </si>
  <si>
    <r>
      <t xml:space="preserve">Q5  =  The font style to </t>
    </r>
    <r>
      <rPr>
        <b/>
        <sz val="11"/>
        <color theme="1"/>
        <rFont val="Calibri"/>
        <family val="2"/>
      </rPr>
      <t>Calibri Light</t>
    </r>
    <r>
      <rPr>
        <sz val="11"/>
        <color theme="1"/>
        <rFont val="Calibri"/>
        <family val="2"/>
      </rPr>
      <t xml:space="preserve"> and font size to </t>
    </r>
    <r>
      <rPr>
        <b/>
        <sz val="11"/>
        <color theme="1"/>
        <rFont val="Calibri"/>
        <family val="2"/>
      </rPr>
      <t>12</t>
    </r>
    <r>
      <rPr>
        <sz val="11"/>
        <color theme="1"/>
        <rFont val="Calibri"/>
        <family val="2"/>
      </rPr>
      <t xml:space="preserve"> for the entire sheet.</t>
    </r>
  </si>
  <si>
    <t>Q6 =   The Salary and Bonus columns as Currency with 0 decimal places</t>
  </si>
  <si>
    <t>Q8 = The Join Date column to show dates as DD-MMM-YYYY.</t>
  </si>
  <si>
    <t>Q8 =   Performance (%) column to Percentage with 1 decimal place</t>
  </si>
  <si>
    <t>Q9 =   Indian currency formatting (₹) to Salary column</t>
  </si>
  <si>
    <t>Q10 = only the month name (e.g., "January") in a new column based on Join Date</t>
  </si>
  <si>
    <t>Q11 = To display only employees from the Sales department.</t>
  </si>
  <si>
    <t>Q12 = Show only Active employees who joined after 01-Jan-2019</t>
  </si>
  <si>
    <t>Q13  =  The data by Performance (%) in descending order.</t>
  </si>
  <si>
    <t>Q14 = custom sort: First by Department (A to Z), then by Salary (Largest to Smallest).</t>
  </si>
  <si>
    <t>Q15 = employees who got a bonus greater than ₹6000 and are from the IT department.</t>
  </si>
  <si>
    <t>Grand Total</t>
  </si>
  <si>
    <t>HR Count</t>
  </si>
  <si>
    <t>IT Count</t>
  </si>
  <si>
    <t>Sales Count</t>
  </si>
  <si>
    <t>Grand Count</t>
  </si>
  <si>
    <t>HR Total</t>
  </si>
  <si>
    <t>IT Total</t>
  </si>
  <si>
    <t>Sales Total</t>
  </si>
  <si>
    <t>Q18 = subtotal by Department, summing the Salary column.</t>
  </si>
  <si>
    <t>Q19 =  subtotal to calculate average Bonus by Department.</t>
  </si>
  <si>
    <t>Grand Average</t>
  </si>
  <si>
    <t>HR Average</t>
  </si>
  <si>
    <t>IT Average</t>
  </si>
  <si>
    <t>Sales Average</t>
  </si>
  <si>
    <t>Q20 = all subtotals and reapply to get count of employees per department.</t>
  </si>
  <si>
    <t>Q21 = Collapse the subtotal view to show only department summary</t>
  </si>
  <si>
    <t>Q22 = to show all data again.</t>
  </si>
  <si>
    <t>Current_date</t>
  </si>
  <si>
    <t>Experience (in days)</t>
  </si>
  <si>
    <t xml:space="preserve"> Experience (in years)</t>
  </si>
  <si>
    <t>Q24 = a new column named Experience (in years) based on Join Date and calculate it using the current year</t>
  </si>
  <si>
    <t>Q25 = the filtered list of active employees, sort them by Experience (descending) and highlight the most experienced person manually with light green fill</t>
  </si>
  <si>
    <t>Join month</t>
  </si>
  <si>
    <t>Q4 = Increase the row height to 25 for all rows.</t>
  </si>
  <si>
    <t>Q3 = Add borders to the entire data range.</t>
  </si>
  <si>
    <t>Q2 = Merge and center the title "Employee Report 2025" in the first row above the table</t>
  </si>
  <si>
    <t>Q1 = Apply wrap text, center alignment, and bold font to all the column headers.</t>
  </si>
  <si>
    <t>Q17 = For employee Suresh, his bonus is linked to formula: Bonus = Salary * 0.10. Use Goal Seek to find the salary needed to receive a bonus of ₹6000.</t>
  </si>
  <si>
    <t xml:space="preserve">60000 salary needs to get 6000 bonus </t>
  </si>
  <si>
    <t>Q16 = Use Goal Seek to determine what Performance (%) Neha must achieve to get a bonus of ₹7000, assuming Bonus = 5000 + (Performance% * 100).
•	Add a new cell with formula for Bonus calculation and use Goal Seek accordingly</t>
  </si>
  <si>
    <t>Assuming Bonus</t>
  </si>
  <si>
    <t>Q23 = a filter to display the top 3 earners across all departments.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</si>
</sst>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0" formatCode="0.0%"/>
    <numFmt numFmtId="171" formatCode="[$₹-439]#,##0.00"/>
    <numFmt numFmtId="174" formatCode="mmm"/>
  </numFmts>
  <fonts count="14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theme="0"/>
      <name val="Calibri"/>
      <family val="2"/>
    </font>
    <font>
      <b/>
      <sz val="12"/>
      <color theme="1"/>
      <name val="Calibri Light"/>
      <family val="2"/>
    </font>
    <font>
      <b/>
      <sz val="12"/>
      <color theme="0"/>
      <name val="Calibri Light"/>
      <family val="2"/>
    </font>
    <font>
      <sz val="12"/>
      <color theme="1"/>
      <name val="Calibri Light"/>
      <family val="2"/>
    </font>
    <font>
      <sz val="8"/>
      <name val="Aptos Narrow"/>
      <family val="2"/>
      <scheme val="minor"/>
    </font>
    <font>
      <sz val="11"/>
      <name val="Calibri"/>
      <family val="2"/>
    </font>
    <font>
      <sz val="11"/>
      <color theme="3"/>
      <name val="Calibri"/>
      <family val="2"/>
    </font>
    <font>
      <b/>
      <sz val="12"/>
      <color theme="0"/>
      <name val="Calibri"/>
      <family val="2"/>
    </font>
    <font>
      <sz val="11"/>
      <color theme="3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7558519241921"/>
        <bgColor theme="4"/>
      </patternFill>
    </fill>
    <fill>
      <patternFill patternType="solid">
        <fgColor theme="9" tint="0.39997558519241921"/>
        <bgColor theme="4" tint="0.79998168889431442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43">
    <xf numFmtId="0" fontId="0" fillId="0" borderId="0" xfId="0"/>
    <xf numFmtId="0" fontId="4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14" fontId="3" fillId="0" borderId="0" xfId="0" applyNumberFormat="1" applyFont="1" applyAlignment="1">
      <alignment vertical="center" wrapText="1"/>
    </xf>
    <xf numFmtId="9" fontId="3" fillId="0" borderId="0" xfId="0" applyNumberFormat="1" applyFont="1" applyAlignment="1">
      <alignment vertical="center" wrapText="1"/>
    </xf>
    <xf numFmtId="0" fontId="3" fillId="0" borderId="0" xfId="0" applyFont="1" applyAlignment="1">
      <alignment vertical="center"/>
    </xf>
    <xf numFmtId="14" fontId="3" fillId="0" borderId="0" xfId="0" applyNumberFormat="1" applyFont="1" applyAlignment="1">
      <alignment vertical="center"/>
    </xf>
    <xf numFmtId="9" fontId="3" fillId="0" borderId="0" xfId="0" applyNumberFormat="1" applyFont="1" applyAlignment="1">
      <alignment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/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/>
    <xf numFmtId="0" fontId="5" fillId="3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vertical="center"/>
    </xf>
    <xf numFmtId="0" fontId="3" fillId="4" borderId="6" xfId="0" applyFont="1" applyFill="1" applyBorder="1" applyAlignment="1">
      <alignment vertical="center"/>
    </xf>
    <xf numFmtId="14" fontId="3" fillId="4" borderId="6" xfId="0" applyNumberFormat="1" applyFont="1" applyFill="1" applyBorder="1" applyAlignment="1">
      <alignment vertical="center"/>
    </xf>
    <xf numFmtId="9" fontId="3" fillId="4" borderId="6" xfId="0" applyNumberFormat="1" applyFont="1" applyFill="1" applyBorder="1" applyAlignment="1">
      <alignment vertical="center"/>
    </xf>
    <xf numFmtId="0" fontId="3" fillId="4" borderId="7" xfId="0" applyFont="1" applyFill="1" applyBorder="1" applyAlignment="1">
      <alignment vertical="center"/>
    </xf>
    <xf numFmtId="0" fontId="3" fillId="0" borderId="5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14" fontId="3" fillId="0" borderId="6" xfId="0" applyNumberFormat="1" applyFont="1" applyBorder="1" applyAlignment="1">
      <alignment vertical="center"/>
    </xf>
    <xf numFmtId="9" fontId="3" fillId="0" borderId="6" xfId="0" applyNumberFormat="1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14" fontId="3" fillId="0" borderId="3" xfId="0" applyNumberFormat="1" applyFont="1" applyBorder="1" applyAlignment="1">
      <alignment vertical="center"/>
    </xf>
    <xf numFmtId="9" fontId="3" fillId="0" borderId="3" xfId="0" applyNumberFormat="1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4" fillId="4" borderId="6" xfId="0" applyFont="1" applyFill="1" applyBorder="1" applyAlignment="1">
      <alignment vertical="center"/>
    </xf>
    <xf numFmtId="0" fontId="4" fillId="0" borderId="6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14" fontId="3" fillId="0" borderId="0" xfId="0" applyNumberFormat="1" applyFont="1" applyBorder="1" applyAlignment="1">
      <alignment vertical="center"/>
    </xf>
    <xf numFmtId="9" fontId="3" fillId="0" borderId="0" xfId="0" applyNumberFormat="1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 applyAlignment="1">
      <alignment horizontal="center" vertical="center"/>
    </xf>
    <xf numFmtId="2" fontId="10" fillId="5" borderId="0" xfId="0" applyNumberFormat="1" applyFont="1" applyFill="1" applyAlignment="1">
      <alignment vertical="center"/>
    </xf>
    <xf numFmtId="2" fontId="10" fillId="6" borderId="0" xfId="0" applyNumberFormat="1" applyFont="1" applyFill="1" applyAlignment="1">
      <alignment vertical="center"/>
    </xf>
    <xf numFmtId="0" fontId="4" fillId="0" borderId="0" xfId="0" applyFont="1" applyAlignment="1">
      <alignment horizontal="left" vertical="center"/>
    </xf>
    <xf numFmtId="2" fontId="11" fillId="7" borderId="0" xfId="0" applyNumberFormat="1" applyFont="1" applyFill="1" applyAlignment="1">
      <alignment vertical="center"/>
    </xf>
    <xf numFmtId="0" fontId="5" fillId="8" borderId="6" xfId="0" applyFont="1" applyFill="1" applyBorder="1" applyAlignment="1">
      <alignment horizontal="center" vertical="center"/>
    </xf>
    <xf numFmtId="0" fontId="3" fillId="7" borderId="6" xfId="0" applyFont="1" applyFill="1" applyBorder="1" applyAlignment="1">
      <alignment vertical="center"/>
    </xf>
    <xf numFmtId="0" fontId="3" fillId="9" borderId="6" xfId="0" applyFont="1" applyFill="1" applyBorder="1" applyAlignment="1">
      <alignment vertical="center"/>
    </xf>
    <xf numFmtId="0" fontId="4" fillId="9" borderId="6" xfId="0" applyFont="1" applyFill="1" applyBorder="1" applyAlignment="1">
      <alignment vertical="center"/>
    </xf>
    <xf numFmtId="0" fontId="4" fillId="7" borderId="6" xfId="0" applyFont="1" applyFill="1" applyBorder="1" applyAlignment="1">
      <alignment vertical="center"/>
    </xf>
    <xf numFmtId="0" fontId="3" fillId="7" borderId="3" xfId="0" applyFont="1" applyFill="1" applyBorder="1" applyAlignment="1">
      <alignment vertical="center"/>
    </xf>
    <xf numFmtId="0" fontId="4" fillId="7" borderId="0" xfId="0" applyFont="1" applyFill="1" applyBorder="1" applyAlignment="1">
      <alignment vertical="center"/>
    </xf>
    <xf numFmtId="0" fontId="3" fillId="7" borderId="0" xfId="0" applyFont="1" applyFill="1" applyBorder="1" applyAlignment="1">
      <alignment vertical="center"/>
    </xf>
    <xf numFmtId="0" fontId="3" fillId="7" borderId="0" xfId="0" applyFont="1" applyFill="1" applyAlignment="1">
      <alignment vertical="center"/>
    </xf>
    <xf numFmtId="0" fontId="4" fillId="7" borderId="0" xfId="0" applyFont="1" applyFill="1" applyAlignment="1">
      <alignment horizontal="center" vertical="center"/>
    </xf>
    <xf numFmtId="9" fontId="3" fillId="7" borderId="0" xfId="0" applyNumberFormat="1" applyFont="1" applyFill="1" applyAlignment="1">
      <alignment vertical="center"/>
    </xf>
    <xf numFmtId="14" fontId="3" fillId="7" borderId="0" xfId="0" applyNumberFormat="1" applyFont="1" applyFill="1" applyAlignment="1">
      <alignment vertical="center"/>
    </xf>
    <xf numFmtId="174" fontId="3" fillId="7" borderId="0" xfId="0" applyNumberFormat="1" applyFont="1" applyFill="1" applyAlignment="1">
      <alignment horizontal="center" vertical="center" wrapText="1"/>
    </xf>
    <xf numFmtId="174" fontId="3" fillId="7" borderId="0" xfId="0" applyNumberFormat="1" applyFont="1" applyFill="1" applyAlignment="1">
      <alignment vertical="center" wrapText="1"/>
    </xf>
    <xf numFmtId="0" fontId="4" fillId="0" borderId="0" xfId="0" applyFont="1" applyAlignment="1">
      <alignment horizontal="left" vertical="center" wrapText="1"/>
    </xf>
    <xf numFmtId="3" fontId="4" fillId="0" borderId="0" xfId="0" applyNumberFormat="1" applyFont="1" applyAlignment="1">
      <alignment horizontal="left" vertical="center"/>
    </xf>
    <xf numFmtId="0" fontId="6" fillId="7" borderId="0" xfId="0" applyFont="1" applyFill="1" applyAlignment="1">
      <alignment horizontal="left" vertical="center"/>
    </xf>
    <xf numFmtId="0" fontId="4" fillId="7" borderId="0" xfId="0" applyFont="1" applyFill="1" applyAlignment="1">
      <alignment horizontal="left" vertical="center"/>
    </xf>
    <xf numFmtId="0" fontId="4" fillId="7" borderId="0" xfId="0" applyFont="1" applyFill="1" applyAlignment="1">
      <alignment horizontal="center" vertical="center" wrapText="1"/>
    </xf>
    <xf numFmtId="0" fontId="12" fillId="7" borderId="5" xfId="0" applyFont="1" applyFill="1" applyBorder="1" applyAlignment="1">
      <alignment horizontal="center" vertical="center" wrapText="1"/>
    </xf>
    <xf numFmtId="0" fontId="12" fillId="7" borderId="6" xfId="0" applyFont="1" applyFill="1" applyBorder="1" applyAlignment="1">
      <alignment horizontal="center" vertical="center" wrapText="1"/>
    </xf>
    <xf numFmtId="0" fontId="12" fillId="7" borderId="7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vertical="center" wrapText="1"/>
    </xf>
    <xf numFmtId="0" fontId="3" fillId="4" borderId="6" xfId="0" applyFont="1" applyFill="1" applyBorder="1" applyAlignment="1">
      <alignment vertical="center" wrapText="1"/>
    </xf>
    <xf numFmtId="14" fontId="3" fillId="4" borderId="6" xfId="0" applyNumberFormat="1" applyFont="1" applyFill="1" applyBorder="1" applyAlignment="1">
      <alignment vertical="center" wrapText="1"/>
    </xf>
    <xf numFmtId="9" fontId="3" fillId="4" borderId="6" xfId="0" applyNumberFormat="1" applyFont="1" applyFill="1" applyBorder="1" applyAlignment="1">
      <alignment vertical="center" wrapText="1"/>
    </xf>
    <xf numFmtId="0" fontId="3" fillId="4" borderId="7" xfId="0" applyFont="1" applyFill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14" fontId="3" fillId="0" borderId="6" xfId="0" applyNumberFormat="1" applyFont="1" applyBorder="1" applyAlignment="1">
      <alignment vertical="center" wrapText="1"/>
    </xf>
    <xf numFmtId="9" fontId="3" fillId="0" borderId="6" xfId="0" applyNumberFormat="1" applyFont="1" applyBorder="1" applyAlignment="1">
      <alignment vertical="center" wrapText="1"/>
    </xf>
    <xf numFmtId="0" fontId="3" fillId="0" borderId="7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14" fontId="3" fillId="0" borderId="3" xfId="0" applyNumberFormat="1" applyFont="1" applyBorder="1" applyAlignment="1">
      <alignment vertical="center" wrapText="1"/>
    </xf>
    <xf numFmtId="9" fontId="3" fillId="0" borderId="3" xfId="0" applyNumberFormat="1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0" fontId="13" fillId="2" borderId="8" xfId="1" applyFont="1" applyBorder="1" applyAlignment="1">
      <alignment horizontal="left" vertical="center" wrapText="1"/>
    </xf>
    <xf numFmtId="0" fontId="13" fillId="2" borderId="8" xfId="1" applyFont="1" applyFill="1" applyBorder="1" applyAlignment="1">
      <alignment horizontal="left" vertical="center" wrapText="1"/>
    </xf>
    <xf numFmtId="0" fontId="13" fillId="2" borderId="8" xfId="1" applyFont="1" applyFill="1" applyBorder="1" applyAlignment="1">
      <alignment vertical="center" wrapText="1"/>
    </xf>
    <xf numFmtId="14" fontId="13" fillId="2" borderId="8" xfId="1" applyNumberFormat="1" applyFont="1" applyFill="1" applyBorder="1" applyAlignment="1">
      <alignment vertical="center" wrapText="1"/>
    </xf>
    <xf numFmtId="9" fontId="13" fillId="2" borderId="8" xfId="1" applyNumberFormat="1" applyFont="1" applyFill="1" applyBorder="1" applyAlignment="1">
      <alignment vertical="center" wrapText="1"/>
    </xf>
    <xf numFmtId="0" fontId="3" fillId="7" borderId="0" xfId="0" applyFont="1" applyFill="1" applyAlignment="1">
      <alignment vertical="center" wrapText="1"/>
    </xf>
    <xf numFmtId="0" fontId="4" fillId="7" borderId="0" xfId="0" applyFont="1" applyFill="1" applyAlignment="1">
      <alignment vertical="center" wrapText="1"/>
    </xf>
    <xf numFmtId="0" fontId="2" fillId="7" borderId="0" xfId="0" applyFont="1" applyFill="1"/>
    <xf numFmtId="0" fontId="5" fillId="7" borderId="5" xfId="0" applyFont="1" applyFill="1" applyBorder="1" applyAlignment="1">
      <alignment horizontal="center" vertical="center"/>
    </xf>
    <xf numFmtId="0" fontId="5" fillId="7" borderId="6" xfId="0" applyFont="1" applyFill="1" applyBorder="1" applyAlignment="1">
      <alignment horizontal="center" vertical="center"/>
    </xf>
    <xf numFmtId="0" fontId="5" fillId="7" borderId="7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vertical="center"/>
    </xf>
    <xf numFmtId="14" fontId="3" fillId="7" borderId="6" xfId="0" applyNumberFormat="1" applyFont="1" applyFill="1" applyBorder="1" applyAlignment="1">
      <alignment vertical="center"/>
    </xf>
    <xf numFmtId="9" fontId="3" fillId="7" borderId="6" xfId="0" applyNumberFormat="1" applyFont="1" applyFill="1" applyBorder="1" applyAlignment="1">
      <alignment vertical="center"/>
    </xf>
    <xf numFmtId="0" fontId="3" fillId="7" borderId="7" xfId="0" applyFont="1" applyFill="1" applyBorder="1" applyAlignment="1">
      <alignment vertical="center"/>
    </xf>
    <xf numFmtId="0" fontId="3" fillId="7" borderId="2" xfId="0" applyFont="1" applyFill="1" applyBorder="1" applyAlignment="1">
      <alignment vertical="center"/>
    </xf>
    <xf numFmtId="14" fontId="3" fillId="7" borderId="3" xfId="0" applyNumberFormat="1" applyFont="1" applyFill="1" applyBorder="1" applyAlignment="1">
      <alignment vertical="center"/>
    </xf>
    <xf numFmtId="9" fontId="3" fillId="7" borderId="3" xfId="0" applyNumberFormat="1" applyFont="1" applyFill="1" applyBorder="1" applyAlignment="1">
      <alignment vertical="center"/>
    </xf>
    <xf numFmtId="0" fontId="3" fillId="7" borderId="4" xfId="0" applyFont="1" applyFill="1" applyBorder="1" applyAlignment="1">
      <alignment vertical="center"/>
    </xf>
    <xf numFmtId="0" fontId="7" fillId="7" borderId="5" xfId="0" applyFont="1" applyFill="1" applyBorder="1" applyAlignment="1">
      <alignment horizontal="center" vertical="center"/>
    </xf>
    <xf numFmtId="0" fontId="7" fillId="7" borderId="6" xfId="0" applyFont="1" applyFill="1" applyBorder="1" applyAlignment="1">
      <alignment horizontal="center" vertical="center"/>
    </xf>
    <xf numFmtId="0" fontId="7" fillId="7" borderId="7" xfId="0" applyFont="1" applyFill="1" applyBorder="1" applyAlignment="1">
      <alignment horizontal="center" vertical="center"/>
    </xf>
    <xf numFmtId="0" fontId="8" fillId="7" borderId="5" xfId="0" applyFont="1" applyFill="1" applyBorder="1" applyAlignment="1">
      <alignment vertical="center"/>
    </xf>
    <xf numFmtId="0" fontId="8" fillId="7" borderId="6" xfId="0" applyFont="1" applyFill="1" applyBorder="1" applyAlignment="1">
      <alignment vertical="center"/>
    </xf>
    <xf numFmtId="14" fontId="8" fillId="7" borderId="6" xfId="0" applyNumberFormat="1" applyFont="1" applyFill="1" applyBorder="1" applyAlignment="1">
      <alignment vertical="center"/>
    </xf>
    <xf numFmtId="9" fontId="8" fillId="7" borderId="6" xfId="0" applyNumberFormat="1" applyFont="1" applyFill="1" applyBorder="1" applyAlignment="1">
      <alignment vertical="center"/>
    </xf>
    <xf numFmtId="0" fontId="8" fillId="7" borderId="7" xfId="0" applyFont="1" applyFill="1" applyBorder="1" applyAlignment="1">
      <alignment vertical="center"/>
    </xf>
    <xf numFmtId="0" fontId="8" fillId="7" borderId="2" xfId="0" applyFont="1" applyFill="1" applyBorder="1" applyAlignment="1">
      <alignment vertical="center"/>
    </xf>
    <xf numFmtId="0" fontId="8" fillId="7" borderId="3" xfId="0" applyFont="1" applyFill="1" applyBorder="1" applyAlignment="1">
      <alignment vertical="center"/>
    </xf>
    <xf numFmtId="14" fontId="8" fillId="7" borderId="3" xfId="0" applyNumberFormat="1" applyFont="1" applyFill="1" applyBorder="1" applyAlignment="1">
      <alignment vertical="center"/>
    </xf>
    <xf numFmtId="9" fontId="8" fillId="7" borderId="3" xfId="0" applyNumberFormat="1" applyFont="1" applyFill="1" applyBorder="1" applyAlignment="1">
      <alignment vertical="center"/>
    </xf>
    <xf numFmtId="0" fontId="8" fillId="7" borderId="4" xfId="0" applyFont="1" applyFill="1" applyBorder="1" applyAlignment="1">
      <alignment vertical="center"/>
    </xf>
    <xf numFmtId="3" fontId="5" fillId="3" borderId="5" xfId="0" applyNumberFormat="1" applyFont="1" applyFill="1" applyBorder="1" applyAlignment="1">
      <alignment horizontal="center" vertical="center"/>
    </xf>
    <xf numFmtId="3" fontId="5" fillId="3" borderId="6" xfId="0" applyNumberFormat="1" applyFont="1" applyFill="1" applyBorder="1" applyAlignment="1">
      <alignment horizontal="center" vertical="center"/>
    </xf>
    <xf numFmtId="3" fontId="5" fillId="7" borderId="6" xfId="0" applyNumberFormat="1" applyFont="1" applyFill="1" applyBorder="1" applyAlignment="1">
      <alignment horizontal="center" vertical="center"/>
    </xf>
    <xf numFmtId="3" fontId="5" fillId="3" borderId="7" xfId="0" applyNumberFormat="1" applyFont="1" applyFill="1" applyBorder="1" applyAlignment="1">
      <alignment horizontal="center" vertical="center"/>
    </xf>
    <xf numFmtId="3" fontId="3" fillId="4" borderId="5" xfId="0" applyNumberFormat="1" applyFont="1" applyFill="1" applyBorder="1" applyAlignment="1">
      <alignment vertical="center"/>
    </xf>
    <xf numFmtId="3" fontId="3" fillId="4" borderId="6" xfId="0" applyNumberFormat="1" applyFont="1" applyFill="1" applyBorder="1" applyAlignment="1">
      <alignment vertical="center"/>
    </xf>
    <xf numFmtId="3" fontId="3" fillId="7" borderId="6" xfId="0" applyNumberFormat="1" applyFont="1" applyFill="1" applyBorder="1" applyAlignment="1">
      <alignment vertical="center"/>
    </xf>
    <xf numFmtId="3" fontId="3" fillId="4" borderId="7" xfId="0" applyNumberFormat="1" applyFont="1" applyFill="1" applyBorder="1" applyAlignment="1">
      <alignment vertical="center"/>
    </xf>
    <xf numFmtId="3" fontId="3" fillId="0" borderId="5" xfId="0" applyNumberFormat="1" applyFont="1" applyBorder="1" applyAlignment="1">
      <alignment vertical="center"/>
    </xf>
    <xf numFmtId="3" fontId="3" fillId="0" borderId="6" xfId="0" applyNumberFormat="1" applyFont="1" applyBorder="1" applyAlignment="1">
      <alignment vertical="center"/>
    </xf>
    <xf numFmtId="3" fontId="3" fillId="0" borderId="7" xfId="0" applyNumberFormat="1" applyFont="1" applyBorder="1" applyAlignment="1">
      <alignment vertical="center"/>
    </xf>
    <xf numFmtId="3" fontId="3" fillId="0" borderId="2" xfId="0" applyNumberFormat="1" applyFont="1" applyBorder="1" applyAlignment="1">
      <alignment vertical="center"/>
    </xf>
    <xf numFmtId="3" fontId="3" fillId="0" borderId="3" xfId="0" applyNumberFormat="1" applyFont="1" applyBorder="1" applyAlignment="1">
      <alignment vertical="center"/>
    </xf>
    <xf numFmtId="3" fontId="3" fillId="7" borderId="3" xfId="0" applyNumberFormat="1" applyFont="1" applyFill="1" applyBorder="1" applyAlignment="1">
      <alignment vertical="center"/>
    </xf>
    <xf numFmtId="3" fontId="3" fillId="0" borderId="4" xfId="0" applyNumberFormat="1" applyFont="1" applyBorder="1" applyAlignment="1">
      <alignment vertical="center"/>
    </xf>
    <xf numFmtId="15" fontId="3" fillId="7" borderId="6" xfId="0" applyNumberFormat="1" applyFont="1" applyFill="1" applyBorder="1" applyAlignment="1">
      <alignment vertical="center"/>
    </xf>
    <xf numFmtId="15" fontId="3" fillId="7" borderId="3" xfId="0" applyNumberFormat="1" applyFont="1" applyFill="1" applyBorder="1" applyAlignment="1">
      <alignment vertical="center"/>
    </xf>
    <xf numFmtId="170" fontId="3" fillId="7" borderId="6" xfId="0" applyNumberFormat="1" applyFont="1" applyFill="1" applyBorder="1" applyAlignment="1">
      <alignment vertical="center"/>
    </xf>
    <xf numFmtId="170" fontId="3" fillId="7" borderId="3" xfId="0" applyNumberFormat="1" applyFont="1" applyFill="1" applyBorder="1" applyAlignment="1">
      <alignment vertical="center"/>
    </xf>
    <xf numFmtId="171" fontId="3" fillId="7" borderId="6" xfId="0" applyNumberFormat="1" applyFont="1" applyFill="1" applyBorder="1" applyAlignment="1">
      <alignment vertical="center"/>
    </xf>
    <xf numFmtId="171" fontId="3" fillId="7" borderId="3" xfId="0" applyNumberFormat="1" applyFont="1" applyFill="1" applyBorder="1" applyAlignment="1">
      <alignment vertical="center"/>
    </xf>
    <xf numFmtId="0" fontId="3" fillId="0" borderId="0" xfId="0" applyFont="1" applyAlignment="1">
      <alignment vertical="top" wrapText="1"/>
    </xf>
    <xf numFmtId="0" fontId="4" fillId="0" borderId="0" xfId="0" applyFont="1" applyAlignment="1">
      <alignment vertical="top" wrapText="1"/>
    </xf>
    <xf numFmtId="1" fontId="4" fillId="0" borderId="0" xfId="0" applyNumberFormat="1" applyFont="1" applyAlignment="1">
      <alignment vertical="top" wrapText="1"/>
    </xf>
    <xf numFmtId="1" fontId="3" fillId="0" borderId="0" xfId="0" applyNumberFormat="1" applyFont="1" applyAlignment="1">
      <alignment vertical="top" wrapText="1"/>
    </xf>
    <xf numFmtId="1" fontId="3" fillId="7" borderId="0" xfId="0" applyNumberFormat="1" applyFont="1" applyFill="1" applyAlignment="1">
      <alignment vertical="top" wrapText="1"/>
    </xf>
    <xf numFmtId="9" fontId="4" fillId="7" borderId="0" xfId="0" applyNumberFormat="1" applyFont="1" applyFill="1" applyAlignment="1">
      <alignment vertical="top" wrapText="1"/>
    </xf>
    <xf numFmtId="1" fontId="4" fillId="7" borderId="0" xfId="0" applyNumberFormat="1" applyFont="1" applyFill="1" applyAlignment="1">
      <alignment vertical="top" wrapText="1"/>
    </xf>
  </cellXfs>
  <cellStyles count="2">
    <cellStyle name="Check Cell" xfId="1" builtinId="23"/>
    <cellStyle name="Normal" xfId="0" builtinId="0"/>
  </cellStyles>
  <dxfs count="118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3" formatCode="0%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9" formatCode="m/d/yyyy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" formatCode="0"/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3" formatCode="0%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9" formatCode="m/d/yyyy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3" formatCode="0%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9" formatCode="m/d/yyyy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74" formatCode="mmm"/>
      <fill>
        <patternFill patternType="solid">
          <fgColor indexed="64"/>
          <bgColor theme="9" tint="0.3999755851924192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3" formatCode="0%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3" formatCode="0%"/>
      <fill>
        <patternFill patternType="solid">
          <fgColor indexed="64"/>
          <bgColor theme="9" tint="0.3999755851924192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9" formatCode="m/d/yyyy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indexed="64"/>
          <bgColor theme="9" tint="0.3999755851924192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9" formatCode="m/d/yyyy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>
          <fgColor indexed="64"/>
          <bgColor theme="9" tint="0.3999755851924192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none"/>
      </font>
      <numFmt numFmtId="2" formatCode="0.00"/>
      <fill>
        <patternFill patternType="solid">
          <fgColor indexed="64"/>
          <bgColor theme="9" tint="0.3999755851924192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2" formatCode="0.00"/>
      <fill>
        <patternFill patternType="solid">
          <fgColor indexed="64"/>
          <bgColor theme="4" tint="0.79998168889431442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9" formatCode="m/d/yyyy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3" formatCode="0%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9" formatCode="m/d/yyyy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9" formatCode="m/d/yyyy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3" formatCode="0%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9" formatCode="m/d/yyyy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3" formatCode="0%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9" formatCode="m/d/yyyy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3" formatCode="0%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3" formatCode="0%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9" formatCode="m/d/yyyy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3" formatCode="0%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9" formatCode="m/d/yyyy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0D21AF6D-522E-447B-96C0-168BEDC82888}" name="Table23038" displayName="Table23038" ref="A2:I12" totalsRowShown="0" headerRowDxfId="111" dataDxfId="117">
  <autoFilter ref="A2:I12" xr:uid="{0D21AF6D-522E-447B-96C0-168BEDC82888}"/>
  <tableColumns count="9">
    <tableColumn id="1" xr3:uid="{A509975E-48C9-4810-9DDA-817AD42B8FC3}" name="EmpID" dataDxfId="116"/>
    <tableColumn id="2" xr3:uid="{8C6A92E2-5DE6-4BCE-AA04-B0C7CC2EB3DA}" name="Name" dataDxfId="115"/>
    <tableColumn id="3" xr3:uid="{269871FB-07D9-4674-B0B7-CCD3DF78FA31}" name="Department" dataDxfId="114"/>
    <tableColumn id="4" xr3:uid="{C0E469C8-B633-4FA2-9EB6-5FFFAC1ADBF9}" name="Salary" dataDxfId="33"/>
    <tableColumn id="5" xr3:uid="{FDA474C3-864A-4EC5-AB6D-420F32748374}" name="Join month" dataDxfId="31"/>
    <tableColumn id="6" xr3:uid="{98FC3B9A-312F-4AAB-887F-023A3C3807BF}" name="Performance (%)" dataDxfId="32"/>
    <tableColumn id="7" xr3:uid="{6A4E3A3C-9BD8-488D-9C83-59DFD6FA374D}" name="Bonus" dataDxfId="113"/>
    <tableColumn id="8" xr3:uid="{FF9E0F7D-6972-4A0B-8F19-70A97F8107E1}" name="Status" dataDxfId="112"/>
    <tableColumn id="9" xr3:uid="{33442340-7C1A-41E6-ACB7-0BBFCB6FEAAA}" name="Join Date" dataDxfId="34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1" xr:uid="{735CF297-100A-43E8-AAB4-7925E6F63945}" name="Table230324952" displayName="Table230324952" ref="A2:K12" totalsRowShown="0" headerRowDxfId="67" dataDxfId="66">
  <autoFilter ref="A2:K12" xr:uid="{735CF297-100A-43E8-AAB4-7925E6F63945}"/>
  <tableColumns count="11">
    <tableColumn id="1" xr3:uid="{7C6BF440-816C-4E45-892E-F36F7DF4BB6E}" name="EmpID" dataDxfId="65"/>
    <tableColumn id="2" xr3:uid="{2FB0DBFB-239D-4AAB-B0E4-2C451B267833}" name="Name" dataDxfId="64"/>
    <tableColumn id="3" xr3:uid="{9E02A93F-E332-4548-ABFB-5B6CB1E026A6}" name="Department" dataDxfId="63"/>
    <tableColumn id="4" xr3:uid="{A84931E8-ED94-4A72-A783-E767F39F4371}" name="Salary" dataDxfId="62"/>
    <tableColumn id="5" xr3:uid="{73D0A044-84D0-49C2-883C-2D74998C2A6A}" name="Join Date" dataDxfId="61"/>
    <tableColumn id="6" xr3:uid="{20E044E3-B9AE-4E83-8C3E-48C24181C951}" name="Performance (%)" dataDxfId="60"/>
    <tableColumn id="7" xr3:uid="{6FA8BC41-1F5B-40F8-B2B4-FC36E2031DED}" name="Bonus" dataDxfId="59"/>
    <tableColumn id="8" xr3:uid="{D8AC2FA0-DFA2-4C1C-975E-B2B9414F835F}" name="Status" dataDxfId="58"/>
    <tableColumn id="9" xr3:uid="{2FF976CA-4610-4AE5-AA5D-409A628F2DD2}" name="Current_date" dataDxfId="57">
      <calculatedColumnFormula>DATE(2025,7,22)</calculatedColumnFormula>
    </tableColumn>
    <tableColumn id="10" xr3:uid="{718F0F53-B633-4767-B9A0-A174A8EE5D84}" name="Experience (in days)" dataDxfId="43">
      <calculatedColumnFormula>Table230324952[[#This Row],[Current_date]]-Table230324952[[#This Row],[Join Date]]</calculatedColumnFormula>
    </tableColumn>
    <tableColumn id="11" xr3:uid="{0FB2ACD3-5836-4BF2-9A8E-7D94AF3A1A28}" name=" Experience (in years)" dataDxfId="42">
      <calculatedColumnFormula>Table230324952[[#This Row],[Experience (in days)]]/365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3" xr:uid="{E08DED37-1AFE-4E7B-B8F5-34FA409A303F}" name="Table23032495254" displayName="Table23032495254" ref="A1:K11" totalsRowShown="0" headerRowDxfId="56" dataDxfId="55">
  <autoFilter ref="A1:K11" xr:uid="{E08DED37-1AFE-4E7B-B8F5-34FA409A303F}">
    <filterColumn colId="7">
      <filters>
        <filter val="Active"/>
      </filters>
    </filterColumn>
  </autoFilter>
  <sortState xmlns:xlrd2="http://schemas.microsoft.com/office/spreadsheetml/2017/richdata2" ref="A2:K11">
    <sortCondition ref="H2:H11" customList="Active"/>
    <sortCondition descending="1" ref="K2:K11"/>
  </sortState>
  <tableColumns count="11">
    <tableColumn id="1" xr3:uid="{33400B93-CFFB-449E-9F2F-4EF695575E0B}" name="EmpID" dataDxfId="54"/>
    <tableColumn id="2" xr3:uid="{5F994DC6-120E-4D3B-9D1B-5376C14054D0}" name="Name" dataDxfId="53"/>
    <tableColumn id="3" xr3:uid="{92A23603-4394-4A55-A4F5-F870B1793D4D}" name="Department" dataDxfId="52"/>
    <tableColumn id="4" xr3:uid="{0AF30E07-38F4-431E-8DA0-8D3D3413F61E}" name="Salary" dataDxfId="51"/>
    <tableColumn id="5" xr3:uid="{ABAE0DFB-7CA7-4A3A-B46C-13C594F5114B}" name="Join Date" dataDxfId="50"/>
    <tableColumn id="6" xr3:uid="{15978B9E-93C2-434C-83B6-ACA924FF3986}" name="Performance (%)" dataDxfId="49"/>
    <tableColumn id="7" xr3:uid="{B42A1502-4FCE-493E-B965-38465AC0A3A8}" name="Bonus" dataDxfId="48"/>
    <tableColumn id="8" xr3:uid="{39562A8B-EA2E-47B1-B3F5-AEACD64159D0}" name="Status" dataDxfId="47"/>
    <tableColumn id="9" xr3:uid="{BD2B89A7-932A-4748-8E27-CD12D9410E46}" name="Current_date" dataDxfId="46">
      <calculatedColumnFormula>DATE(2025,7,22)</calculatedColumnFormula>
    </tableColumn>
    <tableColumn id="10" xr3:uid="{0ABA6667-1A4F-4651-A779-860D9FD44904}" name="Experience (in days)" dataDxfId="45">
      <calculatedColumnFormula>Table23032495254[[#This Row],[Current_date]]-Table23032495254[[#This Row],[Join Date]]</calculatedColumnFormula>
    </tableColumn>
    <tableColumn id="11" xr3:uid="{DE58B74C-2508-4403-AFD3-ED9C5A565EAB}" name=" Experience (in years)" dataDxfId="44">
      <calculatedColumnFormula>Table23032495254[[#This Row],[Experience (in days)]]/365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B01A25F4-DB85-4B40-9C2B-DD616C4306D9}" name="Table2303239" displayName="Table2303239" ref="A2:H12" totalsRowShown="0" headerRowDxfId="110" dataDxfId="109">
  <autoFilter ref="A2:H12" xr:uid="{B01A25F4-DB85-4B40-9C2B-DD616C4306D9}">
    <filterColumn colId="2">
      <filters>
        <filter val="Sales"/>
      </filters>
    </filterColumn>
  </autoFilter>
  <tableColumns count="8">
    <tableColumn id="1" xr3:uid="{A359979A-5F52-4677-9099-8802F28022A9}" name="EmpID" dataDxfId="108"/>
    <tableColumn id="2" xr3:uid="{187628DD-D3E8-4C74-9824-06E571C9F6BD}" name="Name" dataDxfId="107"/>
    <tableColumn id="3" xr3:uid="{A2972F8E-2A9D-4364-BFB7-23539E5F1302}" name="Department" dataDxfId="106"/>
    <tableColumn id="4" xr3:uid="{AA40F297-C8CF-4DC8-8E70-F0B99537AF88}" name="Salary" dataDxfId="105"/>
    <tableColumn id="5" xr3:uid="{1871C6C8-5468-4D50-89A3-7D3AC069EEC2}" name="Join Date" dataDxfId="104"/>
    <tableColumn id="6" xr3:uid="{67826429-B4E5-4B00-B2A9-446C09695489}" name="Performance (%)" dataDxfId="103"/>
    <tableColumn id="7" xr3:uid="{29F33485-62F5-476F-B969-8DD9790EEE1E}" name="Bonus" dataDxfId="102"/>
    <tableColumn id="8" xr3:uid="{B62FBCED-775E-45E3-BF44-7605EBE3E6BD}" name="Status" dataDxfId="10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6AF9536A-B743-408F-B1E9-9CD74BE39DD8}" name="Table2303240" displayName="Table2303240" ref="A2:H12" totalsRowShown="0" headerRowDxfId="100" dataDxfId="99">
  <autoFilter ref="A2:H12" xr:uid="{6AF9536A-B743-408F-B1E9-9CD74BE39DD8}">
    <filterColumn colId="4">
      <customFilters>
        <customFilter operator="greaterThan" val="43466"/>
      </customFilters>
    </filterColumn>
  </autoFilter>
  <sortState xmlns:xlrd2="http://schemas.microsoft.com/office/spreadsheetml/2017/richdata2" ref="A3:H12">
    <sortCondition ref="H3:H12" customList="Active"/>
  </sortState>
  <tableColumns count="8">
    <tableColumn id="1" xr3:uid="{D736BD99-E42E-4F43-82B6-138E2D9F6569}" name="EmpID" dataDxfId="98"/>
    <tableColumn id="2" xr3:uid="{C49763C1-651A-47FB-B149-4D5B7AE2D318}" name="Name" dataDxfId="97"/>
    <tableColumn id="3" xr3:uid="{F2CBF2F9-1892-4216-981D-A51CA4514F45}" name="Department" dataDxfId="96"/>
    <tableColumn id="4" xr3:uid="{10A918A0-A7D3-49AC-8388-E8A2BAC1AA41}" name="Salary" dataDxfId="95"/>
    <tableColumn id="5" xr3:uid="{4F177EE8-2613-4A14-8373-7FB40B6BCDB1}" name="Join Date" dataDxfId="94"/>
    <tableColumn id="6" xr3:uid="{57DD7555-5D57-47EB-8179-B96C9E0FE0FC}" name="Performance (%)" dataDxfId="93"/>
    <tableColumn id="7" xr3:uid="{94658706-28D5-4469-B00C-E2AC1302952C}" name="Bonus" dataDxfId="92"/>
    <tableColumn id="8" xr3:uid="{DCB478F0-289A-4571-8527-D7373A2DB05E}" name="Status" dataDxfId="9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C35E23DB-DD4C-401B-A02A-9E7A0D1693B6}" name="Table2303241" displayName="Table2303241" ref="A2:H12" totalsRowShown="0" headerRowDxfId="90" dataDxfId="89">
  <autoFilter ref="A2:H12" xr:uid="{C35E23DB-DD4C-401B-A02A-9E7A0D1693B6}"/>
  <sortState xmlns:xlrd2="http://schemas.microsoft.com/office/spreadsheetml/2017/richdata2" ref="A3:H12">
    <sortCondition descending="1" ref="F2:F12"/>
  </sortState>
  <tableColumns count="8">
    <tableColumn id="1" xr3:uid="{0EB8805C-459F-40D8-8D31-241DB620944E}" name="EmpID" dataDxfId="88"/>
    <tableColumn id="2" xr3:uid="{77B47043-94FA-4F75-9985-35A232042B97}" name="Name" dataDxfId="87"/>
    <tableColumn id="3" xr3:uid="{4FF56A3B-4450-4A75-86BE-7306A6DD81BA}" name="Department" dataDxfId="86"/>
    <tableColumn id="4" xr3:uid="{01B4FD3A-846F-443F-925A-0C206CDDD12D}" name="Salary" dataDxfId="85"/>
    <tableColumn id="5" xr3:uid="{E72F4DE3-C42E-4856-B3D7-B06A0B7CF978}" name="Join Date" dataDxfId="37"/>
    <tableColumn id="6" xr3:uid="{EBC75A60-5B5B-494B-BFAE-39909457ADBC}" name="Performance (%)" dataDxfId="35"/>
    <tableColumn id="7" xr3:uid="{FF61891F-8C5A-4A19-959D-3061B2A8591A}" name="Bonus" dataDxfId="36"/>
    <tableColumn id="8" xr3:uid="{1B4AD979-890E-44D1-864A-FE2D9E20D435}" name="Status" dataDxfId="8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8CD6CD92-6A8D-4636-9741-90FBBEDF4BBC}" name="Table2303242" displayName="Table2303242" ref="A2:H12" totalsRowShown="0" headerRowDxfId="83" dataDxfId="82">
  <autoFilter ref="A2:H12" xr:uid="{8CD6CD92-6A8D-4636-9741-90FBBEDF4BBC}"/>
  <sortState xmlns:xlrd2="http://schemas.microsoft.com/office/spreadsheetml/2017/richdata2" ref="A3:H12">
    <sortCondition ref="C3:C12"/>
    <sortCondition descending="1" ref="D3:D12"/>
  </sortState>
  <tableColumns count="8">
    <tableColumn id="1" xr3:uid="{8926102F-76FB-4190-BAF2-1F0E174D73A4}" name="EmpID" dataDxfId="81"/>
    <tableColumn id="2" xr3:uid="{092D6569-C16F-4E85-90C0-70959DF0AF64}" name="Name" dataDxfId="41"/>
    <tableColumn id="3" xr3:uid="{7A418319-F5B5-44DA-8E8E-95E1A24A0F2B}" name="Department" dataDxfId="40"/>
    <tableColumn id="4" xr3:uid="{ACECED2F-8F2C-4948-98AB-C96EC710C16B}" name="Salary" dataDxfId="38"/>
    <tableColumn id="5" xr3:uid="{56384F88-36A7-4BBB-823D-E11F547D6C50}" name="Join Date" dataDxfId="39"/>
    <tableColumn id="6" xr3:uid="{3AEEAAFD-7CD4-4611-8E43-D9B9C1A923D4}" name="Performance (%)" dataDxfId="80"/>
    <tableColumn id="7" xr3:uid="{DA08E6FB-4F0C-4925-9CC5-51D753225205}" name="Bonus" dataDxfId="79"/>
    <tableColumn id="8" xr3:uid="{AEC59173-ACB3-4EF0-90B6-0000867D793E}" name="Status" dataDxfId="78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DE6EFB4C-69A4-4014-85DD-6E2D043C445D}" name="Table2303243" displayName="Table2303243" ref="A2:H12" totalsRowShown="0" headerRowDxfId="77" dataDxfId="76">
  <autoFilter ref="A2:H12" xr:uid="{DE6EFB4C-69A4-4014-85DD-6E2D043C445D}">
    <filterColumn colId="2">
      <filters>
        <filter val="IT"/>
      </filters>
    </filterColumn>
    <filterColumn colId="6">
      <customFilters>
        <customFilter operator="greaterThan" val="6000"/>
      </customFilters>
    </filterColumn>
  </autoFilter>
  <sortState xmlns:xlrd2="http://schemas.microsoft.com/office/spreadsheetml/2017/richdata2" ref="A3:H12">
    <sortCondition ref="C3:C12" customList="IT"/>
  </sortState>
  <tableColumns count="8">
    <tableColumn id="1" xr3:uid="{13CABDD7-7E4F-4EA8-9A58-0E8E3F7E083E}" name="EmpID" dataDxfId="75"/>
    <tableColumn id="2" xr3:uid="{EFF52E14-3A40-437F-9CB0-17F08A1B802B}" name="Name" dataDxfId="74"/>
    <tableColumn id="3" xr3:uid="{C1796329-2562-4C80-B7AC-D492CC449F1B}" name="Department" dataDxfId="73"/>
    <tableColumn id="4" xr3:uid="{76208B14-097E-4AE6-B380-42096E7A22EF}" name="Salary" dataDxfId="72"/>
    <tableColumn id="5" xr3:uid="{9B02EE15-3EA7-4A50-B79C-E584408F908D}" name="Join Date" dataDxfId="71"/>
    <tableColumn id="6" xr3:uid="{09E1D539-73C1-4DC6-A1E7-81ECBE4A7D0A}" name="Performance (%)" dataDxfId="70"/>
    <tableColumn id="7" xr3:uid="{4A5AA619-7B4F-4B91-91CA-0B4D70C4E475}" name="Bonus" dataDxfId="69"/>
    <tableColumn id="8" xr3:uid="{AC636E75-43AB-4A06-BEAB-A415D05F5A84}" name="Status" dataDxfId="68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5" xr:uid="{6A53E7DF-2D9C-425B-864F-12AF1FFACC5A}" name="Table55" displayName="Table55" ref="A2:I12" totalsRowShown="0" headerRowDxfId="11" dataDxfId="12">
  <autoFilter ref="A2:I12" xr:uid="{6A53E7DF-2D9C-425B-864F-12AF1FFACC5A}">
    <filterColumn colId="1">
      <filters>
        <filter val="Neha"/>
      </filters>
    </filterColumn>
  </autoFilter>
  <tableColumns count="9">
    <tableColumn id="1" xr3:uid="{11C52E89-3FF9-49F4-AA7E-E3683772C6A6}" name="EmpID" dataDxfId="20"/>
    <tableColumn id="2" xr3:uid="{1AA1F39C-A08C-468D-BC2A-B459625F0C17}" name="Name" dataDxfId="19"/>
    <tableColumn id="3" xr3:uid="{6050931A-6A78-47B6-83ED-245DDFED223C}" name="Department" dataDxfId="18"/>
    <tableColumn id="4" xr3:uid="{C2374D0E-51CA-4D4C-A7DB-1784AB6C0603}" name="Salary" dataDxfId="17"/>
    <tableColumn id="5" xr3:uid="{0D5E8AFC-8929-4F74-A1EF-CC2CDAA4FF49}" name="Join Date" dataDxfId="16"/>
    <tableColumn id="6" xr3:uid="{F7E0F5B7-A3A3-48FB-87B3-482BB1881994}" name="Performance (%)" dataDxfId="15"/>
    <tableColumn id="7" xr3:uid="{DAEEEE2D-A1FA-43A7-B036-36A2EB151648}" name="Bonus" dataDxfId="14"/>
    <tableColumn id="8" xr3:uid="{3023A48F-3F33-40DA-B3AA-4778C7EFB4BE}" name="Status" dataDxfId="13"/>
    <tableColumn id="9" xr3:uid="{6FE3B6CF-FF6F-4950-B309-3B631AC2E857}" name="Assuming Bonus" dataDxfId="10">
      <calculatedColumnFormula>5000+(F3*100)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4F3E777E-714A-481A-8CA9-A8E430BC4A9E}" name="Table219" displayName="Table219" ref="A1:H11" totalsRowShown="0" headerRowDxfId="30" dataDxfId="29">
  <autoFilter ref="A1:H11" xr:uid="{4F3E777E-714A-481A-8CA9-A8E430BC4A9E}">
    <filterColumn colId="1">
      <filters>
        <filter val="Suresh"/>
      </filters>
    </filterColumn>
  </autoFilter>
  <tableColumns count="8">
    <tableColumn id="1" xr3:uid="{BA72EA4D-EC9D-4D58-B8A4-75B24D19EBD7}" name="EmpID" dataDxfId="28"/>
    <tableColumn id="2" xr3:uid="{87754FB1-B474-4FE6-A710-CF1F3C905282}" name="Name" dataDxfId="27"/>
    <tableColumn id="3" xr3:uid="{644FFE1C-9360-448F-890C-06DA1EABE9DB}" name="Department" dataDxfId="26"/>
    <tableColumn id="4" xr3:uid="{02BF4426-B25D-484E-AC0D-4A224028A5A7}" name="Salary" dataDxfId="25"/>
    <tableColumn id="5" xr3:uid="{C1A38B00-21C6-4F33-B1DC-E0AE14A7B4A8}" name="Join Date" dataDxfId="24"/>
    <tableColumn id="6" xr3:uid="{778D64E9-20C6-4B4D-8C90-453B9AFBF4F6}" name="Performance (%)" dataDxfId="23"/>
    <tableColumn id="7" xr3:uid="{EC138FEA-F680-4B97-BE38-8DE1A62498C7}" name="Bonus" dataDxfId="22"/>
    <tableColumn id="8" xr3:uid="{FDAC4D8F-961F-432D-9A2D-39D96CF198BE}" name="Status" dataDxfId="21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6" xr:uid="{B8506B42-8AA2-461B-9C82-6BD30E6910B2}" name="Table56" displayName="Table56" ref="A2:H12" totalsRowShown="0" headerRowDxfId="0" dataDxfId="1">
  <autoFilter ref="A2:H12" xr:uid="{B8506B42-8AA2-461B-9C82-6BD30E6910B2}">
    <filterColumn colId="3">
      <filters>
        <filter val="47000"/>
        <filter val="58000"/>
        <filter val="72000"/>
      </filters>
    </filterColumn>
  </autoFilter>
  <sortState xmlns:xlrd2="http://schemas.microsoft.com/office/spreadsheetml/2017/richdata2" ref="A3:H12">
    <sortCondition ref="C3:C12"/>
    <sortCondition descending="1" ref="D3:D12"/>
  </sortState>
  <tableColumns count="8">
    <tableColumn id="1" xr3:uid="{6E4461DE-D2B4-4029-A3C8-53F0FE6B71DE}" name="EmpID" dataDxfId="9"/>
    <tableColumn id="2" xr3:uid="{D4D214FB-2027-4ECA-926D-3252DCD2EB00}" name="Name" dataDxfId="8"/>
    <tableColumn id="3" xr3:uid="{309CDE71-8C62-4CFC-B08D-A7BB6552FC11}" name="Department" dataDxfId="7"/>
    <tableColumn id="4" xr3:uid="{34837802-6853-4C57-8FD9-A7DE0252B50B}" name="Salary" dataDxfId="6"/>
    <tableColumn id="5" xr3:uid="{6C5936D6-A5C4-4498-8EA6-E869C0BB2D2F}" name="Join Date" dataDxfId="5"/>
    <tableColumn id="6" xr3:uid="{B6DE46AD-9A06-49CA-BEF5-C49680419258}" name="Performance (%)" dataDxfId="4"/>
    <tableColumn id="7" xr3:uid="{756831F2-8415-4393-935C-3436BBEDC301}" name="Bonus" dataDxfId="3"/>
    <tableColumn id="8" xr3:uid="{B2CE9065-7F85-4E85-A00E-54D4C47D4EF5}" name="Status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B8475-939F-49A7-91D6-A0D2C4F7AB04}">
  <sheetPr>
    <pageSetUpPr fitToPage="1"/>
  </sheetPr>
  <dimension ref="A1:H20"/>
  <sheetViews>
    <sheetView workbookViewId="0">
      <selection activeCell="I24" sqref="I24"/>
    </sheetView>
  </sheetViews>
  <sheetFormatPr defaultRowHeight="14.4" x14ac:dyDescent="0.3"/>
  <cols>
    <col min="1" max="1" width="11.33203125" customWidth="1"/>
    <col min="2" max="2" width="11.88671875" customWidth="1"/>
    <col min="3" max="3" width="17.21875" customWidth="1"/>
    <col min="4" max="4" width="11.88671875" customWidth="1"/>
    <col min="5" max="5" width="13" customWidth="1"/>
    <col min="6" max="6" width="19.77734375" customWidth="1"/>
    <col min="7" max="7" width="11.21875" customWidth="1"/>
    <col min="8" max="8" width="10.77734375" customWidth="1"/>
  </cols>
  <sheetData>
    <row r="1" spans="1:8" x14ac:dyDescent="0.3">
      <c r="A1" s="11" t="s">
        <v>29</v>
      </c>
      <c r="B1" s="11"/>
      <c r="C1" s="11"/>
      <c r="D1" s="11"/>
      <c r="E1" s="11"/>
      <c r="F1" s="11"/>
      <c r="G1" s="11"/>
      <c r="H1" s="11"/>
    </row>
    <row r="2" spans="1:8" ht="15.6" x14ac:dyDescent="0.3">
      <c r="A2" s="62" t="s">
        <v>0</v>
      </c>
      <c r="B2" s="63" t="s">
        <v>1</v>
      </c>
      <c r="C2" s="63" t="s">
        <v>2</v>
      </c>
      <c r="D2" s="63" t="s">
        <v>3</v>
      </c>
      <c r="E2" s="63" t="s">
        <v>4</v>
      </c>
      <c r="F2" s="63" t="s">
        <v>5</v>
      </c>
      <c r="G2" s="63" t="s">
        <v>6</v>
      </c>
      <c r="H2" s="64" t="s">
        <v>7</v>
      </c>
    </row>
    <row r="3" spans="1:8" x14ac:dyDescent="0.3">
      <c r="A3" s="65">
        <v>101</v>
      </c>
      <c r="B3" s="66" t="s">
        <v>8</v>
      </c>
      <c r="C3" s="66" t="s">
        <v>9</v>
      </c>
      <c r="D3" s="66">
        <v>52000</v>
      </c>
      <c r="E3" s="67">
        <v>43232</v>
      </c>
      <c r="F3" s="68">
        <v>0.85</v>
      </c>
      <c r="G3" s="66">
        <v>6000</v>
      </c>
      <c r="H3" s="69" t="s">
        <v>10</v>
      </c>
    </row>
    <row r="4" spans="1:8" x14ac:dyDescent="0.3">
      <c r="A4" s="70">
        <v>102</v>
      </c>
      <c r="B4" s="71" t="s">
        <v>11</v>
      </c>
      <c r="C4" s="71" t="s">
        <v>12</v>
      </c>
      <c r="D4" s="71">
        <v>45000</v>
      </c>
      <c r="E4" s="72">
        <v>43664</v>
      </c>
      <c r="F4" s="73">
        <v>0.78</v>
      </c>
      <c r="G4" s="71">
        <v>5500</v>
      </c>
      <c r="H4" s="74" t="s">
        <v>10</v>
      </c>
    </row>
    <row r="5" spans="1:8" x14ac:dyDescent="0.3">
      <c r="A5" s="65">
        <v>103</v>
      </c>
      <c r="B5" s="66" t="s">
        <v>14</v>
      </c>
      <c r="C5" s="66" t="s">
        <v>15</v>
      </c>
      <c r="D5" s="66">
        <v>68000</v>
      </c>
      <c r="E5" s="67">
        <v>42816</v>
      </c>
      <c r="F5" s="68">
        <v>0.9</v>
      </c>
      <c r="G5" s="66">
        <v>8000</v>
      </c>
      <c r="H5" s="69" t="s">
        <v>17</v>
      </c>
    </row>
    <row r="6" spans="1:8" x14ac:dyDescent="0.3">
      <c r="A6" s="70">
        <v>104</v>
      </c>
      <c r="B6" s="71" t="s">
        <v>18</v>
      </c>
      <c r="C6" s="71" t="s">
        <v>9</v>
      </c>
      <c r="D6" s="71">
        <v>58000</v>
      </c>
      <c r="E6" s="72">
        <v>43840</v>
      </c>
      <c r="F6" s="73">
        <v>0.88</v>
      </c>
      <c r="G6" s="71">
        <v>6200</v>
      </c>
      <c r="H6" s="74" t="s">
        <v>10</v>
      </c>
    </row>
    <row r="7" spans="1:8" x14ac:dyDescent="0.3">
      <c r="A7" s="65">
        <v>105</v>
      </c>
      <c r="B7" s="66" t="s">
        <v>19</v>
      </c>
      <c r="C7" s="66" t="s">
        <v>12</v>
      </c>
      <c r="D7" s="66">
        <v>47000</v>
      </c>
      <c r="E7" s="67">
        <v>42702</v>
      </c>
      <c r="F7" s="68">
        <v>0.65</v>
      </c>
      <c r="G7" s="66">
        <v>4000</v>
      </c>
      <c r="H7" s="69" t="s">
        <v>17</v>
      </c>
    </row>
    <row r="8" spans="1:8" x14ac:dyDescent="0.3">
      <c r="A8" s="70">
        <v>106</v>
      </c>
      <c r="B8" s="71" t="s">
        <v>21</v>
      </c>
      <c r="C8" s="71" t="s">
        <v>15</v>
      </c>
      <c r="D8" s="71">
        <v>72000</v>
      </c>
      <c r="E8" s="72">
        <v>42044</v>
      </c>
      <c r="F8" s="73">
        <v>0.92</v>
      </c>
      <c r="G8" s="71">
        <v>9000</v>
      </c>
      <c r="H8" s="74" t="s">
        <v>10</v>
      </c>
    </row>
    <row r="9" spans="1:8" x14ac:dyDescent="0.3">
      <c r="A9" s="65">
        <v>107</v>
      </c>
      <c r="B9" s="66" t="s">
        <v>22</v>
      </c>
      <c r="C9" s="66" t="s">
        <v>9</v>
      </c>
      <c r="D9" s="66">
        <v>51000</v>
      </c>
      <c r="E9" s="67">
        <v>44361</v>
      </c>
      <c r="F9" s="68">
        <v>0.75</v>
      </c>
      <c r="G9" s="66">
        <v>5000</v>
      </c>
      <c r="H9" s="69" t="s">
        <v>10</v>
      </c>
    </row>
    <row r="10" spans="1:8" x14ac:dyDescent="0.3">
      <c r="A10" s="70">
        <v>108</v>
      </c>
      <c r="B10" s="71" t="s">
        <v>24</v>
      </c>
      <c r="C10" s="71" t="s">
        <v>15</v>
      </c>
      <c r="D10" s="71">
        <v>69000</v>
      </c>
      <c r="E10" s="72">
        <v>43348</v>
      </c>
      <c r="F10" s="73">
        <v>0.89</v>
      </c>
      <c r="G10" s="71">
        <v>7700</v>
      </c>
      <c r="H10" s="74" t="s">
        <v>10</v>
      </c>
    </row>
    <row r="11" spans="1:8" x14ac:dyDescent="0.3">
      <c r="A11" s="65">
        <v>109</v>
      </c>
      <c r="B11" s="66" t="s">
        <v>25</v>
      </c>
      <c r="C11" s="66" t="s">
        <v>12</v>
      </c>
      <c r="D11" s="66">
        <v>46000</v>
      </c>
      <c r="E11" s="67">
        <v>43816</v>
      </c>
      <c r="F11" s="68">
        <v>0.68</v>
      </c>
      <c r="G11" s="66">
        <v>4500</v>
      </c>
      <c r="H11" s="69" t="s">
        <v>10</v>
      </c>
    </row>
    <row r="12" spans="1:8" x14ac:dyDescent="0.3">
      <c r="A12" s="75">
        <v>110</v>
      </c>
      <c r="B12" s="76" t="s">
        <v>27</v>
      </c>
      <c r="C12" s="76" t="s">
        <v>9</v>
      </c>
      <c r="D12" s="76">
        <v>53000</v>
      </c>
      <c r="E12" s="77">
        <v>44654</v>
      </c>
      <c r="F12" s="78">
        <v>0.8</v>
      </c>
      <c r="G12" s="76">
        <v>5200</v>
      </c>
      <c r="H12" s="79" t="s">
        <v>10</v>
      </c>
    </row>
    <row r="20" spans="1:1" x14ac:dyDescent="0.3">
      <c r="A20" t="s">
        <v>67</v>
      </c>
    </row>
  </sheetData>
  <mergeCells count="1">
    <mergeCell ref="A1:H1"/>
  </mergeCells>
  <pageMargins left="0.7" right="0.7" top="0.75" bottom="0.75" header="0.3" footer="0.3"/>
  <pageSetup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35E5C-E0C9-4B81-9D55-0A0D4816D9F2}">
  <sheetPr>
    <pageSetUpPr fitToPage="1"/>
  </sheetPr>
  <dimension ref="A1:I19"/>
  <sheetViews>
    <sheetView workbookViewId="0">
      <selection activeCell="E6" sqref="E6"/>
    </sheetView>
  </sheetViews>
  <sheetFormatPr defaultRowHeight="14.4" x14ac:dyDescent="0.3"/>
  <cols>
    <col min="1" max="1" width="11" bestFit="1" customWidth="1"/>
    <col min="2" max="2" width="10.44140625" bestFit="1" customWidth="1"/>
    <col min="3" max="3" width="15.5546875" bestFit="1" customWidth="1"/>
    <col min="4" max="4" width="10.5546875" bestFit="1" customWidth="1"/>
    <col min="5" max="5" width="14.5546875" customWidth="1"/>
    <col min="6" max="6" width="19.6640625" bestFit="1" customWidth="1"/>
    <col min="7" max="8" width="10.6640625" bestFit="1" customWidth="1"/>
    <col min="9" max="9" width="12.6640625" customWidth="1"/>
  </cols>
  <sheetData>
    <row r="1" spans="1:9" x14ac:dyDescent="0.3">
      <c r="A1" s="57" t="s">
        <v>29</v>
      </c>
      <c r="B1" s="57"/>
      <c r="C1" s="57"/>
      <c r="D1" s="57"/>
      <c r="E1" s="57"/>
      <c r="F1" s="57"/>
      <c r="G1" s="57"/>
      <c r="H1" s="57"/>
    </row>
    <row r="2" spans="1:9" x14ac:dyDescent="0.3">
      <c r="A2" s="12" t="s">
        <v>0</v>
      </c>
      <c r="B2" s="12" t="s">
        <v>1</v>
      </c>
      <c r="C2" s="12" t="s">
        <v>2</v>
      </c>
      <c r="D2" s="12" t="s">
        <v>3</v>
      </c>
      <c r="E2" s="55" t="s">
        <v>63</v>
      </c>
      <c r="F2" s="12" t="s">
        <v>5</v>
      </c>
      <c r="G2" s="12" t="s">
        <v>6</v>
      </c>
      <c r="H2" s="12" t="s">
        <v>7</v>
      </c>
      <c r="I2" s="12" t="s">
        <v>4</v>
      </c>
    </row>
    <row r="3" spans="1:9" x14ac:dyDescent="0.3">
      <c r="A3" s="3">
        <v>101</v>
      </c>
      <c r="B3" s="3" t="s">
        <v>8</v>
      </c>
      <c r="C3" s="3" t="s">
        <v>9</v>
      </c>
      <c r="D3" s="3">
        <v>52000</v>
      </c>
      <c r="E3" s="56">
        <v>43232</v>
      </c>
      <c r="F3" s="5">
        <v>0.85</v>
      </c>
      <c r="G3" s="3">
        <v>6000</v>
      </c>
      <c r="H3" s="3" t="s">
        <v>10</v>
      </c>
      <c r="I3" s="4">
        <v>43232</v>
      </c>
    </row>
    <row r="4" spans="1:9" x14ac:dyDescent="0.3">
      <c r="A4" s="3">
        <v>102</v>
      </c>
      <c r="B4" s="3" t="s">
        <v>11</v>
      </c>
      <c r="C4" s="3" t="s">
        <v>12</v>
      </c>
      <c r="D4" s="3">
        <v>45000</v>
      </c>
      <c r="E4" s="56">
        <v>43664</v>
      </c>
      <c r="F4" s="5">
        <v>0.78</v>
      </c>
      <c r="G4" s="3">
        <v>5500</v>
      </c>
      <c r="H4" s="3" t="s">
        <v>10</v>
      </c>
      <c r="I4" s="4">
        <v>43664</v>
      </c>
    </row>
    <row r="5" spans="1:9" x14ac:dyDescent="0.3">
      <c r="A5" s="3">
        <v>103</v>
      </c>
      <c r="B5" s="3" t="s">
        <v>14</v>
      </c>
      <c r="C5" s="3" t="s">
        <v>15</v>
      </c>
      <c r="D5" s="3">
        <v>68000</v>
      </c>
      <c r="E5" s="56">
        <v>42816</v>
      </c>
      <c r="F5" s="5">
        <v>0.9</v>
      </c>
      <c r="G5" s="3">
        <v>8000</v>
      </c>
      <c r="H5" s="3" t="s">
        <v>17</v>
      </c>
      <c r="I5" s="4">
        <v>42816</v>
      </c>
    </row>
    <row r="6" spans="1:9" x14ac:dyDescent="0.3">
      <c r="A6" s="3">
        <v>104</v>
      </c>
      <c r="B6" s="3" t="s">
        <v>18</v>
      </c>
      <c r="C6" s="3" t="s">
        <v>9</v>
      </c>
      <c r="D6" s="3">
        <v>58000</v>
      </c>
      <c r="E6" s="56">
        <v>43840</v>
      </c>
      <c r="F6" s="5">
        <v>0.88</v>
      </c>
      <c r="G6" s="3">
        <v>6200</v>
      </c>
      <c r="H6" s="3" t="s">
        <v>10</v>
      </c>
      <c r="I6" s="4">
        <v>43840</v>
      </c>
    </row>
    <row r="7" spans="1:9" x14ac:dyDescent="0.3">
      <c r="A7" s="3">
        <v>105</v>
      </c>
      <c r="B7" s="3" t="s">
        <v>19</v>
      </c>
      <c r="C7" s="3" t="s">
        <v>12</v>
      </c>
      <c r="D7" s="3">
        <v>47000</v>
      </c>
      <c r="E7" s="56">
        <v>42702</v>
      </c>
      <c r="F7" s="5">
        <v>0.65</v>
      </c>
      <c r="G7" s="3">
        <v>4000</v>
      </c>
      <c r="H7" s="3" t="s">
        <v>17</v>
      </c>
      <c r="I7" s="4">
        <v>42702</v>
      </c>
    </row>
    <row r="8" spans="1:9" x14ac:dyDescent="0.3">
      <c r="A8" s="3">
        <v>106</v>
      </c>
      <c r="B8" s="3" t="s">
        <v>21</v>
      </c>
      <c r="C8" s="3" t="s">
        <v>15</v>
      </c>
      <c r="D8" s="3">
        <v>72000</v>
      </c>
      <c r="E8" s="56">
        <v>42044</v>
      </c>
      <c r="F8" s="5">
        <v>0.92</v>
      </c>
      <c r="G8" s="3">
        <v>9000</v>
      </c>
      <c r="H8" s="3" t="s">
        <v>10</v>
      </c>
      <c r="I8" s="4">
        <v>42044</v>
      </c>
    </row>
    <row r="9" spans="1:9" x14ac:dyDescent="0.3">
      <c r="A9" s="3">
        <v>107</v>
      </c>
      <c r="B9" s="3" t="s">
        <v>22</v>
      </c>
      <c r="C9" s="3" t="s">
        <v>9</v>
      </c>
      <c r="D9" s="3">
        <v>51000</v>
      </c>
      <c r="E9" s="56">
        <v>44361</v>
      </c>
      <c r="F9" s="5">
        <v>0.75</v>
      </c>
      <c r="G9" s="3">
        <v>5000</v>
      </c>
      <c r="H9" s="3" t="s">
        <v>10</v>
      </c>
      <c r="I9" s="4">
        <v>44361</v>
      </c>
    </row>
    <row r="10" spans="1:9" x14ac:dyDescent="0.3">
      <c r="A10" s="3">
        <v>108</v>
      </c>
      <c r="B10" s="3" t="s">
        <v>24</v>
      </c>
      <c r="C10" s="3" t="s">
        <v>15</v>
      </c>
      <c r="D10" s="3">
        <v>69000</v>
      </c>
      <c r="E10" s="56">
        <v>43348</v>
      </c>
      <c r="F10" s="5">
        <v>0.89</v>
      </c>
      <c r="G10" s="3">
        <v>7700</v>
      </c>
      <c r="H10" s="3" t="s">
        <v>10</v>
      </c>
      <c r="I10" s="4">
        <v>43348</v>
      </c>
    </row>
    <row r="11" spans="1:9" x14ac:dyDescent="0.3">
      <c r="A11" s="3">
        <v>109</v>
      </c>
      <c r="B11" s="3" t="s">
        <v>25</v>
      </c>
      <c r="C11" s="3" t="s">
        <v>12</v>
      </c>
      <c r="D11" s="3">
        <v>46000</v>
      </c>
      <c r="E11" s="56">
        <v>43816</v>
      </c>
      <c r="F11" s="5">
        <v>0.68</v>
      </c>
      <c r="G11" s="3">
        <v>4500</v>
      </c>
      <c r="H11" s="3" t="s">
        <v>10</v>
      </c>
      <c r="I11" s="4">
        <v>43816</v>
      </c>
    </row>
    <row r="12" spans="1:9" x14ac:dyDescent="0.3">
      <c r="A12" s="3">
        <v>110</v>
      </c>
      <c r="B12" s="3" t="s">
        <v>27</v>
      </c>
      <c r="C12" s="3" t="s">
        <v>9</v>
      </c>
      <c r="D12" s="3">
        <v>53000</v>
      </c>
      <c r="E12" s="56">
        <v>44654</v>
      </c>
      <c r="F12" s="5">
        <v>0.8</v>
      </c>
      <c r="G12" s="3">
        <v>5200</v>
      </c>
      <c r="H12" s="3" t="s">
        <v>10</v>
      </c>
      <c r="I12" s="4">
        <v>44654</v>
      </c>
    </row>
    <row r="19" spans="1:1" x14ac:dyDescent="0.3">
      <c r="A19" t="s">
        <v>35</v>
      </c>
    </row>
  </sheetData>
  <mergeCells count="1">
    <mergeCell ref="A1:H1"/>
  </mergeCells>
  <pageMargins left="0.7" right="0.7" top="0.75" bottom="0.75" header="0.3" footer="0.3"/>
  <pageSetup orientation="landscape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3D9F3-A674-45DB-A009-99876F9BA330}">
  <sheetPr>
    <pageSetUpPr fitToPage="1"/>
  </sheetPr>
  <dimension ref="A1:H19"/>
  <sheetViews>
    <sheetView workbookViewId="0">
      <selection activeCell="F9" sqref="F9"/>
    </sheetView>
  </sheetViews>
  <sheetFormatPr defaultRowHeight="14.4" x14ac:dyDescent="0.3"/>
  <cols>
    <col min="1" max="1" width="11" bestFit="1" customWidth="1"/>
    <col min="2" max="2" width="10.44140625" bestFit="1" customWidth="1"/>
    <col min="3" max="3" width="15.5546875" bestFit="1" customWidth="1"/>
    <col min="4" max="4" width="10.5546875" bestFit="1" customWidth="1"/>
    <col min="5" max="5" width="13.109375" bestFit="1" customWidth="1"/>
    <col min="6" max="6" width="19.6640625" bestFit="1" customWidth="1"/>
    <col min="7" max="8" width="10.6640625" bestFit="1" customWidth="1"/>
  </cols>
  <sheetData>
    <row r="1" spans="1:8" x14ac:dyDescent="0.3">
      <c r="A1" s="41" t="s">
        <v>29</v>
      </c>
      <c r="B1" s="41"/>
      <c r="C1" s="41"/>
      <c r="D1" s="41"/>
      <c r="E1" s="41"/>
      <c r="F1" s="41"/>
      <c r="G1" s="41"/>
      <c r="H1" s="41"/>
    </row>
    <row r="2" spans="1:8" x14ac:dyDescent="0.3">
      <c r="A2" s="9" t="s">
        <v>0</v>
      </c>
      <c r="B2" s="9" t="s">
        <v>1</v>
      </c>
      <c r="C2" s="52" t="s">
        <v>2</v>
      </c>
      <c r="D2" s="9" t="s">
        <v>3</v>
      </c>
      <c r="E2" s="9" t="s">
        <v>4</v>
      </c>
      <c r="F2" s="9" t="s">
        <v>5</v>
      </c>
      <c r="G2" s="9" t="s">
        <v>6</v>
      </c>
      <c r="H2" s="9" t="s">
        <v>7</v>
      </c>
    </row>
    <row r="3" spans="1:8" x14ac:dyDescent="0.3">
      <c r="A3" s="6">
        <v>101</v>
      </c>
      <c r="B3" s="6" t="s">
        <v>8</v>
      </c>
      <c r="C3" s="51" t="s">
        <v>9</v>
      </c>
      <c r="D3" s="6">
        <v>52000</v>
      </c>
      <c r="E3" s="7">
        <v>43232</v>
      </c>
      <c r="F3" s="8">
        <v>0.85</v>
      </c>
      <c r="G3" s="6">
        <v>6000</v>
      </c>
      <c r="H3" s="6" t="s">
        <v>10</v>
      </c>
    </row>
    <row r="4" spans="1:8" hidden="1" x14ac:dyDescent="0.3">
      <c r="A4" s="6">
        <v>102</v>
      </c>
      <c r="B4" s="6" t="s">
        <v>11</v>
      </c>
      <c r="C4" s="6" t="s">
        <v>12</v>
      </c>
      <c r="D4" s="6">
        <v>45000</v>
      </c>
      <c r="E4" s="7">
        <v>43664</v>
      </c>
      <c r="F4" s="8">
        <v>0.78</v>
      </c>
      <c r="G4" s="6">
        <v>5500</v>
      </c>
      <c r="H4" s="6" t="s">
        <v>10</v>
      </c>
    </row>
    <row r="5" spans="1:8" hidden="1" x14ac:dyDescent="0.3">
      <c r="A5" s="6">
        <v>103</v>
      </c>
      <c r="B5" s="6" t="s">
        <v>14</v>
      </c>
      <c r="C5" s="6" t="s">
        <v>15</v>
      </c>
      <c r="D5" s="6">
        <v>68000</v>
      </c>
      <c r="E5" s="7">
        <v>42816</v>
      </c>
      <c r="F5" s="8">
        <v>0.9</v>
      </c>
      <c r="G5" s="6">
        <v>8000</v>
      </c>
      <c r="H5" s="6" t="s">
        <v>17</v>
      </c>
    </row>
    <row r="6" spans="1:8" x14ac:dyDescent="0.3">
      <c r="A6" s="6">
        <v>104</v>
      </c>
      <c r="B6" s="6" t="s">
        <v>18</v>
      </c>
      <c r="C6" s="51" t="s">
        <v>9</v>
      </c>
      <c r="D6" s="6">
        <v>58000</v>
      </c>
      <c r="E6" s="7">
        <v>43840</v>
      </c>
      <c r="F6" s="8">
        <v>0.88</v>
      </c>
      <c r="G6" s="6">
        <v>6200</v>
      </c>
      <c r="H6" s="6" t="s">
        <v>10</v>
      </c>
    </row>
    <row r="7" spans="1:8" hidden="1" x14ac:dyDescent="0.3">
      <c r="A7" s="6">
        <v>105</v>
      </c>
      <c r="B7" s="6" t="s">
        <v>19</v>
      </c>
      <c r="C7" s="6" t="s">
        <v>12</v>
      </c>
      <c r="D7" s="6">
        <v>47000</v>
      </c>
      <c r="E7" s="7">
        <v>42702</v>
      </c>
      <c r="F7" s="8">
        <v>0.65</v>
      </c>
      <c r="G7" s="6">
        <v>4000</v>
      </c>
      <c r="H7" s="6" t="s">
        <v>17</v>
      </c>
    </row>
    <row r="8" spans="1:8" hidden="1" x14ac:dyDescent="0.3">
      <c r="A8" s="6">
        <v>106</v>
      </c>
      <c r="B8" s="6" t="s">
        <v>21</v>
      </c>
      <c r="C8" s="6" t="s">
        <v>15</v>
      </c>
      <c r="D8" s="6">
        <v>72000</v>
      </c>
      <c r="E8" s="7">
        <v>42044</v>
      </c>
      <c r="F8" s="8">
        <v>0.92</v>
      </c>
      <c r="G8" s="6">
        <v>9000</v>
      </c>
      <c r="H8" s="6" t="s">
        <v>10</v>
      </c>
    </row>
    <row r="9" spans="1:8" x14ac:dyDescent="0.3">
      <c r="A9" s="6">
        <v>107</v>
      </c>
      <c r="B9" s="6" t="s">
        <v>22</v>
      </c>
      <c r="C9" s="51" t="s">
        <v>9</v>
      </c>
      <c r="D9" s="6">
        <v>51000</v>
      </c>
      <c r="E9" s="7">
        <v>44361</v>
      </c>
      <c r="F9" s="8">
        <v>0.75</v>
      </c>
      <c r="G9" s="6">
        <v>5000</v>
      </c>
      <c r="H9" s="6" t="s">
        <v>10</v>
      </c>
    </row>
    <row r="10" spans="1:8" hidden="1" x14ac:dyDescent="0.3">
      <c r="A10" s="6">
        <v>108</v>
      </c>
      <c r="B10" s="6" t="s">
        <v>24</v>
      </c>
      <c r="C10" s="6" t="s">
        <v>15</v>
      </c>
      <c r="D10" s="6">
        <v>69000</v>
      </c>
      <c r="E10" s="7">
        <v>43348</v>
      </c>
      <c r="F10" s="8">
        <v>0.89</v>
      </c>
      <c r="G10" s="6">
        <v>7700</v>
      </c>
      <c r="H10" s="6" t="s">
        <v>10</v>
      </c>
    </row>
    <row r="11" spans="1:8" hidden="1" x14ac:dyDescent="0.3">
      <c r="A11" s="6">
        <v>109</v>
      </c>
      <c r="B11" s="6" t="s">
        <v>25</v>
      </c>
      <c r="C11" s="6" t="s">
        <v>12</v>
      </c>
      <c r="D11" s="6">
        <v>46000</v>
      </c>
      <c r="E11" s="7">
        <v>43816</v>
      </c>
      <c r="F11" s="8">
        <v>0.68</v>
      </c>
      <c r="G11" s="6">
        <v>4500</v>
      </c>
      <c r="H11" s="6" t="s">
        <v>10</v>
      </c>
    </row>
    <row r="12" spans="1:8" x14ac:dyDescent="0.3">
      <c r="A12" s="6">
        <v>110</v>
      </c>
      <c r="B12" s="6" t="s">
        <v>27</v>
      </c>
      <c r="C12" s="51" t="s">
        <v>9</v>
      </c>
      <c r="D12" s="6">
        <v>53000</v>
      </c>
      <c r="E12" s="7">
        <v>44654</v>
      </c>
      <c r="F12" s="8">
        <v>0.8</v>
      </c>
      <c r="G12" s="6">
        <v>5200</v>
      </c>
      <c r="H12" s="6" t="s">
        <v>10</v>
      </c>
    </row>
    <row r="19" spans="1:1" x14ac:dyDescent="0.3">
      <c r="A19" t="s">
        <v>36</v>
      </c>
    </row>
  </sheetData>
  <mergeCells count="1">
    <mergeCell ref="A1:H1"/>
  </mergeCells>
  <pageMargins left="0.7" right="0.7" top="0.75" bottom="0.75" header="0.3" footer="0.3"/>
  <pageSetup orientation="landscape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1AA52-4879-4DF0-A603-C2EC907D5F53}">
  <sheetPr>
    <pageSetUpPr fitToPage="1"/>
  </sheetPr>
  <dimension ref="A1:H22"/>
  <sheetViews>
    <sheetView workbookViewId="0">
      <selection sqref="A1:H1"/>
    </sheetView>
  </sheetViews>
  <sheetFormatPr defaultRowHeight="14.4" x14ac:dyDescent="0.3"/>
  <cols>
    <col min="1" max="1" width="11" bestFit="1" customWidth="1"/>
    <col min="2" max="2" width="10.44140625" bestFit="1" customWidth="1"/>
    <col min="3" max="3" width="15.5546875" bestFit="1" customWidth="1"/>
    <col min="4" max="4" width="10.5546875" bestFit="1" customWidth="1"/>
    <col min="5" max="5" width="13.109375" bestFit="1" customWidth="1"/>
    <col min="6" max="6" width="19.6640625" bestFit="1" customWidth="1"/>
    <col min="7" max="8" width="10.6640625" bestFit="1" customWidth="1"/>
  </cols>
  <sheetData>
    <row r="1" spans="1:8" x14ac:dyDescent="0.3">
      <c r="A1" s="41" t="s">
        <v>29</v>
      </c>
      <c r="B1" s="41"/>
      <c r="C1" s="41"/>
      <c r="D1" s="41"/>
      <c r="E1" s="41"/>
      <c r="F1" s="41"/>
      <c r="G1" s="41"/>
      <c r="H1" s="41"/>
    </row>
    <row r="2" spans="1:8" x14ac:dyDescent="0.3">
      <c r="A2" s="9" t="s">
        <v>0</v>
      </c>
      <c r="B2" s="52" t="s">
        <v>1</v>
      </c>
      <c r="C2" s="9" t="s">
        <v>2</v>
      </c>
      <c r="D2" s="9" t="s">
        <v>3</v>
      </c>
      <c r="E2" s="52" t="s">
        <v>4</v>
      </c>
      <c r="F2" s="9" t="s">
        <v>5</v>
      </c>
      <c r="G2" s="9" t="s">
        <v>6</v>
      </c>
      <c r="H2" s="52" t="s">
        <v>7</v>
      </c>
    </row>
    <row r="3" spans="1:8" hidden="1" x14ac:dyDescent="0.3">
      <c r="A3" s="6">
        <v>101</v>
      </c>
      <c r="B3" s="6" t="s">
        <v>8</v>
      </c>
      <c r="C3" s="6" t="s">
        <v>9</v>
      </c>
      <c r="D3" s="6">
        <v>52000</v>
      </c>
      <c r="E3" s="7">
        <v>43232</v>
      </c>
      <c r="F3" s="8">
        <v>0.85</v>
      </c>
      <c r="G3" s="6">
        <v>6000</v>
      </c>
      <c r="H3" s="6" t="s">
        <v>10</v>
      </c>
    </row>
    <row r="4" spans="1:8" x14ac:dyDescent="0.3">
      <c r="A4" s="6">
        <v>102</v>
      </c>
      <c r="B4" s="51" t="s">
        <v>11</v>
      </c>
      <c r="C4" s="6" t="s">
        <v>12</v>
      </c>
      <c r="D4" s="6">
        <v>45000</v>
      </c>
      <c r="E4" s="54">
        <v>43664</v>
      </c>
      <c r="F4" s="8">
        <v>0.78</v>
      </c>
      <c r="G4" s="6">
        <v>5500</v>
      </c>
      <c r="H4" s="51" t="s">
        <v>10</v>
      </c>
    </row>
    <row r="5" spans="1:8" x14ac:dyDescent="0.3">
      <c r="A5" s="6">
        <v>104</v>
      </c>
      <c r="B5" s="51" t="s">
        <v>18</v>
      </c>
      <c r="C5" s="6" t="s">
        <v>9</v>
      </c>
      <c r="D5" s="6">
        <v>58000</v>
      </c>
      <c r="E5" s="54">
        <v>43840</v>
      </c>
      <c r="F5" s="8">
        <v>0.88</v>
      </c>
      <c r="G5" s="6">
        <v>6200</v>
      </c>
      <c r="H5" s="51" t="s">
        <v>10</v>
      </c>
    </row>
    <row r="6" spans="1:8" hidden="1" x14ac:dyDescent="0.3">
      <c r="A6" s="6">
        <v>106</v>
      </c>
      <c r="B6" s="6" t="s">
        <v>21</v>
      </c>
      <c r="C6" s="6" t="s">
        <v>15</v>
      </c>
      <c r="D6" s="6">
        <v>72000</v>
      </c>
      <c r="E6" s="7">
        <v>42044</v>
      </c>
      <c r="F6" s="8">
        <v>0.92</v>
      </c>
      <c r="G6" s="6">
        <v>9000</v>
      </c>
      <c r="H6" s="6" t="s">
        <v>10</v>
      </c>
    </row>
    <row r="7" spans="1:8" x14ac:dyDescent="0.3">
      <c r="A7" s="6">
        <v>107</v>
      </c>
      <c r="B7" s="51" t="s">
        <v>22</v>
      </c>
      <c r="C7" s="6" t="s">
        <v>9</v>
      </c>
      <c r="D7" s="6">
        <v>51000</v>
      </c>
      <c r="E7" s="54">
        <v>44361</v>
      </c>
      <c r="F7" s="8">
        <v>0.75</v>
      </c>
      <c r="G7" s="6">
        <v>5000</v>
      </c>
      <c r="H7" s="51" t="s">
        <v>10</v>
      </c>
    </row>
    <row r="8" spans="1:8" hidden="1" x14ac:dyDescent="0.3">
      <c r="A8" s="6">
        <v>108</v>
      </c>
      <c r="B8" s="6" t="s">
        <v>24</v>
      </c>
      <c r="C8" s="6" t="s">
        <v>15</v>
      </c>
      <c r="D8" s="6">
        <v>69000</v>
      </c>
      <c r="E8" s="7">
        <v>43348</v>
      </c>
      <c r="F8" s="8">
        <v>0.89</v>
      </c>
      <c r="G8" s="6">
        <v>7700</v>
      </c>
      <c r="H8" s="6" t="s">
        <v>10</v>
      </c>
    </row>
    <row r="9" spans="1:8" x14ac:dyDescent="0.3">
      <c r="A9" s="6">
        <v>109</v>
      </c>
      <c r="B9" s="51" t="s">
        <v>25</v>
      </c>
      <c r="C9" s="6" t="s">
        <v>12</v>
      </c>
      <c r="D9" s="6">
        <v>46000</v>
      </c>
      <c r="E9" s="54">
        <v>43816</v>
      </c>
      <c r="F9" s="8">
        <v>0.68</v>
      </c>
      <c r="G9" s="6">
        <v>4500</v>
      </c>
      <c r="H9" s="51" t="s">
        <v>10</v>
      </c>
    </row>
    <row r="10" spans="1:8" x14ac:dyDescent="0.3">
      <c r="A10" s="6">
        <v>110</v>
      </c>
      <c r="B10" s="51" t="s">
        <v>27</v>
      </c>
      <c r="C10" s="6" t="s">
        <v>9</v>
      </c>
      <c r="D10" s="6">
        <v>53000</v>
      </c>
      <c r="E10" s="54">
        <v>44654</v>
      </c>
      <c r="F10" s="8">
        <v>0.8</v>
      </c>
      <c r="G10" s="6">
        <v>5200</v>
      </c>
      <c r="H10" s="51" t="s">
        <v>10</v>
      </c>
    </row>
    <row r="11" spans="1:8" hidden="1" x14ac:dyDescent="0.3">
      <c r="A11" s="6">
        <v>103</v>
      </c>
      <c r="B11" s="6" t="s">
        <v>14</v>
      </c>
      <c r="C11" s="6" t="s">
        <v>15</v>
      </c>
      <c r="D11" s="6">
        <v>68000</v>
      </c>
      <c r="E11" s="7">
        <v>42816</v>
      </c>
      <c r="F11" s="8">
        <v>0.9</v>
      </c>
      <c r="G11" s="6">
        <v>8000</v>
      </c>
      <c r="H11" s="6" t="s">
        <v>17</v>
      </c>
    </row>
    <row r="12" spans="1:8" hidden="1" x14ac:dyDescent="0.3">
      <c r="A12" s="6">
        <v>105</v>
      </c>
      <c r="B12" s="6" t="s">
        <v>19</v>
      </c>
      <c r="C12" s="6" t="s">
        <v>12</v>
      </c>
      <c r="D12" s="6">
        <v>47000</v>
      </c>
      <c r="E12" s="7">
        <v>42702</v>
      </c>
      <c r="F12" s="8">
        <v>0.65</v>
      </c>
      <c r="G12" s="6">
        <v>4000</v>
      </c>
      <c r="H12" s="6" t="s">
        <v>17</v>
      </c>
    </row>
    <row r="22" spans="1:1" x14ac:dyDescent="0.3">
      <c r="A22" t="s">
        <v>37</v>
      </c>
    </row>
  </sheetData>
  <mergeCells count="1">
    <mergeCell ref="A1:H1"/>
  </mergeCells>
  <pageMargins left="0.7" right="0.7" top="0.75" bottom="0.75" header="0.3" footer="0.3"/>
  <pageSetup orientation="landscape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4279C-DCC2-4F88-9DD8-5800433A91DE}">
  <sheetPr>
    <pageSetUpPr fitToPage="1"/>
  </sheetPr>
  <dimension ref="A1:H20"/>
  <sheetViews>
    <sheetView workbookViewId="0">
      <selection activeCell="F2" sqref="F2"/>
    </sheetView>
  </sheetViews>
  <sheetFormatPr defaultRowHeight="14.4" x14ac:dyDescent="0.3"/>
  <cols>
    <col min="1" max="1" width="11" bestFit="1" customWidth="1"/>
    <col min="2" max="2" width="10.44140625" bestFit="1" customWidth="1"/>
    <col min="3" max="3" width="15.5546875" bestFit="1" customWidth="1"/>
    <col min="4" max="4" width="10.5546875" bestFit="1" customWidth="1"/>
    <col min="5" max="5" width="13.109375" bestFit="1" customWidth="1"/>
    <col min="6" max="6" width="19.6640625" bestFit="1" customWidth="1"/>
    <col min="7" max="8" width="10.6640625" bestFit="1" customWidth="1"/>
  </cols>
  <sheetData>
    <row r="1" spans="1:8" x14ac:dyDescent="0.3">
      <c r="A1" s="41" t="s">
        <v>29</v>
      </c>
      <c r="B1" s="41"/>
      <c r="C1" s="41"/>
      <c r="D1" s="41"/>
      <c r="E1" s="41"/>
      <c r="F1" s="41"/>
      <c r="G1" s="41"/>
      <c r="H1" s="41"/>
    </row>
    <row r="2" spans="1:8" x14ac:dyDescent="0.3">
      <c r="A2" s="9" t="s">
        <v>0</v>
      </c>
      <c r="B2" s="9" t="s">
        <v>1</v>
      </c>
      <c r="C2" s="9" t="s">
        <v>2</v>
      </c>
      <c r="D2" s="9" t="s">
        <v>3</v>
      </c>
      <c r="E2" s="9" t="s">
        <v>4</v>
      </c>
      <c r="F2" s="52" t="s">
        <v>5</v>
      </c>
      <c r="G2" s="9" t="s">
        <v>6</v>
      </c>
      <c r="H2" s="9" t="s">
        <v>7</v>
      </c>
    </row>
    <row r="3" spans="1:8" x14ac:dyDescent="0.3">
      <c r="A3" s="6">
        <v>106</v>
      </c>
      <c r="B3" s="6" t="s">
        <v>21</v>
      </c>
      <c r="C3" s="6" t="s">
        <v>15</v>
      </c>
      <c r="D3" s="6">
        <v>72000</v>
      </c>
      <c r="E3" s="7">
        <v>42044</v>
      </c>
      <c r="F3" s="53">
        <v>0.92</v>
      </c>
      <c r="G3" s="6">
        <v>9000</v>
      </c>
      <c r="H3" s="6" t="s">
        <v>10</v>
      </c>
    </row>
    <row r="4" spans="1:8" x14ac:dyDescent="0.3">
      <c r="A4" s="6">
        <v>103</v>
      </c>
      <c r="B4" s="6" t="s">
        <v>14</v>
      </c>
      <c r="C4" s="6" t="s">
        <v>15</v>
      </c>
      <c r="D4" s="6">
        <v>68000</v>
      </c>
      <c r="E4" s="7">
        <v>42816</v>
      </c>
      <c r="F4" s="53">
        <v>0.9</v>
      </c>
      <c r="G4" s="6">
        <v>8000</v>
      </c>
      <c r="H4" s="6" t="s">
        <v>17</v>
      </c>
    </row>
    <row r="5" spans="1:8" x14ac:dyDescent="0.3">
      <c r="A5" s="6">
        <v>108</v>
      </c>
      <c r="B5" s="6" t="s">
        <v>24</v>
      </c>
      <c r="C5" s="6" t="s">
        <v>15</v>
      </c>
      <c r="D5" s="6">
        <v>69000</v>
      </c>
      <c r="E5" s="7">
        <v>43348</v>
      </c>
      <c r="F5" s="53">
        <v>0.89</v>
      </c>
      <c r="G5" s="6">
        <v>7700</v>
      </c>
      <c r="H5" s="6" t="s">
        <v>10</v>
      </c>
    </row>
    <row r="6" spans="1:8" x14ac:dyDescent="0.3">
      <c r="A6" s="6">
        <v>104</v>
      </c>
      <c r="B6" s="6" t="s">
        <v>18</v>
      </c>
      <c r="C6" s="6" t="s">
        <v>9</v>
      </c>
      <c r="D6" s="6">
        <v>58000</v>
      </c>
      <c r="E6" s="7">
        <v>43840</v>
      </c>
      <c r="F6" s="53">
        <v>0.88</v>
      </c>
      <c r="G6" s="6">
        <v>6200</v>
      </c>
      <c r="H6" s="6" t="s">
        <v>10</v>
      </c>
    </row>
    <row r="7" spans="1:8" x14ac:dyDescent="0.3">
      <c r="A7" s="6">
        <v>101</v>
      </c>
      <c r="B7" s="6" t="s">
        <v>8</v>
      </c>
      <c r="C7" s="6" t="s">
        <v>9</v>
      </c>
      <c r="D7" s="6">
        <v>52000</v>
      </c>
      <c r="E7" s="7">
        <v>43232</v>
      </c>
      <c r="F7" s="53">
        <v>0.85</v>
      </c>
      <c r="G7" s="6">
        <v>6000</v>
      </c>
      <c r="H7" s="6" t="s">
        <v>10</v>
      </c>
    </row>
    <row r="8" spans="1:8" x14ac:dyDescent="0.3">
      <c r="A8" s="6">
        <v>110</v>
      </c>
      <c r="B8" s="6" t="s">
        <v>27</v>
      </c>
      <c r="C8" s="6" t="s">
        <v>9</v>
      </c>
      <c r="D8" s="6">
        <v>53000</v>
      </c>
      <c r="E8" s="7">
        <v>44654</v>
      </c>
      <c r="F8" s="53">
        <v>0.8</v>
      </c>
      <c r="G8" s="6">
        <v>5200</v>
      </c>
      <c r="H8" s="6" t="s">
        <v>10</v>
      </c>
    </row>
    <row r="9" spans="1:8" x14ac:dyDescent="0.3">
      <c r="A9" s="6">
        <v>102</v>
      </c>
      <c r="B9" s="6" t="s">
        <v>11</v>
      </c>
      <c r="C9" s="6" t="s">
        <v>12</v>
      </c>
      <c r="D9" s="6">
        <v>45000</v>
      </c>
      <c r="E9" s="7">
        <v>43664</v>
      </c>
      <c r="F9" s="53">
        <v>0.78</v>
      </c>
      <c r="G9" s="6">
        <v>5500</v>
      </c>
      <c r="H9" s="6" t="s">
        <v>10</v>
      </c>
    </row>
    <row r="10" spans="1:8" x14ac:dyDescent="0.3">
      <c r="A10" s="6">
        <v>107</v>
      </c>
      <c r="B10" s="6" t="s">
        <v>22</v>
      </c>
      <c r="C10" s="6" t="s">
        <v>9</v>
      </c>
      <c r="D10" s="6">
        <v>51000</v>
      </c>
      <c r="E10" s="7">
        <v>44361</v>
      </c>
      <c r="F10" s="53">
        <v>0.75</v>
      </c>
      <c r="G10" s="6">
        <v>5000</v>
      </c>
      <c r="H10" s="6" t="s">
        <v>10</v>
      </c>
    </row>
    <row r="11" spans="1:8" x14ac:dyDescent="0.3">
      <c r="A11" s="6">
        <v>109</v>
      </c>
      <c r="B11" s="6" t="s">
        <v>25</v>
      </c>
      <c r="C11" s="6" t="s">
        <v>12</v>
      </c>
      <c r="D11" s="6">
        <v>46000</v>
      </c>
      <c r="E11" s="7">
        <v>43816</v>
      </c>
      <c r="F11" s="53">
        <v>0.68</v>
      </c>
      <c r="G11" s="6">
        <v>4500</v>
      </c>
      <c r="H11" s="6" t="s">
        <v>10</v>
      </c>
    </row>
    <row r="12" spans="1:8" x14ac:dyDescent="0.3">
      <c r="A12" s="6">
        <v>105</v>
      </c>
      <c r="B12" s="6" t="s">
        <v>19</v>
      </c>
      <c r="C12" s="6" t="s">
        <v>12</v>
      </c>
      <c r="D12" s="6">
        <v>47000</v>
      </c>
      <c r="E12" s="7">
        <v>42702</v>
      </c>
      <c r="F12" s="53">
        <v>0.65</v>
      </c>
      <c r="G12" s="6">
        <v>4000</v>
      </c>
      <c r="H12" s="6" t="s">
        <v>17</v>
      </c>
    </row>
    <row r="20" spans="1:1" x14ac:dyDescent="0.3">
      <c r="A20" t="s">
        <v>38</v>
      </c>
    </row>
  </sheetData>
  <mergeCells count="1">
    <mergeCell ref="A1:H1"/>
  </mergeCells>
  <pageMargins left="0.7" right="0.7" top="0.75" bottom="0.75" header="0.3" footer="0.3"/>
  <pageSetup orientation="landscape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24768-74DA-41B5-B730-F1D83511EC2C}">
  <sheetPr>
    <pageSetUpPr fitToPage="1"/>
  </sheetPr>
  <dimension ref="A1:H22"/>
  <sheetViews>
    <sheetView workbookViewId="0">
      <selection activeCell="E18" sqref="E18"/>
    </sheetView>
  </sheetViews>
  <sheetFormatPr defaultRowHeight="14.4" x14ac:dyDescent="0.3"/>
  <cols>
    <col min="1" max="1" width="11" bestFit="1" customWidth="1"/>
    <col min="2" max="2" width="10.44140625" bestFit="1" customWidth="1"/>
    <col min="3" max="3" width="15.5546875" bestFit="1" customWidth="1"/>
    <col min="4" max="4" width="10.5546875" bestFit="1" customWidth="1"/>
    <col min="5" max="5" width="13.109375" bestFit="1" customWidth="1"/>
    <col min="6" max="6" width="19.6640625" bestFit="1" customWidth="1"/>
    <col min="7" max="8" width="10.6640625" bestFit="1" customWidth="1"/>
  </cols>
  <sheetData>
    <row r="1" spans="1:8" x14ac:dyDescent="0.3">
      <c r="A1" s="41" t="s">
        <v>29</v>
      </c>
      <c r="B1" s="41"/>
      <c r="C1" s="41"/>
      <c r="D1" s="41"/>
      <c r="E1" s="41"/>
      <c r="F1" s="41"/>
      <c r="G1" s="41"/>
      <c r="H1" s="41"/>
    </row>
    <row r="2" spans="1:8" x14ac:dyDescent="0.3">
      <c r="A2" s="9" t="s">
        <v>0</v>
      </c>
      <c r="B2" s="9" t="s">
        <v>1</v>
      </c>
      <c r="C2" s="52" t="s">
        <v>2</v>
      </c>
      <c r="D2" s="52" t="s">
        <v>3</v>
      </c>
      <c r="E2" s="9" t="s">
        <v>4</v>
      </c>
      <c r="F2" s="9" t="s">
        <v>5</v>
      </c>
      <c r="G2" s="9" t="s">
        <v>6</v>
      </c>
      <c r="H2" s="9" t="s">
        <v>7</v>
      </c>
    </row>
    <row r="3" spans="1:8" x14ac:dyDescent="0.3">
      <c r="A3" s="6">
        <v>105</v>
      </c>
      <c r="B3" s="6" t="s">
        <v>19</v>
      </c>
      <c r="C3" s="51" t="s">
        <v>12</v>
      </c>
      <c r="D3" s="51">
        <v>47000</v>
      </c>
      <c r="E3" s="7">
        <v>42702</v>
      </c>
      <c r="F3" s="8">
        <v>0.65</v>
      </c>
      <c r="G3" s="6">
        <v>4000</v>
      </c>
      <c r="H3" s="6" t="s">
        <v>17</v>
      </c>
    </row>
    <row r="4" spans="1:8" x14ac:dyDescent="0.3">
      <c r="A4" s="6">
        <v>109</v>
      </c>
      <c r="B4" s="6" t="s">
        <v>25</v>
      </c>
      <c r="C4" s="51" t="s">
        <v>12</v>
      </c>
      <c r="D4" s="51">
        <v>46000</v>
      </c>
      <c r="E4" s="7">
        <v>43816</v>
      </c>
      <c r="F4" s="8">
        <v>0.68</v>
      </c>
      <c r="G4" s="6">
        <v>4500</v>
      </c>
      <c r="H4" s="6" t="s">
        <v>10</v>
      </c>
    </row>
    <row r="5" spans="1:8" x14ac:dyDescent="0.3">
      <c r="A5" s="6">
        <v>102</v>
      </c>
      <c r="B5" s="6" t="s">
        <v>11</v>
      </c>
      <c r="C5" s="51" t="s">
        <v>12</v>
      </c>
      <c r="D5" s="51">
        <v>45000</v>
      </c>
      <c r="E5" s="7">
        <v>43664</v>
      </c>
      <c r="F5" s="8">
        <v>0.78</v>
      </c>
      <c r="G5" s="6">
        <v>5500</v>
      </c>
      <c r="H5" s="6" t="s">
        <v>10</v>
      </c>
    </row>
    <row r="6" spans="1:8" x14ac:dyDescent="0.3">
      <c r="A6" s="6">
        <v>106</v>
      </c>
      <c r="B6" s="6" t="s">
        <v>21</v>
      </c>
      <c r="C6" s="51" t="s">
        <v>15</v>
      </c>
      <c r="D6" s="51">
        <v>72000</v>
      </c>
      <c r="E6" s="7">
        <v>42044</v>
      </c>
      <c r="F6" s="8">
        <v>0.92</v>
      </c>
      <c r="G6" s="6">
        <v>9000</v>
      </c>
      <c r="H6" s="6" t="s">
        <v>10</v>
      </c>
    </row>
    <row r="7" spans="1:8" x14ac:dyDescent="0.3">
      <c r="A7" s="6">
        <v>108</v>
      </c>
      <c r="B7" s="6" t="s">
        <v>24</v>
      </c>
      <c r="C7" s="51" t="s">
        <v>15</v>
      </c>
      <c r="D7" s="51">
        <v>69000</v>
      </c>
      <c r="E7" s="7">
        <v>43348</v>
      </c>
      <c r="F7" s="8">
        <v>0.89</v>
      </c>
      <c r="G7" s="6">
        <v>7700</v>
      </c>
      <c r="H7" s="6" t="s">
        <v>10</v>
      </c>
    </row>
    <row r="8" spans="1:8" x14ac:dyDescent="0.3">
      <c r="A8" s="6">
        <v>103</v>
      </c>
      <c r="B8" s="6" t="s">
        <v>14</v>
      </c>
      <c r="C8" s="51" t="s">
        <v>15</v>
      </c>
      <c r="D8" s="51">
        <v>68000</v>
      </c>
      <c r="E8" s="7">
        <v>42816</v>
      </c>
      <c r="F8" s="8">
        <v>0.9</v>
      </c>
      <c r="G8" s="6">
        <v>8000</v>
      </c>
      <c r="H8" s="6" t="s">
        <v>17</v>
      </c>
    </row>
    <row r="9" spans="1:8" x14ac:dyDescent="0.3">
      <c r="A9" s="6">
        <v>104</v>
      </c>
      <c r="B9" s="6" t="s">
        <v>18</v>
      </c>
      <c r="C9" s="51" t="s">
        <v>9</v>
      </c>
      <c r="D9" s="51">
        <v>58000</v>
      </c>
      <c r="E9" s="7">
        <v>43840</v>
      </c>
      <c r="F9" s="8">
        <v>0.88</v>
      </c>
      <c r="G9" s="6">
        <v>6200</v>
      </c>
      <c r="H9" s="6" t="s">
        <v>10</v>
      </c>
    </row>
    <row r="10" spans="1:8" x14ac:dyDescent="0.3">
      <c r="A10" s="6">
        <v>110</v>
      </c>
      <c r="B10" s="6" t="s">
        <v>27</v>
      </c>
      <c r="C10" s="51" t="s">
        <v>9</v>
      </c>
      <c r="D10" s="51">
        <v>53000</v>
      </c>
      <c r="E10" s="7">
        <v>44654</v>
      </c>
      <c r="F10" s="8">
        <v>0.8</v>
      </c>
      <c r="G10" s="6">
        <v>5200</v>
      </c>
      <c r="H10" s="6" t="s">
        <v>10</v>
      </c>
    </row>
    <row r="11" spans="1:8" x14ac:dyDescent="0.3">
      <c r="A11" s="6">
        <v>101</v>
      </c>
      <c r="B11" s="6" t="s">
        <v>8</v>
      </c>
      <c r="C11" s="51" t="s">
        <v>9</v>
      </c>
      <c r="D11" s="51">
        <v>52000</v>
      </c>
      <c r="E11" s="7">
        <v>43232</v>
      </c>
      <c r="F11" s="8">
        <v>0.85</v>
      </c>
      <c r="G11" s="6">
        <v>6000</v>
      </c>
      <c r="H11" s="6" t="s">
        <v>10</v>
      </c>
    </row>
    <row r="12" spans="1:8" x14ac:dyDescent="0.3">
      <c r="A12" s="6">
        <v>107</v>
      </c>
      <c r="B12" s="6" t="s">
        <v>22</v>
      </c>
      <c r="C12" s="51" t="s">
        <v>9</v>
      </c>
      <c r="D12" s="51">
        <v>51000</v>
      </c>
      <c r="E12" s="7">
        <v>44361</v>
      </c>
      <c r="F12" s="8">
        <v>0.75</v>
      </c>
      <c r="G12" s="6">
        <v>5000</v>
      </c>
      <c r="H12" s="6" t="s">
        <v>10</v>
      </c>
    </row>
    <row r="22" spans="1:1" x14ac:dyDescent="0.3">
      <c r="A22" t="s">
        <v>39</v>
      </c>
    </row>
  </sheetData>
  <mergeCells count="1">
    <mergeCell ref="A1:H1"/>
  </mergeCells>
  <pageMargins left="0.7" right="0.7" top="0.75" bottom="0.75" header="0.3" footer="0.3"/>
  <pageSetup orientation="landscape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106BA-2425-4B53-B50C-1BEA025A3D75}">
  <sheetPr>
    <pageSetUpPr fitToPage="1"/>
  </sheetPr>
  <dimension ref="A1:H18"/>
  <sheetViews>
    <sheetView workbookViewId="0">
      <selection activeCell="D22" sqref="D22"/>
    </sheetView>
  </sheetViews>
  <sheetFormatPr defaultRowHeight="14.4" x14ac:dyDescent="0.3"/>
  <cols>
    <col min="1" max="1" width="11" bestFit="1" customWidth="1"/>
    <col min="2" max="2" width="10.44140625" bestFit="1" customWidth="1"/>
    <col min="3" max="3" width="15.5546875" bestFit="1" customWidth="1"/>
    <col min="4" max="4" width="10.5546875" bestFit="1" customWidth="1"/>
    <col min="5" max="5" width="13.109375" bestFit="1" customWidth="1"/>
    <col min="6" max="6" width="19.6640625" bestFit="1" customWidth="1"/>
    <col min="7" max="8" width="10.6640625" bestFit="1" customWidth="1"/>
  </cols>
  <sheetData>
    <row r="1" spans="1:8" x14ac:dyDescent="0.3">
      <c r="A1" s="41" t="s">
        <v>29</v>
      </c>
      <c r="B1" s="41"/>
      <c r="C1" s="41"/>
      <c r="D1" s="41"/>
      <c r="E1" s="41"/>
      <c r="F1" s="41"/>
      <c r="G1" s="41"/>
      <c r="H1" s="41"/>
    </row>
    <row r="2" spans="1:8" x14ac:dyDescent="0.3">
      <c r="A2" s="9" t="s">
        <v>0</v>
      </c>
      <c r="B2" s="9" t="s">
        <v>1</v>
      </c>
      <c r="C2" s="52" t="s">
        <v>2</v>
      </c>
      <c r="D2" s="9" t="s">
        <v>3</v>
      </c>
      <c r="E2" s="9" t="s">
        <v>4</v>
      </c>
      <c r="F2" s="9" t="s">
        <v>5</v>
      </c>
      <c r="G2" s="9" t="s">
        <v>6</v>
      </c>
      <c r="H2" s="9" t="s">
        <v>7</v>
      </c>
    </row>
    <row r="3" spans="1:8" x14ac:dyDescent="0.3">
      <c r="A3" s="6">
        <v>103</v>
      </c>
      <c r="B3" s="6" t="s">
        <v>14</v>
      </c>
      <c r="C3" s="51" t="s">
        <v>15</v>
      </c>
      <c r="D3" s="6">
        <v>68000</v>
      </c>
      <c r="E3" s="7">
        <v>42816</v>
      </c>
      <c r="F3" s="8">
        <v>0.9</v>
      </c>
      <c r="G3" s="51">
        <v>8000</v>
      </c>
      <c r="H3" s="6" t="s">
        <v>17</v>
      </c>
    </row>
    <row r="4" spans="1:8" x14ac:dyDescent="0.3">
      <c r="A4" s="6">
        <v>106</v>
      </c>
      <c r="B4" s="6" t="s">
        <v>21</v>
      </c>
      <c r="C4" s="51" t="s">
        <v>15</v>
      </c>
      <c r="D4" s="6">
        <v>72000</v>
      </c>
      <c r="E4" s="7">
        <v>42044</v>
      </c>
      <c r="F4" s="8">
        <v>0.92</v>
      </c>
      <c r="G4" s="51">
        <v>9000</v>
      </c>
      <c r="H4" s="6" t="s">
        <v>10</v>
      </c>
    </row>
    <row r="5" spans="1:8" x14ac:dyDescent="0.3">
      <c r="A5" s="6">
        <v>108</v>
      </c>
      <c r="B5" s="6" t="s">
        <v>24</v>
      </c>
      <c r="C5" s="51" t="s">
        <v>15</v>
      </c>
      <c r="D5" s="6">
        <v>69000</v>
      </c>
      <c r="E5" s="7">
        <v>43348</v>
      </c>
      <c r="F5" s="8">
        <v>0.89</v>
      </c>
      <c r="G5" s="51">
        <v>7700</v>
      </c>
      <c r="H5" s="6" t="s">
        <v>10</v>
      </c>
    </row>
    <row r="6" spans="1:8" hidden="1" x14ac:dyDescent="0.3">
      <c r="A6" s="6">
        <v>102</v>
      </c>
      <c r="B6" s="6" t="s">
        <v>11</v>
      </c>
      <c r="C6" s="6" t="s">
        <v>12</v>
      </c>
      <c r="D6" s="6">
        <v>45000</v>
      </c>
      <c r="E6" s="7">
        <v>43664</v>
      </c>
      <c r="F6" s="8">
        <v>0.78</v>
      </c>
      <c r="G6" s="6">
        <v>5500</v>
      </c>
      <c r="H6" s="6" t="s">
        <v>10</v>
      </c>
    </row>
    <row r="7" spans="1:8" hidden="1" x14ac:dyDescent="0.3">
      <c r="A7" s="6">
        <v>105</v>
      </c>
      <c r="B7" s="6" t="s">
        <v>19</v>
      </c>
      <c r="C7" s="6" t="s">
        <v>12</v>
      </c>
      <c r="D7" s="6">
        <v>47000</v>
      </c>
      <c r="E7" s="7">
        <v>42702</v>
      </c>
      <c r="F7" s="8">
        <v>0.65</v>
      </c>
      <c r="G7" s="6">
        <v>4000</v>
      </c>
      <c r="H7" s="6" t="s">
        <v>17</v>
      </c>
    </row>
    <row r="8" spans="1:8" hidden="1" x14ac:dyDescent="0.3">
      <c r="A8" s="6">
        <v>109</v>
      </c>
      <c r="B8" s="6" t="s">
        <v>25</v>
      </c>
      <c r="C8" s="6" t="s">
        <v>12</v>
      </c>
      <c r="D8" s="6">
        <v>46000</v>
      </c>
      <c r="E8" s="7">
        <v>43816</v>
      </c>
      <c r="F8" s="8">
        <v>0.68</v>
      </c>
      <c r="G8" s="6">
        <v>4500</v>
      </c>
      <c r="H8" s="6" t="s">
        <v>10</v>
      </c>
    </row>
    <row r="9" spans="1:8" hidden="1" x14ac:dyDescent="0.3">
      <c r="A9" s="6">
        <v>101</v>
      </c>
      <c r="B9" s="6" t="s">
        <v>8</v>
      </c>
      <c r="C9" s="6" t="s">
        <v>9</v>
      </c>
      <c r="D9" s="6">
        <v>52000</v>
      </c>
      <c r="E9" s="7">
        <v>43232</v>
      </c>
      <c r="F9" s="8">
        <v>0.85</v>
      </c>
      <c r="G9" s="6">
        <v>6000</v>
      </c>
      <c r="H9" s="6" t="s">
        <v>10</v>
      </c>
    </row>
    <row r="10" spans="1:8" hidden="1" x14ac:dyDescent="0.3">
      <c r="A10" s="6">
        <v>104</v>
      </c>
      <c r="B10" s="6" t="s">
        <v>18</v>
      </c>
      <c r="C10" s="6" t="s">
        <v>9</v>
      </c>
      <c r="D10" s="6">
        <v>58000</v>
      </c>
      <c r="E10" s="7">
        <v>43840</v>
      </c>
      <c r="F10" s="8">
        <v>0.88</v>
      </c>
      <c r="G10" s="6">
        <v>6200</v>
      </c>
      <c r="H10" s="6" t="s">
        <v>10</v>
      </c>
    </row>
    <row r="11" spans="1:8" hidden="1" x14ac:dyDescent="0.3">
      <c r="A11" s="6">
        <v>107</v>
      </c>
      <c r="B11" s="6" t="s">
        <v>22</v>
      </c>
      <c r="C11" s="6" t="s">
        <v>9</v>
      </c>
      <c r="D11" s="6">
        <v>51000</v>
      </c>
      <c r="E11" s="7">
        <v>44361</v>
      </c>
      <c r="F11" s="8">
        <v>0.75</v>
      </c>
      <c r="G11" s="6">
        <v>5000</v>
      </c>
      <c r="H11" s="6" t="s">
        <v>10</v>
      </c>
    </row>
    <row r="12" spans="1:8" hidden="1" x14ac:dyDescent="0.3">
      <c r="A12" s="6">
        <v>110</v>
      </c>
      <c r="B12" s="6" t="s">
        <v>27</v>
      </c>
      <c r="C12" s="6" t="s">
        <v>9</v>
      </c>
      <c r="D12" s="6">
        <v>53000</v>
      </c>
      <c r="E12" s="7">
        <v>44654</v>
      </c>
      <c r="F12" s="8">
        <v>0.8</v>
      </c>
      <c r="G12" s="6">
        <v>5200</v>
      </c>
      <c r="H12" s="6" t="s">
        <v>10</v>
      </c>
    </row>
    <row r="18" spans="1:1" x14ac:dyDescent="0.3">
      <c r="A18" t="s">
        <v>40</v>
      </c>
    </row>
  </sheetData>
  <mergeCells count="1">
    <mergeCell ref="A1:H1"/>
  </mergeCells>
  <pageMargins left="0.7" right="0.7" top="0.75" bottom="0.75" header="0.3" footer="0.3"/>
  <pageSetup orientation="landscape"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958A8-E6E0-4867-B3E1-4138FFB88F1E}">
  <sheetPr>
    <pageSetUpPr fitToPage="1"/>
  </sheetPr>
  <dimension ref="A1:I17"/>
  <sheetViews>
    <sheetView workbookViewId="0">
      <selection activeCell="F20" sqref="F20"/>
    </sheetView>
  </sheetViews>
  <sheetFormatPr defaultRowHeight="14.4" x14ac:dyDescent="0.3"/>
  <cols>
    <col min="3" max="3" width="13" customWidth="1"/>
    <col min="5" max="5" width="10.5546875" customWidth="1"/>
    <col min="6" max="6" width="17" customWidth="1"/>
    <col min="9" max="9" width="19.21875" customWidth="1"/>
  </cols>
  <sheetData>
    <row r="1" spans="1:9" x14ac:dyDescent="0.3">
      <c r="A1" s="1" t="s">
        <v>29</v>
      </c>
    </row>
    <row r="2" spans="1:9" x14ac:dyDescent="0.3">
      <c r="A2" s="137" t="s">
        <v>0</v>
      </c>
      <c r="B2" s="137" t="s">
        <v>1</v>
      </c>
      <c r="C2" s="137" t="s">
        <v>2</v>
      </c>
      <c r="D2" s="137" t="s">
        <v>3</v>
      </c>
      <c r="E2" s="137" t="s">
        <v>4</v>
      </c>
      <c r="F2" s="141" t="s">
        <v>5</v>
      </c>
      <c r="G2" s="138" t="s">
        <v>6</v>
      </c>
      <c r="H2" s="137" t="s">
        <v>7</v>
      </c>
      <c r="I2" s="142" t="s">
        <v>71</v>
      </c>
    </row>
    <row r="3" spans="1:9" hidden="1" x14ac:dyDescent="0.3">
      <c r="A3" s="3">
        <v>101</v>
      </c>
      <c r="B3" s="3" t="s">
        <v>8</v>
      </c>
      <c r="C3" s="3" t="s">
        <v>9</v>
      </c>
      <c r="D3" s="3">
        <v>52000</v>
      </c>
      <c r="E3" s="4">
        <v>43439</v>
      </c>
      <c r="F3" s="5">
        <v>0.85</v>
      </c>
      <c r="G3" s="3">
        <v>6000</v>
      </c>
      <c r="H3" s="3" t="s">
        <v>10</v>
      </c>
      <c r="I3" s="5">
        <f t="shared" ref="I3:I12" si="0">5000+(F3*100)</f>
        <v>5085</v>
      </c>
    </row>
    <row r="4" spans="1:9" hidden="1" x14ac:dyDescent="0.3">
      <c r="A4" s="3">
        <v>102</v>
      </c>
      <c r="B4" s="3" t="s">
        <v>11</v>
      </c>
      <c r="C4" s="3" t="s">
        <v>12</v>
      </c>
      <c r="D4" s="3">
        <v>45000</v>
      </c>
      <c r="E4" s="3" t="s">
        <v>13</v>
      </c>
      <c r="F4" s="5">
        <v>0.78</v>
      </c>
      <c r="G4" s="3">
        <v>5500</v>
      </c>
      <c r="H4" s="3" t="s">
        <v>10</v>
      </c>
      <c r="I4" s="5">
        <f t="shared" si="0"/>
        <v>5078</v>
      </c>
    </row>
    <row r="5" spans="1:9" hidden="1" x14ac:dyDescent="0.3">
      <c r="A5" s="3">
        <v>103</v>
      </c>
      <c r="B5" s="3" t="s">
        <v>14</v>
      </c>
      <c r="C5" s="3" t="s">
        <v>15</v>
      </c>
      <c r="D5" s="3">
        <v>68000</v>
      </c>
      <c r="E5" s="3" t="s">
        <v>16</v>
      </c>
      <c r="F5" s="5">
        <v>0.9</v>
      </c>
      <c r="G5" s="3">
        <v>8000</v>
      </c>
      <c r="H5" s="3" t="s">
        <v>17</v>
      </c>
      <c r="I5" s="5">
        <f t="shared" si="0"/>
        <v>5090</v>
      </c>
    </row>
    <row r="6" spans="1:9" hidden="1" x14ac:dyDescent="0.3">
      <c r="A6" s="3">
        <v>104</v>
      </c>
      <c r="B6" s="3" t="s">
        <v>18</v>
      </c>
      <c r="C6" s="3" t="s">
        <v>9</v>
      </c>
      <c r="D6" s="3">
        <v>58000</v>
      </c>
      <c r="E6" s="4">
        <v>44105</v>
      </c>
      <c r="F6" s="5">
        <v>0.88</v>
      </c>
      <c r="G6" s="3">
        <v>6200</v>
      </c>
      <c r="H6" s="3" t="s">
        <v>10</v>
      </c>
      <c r="I6" s="5">
        <f t="shared" si="0"/>
        <v>5088</v>
      </c>
    </row>
    <row r="7" spans="1:9" hidden="1" x14ac:dyDescent="0.3">
      <c r="A7" s="3">
        <v>105</v>
      </c>
      <c r="B7" s="3" t="s">
        <v>19</v>
      </c>
      <c r="C7" s="3" t="s">
        <v>12</v>
      </c>
      <c r="D7" s="3">
        <v>47000</v>
      </c>
      <c r="E7" s="3" t="s">
        <v>20</v>
      </c>
      <c r="F7" s="5">
        <v>0.65</v>
      </c>
      <c r="G7" s="3">
        <v>4000</v>
      </c>
      <c r="H7" s="3" t="s">
        <v>17</v>
      </c>
      <c r="I7" s="5">
        <f t="shared" si="0"/>
        <v>5065</v>
      </c>
    </row>
    <row r="8" spans="1:9" hidden="1" x14ac:dyDescent="0.3">
      <c r="A8" s="3">
        <v>106</v>
      </c>
      <c r="B8" s="3" t="s">
        <v>21</v>
      </c>
      <c r="C8" s="3" t="s">
        <v>15</v>
      </c>
      <c r="D8" s="3">
        <v>72000</v>
      </c>
      <c r="E8" s="4">
        <v>42249</v>
      </c>
      <c r="F8" s="5">
        <v>0.92</v>
      </c>
      <c r="G8" s="3">
        <v>9000</v>
      </c>
      <c r="H8" s="3" t="s">
        <v>10</v>
      </c>
      <c r="I8" s="5">
        <f t="shared" si="0"/>
        <v>5092</v>
      </c>
    </row>
    <row r="9" spans="1:9" x14ac:dyDescent="0.3">
      <c r="A9" s="136">
        <v>107</v>
      </c>
      <c r="B9" s="136" t="s">
        <v>22</v>
      </c>
      <c r="C9" s="136" t="s">
        <v>9</v>
      </c>
      <c r="D9" s="136">
        <v>51000</v>
      </c>
      <c r="E9" s="136" t="s">
        <v>23</v>
      </c>
      <c r="F9" s="140">
        <v>20</v>
      </c>
      <c r="G9" s="139">
        <v>5000</v>
      </c>
      <c r="H9" s="136" t="s">
        <v>10</v>
      </c>
      <c r="I9" s="140">
        <f t="shared" si="0"/>
        <v>7000</v>
      </c>
    </row>
    <row r="10" spans="1:9" hidden="1" x14ac:dyDescent="0.3">
      <c r="A10" s="3">
        <v>108</v>
      </c>
      <c r="B10" s="3" t="s">
        <v>24</v>
      </c>
      <c r="C10" s="3" t="s">
        <v>15</v>
      </c>
      <c r="D10" s="3">
        <v>69000</v>
      </c>
      <c r="E10" s="4">
        <v>43229</v>
      </c>
      <c r="F10" s="5">
        <v>0.89</v>
      </c>
      <c r="G10" s="3">
        <v>7700</v>
      </c>
      <c r="H10" s="3" t="s">
        <v>10</v>
      </c>
      <c r="I10" s="5">
        <f t="shared" si="0"/>
        <v>5089</v>
      </c>
    </row>
    <row r="11" spans="1:9" hidden="1" x14ac:dyDescent="0.3">
      <c r="A11" s="3">
        <v>109</v>
      </c>
      <c r="B11" s="3" t="s">
        <v>25</v>
      </c>
      <c r="C11" s="3" t="s">
        <v>12</v>
      </c>
      <c r="D11" s="3">
        <v>46000</v>
      </c>
      <c r="E11" s="3" t="s">
        <v>26</v>
      </c>
      <c r="F11" s="5">
        <v>0.68</v>
      </c>
      <c r="G11" s="3">
        <v>4500</v>
      </c>
      <c r="H11" s="3" t="s">
        <v>10</v>
      </c>
      <c r="I11" s="5">
        <f t="shared" si="0"/>
        <v>5068</v>
      </c>
    </row>
    <row r="12" spans="1:9" hidden="1" x14ac:dyDescent="0.3">
      <c r="A12" s="3">
        <v>110</v>
      </c>
      <c r="B12" s="3" t="s">
        <v>27</v>
      </c>
      <c r="C12" s="3" t="s">
        <v>9</v>
      </c>
      <c r="D12" s="3">
        <v>53000</v>
      </c>
      <c r="E12" s="4">
        <v>44624</v>
      </c>
      <c r="F12" s="5">
        <v>0.8</v>
      </c>
      <c r="G12" s="3">
        <v>5200</v>
      </c>
      <c r="H12" s="3" t="s">
        <v>10</v>
      </c>
      <c r="I12" s="5">
        <f t="shared" si="0"/>
        <v>5080</v>
      </c>
    </row>
    <row r="17" spans="1:1" x14ac:dyDescent="0.3">
      <c r="A17" s="10" t="s">
        <v>70</v>
      </c>
    </row>
  </sheetData>
  <pageMargins left="0.7" right="0.7" top="0.75" bottom="0.75" header="0.3" footer="0.3"/>
  <pageSetup scale="66" orientation="landscape" r:id="rId1"/>
  <tableParts count="1"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9AA65-E881-44BC-80A6-192AD7DB7057}">
  <sheetPr>
    <pageSetUpPr fitToPage="1"/>
  </sheetPr>
  <dimension ref="A1:H20"/>
  <sheetViews>
    <sheetView workbookViewId="0">
      <selection activeCell="C20" sqref="C20:E20"/>
    </sheetView>
  </sheetViews>
  <sheetFormatPr defaultRowHeight="14.4" x14ac:dyDescent="0.3"/>
  <cols>
    <col min="1" max="1" width="8.77734375" bestFit="1" customWidth="1"/>
    <col min="2" max="2" width="8.21875" bestFit="1" customWidth="1"/>
    <col min="3" max="3" width="12.6640625" bestFit="1" customWidth="1"/>
    <col min="4" max="4" width="8.33203125" bestFit="1" customWidth="1"/>
    <col min="5" max="5" width="10.88671875" bestFit="1" customWidth="1"/>
    <col min="6" max="6" width="13.109375" bestFit="1" customWidth="1"/>
    <col min="7" max="8" width="8.44140625" bestFit="1" customWidth="1"/>
    <col min="14" max="14" width="3" bestFit="1" customWidth="1"/>
  </cols>
  <sheetData>
    <row r="1" spans="1:8" ht="28.8" x14ac:dyDescent="0.3">
      <c r="A1" s="2" t="s">
        <v>0</v>
      </c>
      <c r="B1" s="2" t="s">
        <v>1</v>
      </c>
      <c r="C1" s="2" t="s">
        <v>2</v>
      </c>
      <c r="D1" s="89" t="s">
        <v>3</v>
      </c>
      <c r="E1" s="2" t="s">
        <v>4</v>
      </c>
      <c r="F1" s="2" t="s">
        <v>5</v>
      </c>
      <c r="G1" s="89" t="s">
        <v>6</v>
      </c>
      <c r="H1" s="2" t="s">
        <v>7</v>
      </c>
    </row>
    <row r="2" spans="1:8" hidden="1" x14ac:dyDescent="0.3">
      <c r="A2" s="3">
        <v>101</v>
      </c>
      <c r="B2" s="3" t="s">
        <v>8</v>
      </c>
      <c r="C2" s="3" t="s">
        <v>9</v>
      </c>
      <c r="D2" s="3">
        <v>52000</v>
      </c>
      <c r="E2" s="4">
        <v>43232</v>
      </c>
      <c r="F2" s="5">
        <v>0.85</v>
      </c>
      <c r="G2" s="3">
        <v>6000</v>
      </c>
      <c r="H2" s="3" t="s">
        <v>10</v>
      </c>
    </row>
    <row r="3" spans="1:8" hidden="1" x14ac:dyDescent="0.3">
      <c r="A3" s="3">
        <v>102</v>
      </c>
      <c r="B3" s="3" t="s">
        <v>11</v>
      </c>
      <c r="C3" s="3" t="s">
        <v>12</v>
      </c>
      <c r="D3" s="3">
        <v>45000</v>
      </c>
      <c r="E3" s="4">
        <v>43664</v>
      </c>
      <c r="F3" s="5">
        <v>0.78</v>
      </c>
      <c r="G3" s="3">
        <v>5500</v>
      </c>
      <c r="H3" s="3" t="s">
        <v>10</v>
      </c>
    </row>
    <row r="4" spans="1:8" hidden="1" x14ac:dyDescent="0.3">
      <c r="A4" s="3">
        <v>103</v>
      </c>
      <c r="B4" s="3" t="s">
        <v>14</v>
      </c>
      <c r="C4" s="3" t="s">
        <v>15</v>
      </c>
      <c r="D4" s="3">
        <v>68000</v>
      </c>
      <c r="E4" s="4">
        <v>42816</v>
      </c>
      <c r="F4" s="5">
        <v>0.9</v>
      </c>
      <c r="G4" s="3">
        <v>8000</v>
      </c>
      <c r="H4" s="3" t="s">
        <v>17</v>
      </c>
    </row>
    <row r="5" spans="1:8" hidden="1" x14ac:dyDescent="0.3">
      <c r="A5" s="3">
        <v>104</v>
      </c>
      <c r="B5" s="3" t="s">
        <v>18</v>
      </c>
      <c r="C5" s="3" t="s">
        <v>9</v>
      </c>
      <c r="D5" s="3">
        <v>58000</v>
      </c>
      <c r="E5" s="4">
        <v>43840</v>
      </c>
      <c r="F5" s="5">
        <v>0.88</v>
      </c>
      <c r="G5" s="3">
        <v>6200</v>
      </c>
      <c r="H5" s="3" t="s">
        <v>10</v>
      </c>
    </row>
    <row r="6" spans="1:8" hidden="1" x14ac:dyDescent="0.3">
      <c r="A6" s="3">
        <v>105</v>
      </c>
      <c r="B6" s="3" t="s">
        <v>19</v>
      </c>
      <c r="C6" s="3" t="s">
        <v>12</v>
      </c>
      <c r="D6" s="3">
        <v>47000</v>
      </c>
      <c r="E6" s="4">
        <v>42702</v>
      </c>
      <c r="F6" s="5">
        <v>0.65</v>
      </c>
      <c r="G6" s="3">
        <v>4000</v>
      </c>
      <c r="H6" s="3" t="s">
        <v>17</v>
      </c>
    </row>
    <row r="7" spans="1:8" hidden="1" x14ac:dyDescent="0.3">
      <c r="A7" s="3">
        <v>106</v>
      </c>
      <c r="B7" s="3" t="s">
        <v>21</v>
      </c>
      <c r="C7" s="3" t="s">
        <v>15</v>
      </c>
      <c r="D7" s="3">
        <v>72000</v>
      </c>
      <c r="E7" s="4">
        <v>42044</v>
      </c>
      <c r="F7" s="5">
        <v>0.92</v>
      </c>
      <c r="G7" s="3">
        <v>9000</v>
      </c>
      <c r="H7" s="3" t="s">
        <v>10</v>
      </c>
    </row>
    <row r="8" spans="1:8" hidden="1" x14ac:dyDescent="0.3">
      <c r="A8" s="3">
        <v>107</v>
      </c>
      <c r="B8" s="3" t="s">
        <v>22</v>
      </c>
      <c r="C8" s="3" t="s">
        <v>9</v>
      </c>
      <c r="D8" s="3">
        <v>51000</v>
      </c>
      <c r="E8" s="4">
        <v>44361</v>
      </c>
      <c r="F8" s="5">
        <v>0.75</v>
      </c>
      <c r="G8" s="3">
        <v>5000</v>
      </c>
      <c r="H8" s="3" t="s">
        <v>10</v>
      </c>
    </row>
    <row r="9" spans="1:8" hidden="1" x14ac:dyDescent="0.3">
      <c r="A9" s="3">
        <v>108</v>
      </c>
      <c r="B9" s="3" t="s">
        <v>24</v>
      </c>
      <c r="C9" s="3" t="s">
        <v>15</v>
      </c>
      <c r="D9" s="3">
        <v>69000</v>
      </c>
      <c r="E9" s="4">
        <v>43348</v>
      </c>
      <c r="F9" s="5">
        <v>0.89</v>
      </c>
      <c r="G9" s="3">
        <v>7700</v>
      </c>
      <c r="H9" s="3" t="s">
        <v>10</v>
      </c>
    </row>
    <row r="10" spans="1:8" hidden="1" x14ac:dyDescent="0.3">
      <c r="A10" s="3">
        <v>109</v>
      </c>
      <c r="B10" s="3" t="s">
        <v>25</v>
      </c>
      <c r="C10" s="3" t="s">
        <v>12</v>
      </c>
      <c r="D10" s="3">
        <v>46000</v>
      </c>
      <c r="E10" s="4">
        <v>43816</v>
      </c>
      <c r="F10" s="5">
        <v>0.68</v>
      </c>
      <c r="G10" s="3">
        <v>4500</v>
      </c>
      <c r="H10" s="3" t="s">
        <v>10</v>
      </c>
    </row>
    <row r="11" spans="1:8" x14ac:dyDescent="0.3">
      <c r="A11" s="3">
        <v>110</v>
      </c>
      <c r="B11" s="3" t="s">
        <v>27</v>
      </c>
      <c r="C11" s="3" t="s">
        <v>9</v>
      </c>
      <c r="D11" s="88">
        <v>60000</v>
      </c>
      <c r="E11" s="4">
        <v>44654</v>
      </c>
      <c r="F11" s="5">
        <v>0.8</v>
      </c>
      <c r="G11" s="88">
        <f>Table219[[#This Row],[Salary]]*0.1</f>
        <v>6000</v>
      </c>
      <c r="H11" s="3" t="s">
        <v>10</v>
      </c>
    </row>
    <row r="17" spans="1:5" x14ac:dyDescent="0.3">
      <c r="A17" t="s">
        <v>68</v>
      </c>
    </row>
    <row r="20" spans="1:5" x14ac:dyDescent="0.3">
      <c r="C20" s="90" t="s">
        <v>69</v>
      </c>
      <c r="D20" s="90"/>
      <c r="E20" s="90"/>
    </row>
  </sheetData>
  <pageMargins left="0.7" right="0.7" top="0.75" bottom="0.75" header="0.3" footer="0.3"/>
  <pageSetup scale="99" orientation="landscape" r:id="rId1"/>
  <tableParts count="1">
    <tablePart r:id="rId2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F4D54-9D04-4D07-AA61-5E0BB2CBB7CA}">
  <sheetPr>
    <pageSetUpPr fitToPage="1"/>
  </sheetPr>
  <dimension ref="A1:H21"/>
  <sheetViews>
    <sheetView workbookViewId="0">
      <selection sqref="A1:H1"/>
    </sheetView>
  </sheetViews>
  <sheetFormatPr defaultRowHeight="14.4" outlineLevelRow="2" x14ac:dyDescent="0.3"/>
  <cols>
    <col min="1" max="1" width="11" bestFit="1" customWidth="1"/>
    <col min="2" max="2" width="10.44140625" bestFit="1" customWidth="1"/>
    <col min="3" max="3" width="15.5546875" bestFit="1" customWidth="1"/>
    <col min="4" max="4" width="10.5546875" bestFit="1" customWidth="1"/>
    <col min="5" max="5" width="13.109375" bestFit="1" customWidth="1"/>
    <col min="6" max="6" width="19.6640625" bestFit="1" customWidth="1"/>
    <col min="7" max="8" width="10.6640625" bestFit="1" customWidth="1"/>
  </cols>
  <sheetData>
    <row r="1" spans="1:8" x14ac:dyDescent="0.3">
      <c r="A1" s="41" t="s">
        <v>29</v>
      </c>
      <c r="B1" s="41"/>
      <c r="C1" s="41"/>
      <c r="D1" s="41"/>
      <c r="E1" s="41"/>
      <c r="F1" s="41"/>
      <c r="G1" s="41"/>
      <c r="H1" s="41"/>
    </row>
    <row r="2" spans="1:8" x14ac:dyDescent="0.3">
      <c r="A2" s="14" t="s">
        <v>0</v>
      </c>
      <c r="B2" s="15" t="s">
        <v>1</v>
      </c>
      <c r="C2" s="43" t="s">
        <v>2</v>
      </c>
      <c r="D2" s="43" t="s">
        <v>3</v>
      </c>
      <c r="E2" s="15" t="s">
        <v>4</v>
      </c>
      <c r="F2" s="15" t="s">
        <v>5</v>
      </c>
      <c r="G2" s="15" t="s">
        <v>6</v>
      </c>
      <c r="H2" s="16" t="s">
        <v>7</v>
      </c>
    </row>
    <row r="3" spans="1:8" outlineLevel="2" x14ac:dyDescent="0.3">
      <c r="A3" s="22">
        <v>102</v>
      </c>
      <c r="B3" s="23" t="s">
        <v>11</v>
      </c>
      <c r="C3" s="44" t="s">
        <v>12</v>
      </c>
      <c r="D3" s="44">
        <v>45000</v>
      </c>
      <c r="E3" s="24">
        <v>43664</v>
      </c>
      <c r="F3" s="25">
        <v>0.78</v>
      </c>
      <c r="G3" s="23">
        <v>5500</v>
      </c>
      <c r="H3" s="26" t="s">
        <v>10</v>
      </c>
    </row>
    <row r="4" spans="1:8" outlineLevel="2" x14ac:dyDescent="0.3">
      <c r="A4" s="17">
        <v>105</v>
      </c>
      <c r="B4" s="18" t="s">
        <v>19</v>
      </c>
      <c r="C4" s="45" t="s">
        <v>12</v>
      </c>
      <c r="D4" s="45">
        <v>47000</v>
      </c>
      <c r="E4" s="19">
        <v>42702</v>
      </c>
      <c r="F4" s="20">
        <v>0.65</v>
      </c>
      <c r="G4" s="18">
        <v>4000</v>
      </c>
      <c r="H4" s="21" t="s">
        <v>17</v>
      </c>
    </row>
    <row r="5" spans="1:8" outlineLevel="2" x14ac:dyDescent="0.3">
      <c r="A5" s="17">
        <v>109</v>
      </c>
      <c r="B5" s="18" t="s">
        <v>25</v>
      </c>
      <c r="C5" s="45" t="s">
        <v>12</v>
      </c>
      <c r="D5" s="45">
        <v>46000</v>
      </c>
      <c r="E5" s="19">
        <v>43816</v>
      </c>
      <c r="F5" s="20">
        <v>0.68</v>
      </c>
      <c r="G5" s="18">
        <v>4500</v>
      </c>
      <c r="H5" s="21" t="s">
        <v>10</v>
      </c>
    </row>
    <row r="6" spans="1:8" outlineLevel="1" x14ac:dyDescent="0.3">
      <c r="A6" s="17"/>
      <c r="B6" s="18"/>
      <c r="C6" s="46" t="s">
        <v>46</v>
      </c>
      <c r="D6" s="45">
        <f>SUBTOTAL(9,D3:D5)</f>
        <v>138000</v>
      </c>
      <c r="E6" s="19"/>
      <c r="F6" s="20"/>
      <c r="G6" s="18"/>
      <c r="H6" s="21"/>
    </row>
    <row r="7" spans="1:8" outlineLevel="2" x14ac:dyDescent="0.3">
      <c r="A7" s="17">
        <v>103</v>
      </c>
      <c r="B7" s="18" t="s">
        <v>14</v>
      </c>
      <c r="C7" s="45" t="s">
        <v>15</v>
      </c>
      <c r="D7" s="45">
        <v>68000</v>
      </c>
      <c r="E7" s="19">
        <v>42816</v>
      </c>
      <c r="F7" s="20">
        <v>0.9</v>
      </c>
      <c r="G7" s="18">
        <v>8000</v>
      </c>
      <c r="H7" s="21" t="s">
        <v>17</v>
      </c>
    </row>
    <row r="8" spans="1:8" outlineLevel="2" x14ac:dyDescent="0.3">
      <c r="A8" s="22">
        <v>106</v>
      </c>
      <c r="B8" s="23" t="s">
        <v>21</v>
      </c>
      <c r="C8" s="44" t="s">
        <v>15</v>
      </c>
      <c r="D8" s="44">
        <v>72000</v>
      </c>
      <c r="E8" s="24">
        <v>42044</v>
      </c>
      <c r="F8" s="25">
        <v>0.92</v>
      </c>
      <c r="G8" s="23">
        <v>9000</v>
      </c>
      <c r="H8" s="26" t="s">
        <v>10</v>
      </c>
    </row>
    <row r="9" spans="1:8" outlineLevel="2" x14ac:dyDescent="0.3">
      <c r="A9" s="22">
        <v>108</v>
      </c>
      <c r="B9" s="23" t="s">
        <v>24</v>
      </c>
      <c r="C9" s="44" t="s">
        <v>15</v>
      </c>
      <c r="D9" s="44">
        <v>69000</v>
      </c>
      <c r="E9" s="24">
        <v>43348</v>
      </c>
      <c r="F9" s="25">
        <v>0.89</v>
      </c>
      <c r="G9" s="23">
        <v>7700</v>
      </c>
      <c r="H9" s="26" t="s">
        <v>10</v>
      </c>
    </row>
    <row r="10" spans="1:8" outlineLevel="1" x14ac:dyDescent="0.3">
      <c r="A10" s="22"/>
      <c r="B10" s="23"/>
      <c r="C10" s="47" t="s">
        <v>47</v>
      </c>
      <c r="D10" s="44">
        <f>SUBTOTAL(9,D7:D9)</f>
        <v>209000</v>
      </c>
      <c r="E10" s="24"/>
      <c r="F10" s="25"/>
      <c r="G10" s="23"/>
      <c r="H10" s="26"/>
    </row>
    <row r="11" spans="1:8" outlineLevel="2" x14ac:dyDescent="0.3">
      <c r="A11" s="17">
        <v>101</v>
      </c>
      <c r="B11" s="18" t="s">
        <v>8</v>
      </c>
      <c r="C11" s="45" t="s">
        <v>9</v>
      </c>
      <c r="D11" s="45">
        <v>52000</v>
      </c>
      <c r="E11" s="19">
        <v>43232</v>
      </c>
      <c r="F11" s="20">
        <v>0.85</v>
      </c>
      <c r="G11" s="18">
        <v>6000</v>
      </c>
      <c r="H11" s="21" t="s">
        <v>10</v>
      </c>
    </row>
    <row r="12" spans="1:8" outlineLevel="2" x14ac:dyDescent="0.3">
      <c r="A12" s="22">
        <v>104</v>
      </c>
      <c r="B12" s="23" t="s">
        <v>18</v>
      </c>
      <c r="C12" s="44" t="s">
        <v>9</v>
      </c>
      <c r="D12" s="44">
        <v>58000</v>
      </c>
      <c r="E12" s="24">
        <v>43840</v>
      </c>
      <c r="F12" s="25">
        <v>0.88</v>
      </c>
      <c r="G12" s="23">
        <v>6200</v>
      </c>
      <c r="H12" s="26" t="s">
        <v>10</v>
      </c>
    </row>
    <row r="13" spans="1:8" outlineLevel="2" x14ac:dyDescent="0.3">
      <c r="A13" s="17">
        <v>107</v>
      </c>
      <c r="B13" s="18" t="s">
        <v>22</v>
      </c>
      <c r="C13" s="45" t="s">
        <v>9</v>
      </c>
      <c r="D13" s="45">
        <v>51000</v>
      </c>
      <c r="E13" s="19">
        <v>44361</v>
      </c>
      <c r="F13" s="20">
        <v>0.75</v>
      </c>
      <c r="G13" s="18">
        <v>5000</v>
      </c>
      <c r="H13" s="21" t="s">
        <v>10</v>
      </c>
    </row>
    <row r="14" spans="1:8" outlineLevel="2" x14ac:dyDescent="0.3">
      <c r="A14" s="27">
        <v>110</v>
      </c>
      <c r="B14" s="28" t="s">
        <v>27</v>
      </c>
      <c r="C14" s="48" t="s">
        <v>9</v>
      </c>
      <c r="D14" s="48">
        <v>53000</v>
      </c>
      <c r="E14" s="29">
        <v>44654</v>
      </c>
      <c r="F14" s="30">
        <v>0.8</v>
      </c>
      <c r="G14" s="28">
        <v>5200</v>
      </c>
      <c r="H14" s="31" t="s">
        <v>10</v>
      </c>
    </row>
    <row r="15" spans="1:8" outlineLevel="1" x14ac:dyDescent="0.3">
      <c r="A15" s="34"/>
      <c r="B15" s="34"/>
      <c r="C15" s="49" t="s">
        <v>48</v>
      </c>
      <c r="D15" s="50">
        <f>SUBTOTAL(9,D11:D14)</f>
        <v>214000</v>
      </c>
      <c r="E15" s="35"/>
      <c r="F15" s="36"/>
      <c r="G15" s="34"/>
      <c r="H15" s="34"/>
    </row>
    <row r="16" spans="1:8" x14ac:dyDescent="0.3">
      <c r="A16" s="34"/>
      <c r="B16" s="34"/>
      <c r="C16" s="49" t="s">
        <v>41</v>
      </c>
      <c r="D16" s="50">
        <f>SUBTOTAL(9,D3:D14)</f>
        <v>561000</v>
      </c>
      <c r="E16" s="35"/>
      <c r="F16" s="36"/>
      <c r="G16" s="34"/>
      <c r="H16" s="34"/>
    </row>
    <row r="21" spans="1:1" x14ac:dyDescent="0.3">
      <c r="A21" t="s">
        <v>49</v>
      </c>
    </row>
  </sheetData>
  <sortState xmlns:xlrd2="http://schemas.microsoft.com/office/spreadsheetml/2017/richdata2" ref="A3:H14">
    <sortCondition ref="C3:C14"/>
  </sortState>
  <mergeCells count="1">
    <mergeCell ref="A1:H1"/>
  </mergeCells>
  <pageMargins left="0.7" right="0.7" top="0.75" bottom="0.75" header="0.3" footer="0.3"/>
  <pageSetup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CA9C7-CFC7-4B49-B138-B52D6AB7FB5B}">
  <sheetPr>
    <pageSetUpPr fitToPage="1"/>
  </sheetPr>
  <dimension ref="A1:H21"/>
  <sheetViews>
    <sheetView workbookViewId="0">
      <selection sqref="A1:H1"/>
    </sheetView>
  </sheetViews>
  <sheetFormatPr defaultRowHeight="14.4" outlineLevelRow="2" x14ac:dyDescent="0.3"/>
  <cols>
    <col min="1" max="1" width="11" bestFit="1" customWidth="1"/>
    <col min="2" max="2" width="10.44140625" bestFit="1" customWidth="1"/>
    <col min="3" max="3" width="15.5546875" bestFit="1" customWidth="1"/>
    <col min="4" max="4" width="10.5546875" bestFit="1" customWidth="1"/>
    <col min="5" max="5" width="13.109375" bestFit="1" customWidth="1"/>
    <col min="6" max="6" width="19.6640625" bestFit="1" customWidth="1"/>
    <col min="7" max="8" width="10.6640625" bestFit="1" customWidth="1"/>
  </cols>
  <sheetData>
    <row r="1" spans="1:8" x14ac:dyDescent="0.3">
      <c r="A1" s="41" t="s">
        <v>29</v>
      </c>
      <c r="B1" s="41"/>
      <c r="C1" s="41"/>
      <c r="D1" s="41"/>
      <c r="E1" s="41"/>
      <c r="F1" s="41"/>
      <c r="G1" s="41"/>
      <c r="H1" s="41"/>
    </row>
    <row r="2" spans="1:8" x14ac:dyDescent="0.3">
      <c r="A2" s="14" t="s">
        <v>0</v>
      </c>
      <c r="B2" s="15" t="s">
        <v>1</v>
      </c>
      <c r="C2" s="15" t="s">
        <v>2</v>
      </c>
      <c r="D2" s="15" t="s">
        <v>3</v>
      </c>
      <c r="E2" s="15" t="s">
        <v>4</v>
      </c>
      <c r="F2" s="15" t="s">
        <v>5</v>
      </c>
      <c r="G2" s="43" t="s">
        <v>6</v>
      </c>
      <c r="H2" s="16" t="s">
        <v>7</v>
      </c>
    </row>
    <row r="3" spans="1:8" outlineLevel="2" x14ac:dyDescent="0.3">
      <c r="A3" s="22">
        <v>102</v>
      </c>
      <c r="B3" s="23" t="s">
        <v>11</v>
      </c>
      <c r="C3" s="23" t="s">
        <v>12</v>
      </c>
      <c r="D3" s="23">
        <v>45000</v>
      </c>
      <c r="E3" s="24">
        <v>43664</v>
      </c>
      <c r="F3" s="25">
        <v>0.78</v>
      </c>
      <c r="G3" s="44">
        <v>5500</v>
      </c>
      <c r="H3" s="26" t="s">
        <v>10</v>
      </c>
    </row>
    <row r="4" spans="1:8" outlineLevel="2" x14ac:dyDescent="0.3">
      <c r="A4" s="17">
        <v>105</v>
      </c>
      <c r="B4" s="18" t="s">
        <v>19</v>
      </c>
      <c r="C4" s="18" t="s">
        <v>12</v>
      </c>
      <c r="D4" s="18">
        <v>47000</v>
      </c>
      <c r="E4" s="19">
        <v>42702</v>
      </c>
      <c r="F4" s="20">
        <v>0.65</v>
      </c>
      <c r="G4" s="45">
        <v>4000</v>
      </c>
      <c r="H4" s="21" t="s">
        <v>17</v>
      </c>
    </row>
    <row r="5" spans="1:8" outlineLevel="2" x14ac:dyDescent="0.3">
      <c r="A5" s="17">
        <v>109</v>
      </c>
      <c r="B5" s="18" t="s">
        <v>25</v>
      </c>
      <c r="C5" s="18" t="s">
        <v>12</v>
      </c>
      <c r="D5" s="18">
        <v>46000</v>
      </c>
      <c r="E5" s="19">
        <v>43816</v>
      </c>
      <c r="F5" s="20">
        <v>0.68</v>
      </c>
      <c r="G5" s="45">
        <v>4500</v>
      </c>
      <c r="H5" s="21" t="s">
        <v>10</v>
      </c>
    </row>
    <row r="6" spans="1:8" outlineLevel="1" x14ac:dyDescent="0.3">
      <c r="A6" s="17"/>
      <c r="B6" s="18"/>
      <c r="C6" s="46" t="s">
        <v>52</v>
      </c>
      <c r="D6" s="18"/>
      <c r="E6" s="19"/>
      <c r="F6" s="20"/>
      <c r="G6" s="45">
        <f>SUBTOTAL(1,G3:G5)</f>
        <v>4666.666666666667</v>
      </c>
      <c r="H6" s="21"/>
    </row>
    <row r="7" spans="1:8" outlineLevel="2" x14ac:dyDescent="0.3">
      <c r="A7" s="17">
        <v>103</v>
      </c>
      <c r="B7" s="18" t="s">
        <v>14</v>
      </c>
      <c r="C7" s="18" t="s">
        <v>15</v>
      </c>
      <c r="D7" s="18">
        <v>68000</v>
      </c>
      <c r="E7" s="19">
        <v>42816</v>
      </c>
      <c r="F7" s="20">
        <v>0.9</v>
      </c>
      <c r="G7" s="45">
        <v>8000</v>
      </c>
      <c r="H7" s="21" t="s">
        <v>17</v>
      </c>
    </row>
    <row r="8" spans="1:8" outlineLevel="2" x14ac:dyDescent="0.3">
      <c r="A8" s="22">
        <v>106</v>
      </c>
      <c r="B8" s="23" t="s">
        <v>21</v>
      </c>
      <c r="C8" s="23" t="s">
        <v>15</v>
      </c>
      <c r="D8" s="23">
        <v>72000</v>
      </c>
      <c r="E8" s="24">
        <v>42044</v>
      </c>
      <c r="F8" s="25">
        <v>0.92</v>
      </c>
      <c r="G8" s="44">
        <v>9000</v>
      </c>
      <c r="H8" s="26" t="s">
        <v>10</v>
      </c>
    </row>
    <row r="9" spans="1:8" outlineLevel="2" x14ac:dyDescent="0.3">
      <c r="A9" s="22">
        <v>108</v>
      </c>
      <c r="B9" s="23" t="s">
        <v>24</v>
      </c>
      <c r="C9" s="23" t="s">
        <v>15</v>
      </c>
      <c r="D9" s="23">
        <v>69000</v>
      </c>
      <c r="E9" s="24">
        <v>43348</v>
      </c>
      <c r="F9" s="25">
        <v>0.89</v>
      </c>
      <c r="G9" s="44">
        <v>7700</v>
      </c>
      <c r="H9" s="26" t="s">
        <v>10</v>
      </c>
    </row>
    <row r="10" spans="1:8" outlineLevel="1" x14ac:dyDescent="0.3">
      <c r="A10" s="22"/>
      <c r="B10" s="23"/>
      <c r="C10" s="47" t="s">
        <v>53</v>
      </c>
      <c r="D10" s="23"/>
      <c r="E10" s="24"/>
      <c r="F10" s="25"/>
      <c r="G10" s="44">
        <f>SUBTOTAL(1,G7:G9)</f>
        <v>8233.3333333333339</v>
      </c>
      <c r="H10" s="26"/>
    </row>
    <row r="11" spans="1:8" outlineLevel="2" x14ac:dyDescent="0.3">
      <c r="A11" s="17">
        <v>101</v>
      </c>
      <c r="B11" s="18" t="s">
        <v>8</v>
      </c>
      <c r="C11" s="18" t="s">
        <v>9</v>
      </c>
      <c r="D11" s="18">
        <v>52000</v>
      </c>
      <c r="E11" s="19">
        <v>43232</v>
      </c>
      <c r="F11" s="20">
        <v>0.85</v>
      </c>
      <c r="G11" s="45">
        <v>6000</v>
      </c>
      <c r="H11" s="21" t="s">
        <v>10</v>
      </c>
    </row>
    <row r="12" spans="1:8" outlineLevel="2" x14ac:dyDescent="0.3">
      <c r="A12" s="22">
        <v>104</v>
      </c>
      <c r="B12" s="23" t="s">
        <v>18</v>
      </c>
      <c r="C12" s="23" t="s">
        <v>9</v>
      </c>
      <c r="D12" s="23">
        <v>58000</v>
      </c>
      <c r="E12" s="24">
        <v>43840</v>
      </c>
      <c r="F12" s="25">
        <v>0.88</v>
      </c>
      <c r="G12" s="44">
        <v>6200</v>
      </c>
      <c r="H12" s="26" t="s">
        <v>10</v>
      </c>
    </row>
    <row r="13" spans="1:8" outlineLevel="2" x14ac:dyDescent="0.3">
      <c r="A13" s="17">
        <v>107</v>
      </c>
      <c r="B13" s="18" t="s">
        <v>22</v>
      </c>
      <c r="C13" s="18" t="s">
        <v>9</v>
      </c>
      <c r="D13" s="18">
        <v>51000</v>
      </c>
      <c r="E13" s="19">
        <v>44361</v>
      </c>
      <c r="F13" s="20">
        <v>0.75</v>
      </c>
      <c r="G13" s="45">
        <v>5000</v>
      </c>
      <c r="H13" s="21" t="s">
        <v>10</v>
      </c>
    </row>
    <row r="14" spans="1:8" outlineLevel="2" x14ac:dyDescent="0.3">
      <c r="A14" s="27">
        <v>110</v>
      </c>
      <c r="B14" s="28" t="s">
        <v>27</v>
      </c>
      <c r="C14" s="28" t="s">
        <v>9</v>
      </c>
      <c r="D14" s="28">
        <v>53000</v>
      </c>
      <c r="E14" s="29">
        <v>44654</v>
      </c>
      <c r="F14" s="30">
        <v>0.8</v>
      </c>
      <c r="G14" s="48">
        <v>5200</v>
      </c>
      <c r="H14" s="31" t="s">
        <v>10</v>
      </c>
    </row>
    <row r="15" spans="1:8" outlineLevel="1" x14ac:dyDescent="0.3">
      <c r="A15" s="34"/>
      <c r="B15" s="34"/>
      <c r="C15" s="49" t="s">
        <v>54</v>
      </c>
      <c r="D15" s="34"/>
      <c r="E15" s="35"/>
      <c r="F15" s="36"/>
      <c r="G15" s="50">
        <f>SUBTOTAL(1,G11:G14)</f>
        <v>5600</v>
      </c>
      <c r="H15" s="34"/>
    </row>
    <row r="16" spans="1:8" x14ac:dyDescent="0.3">
      <c r="A16" s="34"/>
      <c r="B16" s="34"/>
      <c r="C16" s="49" t="s">
        <v>51</v>
      </c>
      <c r="D16" s="34"/>
      <c r="E16" s="35"/>
      <c r="F16" s="36"/>
      <c r="G16" s="50">
        <f>SUBTOTAL(1,G3:G14)</f>
        <v>6110</v>
      </c>
      <c r="H16" s="34"/>
    </row>
    <row r="21" spans="1:1" x14ac:dyDescent="0.3">
      <c r="A21" t="s">
        <v>50</v>
      </c>
    </row>
  </sheetData>
  <sortState xmlns:xlrd2="http://schemas.microsoft.com/office/spreadsheetml/2017/richdata2" ref="A3:H14">
    <sortCondition ref="C3:C14"/>
  </sortState>
  <mergeCells count="1">
    <mergeCell ref="A1:H1"/>
  </mergeCells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02E3FF-331A-4554-BE70-F366DDC5DD49}">
  <dimension ref="A1:H21"/>
  <sheetViews>
    <sheetView workbookViewId="0">
      <selection activeCell="B27" sqref="B27"/>
    </sheetView>
  </sheetViews>
  <sheetFormatPr defaultRowHeight="14.4" x14ac:dyDescent="0.3"/>
  <cols>
    <col min="1" max="1" width="11.44140625" customWidth="1"/>
    <col min="2" max="2" width="11.21875" customWidth="1"/>
    <col min="3" max="3" width="16.21875" customWidth="1"/>
    <col min="4" max="4" width="14" customWidth="1"/>
    <col min="5" max="5" width="13.21875" customWidth="1"/>
    <col min="6" max="6" width="13.88671875" customWidth="1"/>
    <col min="7" max="7" width="12.6640625" customWidth="1"/>
    <col min="8" max="8" width="12.44140625" customWidth="1"/>
  </cols>
  <sheetData>
    <row r="1" spans="1:8" x14ac:dyDescent="0.3">
      <c r="A1" s="61" t="s">
        <v>28</v>
      </c>
      <c r="B1" s="61"/>
      <c r="C1" s="61"/>
      <c r="D1" s="61"/>
      <c r="E1" s="61"/>
      <c r="F1" s="61"/>
      <c r="G1" s="61"/>
      <c r="H1" s="61"/>
    </row>
    <row r="2" spans="1:8" ht="28.8" x14ac:dyDescent="0.3">
      <c r="A2" s="80" t="s">
        <v>0</v>
      </c>
      <c r="B2" s="81" t="s">
        <v>1</v>
      </c>
      <c r="C2" s="81" t="s">
        <v>2</v>
      </c>
      <c r="D2" s="81" t="s">
        <v>3</v>
      </c>
      <c r="E2" s="81" t="s">
        <v>4</v>
      </c>
      <c r="F2" s="81" t="s">
        <v>5</v>
      </c>
      <c r="G2" s="81" t="s">
        <v>6</v>
      </c>
      <c r="H2" s="82" t="s">
        <v>7</v>
      </c>
    </row>
    <row r="3" spans="1:8" x14ac:dyDescent="0.3">
      <c r="A3" s="65">
        <v>101</v>
      </c>
      <c r="B3" s="66" t="s">
        <v>8</v>
      </c>
      <c r="C3" s="66" t="s">
        <v>9</v>
      </c>
      <c r="D3" s="66">
        <v>52000</v>
      </c>
      <c r="E3" s="67">
        <v>43232</v>
      </c>
      <c r="F3" s="68">
        <v>0.85</v>
      </c>
      <c r="G3" s="66">
        <v>6000</v>
      </c>
      <c r="H3" s="69" t="s">
        <v>10</v>
      </c>
    </row>
    <row r="4" spans="1:8" x14ac:dyDescent="0.3">
      <c r="A4" s="70">
        <v>102</v>
      </c>
      <c r="B4" s="71" t="s">
        <v>11</v>
      </c>
      <c r="C4" s="71" t="s">
        <v>12</v>
      </c>
      <c r="D4" s="71">
        <v>45000</v>
      </c>
      <c r="E4" s="72">
        <v>43664</v>
      </c>
      <c r="F4" s="73">
        <v>0.78</v>
      </c>
      <c r="G4" s="71">
        <v>5500</v>
      </c>
      <c r="H4" s="74" t="s">
        <v>10</v>
      </c>
    </row>
    <row r="5" spans="1:8" x14ac:dyDescent="0.3">
      <c r="A5" s="65">
        <v>103</v>
      </c>
      <c r="B5" s="66" t="s">
        <v>14</v>
      </c>
      <c r="C5" s="66" t="s">
        <v>15</v>
      </c>
      <c r="D5" s="66">
        <v>68000</v>
      </c>
      <c r="E5" s="67">
        <v>42816</v>
      </c>
      <c r="F5" s="68">
        <v>0.9</v>
      </c>
      <c r="G5" s="66">
        <v>8000</v>
      </c>
      <c r="H5" s="69" t="s">
        <v>17</v>
      </c>
    </row>
    <row r="6" spans="1:8" x14ac:dyDescent="0.3">
      <c r="A6" s="70">
        <v>104</v>
      </c>
      <c r="B6" s="71" t="s">
        <v>18</v>
      </c>
      <c r="C6" s="71" t="s">
        <v>9</v>
      </c>
      <c r="D6" s="71">
        <v>58000</v>
      </c>
      <c r="E6" s="72">
        <v>43840</v>
      </c>
      <c r="F6" s="73">
        <v>0.88</v>
      </c>
      <c r="G6" s="71">
        <v>6200</v>
      </c>
      <c r="H6" s="74" t="s">
        <v>10</v>
      </c>
    </row>
    <row r="7" spans="1:8" x14ac:dyDescent="0.3">
      <c r="A7" s="65">
        <v>105</v>
      </c>
      <c r="B7" s="66" t="s">
        <v>19</v>
      </c>
      <c r="C7" s="66" t="s">
        <v>12</v>
      </c>
      <c r="D7" s="66">
        <v>47000</v>
      </c>
      <c r="E7" s="67">
        <v>42702</v>
      </c>
      <c r="F7" s="68">
        <v>0.65</v>
      </c>
      <c r="G7" s="66">
        <v>4000</v>
      </c>
      <c r="H7" s="69" t="s">
        <v>17</v>
      </c>
    </row>
    <row r="8" spans="1:8" x14ac:dyDescent="0.3">
      <c r="A8" s="70">
        <v>106</v>
      </c>
      <c r="B8" s="71" t="s">
        <v>21</v>
      </c>
      <c r="C8" s="71" t="s">
        <v>15</v>
      </c>
      <c r="D8" s="71">
        <v>72000</v>
      </c>
      <c r="E8" s="72">
        <v>42044</v>
      </c>
      <c r="F8" s="73">
        <v>0.92</v>
      </c>
      <c r="G8" s="71">
        <v>9000</v>
      </c>
      <c r="H8" s="74" t="s">
        <v>10</v>
      </c>
    </row>
    <row r="9" spans="1:8" x14ac:dyDescent="0.3">
      <c r="A9" s="65">
        <v>107</v>
      </c>
      <c r="B9" s="66" t="s">
        <v>22</v>
      </c>
      <c r="C9" s="66" t="s">
        <v>9</v>
      </c>
      <c r="D9" s="66">
        <v>51000</v>
      </c>
      <c r="E9" s="67">
        <v>44361</v>
      </c>
      <c r="F9" s="68">
        <v>0.75</v>
      </c>
      <c r="G9" s="66">
        <v>5000</v>
      </c>
      <c r="H9" s="69" t="s">
        <v>10</v>
      </c>
    </row>
    <row r="10" spans="1:8" x14ac:dyDescent="0.3">
      <c r="A10" s="70">
        <v>108</v>
      </c>
      <c r="B10" s="71" t="s">
        <v>24</v>
      </c>
      <c r="C10" s="71" t="s">
        <v>15</v>
      </c>
      <c r="D10" s="71">
        <v>69000</v>
      </c>
      <c r="E10" s="72">
        <v>43348</v>
      </c>
      <c r="F10" s="73">
        <v>0.89</v>
      </c>
      <c r="G10" s="71">
        <v>7700</v>
      </c>
      <c r="H10" s="74" t="s">
        <v>10</v>
      </c>
    </row>
    <row r="11" spans="1:8" x14ac:dyDescent="0.3">
      <c r="A11" s="65">
        <v>109</v>
      </c>
      <c r="B11" s="66" t="s">
        <v>25</v>
      </c>
      <c r="C11" s="66" t="s">
        <v>12</v>
      </c>
      <c r="D11" s="66">
        <v>46000</v>
      </c>
      <c r="E11" s="67">
        <v>43816</v>
      </c>
      <c r="F11" s="68">
        <v>0.68</v>
      </c>
      <c r="G11" s="66">
        <v>4500</v>
      </c>
      <c r="H11" s="69" t="s">
        <v>10</v>
      </c>
    </row>
    <row r="12" spans="1:8" x14ac:dyDescent="0.3">
      <c r="A12" s="75">
        <v>110</v>
      </c>
      <c r="B12" s="76" t="s">
        <v>27</v>
      </c>
      <c r="C12" s="76" t="s">
        <v>9</v>
      </c>
      <c r="D12" s="76">
        <v>53000</v>
      </c>
      <c r="E12" s="77">
        <v>44654</v>
      </c>
      <c r="F12" s="78">
        <v>0.8</v>
      </c>
      <c r="G12" s="76">
        <v>5200</v>
      </c>
      <c r="H12" s="79" t="s">
        <v>10</v>
      </c>
    </row>
    <row r="21" spans="1:1" x14ac:dyDescent="0.3">
      <c r="A21" t="s">
        <v>66</v>
      </c>
    </row>
  </sheetData>
  <mergeCells count="1">
    <mergeCell ref="A1:H1"/>
  </mergeCells>
  <pageMargins left="0.7" right="0.7" top="0.75" bottom="0.75" header="0.3" footer="0.3"/>
  <pageSetup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72A41-E8F6-4CA9-9045-7BAB5649BDA5}">
  <sheetPr>
    <pageSetUpPr fitToPage="1"/>
  </sheetPr>
  <dimension ref="A1:H24"/>
  <sheetViews>
    <sheetView workbookViewId="0">
      <selection activeCell="C2" sqref="C2"/>
    </sheetView>
  </sheetViews>
  <sheetFormatPr defaultRowHeight="14.4" outlineLevelRow="2" x14ac:dyDescent="0.3"/>
  <cols>
    <col min="1" max="1" width="11" bestFit="1" customWidth="1"/>
    <col min="2" max="2" width="10.44140625" bestFit="1" customWidth="1"/>
    <col min="3" max="3" width="15.5546875" bestFit="1" customWidth="1"/>
    <col min="4" max="4" width="10.5546875" bestFit="1" customWidth="1"/>
    <col min="5" max="5" width="13.109375" bestFit="1" customWidth="1"/>
    <col min="6" max="6" width="19.6640625" bestFit="1" customWidth="1"/>
    <col min="7" max="8" width="10.6640625" bestFit="1" customWidth="1"/>
  </cols>
  <sheetData>
    <row r="1" spans="1:8" x14ac:dyDescent="0.3">
      <c r="A1" s="41" t="s">
        <v>29</v>
      </c>
      <c r="B1" s="41"/>
      <c r="C1" s="41"/>
      <c r="D1" s="41"/>
      <c r="E1" s="41"/>
      <c r="F1" s="41"/>
      <c r="G1" s="41"/>
      <c r="H1" s="41"/>
    </row>
    <row r="2" spans="1:8" x14ac:dyDescent="0.3">
      <c r="A2" s="14" t="s">
        <v>0</v>
      </c>
      <c r="B2" s="15" t="s">
        <v>1</v>
      </c>
      <c r="C2" s="43" t="s">
        <v>2</v>
      </c>
      <c r="D2" s="15" t="s">
        <v>3</v>
      </c>
      <c r="E2" s="15" t="s">
        <v>4</v>
      </c>
      <c r="F2" s="15" t="s">
        <v>5</v>
      </c>
      <c r="G2" s="15" t="s">
        <v>6</v>
      </c>
      <c r="H2" s="16" t="s">
        <v>7</v>
      </c>
    </row>
    <row r="3" spans="1:8" outlineLevel="2" x14ac:dyDescent="0.3">
      <c r="A3" s="22">
        <v>102</v>
      </c>
      <c r="B3" s="23" t="s">
        <v>11</v>
      </c>
      <c r="C3" s="44" t="s">
        <v>12</v>
      </c>
      <c r="D3" s="23">
        <v>45000</v>
      </c>
      <c r="E3" s="24">
        <v>43664</v>
      </c>
      <c r="F3" s="25">
        <v>0.78</v>
      </c>
      <c r="G3" s="23">
        <v>5500</v>
      </c>
      <c r="H3" s="26" t="s">
        <v>10</v>
      </c>
    </row>
    <row r="4" spans="1:8" outlineLevel="2" x14ac:dyDescent="0.3">
      <c r="A4" s="17">
        <v>105</v>
      </c>
      <c r="B4" s="18" t="s">
        <v>19</v>
      </c>
      <c r="C4" s="45" t="s">
        <v>12</v>
      </c>
      <c r="D4" s="18">
        <v>47000</v>
      </c>
      <c r="E4" s="19">
        <v>42702</v>
      </c>
      <c r="F4" s="20">
        <v>0.65</v>
      </c>
      <c r="G4" s="18">
        <v>4000</v>
      </c>
      <c r="H4" s="21" t="s">
        <v>17</v>
      </c>
    </row>
    <row r="5" spans="1:8" outlineLevel="2" x14ac:dyDescent="0.3">
      <c r="A5" s="17">
        <v>109</v>
      </c>
      <c r="B5" s="18" t="s">
        <v>25</v>
      </c>
      <c r="C5" s="45" t="s">
        <v>12</v>
      </c>
      <c r="D5" s="18">
        <v>46000</v>
      </c>
      <c r="E5" s="19">
        <v>43816</v>
      </c>
      <c r="F5" s="20">
        <v>0.68</v>
      </c>
      <c r="G5" s="18">
        <v>4500</v>
      </c>
      <c r="H5" s="21" t="s">
        <v>10</v>
      </c>
    </row>
    <row r="6" spans="1:8" outlineLevel="1" x14ac:dyDescent="0.3">
      <c r="A6" s="17"/>
      <c r="B6" s="45">
        <f>SUBTOTAL(3,B3:B5)</f>
        <v>3</v>
      </c>
      <c r="C6" s="46" t="s">
        <v>42</v>
      </c>
      <c r="D6" s="18"/>
      <c r="E6" s="19"/>
      <c r="F6" s="20"/>
      <c r="G6" s="18"/>
      <c r="H6" s="21"/>
    </row>
    <row r="7" spans="1:8" outlineLevel="2" x14ac:dyDescent="0.3">
      <c r="A7" s="17">
        <v>103</v>
      </c>
      <c r="B7" s="18" t="s">
        <v>14</v>
      </c>
      <c r="C7" s="45" t="s">
        <v>15</v>
      </c>
      <c r="D7" s="18">
        <v>68000</v>
      </c>
      <c r="E7" s="19">
        <v>42816</v>
      </c>
      <c r="F7" s="20">
        <v>0.9</v>
      </c>
      <c r="G7" s="18">
        <v>8000</v>
      </c>
      <c r="H7" s="21" t="s">
        <v>17</v>
      </c>
    </row>
    <row r="8" spans="1:8" outlineLevel="2" x14ac:dyDescent="0.3">
      <c r="A8" s="22">
        <v>106</v>
      </c>
      <c r="B8" s="23" t="s">
        <v>21</v>
      </c>
      <c r="C8" s="44" t="s">
        <v>15</v>
      </c>
      <c r="D8" s="23">
        <v>72000</v>
      </c>
      <c r="E8" s="24">
        <v>42044</v>
      </c>
      <c r="F8" s="25">
        <v>0.92</v>
      </c>
      <c r="G8" s="23">
        <v>9000</v>
      </c>
      <c r="H8" s="26" t="s">
        <v>10</v>
      </c>
    </row>
    <row r="9" spans="1:8" outlineLevel="2" x14ac:dyDescent="0.3">
      <c r="A9" s="22">
        <v>108</v>
      </c>
      <c r="B9" s="23" t="s">
        <v>24</v>
      </c>
      <c r="C9" s="44" t="s">
        <v>15</v>
      </c>
      <c r="D9" s="23">
        <v>69000</v>
      </c>
      <c r="E9" s="24">
        <v>43348</v>
      </c>
      <c r="F9" s="25">
        <v>0.89</v>
      </c>
      <c r="G9" s="23">
        <v>7700</v>
      </c>
      <c r="H9" s="26" t="s">
        <v>10</v>
      </c>
    </row>
    <row r="10" spans="1:8" outlineLevel="1" x14ac:dyDescent="0.3">
      <c r="A10" s="22"/>
      <c r="B10" s="44">
        <f>SUBTOTAL(3,B7:B9)</f>
        <v>3</v>
      </c>
      <c r="C10" s="47" t="s">
        <v>43</v>
      </c>
      <c r="D10" s="23"/>
      <c r="E10" s="24"/>
      <c r="F10" s="25"/>
      <c r="G10" s="23"/>
      <c r="H10" s="26"/>
    </row>
    <row r="11" spans="1:8" outlineLevel="2" x14ac:dyDescent="0.3">
      <c r="A11" s="17">
        <v>101</v>
      </c>
      <c r="B11" s="18" t="s">
        <v>8</v>
      </c>
      <c r="C11" s="45" t="s">
        <v>9</v>
      </c>
      <c r="D11" s="18">
        <v>52000</v>
      </c>
      <c r="E11" s="19">
        <v>43232</v>
      </c>
      <c r="F11" s="20">
        <v>0.85</v>
      </c>
      <c r="G11" s="18">
        <v>6000</v>
      </c>
      <c r="H11" s="21" t="s">
        <v>10</v>
      </c>
    </row>
    <row r="12" spans="1:8" outlineLevel="2" x14ac:dyDescent="0.3">
      <c r="A12" s="22">
        <v>104</v>
      </c>
      <c r="B12" s="23" t="s">
        <v>18</v>
      </c>
      <c r="C12" s="44" t="s">
        <v>9</v>
      </c>
      <c r="D12" s="23">
        <v>58000</v>
      </c>
      <c r="E12" s="24">
        <v>43840</v>
      </c>
      <c r="F12" s="25">
        <v>0.88</v>
      </c>
      <c r="G12" s="23">
        <v>6200</v>
      </c>
      <c r="H12" s="26" t="s">
        <v>10</v>
      </c>
    </row>
    <row r="13" spans="1:8" outlineLevel="2" x14ac:dyDescent="0.3">
      <c r="A13" s="17">
        <v>107</v>
      </c>
      <c r="B13" s="18" t="s">
        <v>22</v>
      </c>
      <c r="C13" s="45" t="s">
        <v>9</v>
      </c>
      <c r="D13" s="18">
        <v>51000</v>
      </c>
      <c r="E13" s="19">
        <v>44361</v>
      </c>
      <c r="F13" s="20">
        <v>0.75</v>
      </c>
      <c r="G13" s="18">
        <v>5000</v>
      </c>
      <c r="H13" s="21" t="s">
        <v>10</v>
      </c>
    </row>
    <row r="14" spans="1:8" outlineLevel="2" x14ac:dyDescent="0.3">
      <c r="A14" s="27">
        <v>110</v>
      </c>
      <c r="B14" s="28" t="s">
        <v>27</v>
      </c>
      <c r="C14" s="48" t="s">
        <v>9</v>
      </c>
      <c r="D14" s="28">
        <v>53000</v>
      </c>
      <c r="E14" s="29">
        <v>44654</v>
      </c>
      <c r="F14" s="30">
        <v>0.8</v>
      </c>
      <c r="G14" s="28">
        <v>5200</v>
      </c>
      <c r="H14" s="31" t="s">
        <v>10</v>
      </c>
    </row>
    <row r="15" spans="1:8" outlineLevel="1" x14ac:dyDescent="0.3">
      <c r="A15" s="34"/>
      <c r="B15" s="50">
        <f>SUBTOTAL(3,B11:B14)</f>
        <v>4</v>
      </c>
      <c r="C15" s="49" t="s">
        <v>44</v>
      </c>
      <c r="D15" s="34"/>
      <c r="E15" s="35"/>
      <c r="F15" s="36"/>
      <c r="G15" s="34"/>
      <c r="H15" s="34"/>
    </row>
    <row r="16" spans="1:8" x14ac:dyDescent="0.3">
      <c r="A16" s="34"/>
      <c r="B16" s="50">
        <f>SUBTOTAL(3,B3:B14)</f>
        <v>10</v>
      </c>
      <c r="C16" s="49" t="s">
        <v>45</v>
      </c>
      <c r="D16" s="34"/>
      <c r="E16" s="35"/>
      <c r="F16" s="36"/>
      <c r="G16" s="34"/>
      <c r="H16" s="34"/>
    </row>
    <row r="24" spans="1:1" x14ac:dyDescent="0.3">
      <c r="A24" t="s">
        <v>55</v>
      </c>
    </row>
  </sheetData>
  <sortState xmlns:xlrd2="http://schemas.microsoft.com/office/spreadsheetml/2017/richdata2" ref="A3:H14">
    <sortCondition ref="C3:C14"/>
  </sortState>
  <mergeCells count="1">
    <mergeCell ref="A1:H1"/>
  </mergeCells>
  <pageMargins left="0.7" right="0.7" top="0.75" bottom="0.75" header="0.3" footer="0.3"/>
  <pageSetup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73DD3-08B5-4DF1-AE9D-C2AE46588CD6}">
  <sheetPr>
    <pageSetUpPr fitToPage="1"/>
  </sheetPr>
  <dimension ref="A1:H22"/>
  <sheetViews>
    <sheetView workbookViewId="0">
      <selection sqref="A1:H1"/>
    </sheetView>
  </sheetViews>
  <sheetFormatPr defaultRowHeight="14.4" outlineLevelRow="2" x14ac:dyDescent="0.3"/>
  <cols>
    <col min="1" max="1" width="11" bestFit="1" customWidth="1"/>
    <col min="2" max="2" width="10.44140625" bestFit="1" customWidth="1"/>
    <col min="3" max="3" width="15.5546875" bestFit="1" customWidth="1"/>
    <col min="4" max="4" width="10.5546875" bestFit="1" customWidth="1"/>
    <col min="5" max="5" width="13.109375" bestFit="1" customWidth="1"/>
    <col min="6" max="6" width="19.6640625" bestFit="1" customWidth="1"/>
    <col min="7" max="8" width="10.6640625" bestFit="1" customWidth="1"/>
  </cols>
  <sheetData>
    <row r="1" spans="1:8" x14ac:dyDescent="0.3">
      <c r="A1" s="41" t="s">
        <v>29</v>
      </c>
      <c r="B1" s="41"/>
      <c r="C1" s="41"/>
      <c r="D1" s="41"/>
      <c r="E1" s="41"/>
      <c r="F1" s="41"/>
      <c r="G1" s="41"/>
      <c r="H1" s="41"/>
    </row>
    <row r="2" spans="1:8" x14ac:dyDescent="0.3">
      <c r="A2" s="14" t="s">
        <v>0</v>
      </c>
      <c r="B2" s="15" t="s">
        <v>1</v>
      </c>
      <c r="C2" s="15" t="s">
        <v>2</v>
      </c>
      <c r="D2" s="15" t="s">
        <v>3</v>
      </c>
      <c r="E2" s="15" t="s">
        <v>4</v>
      </c>
      <c r="F2" s="15" t="s">
        <v>5</v>
      </c>
      <c r="G2" s="15" t="s">
        <v>6</v>
      </c>
      <c r="H2" s="16" t="s">
        <v>7</v>
      </c>
    </row>
    <row r="3" spans="1:8" hidden="1" outlineLevel="2" x14ac:dyDescent="0.3">
      <c r="A3" s="22">
        <v>102</v>
      </c>
      <c r="B3" s="23" t="s">
        <v>11</v>
      </c>
      <c r="C3" s="23" t="s">
        <v>12</v>
      </c>
      <c r="D3" s="23">
        <v>45000</v>
      </c>
      <c r="E3" s="24">
        <v>43664</v>
      </c>
      <c r="F3" s="25">
        <v>0.78</v>
      </c>
      <c r="G3" s="23">
        <v>5500</v>
      </c>
      <c r="H3" s="26" t="s">
        <v>10</v>
      </c>
    </row>
    <row r="4" spans="1:8" hidden="1" outlineLevel="2" x14ac:dyDescent="0.3">
      <c r="A4" s="17">
        <v>105</v>
      </c>
      <c r="B4" s="18" t="s">
        <v>19</v>
      </c>
      <c r="C4" s="18" t="s">
        <v>12</v>
      </c>
      <c r="D4" s="18">
        <v>47000</v>
      </c>
      <c r="E4" s="19">
        <v>42702</v>
      </c>
      <c r="F4" s="20">
        <v>0.65</v>
      </c>
      <c r="G4" s="18">
        <v>4000</v>
      </c>
      <c r="H4" s="21" t="s">
        <v>17</v>
      </c>
    </row>
    <row r="5" spans="1:8" hidden="1" outlineLevel="2" x14ac:dyDescent="0.3">
      <c r="A5" s="17">
        <v>109</v>
      </c>
      <c r="B5" s="18" t="s">
        <v>25</v>
      </c>
      <c r="C5" s="18" t="s">
        <v>12</v>
      </c>
      <c r="D5" s="18">
        <v>46000</v>
      </c>
      <c r="E5" s="19">
        <v>43816</v>
      </c>
      <c r="F5" s="20">
        <v>0.68</v>
      </c>
      <c r="G5" s="18">
        <v>4500</v>
      </c>
      <c r="H5" s="21" t="s">
        <v>10</v>
      </c>
    </row>
    <row r="6" spans="1:8" outlineLevel="1" collapsed="1" x14ac:dyDescent="0.3">
      <c r="A6" s="17"/>
      <c r="B6" s="18"/>
      <c r="C6" s="32" t="s">
        <v>46</v>
      </c>
      <c r="D6" s="18">
        <f>SUBTOTAL(9,D3:D5)</f>
        <v>138000</v>
      </c>
      <c r="E6" s="19"/>
      <c r="F6" s="20"/>
      <c r="G6" s="18"/>
      <c r="H6" s="21"/>
    </row>
    <row r="7" spans="1:8" hidden="1" outlineLevel="2" x14ac:dyDescent="0.3">
      <c r="A7" s="17">
        <v>103</v>
      </c>
      <c r="B7" s="18" t="s">
        <v>14</v>
      </c>
      <c r="C7" s="18" t="s">
        <v>15</v>
      </c>
      <c r="D7" s="18">
        <v>68000</v>
      </c>
      <c r="E7" s="19">
        <v>42816</v>
      </c>
      <c r="F7" s="20">
        <v>0.9</v>
      </c>
      <c r="G7" s="18">
        <v>8000</v>
      </c>
      <c r="H7" s="21" t="s">
        <v>17</v>
      </c>
    </row>
    <row r="8" spans="1:8" hidden="1" outlineLevel="2" x14ac:dyDescent="0.3">
      <c r="A8" s="22">
        <v>106</v>
      </c>
      <c r="B8" s="23" t="s">
        <v>21</v>
      </c>
      <c r="C8" s="23" t="s">
        <v>15</v>
      </c>
      <c r="D8" s="23">
        <v>72000</v>
      </c>
      <c r="E8" s="24">
        <v>42044</v>
      </c>
      <c r="F8" s="25">
        <v>0.92</v>
      </c>
      <c r="G8" s="23">
        <v>9000</v>
      </c>
      <c r="H8" s="26" t="s">
        <v>10</v>
      </c>
    </row>
    <row r="9" spans="1:8" hidden="1" outlineLevel="2" x14ac:dyDescent="0.3">
      <c r="A9" s="22">
        <v>108</v>
      </c>
      <c r="B9" s="23" t="s">
        <v>24</v>
      </c>
      <c r="C9" s="23" t="s">
        <v>15</v>
      </c>
      <c r="D9" s="23">
        <v>69000</v>
      </c>
      <c r="E9" s="24">
        <v>43348</v>
      </c>
      <c r="F9" s="25">
        <v>0.89</v>
      </c>
      <c r="G9" s="23">
        <v>7700</v>
      </c>
      <c r="H9" s="26" t="s">
        <v>10</v>
      </c>
    </row>
    <row r="10" spans="1:8" outlineLevel="1" collapsed="1" x14ac:dyDescent="0.3">
      <c r="A10" s="22"/>
      <c r="B10" s="23"/>
      <c r="C10" s="33" t="s">
        <v>47</v>
      </c>
      <c r="D10" s="23">
        <f>SUBTOTAL(9,D7:D9)</f>
        <v>209000</v>
      </c>
      <c r="E10" s="24"/>
      <c r="F10" s="25"/>
      <c r="G10" s="23"/>
      <c r="H10" s="26"/>
    </row>
    <row r="11" spans="1:8" hidden="1" outlineLevel="2" x14ac:dyDescent="0.3">
      <c r="A11" s="17">
        <v>101</v>
      </c>
      <c r="B11" s="18" t="s">
        <v>8</v>
      </c>
      <c r="C11" s="18" t="s">
        <v>9</v>
      </c>
      <c r="D11" s="18">
        <v>52000</v>
      </c>
      <c r="E11" s="19">
        <v>43232</v>
      </c>
      <c r="F11" s="20">
        <v>0.85</v>
      </c>
      <c r="G11" s="18">
        <v>6000</v>
      </c>
      <c r="H11" s="21" t="s">
        <v>10</v>
      </c>
    </row>
    <row r="12" spans="1:8" hidden="1" outlineLevel="2" x14ac:dyDescent="0.3">
      <c r="A12" s="22">
        <v>104</v>
      </c>
      <c r="B12" s="23" t="s">
        <v>18</v>
      </c>
      <c r="C12" s="23" t="s">
        <v>9</v>
      </c>
      <c r="D12" s="23">
        <v>58000</v>
      </c>
      <c r="E12" s="24">
        <v>43840</v>
      </c>
      <c r="F12" s="25">
        <v>0.88</v>
      </c>
      <c r="G12" s="23">
        <v>6200</v>
      </c>
      <c r="H12" s="26" t="s">
        <v>10</v>
      </c>
    </row>
    <row r="13" spans="1:8" hidden="1" outlineLevel="2" x14ac:dyDescent="0.3">
      <c r="A13" s="17">
        <v>107</v>
      </c>
      <c r="B13" s="18" t="s">
        <v>22</v>
      </c>
      <c r="C13" s="18" t="s">
        <v>9</v>
      </c>
      <c r="D13" s="18">
        <v>51000</v>
      </c>
      <c r="E13" s="19">
        <v>44361</v>
      </c>
      <c r="F13" s="20">
        <v>0.75</v>
      </c>
      <c r="G13" s="18">
        <v>5000</v>
      </c>
      <c r="H13" s="21" t="s">
        <v>10</v>
      </c>
    </row>
    <row r="14" spans="1:8" hidden="1" outlineLevel="2" x14ac:dyDescent="0.3">
      <c r="A14" s="27">
        <v>110</v>
      </c>
      <c r="B14" s="28" t="s">
        <v>27</v>
      </c>
      <c r="C14" s="28" t="s">
        <v>9</v>
      </c>
      <c r="D14" s="28">
        <v>53000</v>
      </c>
      <c r="E14" s="29">
        <v>44654</v>
      </c>
      <c r="F14" s="30">
        <v>0.8</v>
      </c>
      <c r="G14" s="28">
        <v>5200</v>
      </c>
      <c r="H14" s="31" t="s">
        <v>10</v>
      </c>
    </row>
    <row r="15" spans="1:8" outlineLevel="1" collapsed="1" x14ac:dyDescent="0.3">
      <c r="A15" s="34"/>
      <c r="B15" s="34"/>
      <c r="C15" s="37" t="s">
        <v>48</v>
      </c>
      <c r="D15" s="34">
        <f>SUBTOTAL(9,D11:D14)</f>
        <v>214000</v>
      </c>
      <c r="E15" s="35"/>
      <c r="F15" s="36"/>
      <c r="G15" s="34"/>
      <c r="H15" s="34"/>
    </row>
    <row r="16" spans="1:8" x14ac:dyDescent="0.3">
      <c r="A16" s="34"/>
      <c r="B16" s="34"/>
      <c r="C16" s="37" t="s">
        <v>41</v>
      </c>
      <c r="D16" s="34">
        <f>SUBTOTAL(9,D3:D14)</f>
        <v>561000</v>
      </c>
      <c r="E16" s="35"/>
      <c r="F16" s="36"/>
      <c r="G16" s="34"/>
      <c r="H16" s="34"/>
    </row>
    <row r="22" spans="1:1" x14ac:dyDescent="0.3">
      <c r="A22" t="s">
        <v>56</v>
      </c>
    </row>
  </sheetData>
  <sortState xmlns:xlrd2="http://schemas.microsoft.com/office/spreadsheetml/2017/richdata2" ref="A3:H14">
    <sortCondition ref="C3:C14"/>
  </sortState>
  <mergeCells count="1">
    <mergeCell ref="A1:H1"/>
  </mergeCells>
  <pageMargins left="0.7" right="0.7" top="0.75" bottom="0.75" header="0.3" footer="0.3"/>
  <pageSetup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78B20-8BD6-46E3-8AEF-7E98DBE98EF8}">
  <sheetPr>
    <pageSetUpPr fitToPage="1"/>
  </sheetPr>
  <dimension ref="A1:H22"/>
  <sheetViews>
    <sheetView workbookViewId="0">
      <selection sqref="A1:H1"/>
    </sheetView>
  </sheetViews>
  <sheetFormatPr defaultRowHeight="14.4" outlineLevelRow="2" x14ac:dyDescent="0.3"/>
  <cols>
    <col min="1" max="1" width="11" bestFit="1" customWidth="1"/>
    <col min="2" max="2" width="10.44140625" bestFit="1" customWidth="1"/>
    <col min="3" max="3" width="15.5546875" bestFit="1" customWidth="1"/>
    <col min="4" max="4" width="10.5546875" bestFit="1" customWidth="1"/>
    <col min="5" max="5" width="13.109375" bestFit="1" customWidth="1"/>
    <col min="6" max="6" width="19.6640625" bestFit="1" customWidth="1"/>
    <col min="7" max="8" width="10.6640625" bestFit="1" customWidth="1"/>
  </cols>
  <sheetData>
    <row r="1" spans="1:8" x14ac:dyDescent="0.3">
      <c r="A1" s="41" t="s">
        <v>29</v>
      </c>
      <c r="B1" s="41"/>
      <c r="C1" s="41"/>
      <c r="D1" s="41"/>
      <c r="E1" s="41"/>
      <c r="F1" s="41"/>
      <c r="G1" s="41"/>
      <c r="H1" s="41"/>
    </row>
    <row r="2" spans="1:8" x14ac:dyDescent="0.3">
      <c r="A2" s="14" t="s">
        <v>0</v>
      </c>
      <c r="B2" s="15" t="s">
        <v>1</v>
      </c>
      <c r="C2" s="15" t="s">
        <v>2</v>
      </c>
      <c r="D2" s="15" t="s">
        <v>3</v>
      </c>
      <c r="E2" s="15" t="s">
        <v>4</v>
      </c>
      <c r="F2" s="15" t="s">
        <v>5</v>
      </c>
      <c r="G2" s="15" t="s">
        <v>6</v>
      </c>
      <c r="H2" s="16" t="s">
        <v>7</v>
      </c>
    </row>
    <row r="3" spans="1:8" outlineLevel="2" x14ac:dyDescent="0.3">
      <c r="A3" s="17">
        <v>102</v>
      </c>
      <c r="B3" s="18" t="s">
        <v>11</v>
      </c>
      <c r="C3" s="18" t="s">
        <v>12</v>
      </c>
      <c r="D3" s="18">
        <v>45000</v>
      </c>
      <c r="E3" s="19">
        <v>43664</v>
      </c>
      <c r="F3" s="20">
        <v>0.78</v>
      </c>
      <c r="G3" s="18">
        <v>5500</v>
      </c>
      <c r="H3" s="21" t="s">
        <v>10</v>
      </c>
    </row>
    <row r="4" spans="1:8" outlineLevel="2" x14ac:dyDescent="0.3">
      <c r="A4" s="22">
        <v>105</v>
      </c>
      <c r="B4" s="23" t="s">
        <v>19</v>
      </c>
      <c r="C4" s="23" t="s">
        <v>12</v>
      </c>
      <c r="D4" s="23">
        <v>47000</v>
      </c>
      <c r="E4" s="24">
        <v>42702</v>
      </c>
      <c r="F4" s="25">
        <v>0.65</v>
      </c>
      <c r="G4" s="23">
        <v>4000</v>
      </c>
      <c r="H4" s="26" t="s">
        <v>17</v>
      </c>
    </row>
    <row r="5" spans="1:8" outlineLevel="2" x14ac:dyDescent="0.3">
      <c r="A5" s="17">
        <v>109</v>
      </c>
      <c r="B5" s="18" t="s">
        <v>25</v>
      </c>
      <c r="C5" s="18" t="s">
        <v>12</v>
      </c>
      <c r="D5" s="18">
        <v>46000</v>
      </c>
      <c r="E5" s="19">
        <v>43816</v>
      </c>
      <c r="F5" s="20">
        <v>0.68</v>
      </c>
      <c r="G5" s="18">
        <v>4500</v>
      </c>
      <c r="H5" s="21" t="s">
        <v>10</v>
      </c>
    </row>
    <row r="6" spans="1:8" outlineLevel="1" x14ac:dyDescent="0.3">
      <c r="A6" s="17"/>
      <c r="B6" s="18"/>
      <c r="C6" s="32" t="s">
        <v>46</v>
      </c>
      <c r="D6" s="18">
        <f>SUBTOTAL(9,D3:D5)</f>
        <v>138000</v>
      </c>
      <c r="E6" s="19"/>
      <c r="F6" s="20"/>
      <c r="G6" s="18"/>
      <c r="H6" s="21"/>
    </row>
    <row r="7" spans="1:8" outlineLevel="2" x14ac:dyDescent="0.3">
      <c r="A7" s="22">
        <v>103</v>
      </c>
      <c r="B7" s="23" t="s">
        <v>14</v>
      </c>
      <c r="C7" s="23" t="s">
        <v>15</v>
      </c>
      <c r="D7" s="23">
        <v>68000</v>
      </c>
      <c r="E7" s="24">
        <v>42816</v>
      </c>
      <c r="F7" s="25">
        <v>0.9</v>
      </c>
      <c r="G7" s="23">
        <v>8000</v>
      </c>
      <c r="H7" s="26" t="s">
        <v>17</v>
      </c>
    </row>
    <row r="8" spans="1:8" outlineLevel="2" x14ac:dyDescent="0.3">
      <c r="A8" s="17">
        <v>106</v>
      </c>
      <c r="B8" s="18" t="s">
        <v>21</v>
      </c>
      <c r="C8" s="18" t="s">
        <v>15</v>
      </c>
      <c r="D8" s="18">
        <v>72000</v>
      </c>
      <c r="E8" s="19">
        <v>42044</v>
      </c>
      <c r="F8" s="20">
        <v>0.92</v>
      </c>
      <c r="G8" s="18">
        <v>9000</v>
      </c>
      <c r="H8" s="21" t="s">
        <v>10</v>
      </c>
    </row>
    <row r="9" spans="1:8" outlineLevel="2" x14ac:dyDescent="0.3">
      <c r="A9" s="22">
        <v>108</v>
      </c>
      <c r="B9" s="23" t="s">
        <v>24</v>
      </c>
      <c r="C9" s="23" t="s">
        <v>15</v>
      </c>
      <c r="D9" s="23">
        <v>69000</v>
      </c>
      <c r="E9" s="24">
        <v>43348</v>
      </c>
      <c r="F9" s="25">
        <v>0.89</v>
      </c>
      <c r="G9" s="23">
        <v>7700</v>
      </c>
      <c r="H9" s="26" t="s">
        <v>10</v>
      </c>
    </row>
    <row r="10" spans="1:8" outlineLevel="1" x14ac:dyDescent="0.3">
      <c r="A10" s="22"/>
      <c r="B10" s="23"/>
      <c r="C10" s="33" t="s">
        <v>47</v>
      </c>
      <c r="D10" s="23">
        <f>SUBTOTAL(9,D7:D9)</f>
        <v>209000</v>
      </c>
      <c r="E10" s="24"/>
      <c r="F10" s="25"/>
      <c r="G10" s="23"/>
      <c r="H10" s="26"/>
    </row>
    <row r="11" spans="1:8" outlineLevel="2" x14ac:dyDescent="0.3">
      <c r="A11" s="17">
        <v>101</v>
      </c>
      <c r="B11" s="18" t="s">
        <v>8</v>
      </c>
      <c r="C11" s="18" t="s">
        <v>9</v>
      </c>
      <c r="D11" s="18">
        <v>52000</v>
      </c>
      <c r="E11" s="19">
        <v>43232</v>
      </c>
      <c r="F11" s="20">
        <v>0.85</v>
      </c>
      <c r="G11" s="18">
        <v>6000</v>
      </c>
      <c r="H11" s="21" t="s">
        <v>10</v>
      </c>
    </row>
    <row r="12" spans="1:8" outlineLevel="2" x14ac:dyDescent="0.3">
      <c r="A12" s="22">
        <v>104</v>
      </c>
      <c r="B12" s="23" t="s">
        <v>18</v>
      </c>
      <c r="C12" s="23" t="s">
        <v>9</v>
      </c>
      <c r="D12" s="23">
        <v>58000</v>
      </c>
      <c r="E12" s="24">
        <v>43840</v>
      </c>
      <c r="F12" s="25">
        <v>0.88</v>
      </c>
      <c r="G12" s="23">
        <v>6200</v>
      </c>
      <c r="H12" s="26" t="s">
        <v>10</v>
      </c>
    </row>
    <row r="13" spans="1:8" outlineLevel="2" x14ac:dyDescent="0.3">
      <c r="A13" s="17">
        <v>107</v>
      </c>
      <c r="B13" s="18" t="s">
        <v>22</v>
      </c>
      <c r="C13" s="18" t="s">
        <v>9</v>
      </c>
      <c r="D13" s="18">
        <v>51000</v>
      </c>
      <c r="E13" s="19">
        <v>44361</v>
      </c>
      <c r="F13" s="20">
        <v>0.75</v>
      </c>
      <c r="G13" s="18">
        <v>5000</v>
      </c>
      <c r="H13" s="21" t="s">
        <v>10</v>
      </c>
    </row>
    <row r="14" spans="1:8" outlineLevel="2" x14ac:dyDescent="0.3">
      <c r="A14" s="27">
        <v>110</v>
      </c>
      <c r="B14" s="28" t="s">
        <v>27</v>
      </c>
      <c r="C14" s="28" t="s">
        <v>9</v>
      </c>
      <c r="D14" s="28">
        <v>53000</v>
      </c>
      <c r="E14" s="29">
        <v>44654</v>
      </c>
      <c r="F14" s="30">
        <v>0.8</v>
      </c>
      <c r="G14" s="28">
        <v>5200</v>
      </c>
      <c r="H14" s="31" t="s">
        <v>10</v>
      </c>
    </row>
    <row r="15" spans="1:8" outlineLevel="1" x14ac:dyDescent="0.3">
      <c r="A15" s="34"/>
      <c r="B15" s="34"/>
      <c r="C15" s="37" t="s">
        <v>48</v>
      </c>
      <c r="D15" s="34">
        <f>SUBTOTAL(9,D11:D14)</f>
        <v>214000</v>
      </c>
      <c r="E15" s="35"/>
      <c r="F15" s="36"/>
      <c r="G15" s="34"/>
      <c r="H15" s="34"/>
    </row>
    <row r="16" spans="1:8" x14ac:dyDescent="0.3">
      <c r="A16" s="34"/>
      <c r="B16" s="34"/>
      <c r="C16" s="37" t="s">
        <v>41</v>
      </c>
      <c r="D16" s="34">
        <f>SUBTOTAL(9,D3:D14)</f>
        <v>561000</v>
      </c>
      <c r="E16" s="35"/>
      <c r="F16" s="36"/>
      <c r="G16" s="34"/>
      <c r="H16" s="34"/>
    </row>
    <row r="22" spans="1:1" x14ac:dyDescent="0.3">
      <c r="A22" t="s">
        <v>57</v>
      </c>
    </row>
  </sheetData>
  <mergeCells count="1">
    <mergeCell ref="A1:H1"/>
  </mergeCells>
  <pageMargins left="0.7" right="0.7" top="0.75" bottom="0.75" header="0.3" footer="0.3"/>
  <pageSetup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B59B3-735C-4F01-8E13-12D26EAEFB40}">
  <sheetPr>
    <pageSetUpPr fitToPage="1"/>
  </sheetPr>
  <dimension ref="A1:H18"/>
  <sheetViews>
    <sheetView tabSelected="1" workbookViewId="0">
      <selection activeCell="F18" sqref="F18"/>
    </sheetView>
  </sheetViews>
  <sheetFormatPr defaultRowHeight="14.4" x14ac:dyDescent="0.3"/>
  <cols>
    <col min="3" max="3" width="13" customWidth="1"/>
    <col min="5" max="5" width="10.5546875" customWidth="1"/>
    <col min="6" max="6" width="17" customWidth="1"/>
  </cols>
  <sheetData>
    <row r="1" spans="1:8" x14ac:dyDescent="0.3">
      <c r="A1" s="1" t="s">
        <v>29</v>
      </c>
    </row>
    <row r="2" spans="1:8" x14ac:dyDescent="0.3">
      <c r="A2" s="2" t="s">
        <v>0</v>
      </c>
      <c r="B2" s="2" t="s">
        <v>1</v>
      </c>
      <c r="C2" s="2" t="s">
        <v>2</v>
      </c>
      <c r="D2" s="89" t="s">
        <v>3</v>
      </c>
      <c r="E2" s="2" t="s">
        <v>4</v>
      </c>
      <c r="F2" s="2" t="s">
        <v>5</v>
      </c>
      <c r="G2" s="2" t="s">
        <v>6</v>
      </c>
      <c r="H2" s="2" t="s">
        <v>7</v>
      </c>
    </row>
    <row r="3" spans="1:8" x14ac:dyDescent="0.3">
      <c r="A3" s="3">
        <v>105</v>
      </c>
      <c r="B3" s="3" t="s">
        <v>19</v>
      </c>
      <c r="C3" s="3" t="s">
        <v>12</v>
      </c>
      <c r="D3" s="88">
        <v>47000</v>
      </c>
      <c r="E3" s="3" t="s">
        <v>20</v>
      </c>
      <c r="F3" s="5">
        <v>0.65</v>
      </c>
      <c r="G3" s="3">
        <v>4000</v>
      </c>
      <c r="H3" s="3" t="s">
        <v>17</v>
      </c>
    </row>
    <row r="4" spans="1:8" hidden="1" x14ac:dyDescent="0.3">
      <c r="A4" s="3">
        <v>109</v>
      </c>
      <c r="B4" s="3" t="s">
        <v>25</v>
      </c>
      <c r="C4" s="3" t="s">
        <v>12</v>
      </c>
      <c r="D4" s="3">
        <v>46000</v>
      </c>
      <c r="E4" s="3" t="s">
        <v>26</v>
      </c>
      <c r="F4" s="5">
        <v>0.68</v>
      </c>
      <c r="G4" s="3">
        <v>4500</v>
      </c>
      <c r="H4" s="3" t="s">
        <v>10</v>
      </c>
    </row>
    <row r="5" spans="1:8" hidden="1" x14ac:dyDescent="0.3">
      <c r="A5" s="3">
        <v>102</v>
      </c>
      <c r="B5" s="3" t="s">
        <v>11</v>
      </c>
      <c r="C5" s="3" t="s">
        <v>12</v>
      </c>
      <c r="D5" s="3">
        <v>45000</v>
      </c>
      <c r="E5" s="3" t="s">
        <v>13</v>
      </c>
      <c r="F5" s="5">
        <v>0.78</v>
      </c>
      <c r="G5" s="3">
        <v>5500</v>
      </c>
      <c r="H5" s="3" t="s">
        <v>10</v>
      </c>
    </row>
    <row r="6" spans="1:8" x14ac:dyDescent="0.3">
      <c r="A6" s="3">
        <v>106</v>
      </c>
      <c r="B6" s="3" t="s">
        <v>21</v>
      </c>
      <c r="C6" s="3" t="s">
        <v>15</v>
      </c>
      <c r="D6" s="88">
        <v>72000</v>
      </c>
      <c r="E6" s="4">
        <v>42249</v>
      </c>
      <c r="F6" s="5">
        <v>0.92</v>
      </c>
      <c r="G6" s="3">
        <v>9000</v>
      </c>
      <c r="H6" s="3" t="s">
        <v>10</v>
      </c>
    </row>
    <row r="7" spans="1:8" hidden="1" x14ac:dyDescent="0.3">
      <c r="A7" s="3">
        <v>108</v>
      </c>
      <c r="B7" s="3" t="s">
        <v>24</v>
      </c>
      <c r="C7" s="3" t="s">
        <v>15</v>
      </c>
      <c r="D7" s="3">
        <v>69000</v>
      </c>
      <c r="E7" s="4">
        <v>43229</v>
      </c>
      <c r="F7" s="5">
        <v>0.89</v>
      </c>
      <c r="G7" s="3">
        <v>7700</v>
      </c>
      <c r="H7" s="3" t="s">
        <v>10</v>
      </c>
    </row>
    <row r="8" spans="1:8" hidden="1" x14ac:dyDescent="0.3">
      <c r="A8" s="3">
        <v>103</v>
      </c>
      <c r="B8" s="3" t="s">
        <v>14</v>
      </c>
      <c r="C8" s="3" t="s">
        <v>15</v>
      </c>
      <c r="D8" s="3">
        <v>68000</v>
      </c>
      <c r="E8" s="3" t="s">
        <v>16</v>
      </c>
      <c r="F8" s="5">
        <v>0.9</v>
      </c>
      <c r="G8" s="3">
        <v>8000</v>
      </c>
      <c r="H8" s="3" t="s">
        <v>17</v>
      </c>
    </row>
    <row r="9" spans="1:8" x14ac:dyDescent="0.3">
      <c r="A9" s="3">
        <v>104</v>
      </c>
      <c r="B9" s="3" t="s">
        <v>18</v>
      </c>
      <c r="C9" s="3" t="s">
        <v>9</v>
      </c>
      <c r="D9" s="88">
        <v>58000</v>
      </c>
      <c r="E9" s="4">
        <v>44105</v>
      </c>
      <c r="F9" s="5">
        <v>0.88</v>
      </c>
      <c r="G9" s="3">
        <v>6200</v>
      </c>
      <c r="H9" s="3" t="s">
        <v>10</v>
      </c>
    </row>
    <row r="10" spans="1:8" hidden="1" x14ac:dyDescent="0.3">
      <c r="A10" s="3">
        <v>110</v>
      </c>
      <c r="B10" s="3" t="s">
        <v>27</v>
      </c>
      <c r="C10" s="3" t="s">
        <v>9</v>
      </c>
      <c r="D10" s="3">
        <v>53000</v>
      </c>
      <c r="E10" s="4">
        <v>44624</v>
      </c>
      <c r="F10" s="5">
        <v>0.8</v>
      </c>
      <c r="G10" s="3">
        <v>5200</v>
      </c>
      <c r="H10" s="3" t="s">
        <v>10</v>
      </c>
    </row>
    <row r="11" spans="1:8" hidden="1" x14ac:dyDescent="0.3">
      <c r="A11" s="3">
        <v>101</v>
      </c>
      <c r="B11" s="3" t="s">
        <v>8</v>
      </c>
      <c r="C11" s="3" t="s">
        <v>9</v>
      </c>
      <c r="D11" s="3">
        <v>52000</v>
      </c>
      <c r="E11" s="4">
        <v>43439</v>
      </c>
      <c r="F11" s="5">
        <v>0.85</v>
      </c>
      <c r="G11" s="3">
        <v>6000</v>
      </c>
      <c r="H11" s="3" t="s">
        <v>10</v>
      </c>
    </row>
    <row r="12" spans="1:8" hidden="1" x14ac:dyDescent="0.3">
      <c r="A12" s="3">
        <v>107</v>
      </c>
      <c r="B12" s="3" t="s">
        <v>22</v>
      </c>
      <c r="C12" s="3" t="s">
        <v>9</v>
      </c>
      <c r="D12" s="3">
        <v>51000</v>
      </c>
      <c r="E12" s="3" t="s">
        <v>23</v>
      </c>
      <c r="F12" s="5">
        <v>0.75</v>
      </c>
      <c r="G12" s="3">
        <v>5000</v>
      </c>
      <c r="H12" s="3" t="s">
        <v>10</v>
      </c>
    </row>
    <row r="13" spans="1:8" x14ac:dyDescent="0.3">
      <c r="A13" s="6"/>
    </row>
    <row r="18" spans="1:1" x14ac:dyDescent="0.3">
      <c r="A18" t="s">
        <v>72</v>
      </c>
    </row>
  </sheetData>
  <pageMargins left="0.7" right="0.7" top="0.75" bottom="0.75" header="0.3" footer="0.3"/>
  <pageSetup orientation="landscape" r:id="rId1"/>
  <tableParts count="1">
    <tablePart r:id="rId2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96A11-4CD9-42EB-A400-CA4F54472F4B}">
  <sheetPr>
    <pageSetUpPr fitToPage="1"/>
  </sheetPr>
  <dimension ref="A1:K20"/>
  <sheetViews>
    <sheetView workbookViewId="0">
      <selection activeCell="K3" sqref="K3:K12"/>
    </sheetView>
  </sheetViews>
  <sheetFormatPr defaultRowHeight="14.4" x14ac:dyDescent="0.3"/>
  <cols>
    <col min="1" max="1" width="11" bestFit="1" customWidth="1"/>
    <col min="2" max="2" width="10.44140625" bestFit="1" customWidth="1"/>
    <col min="3" max="3" width="15.5546875" bestFit="1" customWidth="1"/>
    <col min="4" max="4" width="10.5546875" bestFit="1" customWidth="1"/>
    <col min="5" max="5" width="13.109375" bestFit="1" customWidth="1"/>
    <col min="6" max="6" width="19.6640625" bestFit="1" customWidth="1"/>
    <col min="7" max="8" width="10.6640625" bestFit="1" customWidth="1"/>
    <col min="9" max="9" width="16.5546875" bestFit="1" customWidth="1"/>
    <col min="10" max="10" width="22.44140625" bestFit="1" customWidth="1"/>
    <col min="11" max="11" width="23.44140625" bestFit="1" customWidth="1"/>
  </cols>
  <sheetData>
    <row r="1" spans="1:11" x14ac:dyDescent="0.3">
      <c r="A1" s="41" t="s">
        <v>29</v>
      </c>
      <c r="B1" s="41"/>
      <c r="C1" s="41"/>
      <c r="D1" s="41"/>
      <c r="E1" s="41"/>
      <c r="F1" s="41"/>
      <c r="G1" s="41"/>
      <c r="H1" s="41"/>
    </row>
    <row r="2" spans="1:11" x14ac:dyDescent="0.3">
      <c r="A2" s="9" t="s">
        <v>0</v>
      </c>
      <c r="B2" s="9" t="s">
        <v>1</v>
      </c>
      <c r="C2" s="9" t="s">
        <v>2</v>
      </c>
      <c r="D2" s="9" t="s">
        <v>3</v>
      </c>
      <c r="E2" s="9" t="s">
        <v>4</v>
      </c>
      <c r="F2" s="9" t="s">
        <v>5</v>
      </c>
      <c r="G2" s="9" t="s">
        <v>6</v>
      </c>
      <c r="H2" s="9" t="s">
        <v>7</v>
      </c>
      <c r="I2" s="9" t="s">
        <v>58</v>
      </c>
      <c r="J2" s="9" t="s">
        <v>59</v>
      </c>
      <c r="K2" s="9" t="s">
        <v>60</v>
      </c>
    </row>
    <row r="3" spans="1:11" x14ac:dyDescent="0.3">
      <c r="A3" s="6">
        <v>101</v>
      </c>
      <c r="B3" s="6" t="s">
        <v>8</v>
      </c>
      <c r="C3" s="6" t="s">
        <v>9</v>
      </c>
      <c r="D3" s="6">
        <v>52000</v>
      </c>
      <c r="E3" s="7">
        <v>43232</v>
      </c>
      <c r="F3" s="8">
        <v>0.85</v>
      </c>
      <c r="G3" s="6">
        <v>6000</v>
      </c>
      <c r="H3" s="6" t="s">
        <v>10</v>
      </c>
      <c r="I3" s="7">
        <f t="shared" ref="I3:I12" si="0">DATE(2025,7,22)</f>
        <v>45860</v>
      </c>
      <c r="J3" s="6">
        <f>Table230324952[[#This Row],[Current_date]]-Table230324952[[#This Row],[Join Date]]</f>
        <v>2628</v>
      </c>
      <c r="K3" s="42">
        <f>Table230324952[[#This Row],[Experience (in days)]]/365</f>
        <v>7.2</v>
      </c>
    </row>
    <row r="4" spans="1:11" x14ac:dyDescent="0.3">
      <c r="A4" s="6">
        <v>102</v>
      </c>
      <c r="B4" s="6" t="s">
        <v>11</v>
      </c>
      <c r="C4" s="6" t="s">
        <v>12</v>
      </c>
      <c r="D4" s="6">
        <v>45000</v>
      </c>
      <c r="E4" s="7">
        <v>43664</v>
      </c>
      <c r="F4" s="8">
        <v>0.78</v>
      </c>
      <c r="G4" s="6">
        <v>5500</v>
      </c>
      <c r="H4" s="6" t="s">
        <v>10</v>
      </c>
      <c r="I4" s="7">
        <f t="shared" si="0"/>
        <v>45860</v>
      </c>
      <c r="J4" s="6">
        <f>Table230324952[[#This Row],[Current_date]]-Table230324952[[#This Row],[Join Date]]</f>
        <v>2196</v>
      </c>
      <c r="K4" s="42">
        <f>Table230324952[[#This Row],[Experience (in days)]]/365</f>
        <v>6.0164383561643833</v>
      </c>
    </row>
    <row r="5" spans="1:11" x14ac:dyDescent="0.3">
      <c r="A5" s="6">
        <v>103</v>
      </c>
      <c r="B5" s="6" t="s">
        <v>14</v>
      </c>
      <c r="C5" s="6" t="s">
        <v>15</v>
      </c>
      <c r="D5" s="6">
        <v>68000</v>
      </c>
      <c r="E5" s="7">
        <v>42816</v>
      </c>
      <c r="F5" s="8">
        <v>0.9</v>
      </c>
      <c r="G5" s="6">
        <v>8000</v>
      </c>
      <c r="H5" s="6" t="s">
        <v>17</v>
      </c>
      <c r="I5" s="7">
        <f t="shared" si="0"/>
        <v>45860</v>
      </c>
      <c r="J5" s="6">
        <f>Table230324952[[#This Row],[Current_date]]-Table230324952[[#This Row],[Join Date]]</f>
        <v>3044</v>
      </c>
      <c r="K5" s="42">
        <f>Table230324952[[#This Row],[Experience (in days)]]/365</f>
        <v>8.3397260273972602</v>
      </c>
    </row>
    <row r="6" spans="1:11" x14ac:dyDescent="0.3">
      <c r="A6" s="6">
        <v>104</v>
      </c>
      <c r="B6" s="6" t="s">
        <v>18</v>
      </c>
      <c r="C6" s="6" t="s">
        <v>9</v>
      </c>
      <c r="D6" s="6">
        <v>58000</v>
      </c>
      <c r="E6" s="7">
        <v>43840</v>
      </c>
      <c r="F6" s="8">
        <v>0.88</v>
      </c>
      <c r="G6" s="6">
        <v>6200</v>
      </c>
      <c r="H6" s="6" t="s">
        <v>10</v>
      </c>
      <c r="I6" s="7">
        <f t="shared" si="0"/>
        <v>45860</v>
      </c>
      <c r="J6" s="6">
        <f>Table230324952[[#This Row],[Current_date]]-Table230324952[[#This Row],[Join Date]]</f>
        <v>2020</v>
      </c>
      <c r="K6" s="42">
        <f>Table230324952[[#This Row],[Experience (in days)]]/365</f>
        <v>5.5342465753424657</v>
      </c>
    </row>
    <row r="7" spans="1:11" x14ac:dyDescent="0.3">
      <c r="A7" s="6">
        <v>105</v>
      </c>
      <c r="B7" s="6" t="s">
        <v>19</v>
      </c>
      <c r="C7" s="6" t="s">
        <v>12</v>
      </c>
      <c r="D7" s="6">
        <v>47000</v>
      </c>
      <c r="E7" s="7">
        <v>42702</v>
      </c>
      <c r="F7" s="8">
        <v>0.65</v>
      </c>
      <c r="G7" s="6">
        <v>4000</v>
      </c>
      <c r="H7" s="6" t="s">
        <v>17</v>
      </c>
      <c r="I7" s="7">
        <f t="shared" si="0"/>
        <v>45860</v>
      </c>
      <c r="J7" s="6">
        <f>Table230324952[[#This Row],[Current_date]]-Table230324952[[#This Row],[Join Date]]</f>
        <v>3158</v>
      </c>
      <c r="K7" s="42">
        <f>Table230324952[[#This Row],[Experience (in days)]]/365</f>
        <v>8.6520547945205486</v>
      </c>
    </row>
    <row r="8" spans="1:11" x14ac:dyDescent="0.3">
      <c r="A8" s="6">
        <v>106</v>
      </c>
      <c r="B8" s="6" t="s">
        <v>21</v>
      </c>
      <c r="C8" s="6" t="s">
        <v>15</v>
      </c>
      <c r="D8" s="6">
        <v>72000</v>
      </c>
      <c r="E8" s="7">
        <v>42044</v>
      </c>
      <c r="F8" s="8">
        <v>0.92</v>
      </c>
      <c r="G8" s="6">
        <v>9000</v>
      </c>
      <c r="H8" s="6" t="s">
        <v>10</v>
      </c>
      <c r="I8" s="7">
        <f t="shared" si="0"/>
        <v>45860</v>
      </c>
      <c r="J8" s="6">
        <f>Table230324952[[#This Row],[Current_date]]-Table230324952[[#This Row],[Join Date]]</f>
        <v>3816</v>
      </c>
      <c r="K8" s="42">
        <f>Table230324952[[#This Row],[Experience (in days)]]/365</f>
        <v>10.454794520547946</v>
      </c>
    </row>
    <row r="9" spans="1:11" x14ac:dyDescent="0.3">
      <c r="A9" s="6">
        <v>107</v>
      </c>
      <c r="B9" s="6" t="s">
        <v>22</v>
      </c>
      <c r="C9" s="6" t="s">
        <v>9</v>
      </c>
      <c r="D9" s="6">
        <v>51000</v>
      </c>
      <c r="E9" s="7">
        <v>44361</v>
      </c>
      <c r="F9" s="8">
        <v>0.75</v>
      </c>
      <c r="G9" s="6">
        <v>5000</v>
      </c>
      <c r="H9" s="6" t="s">
        <v>10</v>
      </c>
      <c r="I9" s="7">
        <f t="shared" si="0"/>
        <v>45860</v>
      </c>
      <c r="J9" s="6">
        <f>Table230324952[[#This Row],[Current_date]]-Table230324952[[#This Row],[Join Date]]</f>
        <v>1499</v>
      </c>
      <c r="K9" s="42">
        <f>Table230324952[[#This Row],[Experience (in days)]]/365</f>
        <v>4.1068493150684935</v>
      </c>
    </row>
    <row r="10" spans="1:11" x14ac:dyDescent="0.3">
      <c r="A10" s="6">
        <v>108</v>
      </c>
      <c r="B10" s="6" t="s">
        <v>24</v>
      </c>
      <c r="C10" s="6" t="s">
        <v>15</v>
      </c>
      <c r="D10" s="6">
        <v>69000</v>
      </c>
      <c r="E10" s="7">
        <v>43348</v>
      </c>
      <c r="F10" s="8">
        <v>0.89</v>
      </c>
      <c r="G10" s="6">
        <v>7700</v>
      </c>
      <c r="H10" s="6" t="s">
        <v>10</v>
      </c>
      <c r="I10" s="7">
        <f t="shared" si="0"/>
        <v>45860</v>
      </c>
      <c r="J10" s="6">
        <f>Table230324952[[#This Row],[Current_date]]-Table230324952[[#This Row],[Join Date]]</f>
        <v>2512</v>
      </c>
      <c r="K10" s="42">
        <f>Table230324952[[#This Row],[Experience (in days)]]/365</f>
        <v>6.882191780821918</v>
      </c>
    </row>
    <row r="11" spans="1:11" x14ac:dyDescent="0.3">
      <c r="A11" s="6">
        <v>109</v>
      </c>
      <c r="B11" s="6" t="s">
        <v>25</v>
      </c>
      <c r="C11" s="6" t="s">
        <v>12</v>
      </c>
      <c r="D11" s="6">
        <v>46000</v>
      </c>
      <c r="E11" s="7">
        <v>43816</v>
      </c>
      <c r="F11" s="8">
        <v>0.68</v>
      </c>
      <c r="G11" s="6">
        <v>4500</v>
      </c>
      <c r="H11" s="6" t="s">
        <v>10</v>
      </c>
      <c r="I11" s="7">
        <f t="shared" si="0"/>
        <v>45860</v>
      </c>
      <c r="J11" s="6">
        <f>Table230324952[[#This Row],[Current_date]]-Table230324952[[#This Row],[Join Date]]</f>
        <v>2044</v>
      </c>
      <c r="K11" s="42">
        <f>Table230324952[[#This Row],[Experience (in days)]]/365</f>
        <v>5.6</v>
      </c>
    </row>
    <row r="12" spans="1:11" x14ac:dyDescent="0.3">
      <c r="A12" s="6">
        <v>110</v>
      </c>
      <c r="B12" s="6" t="s">
        <v>27</v>
      </c>
      <c r="C12" s="6" t="s">
        <v>9</v>
      </c>
      <c r="D12" s="6">
        <v>53000</v>
      </c>
      <c r="E12" s="7">
        <v>44654</v>
      </c>
      <c r="F12" s="8">
        <v>0.8</v>
      </c>
      <c r="G12" s="6">
        <v>5200</v>
      </c>
      <c r="H12" s="6" t="s">
        <v>10</v>
      </c>
      <c r="I12" s="7">
        <f t="shared" si="0"/>
        <v>45860</v>
      </c>
      <c r="J12" s="6">
        <f>Table230324952[[#This Row],[Current_date]]-Table230324952[[#This Row],[Join Date]]</f>
        <v>1206</v>
      </c>
      <c r="K12" s="42">
        <f>Table230324952[[#This Row],[Experience (in days)]]/365</f>
        <v>3.3041095890410959</v>
      </c>
    </row>
    <row r="20" spans="1:1" x14ac:dyDescent="0.3">
      <c r="A20" t="s">
        <v>61</v>
      </c>
    </row>
  </sheetData>
  <mergeCells count="1">
    <mergeCell ref="A1:H1"/>
  </mergeCells>
  <phoneticPr fontId="9" type="noConversion"/>
  <pageMargins left="0.7" right="0.7" top="0.75" bottom="0.75" header="0.3" footer="0.3"/>
  <pageSetup scale="74" orientation="landscape" r:id="rId1"/>
  <tableParts count="1">
    <tablePart r:id="rId2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67F169-FB5A-4C77-9FDD-EC5BC384E971}">
  <sheetPr>
    <pageSetUpPr fitToPage="1"/>
  </sheetPr>
  <dimension ref="A1:K19"/>
  <sheetViews>
    <sheetView workbookViewId="0">
      <selection activeCell="K2" sqref="K2"/>
    </sheetView>
  </sheetViews>
  <sheetFormatPr defaultRowHeight="14.4" x14ac:dyDescent="0.3"/>
  <cols>
    <col min="1" max="1" width="11" bestFit="1" customWidth="1"/>
    <col min="2" max="2" width="10.44140625" bestFit="1" customWidth="1"/>
    <col min="3" max="3" width="15.5546875" bestFit="1" customWidth="1"/>
    <col min="4" max="4" width="10.5546875" bestFit="1" customWidth="1"/>
    <col min="5" max="5" width="13.109375" bestFit="1" customWidth="1"/>
    <col min="6" max="6" width="19.6640625" bestFit="1" customWidth="1"/>
    <col min="7" max="8" width="10.6640625" bestFit="1" customWidth="1"/>
    <col min="9" max="9" width="16.5546875" bestFit="1" customWidth="1"/>
    <col min="10" max="10" width="22.44140625" bestFit="1" customWidth="1"/>
    <col min="11" max="11" width="23.44140625" bestFit="1" customWidth="1"/>
  </cols>
  <sheetData>
    <row r="1" spans="1:11" x14ac:dyDescent="0.3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58</v>
      </c>
      <c r="J1" s="9" t="s">
        <v>59</v>
      </c>
      <c r="K1" s="38" t="s">
        <v>60</v>
      </c>
    </row>
    <row r="2" spans="1:11" x14ac:dyDescent="0.3">
      <c r="A2" s="6">
        <v>106</v>
      </c>
      <c r="B2" s="6" t="s">
        <v>21</v>
      </c>
      <c r="C2" s="6" t="s">
        <v>15</v>
      </c>
      <c r="D2" s="6">
        <v>72000</v>
      </c>
      <c r="E2" s="7">
        <v>42044</v>
      </c>
      <c r="F2" s="8">
        <v>0.92</v>
      </c>
      <c r="G2" s="6">
        <v>9000</v>
      </c>
      <c r="H2" s="6" t="s">
        <v>10</v>
      </c>
      <c r="I2" s="7">
        <f>DATE(2025,7,22)</f>
        <v>45860</v>
      </c>
      <c r="J2" s="6">
        <f>Table23032495254[[#This Row],[Current_date]]-Table23032495254[[#This Row],[Join Date]]</f>
        <v>3816</v>
      </c>
      <c r="K2" s="40">
        <f>Table23032495254[[#This Row],[Experience (in days)]]/365</f>
        <v>10.454794520547946</v>
      </c>
    </row>
    <row r="3" spans="1:11" x14ac:dyDescent="0.3">
      <c r="A3" s="6">
        <v>101</v>
      </c>
      <c r="B3" s="6" t="s">
        <v>8</v>
      </c>
      <c r="C3" s="6" t="s">
        <v>9</v>
      </c>
      <c r="D3" s="6">
        <v>52000</v>
      </c>
      <c r="E3" s="7">
        <v>43232</v>
      </c>
      <c r="F3" s="8">
        <v>0.85</v>
      </c>
      <c r="G3" s="6">
        <v>6000</v>
      </c>
      <c r="H3" s="6" t="s">
        <v>10</v>
      </c>
      <c r="I3" s="7">
        <f>DATE(2025,7,22)</f>
        <v>45860</v>
      </c>
      <c r="J3" s="6">
        <f>Table23032495254[[#This Row],[Current_date]]-Table23032495254[[#This Row],[Join Date]]</f>
        <v>2628</v>
      </c>
      <c r="K3" s="39">
        <f>Table23032495254[[#This Row],[Experience (in days)]]/365</f>
        <v>7.2</v>
      </c>
    </row>
    <row r="4" spans="1:11" x14ac:dyDescent="0.3">
      <c r="A4" s="6">
        <v>108</v>
      </c>
      <c r="B4" s="6" t="s">
        <v>24</v>
      </c>
      <c r="C4" s="6" t="s">
        <v>15</v>
      </c>
      <c r="D4" s="6">
        <v>69000</v>
      </c>
      <c r="E4" s="7">
        <v>43348</v>
      </c>
      <c r="F4" s="8">
        <v>0.89</v>
      </c>
      <c r="G4" s="6">
        <v>7700</v>
      </c>
      <c r="H4" s="6" t="s">
        <v>10</v>
      </c>
      <c r="I4" s="7">
        <f>DATE(2025,7,22)</f>
        <v>45860</v>
      </c>
      <c r="J4" s="6">
        <f>Table23032495254[[#This Row],[Current_date]]-Table23032495254[[#This Row],[Join Date]]</f>
        <v>2512</v>
      </c>
      <c r="K4" s="39">
        <f>Table23032495254[[#This Row],[Experience (in days)]]/365</f>
        <v>6.882191780821918</v>
      </c>
    </row>
    <row r="5" spans="1:11" x14ac:dyDescent="0.3">
      <c r="A5" s="6">
        <v>102</v>
      </c>
      <c r="B5" s="6" t="s">
        <v>11</v>
      </c>
      <c r="C5" s="6" t="s">
        <v>12</v>
      </c>
      <c r="D5" s="6">
        <v>45000</v>
      </c>
      <c r="E5" s="7">
        <v>43664</v>
      </c>
      <c r="F5" s="8">
        <v>0.78</v>
      </c>
      <c r="G5" s="6">
        <v>5500</v>
      </c>
      <c r="H5" s="6" t="s">
        <v>10</v>
      </c>
      <c r="I5" s="7">
        <f>DATE(2025,7,22)</f>
        <v>45860</v>
      </c>
      <c r="J5" s="6">
        <f>Table23032495254[[#This Row],[Current_date]]-Table23032495254[[#This Row],[Join Date]]</f>
        <v>2196</v>
      </c>
      <c r="K5" s="39">
        <f>Table23032495254[[#This Row],[Experience (in days)]]/365</f>
        <v>6.0164383561643833</v>
      </c>
    </row>
    <row r="6" spans="1:11" x14ac:dyDescent="0.3">
      <c r="A6" s="6">
        <v>109</v>
      </c>
      <c r="B6" s="6" t="s">
        <v>25</v>
      </c>
      <c r="C6" s="6" t="s">
        <v>12</v>
      </c>
      <c r="D6" s="6">
        <v>46000</v>
      </c>
      <c r="E6" s="7">
        <v>43816</v>
      </c>
      <c r="F6" s="8">
        <v>0.68</v>
      </c>
      <c r="G6" s="6">
        <v>4500</v>
      </c>
      <c r="H6" s="6" t="s">
        <v>10</v>
      </c>
      <c r="I6" s="7">
        <f>DATE(2025,7,22)</f>
        <v>45860</v>
      </c>
      <c r="J6" s="6">
        <f>Table23032495254[[#This Row],[Current_date]]-Table23032495254[[#This Row],[Join Date]]</f>
        <v>2044</v>
      </c>
      <c r="K6" s="39">
        <f>Table23032495254[[#This Row],[Experience (in days)]]/365</f>
        <v>5.6</v>
      </c>
    </row>
    <row r="7" spans="1:11" x14ac:dyDescent="0.3">
      <c r="A7" s="6">
        <v>104</v>
      </c>
      <c r="B7" s="6" t="s">
        <v>18</v>
      </c>
      <c r="C7" s="6" t="s">
        <v>9</v>
      </c>
      <c r="D7" s="6">
        <v>58000</v>
      </c>
      <c r="E7" s="7">
        <v>43840</v>
      </c>
      <c r="F7" s="8">
        <v>0.88</v>
      </c>
      <c r="G7" s="6">
        <v>6200</v>
      </c>
      <c r="H7" s="6" t="s">
        <v>10</v>
      </c>
      <c r="I7" s="7">
        <f>DATE(2025,7,22)</f>
        <v>45860</v>
      </c>
      <c r="J7" s="6">
        <f>Table23032495254[[#This Row],[Current_date]]-Table23032495254[[#This Row],[Join Date]]</f>
        <v>2020</v>
      </c>
      <c r="K7" s="39">
        <f>Table23032495254[[#This Row],[Experience (in days)]]/365</f>
        <v>5.5342465753424657</v>
      </c>
    </row>
    <row r="8" spans="1:11" x14ac:dyDescent="0.3">
      <c r="A8" s="6">
        <v>107</v>
      </c>
      <c r="B8" s="6" t="s">
        <v>22</v>
      </c>
      <c r="C8" s="6" t="s">
        <v>9</v>
      </c>
      <c r="D8" s="6">
        <v>51000</v>
      </c>
      <c r="E8" s="7">
        <v>44361</v>
      </c>
      <c r="F8" s="8">
        <v>0.75</v>
      </c>
      <c r="G8" s="6">
        <v>5000</v>
      </c>
      <c r="H8" s="6" t="s">
        <v>10</v>
      </c>
      <c r="I8" s="7">
        <f>DATE(2025,7,22)</f>
        <v>45860</v>
      </c>
      <c r="J8" s="6">
        <f>Table23032495254[[#This Row],[Current_date]]-Table23032495254[[#This Row],[Join Date]]</f>
        <v>1499</v>
      </c>
      <c r="K8" s="39">
        <f>Table23032495254[[#This Row],[Experience (in days)]]/365</f>
        <v>4.1068493150684935</v>
      </c>
    </row>
    <row r="9" spans="1:11" x14ac:dyDescent="0.3">
      <c r="A9" s="6">
        <v>110</v>
      </c>
      <c r="B9" s="6" t="s">
        <v>27</v>
      </c>
      <c r="C9" s="6" t="s">
        <v>9</v>
      </c>
      <c r="D9" s="6">
        <v>53000</v>
      </c>
      <c r="E9" s="7">
        <v>44654</v>
      </c>
      <c r="F9" s="8">
        <v>0.8</v>
      </c>
      <c r="G9" s="6">
        <v>5200</v>
      </c>
      <c r="H9" s="6" t="s">
        <v>10</v>
      </c>
      <c r="I9" s="7">
        <f>DATE(2025,7,22)</f>
        <v>45860</v>
      </c>
      <c r="J9" s="6">
        <f>Table23032495254[[#This Row],[Current_date]]-Table23032495254[[#This Row],[Join Date]]</f>
        <v>1206</v>
      </c>
      <c r="K9" s="39">
        <f>Table23032495254[[#This Row],[Experience (in days)]]/365</f>
        <v>3.3041095890410959</v>
      </c>
    </row>
    <row r="10" spans="1:11" hidden="1" x14ac:dyDescent="0.3">
      <c r="A10" s="6">
        <v>105</v>
      </c>
      <c r="B10" s="6" t="s">
        <v>19</v>
      </c>
      <c r="C10" s="6" t="s">
        <v>12</v>
      </c>
      <c r="D10" s="6">
        <v>47000</v>
      </c>
      <c r="E10" s="7">
        <v>42702</v>
      </c>
      <c r="F10" s="8">
        <v>0.65</v>
      </c>
      <c r="G10" s="6">
        <v>4000</v>
      </c>
      <c r="H10" s="6" t="s">
        <v>17</v>
      </c>
      <c r="I10" s="7">
        <f>DATE(2025,7,22)</f>
        <v>45860</v>
      </c>
      <c r="J10" s="6">
        <f>Table23032495254[[#This Row],[Current_date]]-Table23032495254[[#This Row],[Join Date]]</f>
        <v>3158</v>
      </c>
      <c r="K10" s="39">
        <f>Table23032495254[[#This Row],[Experience (in days)]]/365</f>
        <v>8.6520547945205486</v>
      </c>
    </row>
    <row r="11" spans="1:11" hidden="1" x14ac:dyDescent="0.3">
      <c r="A11" s="6">
        <v>103</v>
      </c>
      <c r="B11" s="6" t="s">
        <v>14</v>
      </c>
      <c r="C11" s="6" t="s">
        <v>15</v>
      </c>
      <c r="D11" s="6">
        <v>68000</v>
      </c>
      <c r="E11" s="7">
        <v>42816</v>
      </c>
      <c r="F11" s="8">
        <v>0.9</v>
      </c>
      <c r="G11" s="6">
        <v>8000</v>
      </c>
      <c r="H11" s="6" t="s">
        <v>17</v>
      </c>
      <c r="I11" s="7">
        <f>DATE(2025,7,22)</f>
        <v>45860</v>
      </c>
      <c r="J11" s="6">
        <f>Table23032495254[[#This Row],[Current_date]]-Table23032495254[[#This Row],[Join Date]]</f>
        <v>3044</v>
      </c>
      <c r="K11" s="39">
        <f>Table23032495254[[#This Row],[Experience (in days)]]/365</f>
        <v>8.3397260273972602</v>
      </c>
    </row>
    <row r="12" spans="1:11" x14ac:dyDescent="0.3">
      <c r="A12" s="6"/>
      <c r="B12" s="6"/>
      <c r="C12" s="6"/>
      <c r="D12" s="6"/>
      <c r="E12" s="7"/>
      <c r="F12" s="8"/>
      <c r="G12" s="6"/>
      <c r="H12" s="6"/>
    </row>
    <row r="19" spans="1:1" x14ac:dyDescent="0.3">
      <c r="A19" t="s">
        <v>62</v>
      </c>
    </row>
  </sheetData>
  <pageMargins left="0.7" right="0.7" top="0.75" bottom="0.75" header="0.3" footer="0.3"/>
  <pageSetup scale="74" orientation="landscape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84098-F4FD-4897-901B-2CDA2D0C3F26}">
  <sheetPr>
    <pageSetUpPr fitToPage="1"/>
  </sheetPr>
  <dimension ref="A1:H18"/>
  <sheetViews>
    <sheetView zoomScaleNormal="100" workbookViewId="0">
      <selection sqref="A1:H12"/>
    </sheetView>
  </sheetViews>
  <sheetFormatPr defaultRowHeight="14.4" x14ac:dyDescent="0.3"/>
  <cols>
    <col min="1" max="1" width="15.109375" customWidth="1"/>
    <col min="2" max="2" width="10.33203125" customWidth="1"/>
    <col min="3" max="3" width="15" customWidth="1"/>
    <col min="4" max="4" width="12.77734375" customWidth="1"/>
    <col min="5" max="5" width="11.44140625" customWidth="1"/>
    <col min="6" max="6" width="11.77734375" customWidth="1"/>
    <col min="7" max="8" width="10.33203125" customWidth="1"/>
  </cols>
  <sheetData>
    <row r="1" spans="1:8" x14ac:dyDescent="0.3">
      <c r="A1" s="83" t="s">
        <v>29</v>
      </c>
      <c r="B1" s="83"/>
      <c r="C1" s="83"/>
      <c r="D1" s="83"/>
      <c r="E1" s="83"/>
      <c r="F1" s="83"/>
      <c r="G1" s="83"/>
      <c r="H1" s="83"/>
    </row>
    <row r="2" spans="1:8" ht="28.8" x14ac:dyDescent="0.3">
      <c r="A2" s="84" t="s">
        <v>0</v>
      </c>
      <c r="B2" s="84" t="s">
        <v>1</v>
      </c>
      <c r="C2" s="84" t="s">
        <v>2</v>
      </c>
      <c r="D2" s="84" t="s">
        <v>3</v>
      </c>
      <c r="E2" s="84" t="s">
        <v>4</v>
      </c>
      <c r="F2" s="84" t="s">
        <v>5</v>
      </c>
      <c r="G2" s="84" t="s">
        <v>6</v>
      </c>
      <c r="H2" s="84" t="s">
        <v>7</v>
      </c>
    </row>
    <row r="3" spans="1:8" x14ac:dyDescent="0.3">
      <c r="A3" s="85">
        <v>101</v>
      </c>
      <c r="B3" s="85" t="s">
        <v>8</v>
      </c>
      <c r="C3" s="85" t="s">
        <v>9</v>
      </c>
      <c r="D3" s="85">
        <v>52000</v>
      </c>
      <c r="E3" s="86">
        <v>43232</v>
      </c>
      <c r="F3" s="87">
        <v>0.85</v>
      </c>
      <c r="G3" s="85">
        <v>6000</v>
      </c>
      <c r="H3" s="85" t="s">
        <v>10</v>
      </c>
    </row>
    <row r="4" spans="1:8" x14ac:dyDescent="0.3">
      <c r="A4" s="85">
        <v>102</v>
      </c>
      <c r="B4" s="85" t="s">
        <v>11</v>
      </c>
      <c r="C4" s="85" t="s">
        <v>12</v>
      </c>
      <c r="D4" s="85">
        <v>45000</v>
      </c>
      <c r="E4" s="86">
        <v>43664</v>
      </c>
      <c r="F4" s="87">
        <v>0.78</v>
      </c>
      <c r="G4" s="85">
        <v>5500</v>
      </c>
      <c r="H4" s="85" t="s">
        <v>10</v>
      </c>
    </row>
    <row r="5" spans="1:8" x14ac:dyDescent="0.3">
      <c r="A5" s="85">
        <v>103</v>
      </c>
      <c r="B5" s="85" t="s">
        <v>14</v>
      </c>
      <c r="C5" s="85" t="s">
        <v>15</v>
      </c>
      <c r="D5" s="85">
        <v>68000</v>
      </c>
      <c r="E5" s="86">
        <v>42816</v>
      </c>
      <c r="F5" s="87">
        <v>0.9</v>
      </c>
      <c r="G5" s="85">
        <v>8000</v>
      </c>
      <c r="H5" s="85" t="s">
        <v>17</v>
      </c>
    </row>
    <row r="6" spans="1:8" x14ac:dyDescent="0.3">
      <c r="A6" s="85">
        <v>104</v>
      </c>
      <c r="B6" s="85" t="s">
        <v>18</v>
      </c>
      <c r="C6" s="85" t="s">
        <v>9</v>
      </c>
      <c r="D6" s="85">
        <v>58000</v>
      </c>
      <c r="E6" s="86">
        <v>43840</v>
      </c>
      <c r="F6" s="87">
        <v>0.88</v>
      </c>
      <c r="G6" s="85">
        <v>6200</v>
      </c>
      <c r="H6" s="85" t="s">
        <v>10</v>
      </c>
    </row>
    <row r="7" spans="1:8" x14ac:dyDescent="0.3">
      <c r="A7" s="85">
        <v>105</v>
      </c>
      <c r="B7" s="85" t="s">
        <v>19</v>
      </c>
      <c r="C7" s="85" t="s">
        <v>12</v>
      </c>
      <c r="D7" s="85">
        <v>47000</v>
      </c>
      <c r="E7" s="86">
        <v>42702</v>
      </c>
      <c r="F7" s="87">
        <v>0.65</v>
      </c>
      <c r="G7" s="85">
        <v>4000</v>
      </c>
      <c r="H7" s="85" t="s">
        <v>17</v>
      </c>
    </row>
    <row r="8" spans="1:8" x14ac:dyDescent="0.3">
      <c r="A8" s="85">
        <v>106</v>
      </c>
      <c r="B8" s="85" t="s">
        <v>21</v>
      </c>
      <c r="C8" s="85" t="s">
        <v>15</v>
      </c>
      <c r="D8" s="85">
        <v>72000</v>
      </c>
      <c r="E8" s="86">
        <v>42044</v>
      </c>
      <c r="F8" s="87">
        <v>0.92</v>
      </c>
      <c r="G8" s="85">
        <v>9000</v>
      </c>
      <c r="H8" s="85" t="s">
        <v>10</v>
      </c>
    </row>
    <row r="9" spans="1:8" x14ac:dyDescent="0.3">
      <c r="A9" s="85">
        <v>107</v>
      </c>
      <c r="B9" s="85" t="s">
        <v>22</v>
      </c>
      <c r="C9" s="85" t="s">
        <v>9</v>
      </c>
      <c r="D9" s="85">
        <v>51000</v>
      </c>
      <c r="E9" s="86">
        <v>44361</v>
      </c>
      <c r="F9" s="87">
        <v>0.75</v>
      </c>
      <c r="G9" s="85">
        <v>5000</v>
      </c>
      <c r="H9" s="85" t="s">
        <v>10</v>
      </c>
    </row>
    <row r="10" spans="1:8" x14ac:dyDescent="0.3">
      <c r="A10" s="85">
        <v>108</v>
      </c>
      <c r="B10" s="85" t="s">
        <v>24</v>
      </c>
      <c r="C10" s="85" t="s">
        <v>15</v>
      </c>
      <c r="D10" s="85">
        <v>69000</v>
      </c>
      <c r="E10" s="86">
        <v>43348</v>
      </c>
      <c r="F10" s="87">
        <v>0.89</v>
      </c>
      <c r="G10" s="85">
        <v>7700</v>
      </c>
      <c r="H10" s="85" t="s">
        <v>10</v>
      </c>
    </row>
    <row r="11" spans="1:8" x14ac:dyDescent="0.3">
      <c r="A11" s="85">
        <v>109</v>
      </c>
      <c r="B11" s="85" t="s">
        <v>25</v>
      </c>
      <c r="C11" s="85" t="s">
        <v>12</v>
      </c>
      <c r="D11" s="85">
        <v>46000</v>
      </c>
      <c r="E11" s="86">
        <v>43816</v>
      </c>
      <c r="F11" s="87">
        <v>0.68</v>
      </c>
      <c r="G11" s="85">
        <v>4500</v>
      </c>
      <c r="H11" s="85" t="s">
        <v>10</v>
      </c>
    </row>
    <row r="12" spans="1:8" x14ac:dyDescent="0.3">
      <c r="A12" s="85">
        <v>110</v>
      </c>
      <c r="B12" s="85" t="s">
        <v>27</v>
      </c>
      <c r="C12" s="85" t="s">
        <v>9</v>
      </c>
      <c r="D12" s="85">
        <v>53000</v>
      </c>
      <c r="E12" s="86">
        <v>44654</v>
      </c>
      <c r="F12" s="87">
        <v>0.8</v>
      </c>
      <c r="G12" s="85">
        <v>5200</v>
      </c>
      <c r="H12" s="85" t="s">
        <v>10</v>
      </c>
    </row>
    <row r="18" spans="1:1" x14ac:dyDescent="0.3">
      <c r="A18" t="s">
        <v>65</v>
      </c>
    </row>
  </sheetData>
  <mergeCells count="1">
    <mergeCell ref="A1:H1"/>
  </mergeCells>
  <pageMargins left="0.7" right="0.7" top="0.75" bottom="0.75" header="0.3" footer="0.3"/>
  <pageSetup paperSize="6" scale="93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EE85B-3EA3-4A6B-8D3D-E0F207A522F6}">
  <sheetPr>
    <pageSetUpPr fitToPage="1"/>
  </sheetPr>
  <dimension ref="A1:H17"/>
  <sheetViews>
    <sheetView workbookViewId="0">
      <selection sqref="A1:H12"/>
    </sheetView>
  </sheetViews>
  <sheetFormatPr defaultRowHeight="14.4" x14ac:dyDescent="0.3"/>
  <cols>
    <col min="1" max="1" width="11" bestFit="1" customWidth="1"/>
    <col min="2" max="2" width="10.44140625" bestFit="1" customWidth="1"/>
    <col min="3" max="3" width="15.5546875" bestFit="1" customWidth="1"/>
    <col min="4" max="4" width="10.5546875" bestFit="1" customWidth="1"/>
    <col min="5" max="5" width="13.109375" bestFit="1" customWidth="1"/>
    <col min="6" max="6" width="19.6640625" bestFit="1" customWidth="1"/>
    <col min="7" max="8" width="10.6640625" bestFit="1" customWidth="1"/>
  </cols>
  <sheetData>
    <row r="1" spans="1:8" ht="25.05" customHeight="1" x14ac:dyDescent="0.3">
      <c r="A1" s="60" t="s">
        <v>29</v>
      </c>
      <c r="B1" s="60"/>
      <c r="C1" s="60"/>
      <c r="D1" s="60"/>
      <c r="E1" s="60"/>
      <c r="F1" s="60"/>
      <c r="G1" s="60"/>
      <c r="H1" s="60"/>
    </row>
    <row r="2" spans="1:8" ht="25.05" customHeight="1" x14ac:dyDescent="0.3">
      <c r="A2" s="91" t="s">
        <v>0</v>
      </c>
      <c r="B2" s="92" t="s">
        <v>1</v>
      </c>
      <c r="C2" s="92" t="s">
        <v>2</v>
      </c>
      <c r="D2" s="92" t="s">
        <v>3</v>
      </c>
      <c r="E2" s="92" t="s">
        <v>4</v>
      </c>
      <c r="F2" s="92" t="s">
        <v>5</v>
      </c>
      <c r="G2" s="92" t="s">
        <v>6</v>
      </c>
      <c r="H2" s="93" t="s">
        <v>7</v>
      </c>
    </row>
    <row r="3" spans="1:8" ht="25.05" customHeight="1" x14ac:dyDescent="0.3">
      <c r="A3" s="94">
        <v>101</v>
      </c>
      <c r="B3" s="44" t="s">
        <v>8</v>
      </c>
      <c r="C3" s="44" t="s">
        <v>9</v>
      </c>
      <c r="D3" s="44">
        <v>52000</v>
      </c>
      <c r="E3" s="95">
        <v>43232</v>
      </c>
      <c r="F3" s="96">
        <v>0.85</v>
      </c>
      <c r="G3" s="44">
        <v>6000</v>
      </c>
      <c r="H3" s="97" t="s">
        <v>10</v>
      </c>
    </row>
    <row r="4" spans="1:8" ht="25.05" customHeight="1" x14ac:dyDescent="0.3">
      <c r="A4" s="94">
        <v>102</v>
      </c>
      <c r="B4" s="44" t="s">
        <v>11</v>
      </c>
      <c r="C4" s="44" t="s">
        <v>12</v>
      </c>
      <c r="D4" s="44">
        <v>45000</v>
      </c>
      <c r="E4" s="95">
        <v>43664</v>
      </c>
      <c r="F4" s="96">
        <v>0.78</v>
      </c>
      <c r="G4" s="44">
        <v>5500</v>
      </c>
      <c r="H4" s="97" t="s">
        <v>10</v>
      </c>
    </row>
    <row r="5" spans="1:8" ht="25.05" customHeight="1" x14ac:dyDescent="0.3">
      <c r="A5" s="94">
        <v>103</v>
      </c>
      <c r="B5" s="44" t="s">
        <v>14</v>
      </c>
      <c r="C5" s="44" t="s">
        <v>15</v>
      </c>
      <c r="D5" s="44">
        <v>68000</v>
      </c>
      <c r="E5" s="95">
        <v>42816</v>
      </c>
      <c r="F5" s="96">
        <v>0.9</v>
      </c>
      <c r="G5" s="44">
        <v>8000</v>
      </c>
      <c r="H5" s="97" t="s">
        <v>17</v>
      </c>
    </row>
    <row r="6" spans="1:8" ht="25.05" customHeight="1" x14ac:dyDescent="0.3">
      <c r="A6" s="94">
        <v>104</v>
      </c>
      <c r="B6" s="44" t="s">
        <v>18</v>
      </c>
      <c r="C6" s="44" t="s">
        <v>9</v>
      </c>
      <c r="D6" s="44">
        <v>58000</v>
      </c>
      <c r="E6" s="95">
        <v>43840</v>
      </c>
      <c r="F6" s="96">
        <v>0.88</v>
      </c>
      <c r="G6" s="44">
        <v>6200</v>
      </c>
      <c r="H6" s="97" t="s">
        <v>10</v>
      </c>
    </row>
    <row r="7" spans="1:8" ht="25.05" customHeight="1" x14ac:dyDescent="0.3">
      <c r="A7" s="94">
        <v>105</v>
      </c>
      <c r="B7" s="44" t="s">
        <v>19</v>
      </c>
      <c r="C7" s="44" t="s">
        <v>12</v>
      </c>
      <c r="D7" s="44">
        <v>47000</v>
      </c>
      <c r="E7" s="95">
        <v>42702</v>
      </c>
      <c r="F7" s="96">
        <v>0.65</v>
      </c>
      <c r="G7" s="44">
        <v>4000</v>
      </c>
      <c r="H7" s="97" t="s">
        <v>17</v>
      </c>
    </row>
    <row r="8" spans="1:8" ht="25.05" customHeight="1" x14ac:dyDescent="0.3">
      <c r="A8" s="94">
        <v>106</v>
      </c>
      <c r="B8" s="44" t="s">
        <v>21</v>
      </c>
      <c r="C8" s="44" t="s">
        <v>15</v>
      </c>
      <c r="D8" s="44">
        <v>72000</v>
      </c>
      <c r="E8" s="95">
        <v>42044</v>
      </c>
      <c r="F8" s="96">
        <v>0.92</v>
      </c>
      <c r="G8" s="44">
        <v>9000</v>
      </c>
      <c r="H8" s="97" t="s">
        <v>10</v>
      </c>
    </row>
    <row r="9" spans="1:8" ht="25.05" customHeight="1" x14ac:dyDescent="0.3">
      <c r="A9" s="94">
        <v>107</v>
      </c>
      <c r="B9" s="44" t="s">
        <v>22</v>
      </c>
      <c r="C9" s="44" t="s">
        <v>9</v>
      </c>
      <c r="D9" s="44">
        <v>51000</v>
      </c>
      <c r="E9" s="95">
        <v>44361</v>
      </c>
      <c r="F9" s="96">
        <v>0.75</v>
      </c>
      <c r="G9" s="44">
        <v>5000</v>
      </c>
      <c r="H9" s="97" t="s">
        <v>10</v>
      </c>
    </row>
    <row r="10" spans="1:8" ht="25.05" customHeight="1" x14ac:dyDescent="0.3">
      <c r="A10" s="94">
        <v>108</v>
      </c>
      <c r="B10" s="44" t="s">
        <v>24</v>
      </c>
      <c r="C10" s="44" t="s">
        <v>15</v>
      </c>
      <c r="D10" s="44">
        <v>69000</v>
      </c>
      <c r="E10" s="95">
        <v>43348</v>
      </c>
      <c r="F10" s="96">
        <v>0.89</v>
      </c>
      <c r="G10" s="44">
        <v>7700</v>
      </c>
      <c r="H10" s="97" t="s">
        <v>10</v>
      </c>
    </row>
    <row r="11" spans="1:8" ht="25.05" customHeight="1" x14ac:dyDescent="0.3">
      <c r="A11" s="94">
        <v>109</v>
      </c>
      <c r="B11" s="44" t="s">
        <v>25</v>
      </c>
      <c r="C11" s="44" t="s">
        <v>12</v>
      </c>
      <c r="D11" s="44">
        <v>46000</v>
      </c>
      <c r="E11" s="95">
        <v>43816</v>
      </c>
      <c r="F11" s="96">
        <v>0.68</v>
      </c>
      <c r="G11" s="44">
        <v>4500</v>
      </c>
      <c r="H11" s="97" t="s">
        <v>10</v>
      </c>
    </row>
    <row r="12" spans="1:8" ht="25.05" customHeight="1" x14ac:dyDescent="0.3">
      <c r="A12" s="98">
        <v>110</v>
      </c>
      <c r="B12" s="48" t="s">
        <v>27</v>
      </c>
      <c r="C12" s="48" t="s">
        <v>9</v>
      </c>
      <c r="D12" s="48">
        <v>53000</v>
      </c>
      <c r="E12" s="99">
        <v>44654</v>
      </c>
      <c r="F12" s="100">
        <v>0.8</v>
      </c>
      <c r="G12" s="48">
        <v>5200</v>
      </c>
      <c r="H12" s="101" t="s">
        <v>10</v>
      </c>
    </row>
    <row r="17" spans="1:1" x14ac:dyDescent="0.3">
      <c r="A17" t="s">
        <v>64</v>
      </c>
    </row>
  </sheetData>
  <mergeCells count="1">
    <mergeCell ref="A1:H1"/>
  </mergeCells>
  <pageMargins left="1" right="1" top="1" bottom="1" header="0.5" footer="0.5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02013-9858-4896-A0DE-C29FF9B4A939}">
  <sheetPr>
    <pageSetUpPr fitToPage="1"/>
  </sheetPr>
  <dimension ref="A1:H17"/>
  <sheetViews>
    <sheetView workbookViewId="0">
      <selection activeCell="E3" sqref="E3"/>
    </sheetView>
  </sheetViews>
  <sheetFormatPr defaultRowHeight="14.4" x14ac:dyDescent="0.3"/>
  <cols>
    <col min="1" max="1" width="11.88671875" bestFit="1" customWidth="1"/>
    <col min="2" max="2" width="11.21875" bestFit="1" customWidth="1"/>
    <col min="3" max="3" width="17.5546875" bestFit="1" customWidth="1"/>
    <col min="4" max="4" width="11.33203125" bestFit="1" customWidth="1"/>
    <col min="5" max="5" width="14.5546875" bestFit="1" customWidth="1"/>
    <col min="6" max="6" width="22.33203125" bestFit="1" customWidth="1"/>
    <col min="7" max="7" width="11.44140625" bestFit="1" customWidth="1"/>
    <col min="8" max="8" width="11.6640625" bestFit="1" customWidth="1"/>
  </cols>
  <sheetData>
    <row r="1" spans="1:8" ht="15.6" x14ac:dyDescent="0.3">
      <c r="A1" s="59" t="s">
        <v>29</v>
      </c>
      <c r="B1" s="59"/>
      <c r="C1" s="59"/>
      <c r="D1" s="59"/>
      <c r="E1" s="59"/>
      <c r="F1" s="59"/>
      <c r="G1" s="59"/>
      <c r="H1" s="59"/>
    </row>
    <row r="2" spans="1:8" ht="15.6" x14ac:dyDescent="0.3">
      <c r="A2" s="102" t="s">
        <v>0</v>
      </c>
      <c r="B2" s="103" t="s">
        <v>1</v>
      </c>
      <c r="C2" s="103" t="s">
        <v>2</v>
      </c>
      <c r="D2" s="103" t="s">
        <v>3</v>
      </c>
      <c r="E2" s="103" t="s">
        <v>4</v>
      </c>
      <c r="F2" s="103" t="s">
        <v>5</v>
      </c>
      <c r="G2" s="103" t="s">
        <v>6</v>
      </c>
      <c r="H2" s="104" t="s">
        <v>7</v>
      </c>
    </row>
    <row r="3" spans="1:8" ht="15.6" x14ac:dyDescent="0.3">
      <c r="A3" s="105">
        <v>101</v>
      </c>
      <c r="B3" s="106" t="s">
        <v>8</v>
      </c>
      <c r="C3" s="106" t="s">
        <v>9</v>
      </c>
      <c r="D3" s="106">
        <v>52000</v>
      </c>
      <c r="E3" s="107">
        <v>43232</v>
      </c>
      <c r="F3" s="108">
        <v>0.85</v>
      </c>
      <c r="G3" s="106">
        <v>6000</v>
      </c>
      <c r="H3" s="109" t="s">
        <v>10</v>
      </c>
    </row>
    <row r="4" spans="1:8" ht="15.6" x14ac:dyDescent="0.3">
      <c r="A4" s="105">
        <v>102</v>
      </c>
      <c r="B4" s="106" t="s">
        <v>11</v>
      </c>
      <c r="C4" s="106" t="s">
        <v>12</v>
      </c>
      <c r="D4" s="106">
        <v>45000</v>
      </c>
      <c r="E4" s="107">
        <v>43664</v>
      </c>
      <c r="F4" s="108">
        <v>0.78</v>
      </c>
      <c r="G4" s="106">
        <v>5500</v>
      </c>
      <c r="H4" s="109" t="s">
        <v>10</v>
      </c>
    </row>
    <row r="5" spans="1:8" ht="15.6" x14ac:dyDescent="0.3">
      <c r="A5" s="105">
        <v>103</v>
      </c>
      <c r="B5" s="106" t="s">
        <v>14</v>
      </c>
      <c r="C5" s="106" t="s">
        <v>15</v>
      </c>
      <c r="D5" s="106">
        <v>68000</v>
      </c>
      <c r="E5" s="107">
        <v>42816</v>
      </c>
      <c r="F5" s="108">
        <v>0.9</v>
      </c>
      <c r="G5" s="106">
        <v>8000</v>
      </c>
      <c r="H5" s="109" t="s">
        <v>17</v>
      </c>
    </row>
    <row r="6" spans="1:8" ht="15.6" x14ac:dyDescent="0.3">
      <c r="A6" s="105">
        <v>104</v>
      </c>
      <c r="B6" s="106" t="s">
        <v>18</v>
      </c>
      <c r="C6" s="106" t="s">
        <v>9</v>
      </c>
      <c r="D6" s="106">
        <v>58000</v>
      </c>
      <c r="E6" s="107">
        <v>43840</v>
      </c>
      <c r="F6" s="108">
        <v>0.88</v>
      </c>
      <c r="G6" s="106">
        <v>6200</v>
      </c>
      <c r="H6" s="109" t="s">
        <v>10</v>
      </c>
    </row>
    <row r="7" spans="1:8" ht="15.6" x14ac:dyDescent="0.3">
      <c r="A7" s="105">
        <v>105</v>
      </c>
      <c r="B7" s="106" t="s">
        <v>19</v>
      </c>
      <c r="C7" s="106" t="s">
        <v>12</v>
      </c>
      <c r="D7" s="106">
        <v>47000</v>
      </c>
      <c r="E7" s="107">
        <v>42702</v>
      </c>
      <c r="F7" s="108">
        <v>0.65</v>
      </c>
      <c r="G7" s="106">
        <v>4000</v>
      </c>
      <c r="H7" s="109" t="s">
        <v>17</v>
      </c>
    </row>
    <row r="8" spans="1:8" ht="15.6" x14ac:dyDescent="0.3">
      <c r="A8" s="105">
        <v>106</v>
      </c>
      <c r="B8" s="106" t="s">
        <v>21</v>
      </c>
      <c r="C8" s="106" t="s">
        <v>15</v>
      </c>
      <c r="D8" s="106">
        <v>72000</v>
      </c>
      <c r="E8" s="107">
        <v>42044</v>
      </c>
      <c r="F8" s="108">
        <v>0.92</v>
      </c>
      <c r="G8" s="106">
        <v>9000</v>
      </c>
      <c r="H8" s="109" t="s">
        <v>10</v>
      </c>
    </row>
    <row r="9" spans="1:8" ht="15.6" x14ac:dyDescent="0.3">
      <c r="A9" s="105">
        <v>107</v>
      </c>
      <c r="B9" s="106" t="s">
        <v>22</v>
      </c>
      <c r="C9" s="106" t="s">
        <v>9</v>
      </c>
      <c r="D9" s="106">
        <v>51000</v>
      </c>
      <c r="E9" s="107">
        <v>44361</v>
      </c>
      <c r="F9" s="108">
        <v>0.75</v>
      </c>
      <c r="G9" s="106">
        <v>5000</v>
      </c>
      <c r="H9" s="109" t="s">
        <v>10</v>
      </c>
    </row>
    <row r="10" spans="1:8" ht="15.6" x14ac:dyDescent="0.3">
      <c r="A10" s="105">
        <v>108</v>
      </c>
      <c r="B10" s="106" t="s">
        <v>24</v>
      </c>
      <c r="C10" s="106" t="s">
        <v>15</v>
      </c>
      <c r="D10" s="106">
        <v>69000</v>
      </c>
      <c r="E10" s="107">
        <v>43348</v>
      </c>
      <c r="F10" s="108">
        <v>0.89</v>
      </c>
      <c r="G10" s="106">
        <v>7700</v>
      </c>
      <c r="H10" s="109" t="s">
        <v>10</v>
      </c>
    </row>
    <row r="11" spans="1:8" ht="15.6" x14ac:dyDescent="0.3">
      <c r="A11" s="105">
        <v>109</v>
      </c>
      <c r="B11" s="106" t="s">
        <v>25</v>
      </c>
      <c r="C11" s="106" t="s">
        <v>12</v>
      </c>
      <c r="D11" s="106">
        <v>46000</v>
      </c>
      <c r="E11" s="107">
        <v>43816</v>
      </c>
      <c r="F11" s="108">
        <v>0.68</v>
      </c>
      <c r="G11" s="106">
        <v>4500</v>
      </c>
      <c r="H11" s="109" t="s">
        <v>10</v>
      </c>
    </row>
    <row r="12" spans="1:8" ht="15.6" x14ac:dyDescent="0.3">
      <c r="A12" s="110">
        <v>110</v>
      </c>
      <c r="B12" s="111" t="s">
        <v>27</v>
      </c>
      <c r="C12" s="111" t="s">
        <v>9</v>
      </c>
      <c r="D12" s="111">
        <v>53000</v>
      </c>
      <c r="E12" s="112">
        <v>44654</v>
      </c>
      <c r="F12" s="113">
        <v>0.8</v>
      </c>
      <c r="G12" s="111">
        <v>5200</v>
      </c>
      <c r="H12" s="114" t="s">
        <v>10</v>
      </c>
    </row>
    <row r="17" spans="1:1" x14ac:dyDescent="0.3">
      <c r="A17" s="13" t="s">
        <v>30</v>
      </c>
    </row>
  </sheetData>
  <mergeCells count="1">
    <mergeCell ref="A1:H1"/>
  </mergeCells>
  <pageMargins left="0.7" right="0.7" top="0.75" bottom="0.75" header="0.3" footer="0.3"/>
  <pageSetup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D0E112-C9E6-4D5F-A3A8-9D64F9DE1718}">
  <sheetPr>
    <pageSetUpPr fitToPage="1"/>
  </sheetPr>
  <dimension ref="A1:H18"/>
  <sheetViews>
    <sheetView workbookViewId="0">
      <selection activeCell="E10" sqref="E10"/>
    </sheetView>
  </sheetViews>
  <sheetFormatPr defaultRowHeight="14.4" x14ac:dyDescent="0.3"/>
  <cols>
    <col min="1" max="1" width="11" bestFit="1" customWidth="1"/>
    <col min="2" max="2" width="10.44140625" bestFit="1" customWidth="1"/>
    <col min="3" max="3" width="15.5546875" bestFit="1" customWidth="1"/>
    <col min="4" max="4" width="10.5546875" bestFit="1" customWidth="1"/>
    <col min="5" max="5" width="13.109375" bestFit="1" customWidth="1"/>
    <col min="6" max="6" width="19.6640625" bestFit="1" customWidth="1"/>
    <col min="7" max="8" width="10.6640625" bestFit="1" customWidth="1"/>
  </cols>
  <sheetData>
    <row r="1" spans="1:8" x14ac:dyDescent="0.3">
      <c r="A1" s="58" t="s">
        <v>29</v>
      </c>
      <c r="B1" s="58"/>
      <c r="C1" s="58"/>
      <c r="D1" s="58"/>
      <c r="E1" s="58"/>
      <c r="F1" s="58"/>
      <c r="G1" s="58"/>
      <c r="H1" s="58"/>
    </row>
    <row r="2" spans="1:8" x14ac:dyDescent="0.3">
      <c r="A2" s="115" t="s">
        <v>0</v>
      </c>
      <c r="B2" s="116" t="s">
        <v>1</v>
      </c>
      <c r="C2" s="116" t="s">
        <v>2</v>
      </c>
      <c r="D2" s="116" t="s">
        <v>3</v>
      </c>
      <c r="E2" s="116" t="s">
        <v>4</v>
      </c>
      <c r="F2" s="116" t="s">
        <v>5</v>
      </c>
      <c r="G2" s="117" t="s">
        <v>6</v>
      </c>
      <c r="H2" s="118" t="s">
        <v>7</v>
      </c>
    </row>
    <row r="3" spans="1:8" x14ac:dyDescent="0.3">
      <c r="A3" s="119">
        <v>101</v>
      </c>
      <c r="B3" s="120" t="s">
        <v>8</v>
      </c>
      <c r="C3" s="120" t="s">
        <v>9</v>
      </c>
      <c r="D3" s="121">
        <v>52000</v>
      </c>
      <c r="E3" s="120">
        <v>43232</v>
      </c>
      <c r="F3" s="120">
        <v>0.85</v>
      </c>
      <c r="G3" s="121">
        <v>6000</v>
      </c>
      <c r="H3" s="122" t="s">
        <v>10</v>
      </c>
    </row>
    <row r="4" spans="1:8" x14ac:dyDescent="0.3">
      <c r="A4" s="123">
        <v>102</v>
      </c>
      <c r="B4" s="124" t="s">
        <v>11</v>
      </c>
      <c r="C4" s="124" t="s">
        <v>12</v>
      </c>
      <c r="D4" s="121">
        <v>45000</v>
      </c>
      <c r="E4" s="124">
        <v>43664</v>
      </c>
      <c r="F4" s="124">
        <v>0.78</v>
      </c>
      <c r="G4" s="121">
        <v>5500</v>
      </c>
      <c r="H4" s="125" t="s">
        <v>10</v>
      </c>
    </row>
    <row r="5" spans="1:8" x14ac:dyDescent="0.3">
      <c r="A5" s="119">
        <v>103</v>
      </c>
      <c r="B5" s="120" t="s">
        <v>14</v>
      </c>
      <c r="C5" s="120" t="s">
        <v>15</v>
      </c>
      <c r="D5" s="121">
        <v>68000</v>
      </c>
      <c r="E5" s="120">
        <v>42816</v>
      </c>
      <c r="F5" s="120">
        <v>0.9</v>
      </c>
      <c r="G5" s="121">
        <v>8000</v>
      </c>
      <c r="H5" s="122" t="s">
        <v>17</v>
      </c>
    </row>
    <row r="6" spans="1:8" x14ac:dyDescent="0.3">
      <c r="A6" s="123">
        <v>104</v>
      </c>
      <c r="B6" s="124" t="s">
        <v>18</v>
      </c>
      <c r="C6" s="124" t="s">
        <v>9</v>
      </c>
      <c r="D6" s="121">
        <v>58000</v>
      </c>
      <c r="E6" s="124">
        <v>43840</v>
      </c>
      <c r="F6" s="124">
        <v>0.88</v>
      </c>
      <c r="G6" s="121">
        <v>6200</v>
      </c>
      <c r="H6" s="125" t="s">
        <v>10</v>
      </c>
    </row>
    <row r="7" spans="1:8" x14ac:dyDescent="0.3">
      <c r="A7" s="119">
        <v>105</v>
      </c>
      <c r="B7" s="120" t="s">
        <v>19</v>
      </c>
      <c r="C7" s="120" t="s">
        <v>12</v>
      </c>
      <c r="D7" s="121">
        <v>47000</v>
      </c>
      <c r="E7" s="120">
        <v>42702</v>
      </c>
      <c r="F7" s="120">
        <v>0.65</v>
      </c>
      <c r="G7" s="121">
        <v>4000</v>
      </c>
      <c r="H7" s="122" t="s">
        <v>17</v>
      </c>
    </row>
    <row r="8" spans="1:8" x14ac:dyDescent="0.3">
      <c r="A8" s="123">
        <v>106</v>
      </c>
      <c r="B8" s="124" t="s">
        <v>21</v>
      </c>
      <c r="C8" s="124" t="s">
        <v>15</v>
      </c>
      <c r="D8" s="121">
        <v>72000</v>
      </c>
      <c r="E8" s="124">
        <v>42044</v>
      </c>
      <c r="F8" s="124">
        <v>0.92</v>
      </c>
      <c r="G8" s="121">
        <v>9000</v>
      </c>
      <c r="H8" s="125" t="s">
        <v>10</v>
      </c>
    </row>
    <row r="9" spans="1:8" x14ac:dyDescent="0.3">
      <c r="A9" s="119">
        <v>107</v>
      </c>
      <c r="B9" s="120" t="s">
        <v>22</v>
      </c>
      <c r="C9" s="120" t="s">
        <v>9</v>
      </c>
      <c r="D9" s="121">
        <v>51000</v>
      </c>
      <c r="E9" s="120">
        <v>44361</v>
      </c>
      <c r="F9" s="120">
        <v>0.75</v>
      </c>
      <c r="G9" s="121">
        <v>5000</v>
      </c>
      <c r="H9" s="122" t="s">
        <v>10</v>
      </c>
    </row>
    <row r="10" spans="1:8" x14ac:dyDescent="0.3">
      <c r="A10" s="123">
        <v>108</v>
      </c>
      <c r="B10" s="124" t="s">
        <v>24</v>
      </c>
      <c r="C10" s="124" t="s">
        <v>15</v>
      </c>
      <c r="D10" s="121">
        <v>69000</v>
      </c>
      <c r="E10" s="124">
        <v>43348</v>
      </c>
      <c r="F10" s="124">
        <v>0.89</v>
      </c>
      <c r="G10" s="121">
        <v>7700</v>
      </c>
      <c r="H10" s="125" t="s">
        <v>10</v>
      </c>
    </row>
    <row r="11" spans="1:8" x14ac:dyDescent="0.3">
      <c r="A11" s="119">
        <v>109</v>
      </c>
      <c r="B11" s="120" t="s">
        <v>25</v>
      </c>
      <c r="C11" s="120" t="s">
        <v>12</v>
      </c>
      <c r="D11" s="121">
        <v>46000</v>
      </c>
      <c r="E11" s="120">
        <v>43816</v>
      </c>
      <c r="F11" s="120">
        <v>0.68</v>
      </c>
      <c r="G11" s="121">
        <v>4500</v>
      </c>
      <c r="H11" s="122" t="s">
        <v>10</v>
      </c>
    </row>
    <row r="12" spans="1:8" x14ac:dyDescent="0.3">
      <c r="A12" s="126">
        <v>110</v>
      </c>
      <c r="B12" s="127" t="s">
        <v>27</v>
      </c>
      <c r="C12" s="127" t="s">
        <v>9</v>
      </c>
      <c r="D12" s="128">
        <v>53000</v>
      </c>
      <c r="E12" s="127">
        <v>44654</v>
      </c>
      <c r="F12" s="127">
        <v>0.8</v>
      </c>
      <c r="G12" s="128">
        <v>5200</v>
      </c>
      <c r="H12" s="129" t="s">
        <v>10</v>
      </c>
    </row>
    <row r="18" spans="1:1" x14ac:dyDescent="0.3">
      <c r="A18" t="s">
        <v>31</v>
      </c>
    </row>
  </sheetData>
  <mergeCells count="1">
    <mergeCell ref="A1:H1"/>
  </mergeCells>
  <pageMargins left="0.7" right="0.7" top="0.75" bottom="0.75" header="0.3" footer="0.3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4D6D9-18CC-49D3-9EB9-72B1E8CE3EE6}">
  <sheetPr>
    <pageSetUpPr fitToPage="1"/>
  </sheetPr>
  <dimension ref="A1:H17"/>
  <sheetViews>
    <sheetView workbookViewId="0">
      <selection activeCell="E6" sqref="E6"/>
    </sheetView>
  </sheetViews>
  <sheetFormatPr defaultRowHeight="14.4" x14ac:dyDescent="0.3"/>
  <cols>
    <col min="1" max="1" width="11" bestFit="1" customWidth="1"/>
    <col min="2" max="2" width="10.44140625" bestFit="1" customWidth="1"/>
    <col min="3" max="3" width="15.5546875" bestFit="1" customWidth="1"/>
    <col min="4" max="4" width="10.5546875" bestFit="1" customWidth="1"/>
    <col min="5" max="5" width="15.5546875" customWidth="1"/>
    <col min="6" max="6" width="19.6640625" bestFit="1" customWidth="1"/>
    <col min="7" max="8" width="10.6640625" bestFit="1" customWidth="1"/>
  </cols>
  <sheetData>
    <row r="1" spans="1:8" x14ac:dyDescent="0.3">
      <c r="A1" s="41" t="s">
        <v>29</v>
      </c>
      <c r="B1" s="41"/>
      <c r="C1" s="41"/>
      <c r="D1" s="41"/>
      <c r="E1" s="41"/>
      <c r="F1" s="41"/>
      <c r="G1" s="41"/>
      <c r="H1" s="41"/>
    </row>
    <row r="2" spans="1:8" x14ac:dyDescent="0.3">
      <c r="A2" s="14" t="s">
        <v>0</v>
      </c>
      <c r="B2" s="15" t="s">
        <v>1</v>
      </c>
      <c r="C2" s="15" t="s">
        <v>2</v>
      </c>
      <c r="D2" s="15" t="s">
        <v>3</v>
      </c>
      <c r="E2" s="92" t="s">
        <v>4</v>
      </c>
      <c r="F2" s="15" t="s">
        <v>5</v>
      </c>
      <c r="G2" s="15" t="s">
        <v>6</v>
      </c>
      <c r="H2" s="16" t="s">
        <v>7</v>
      </c>
    </row>
    <row r="3" spans="1:8" x14ac:dyDescent="0.3">
      <c r="A3" s="17">
        <v>101</v>
      </c>
      <c r="B3" s="18" t="s">
        <v>8</v>
      </c>
      <c r="C3" s="18" t="s">
        <v>9</v>
      </c>
      <c r="D3" s="18">
        <v>52000</v>
      </c>
      <c r="E3" s="130">
        <v>43232</v>
      </c>
      <c r="F3" s="20">
        <v>0.85</v>
      </c>
      <c r="G3" s="18">
        <v>6000</v>
      </c>
      <c r="H3" s="21" t="s">
        <v>10</v>
      </c>
    </row>
    <row r="4" spans="1:8" x14ac:dyDescent="0.3">
      <c r="A4" s="22">
        <v>102</v>
      </c>
      <c r="B4" s="23" t="s">
        <v>11</v>
      </c>
      <c r="C4" s="23" t="s">
        <v>12</v>
      </c>
      <c r="D4" s="23">
        <v>45000</v>
      </c>
      <c r="E4" s="130">
        <v>43664</v>
      </c>
      <c r="F4" s="25">
        <v>0.78</v>
      </c>
      <c r="G4" s="23">
        <v>5500</v>
      </c>
      <c r="H4" s="26" t="s">
        <v>10</v>
      </c>
    </row>
    <row r="5" spans="1:8" x14ac:dyDescent="0.3">
      <c r="A5" s="17">
        <v>103</v>
      </c>
      <c r="B5" s="18" t="s">
        <v>14</v>
      </c>
      <c r="C5" s="18" t="s">
        <v>15</v>
      </c>
      <c r="D5" s="18">
        <v>68000</v>
      </c>
      <c r="E5" s="130">
        <v>42816</v>
      </c>
      <c r="F5" s="20">
        <v>0.9</v>
      </c>
      <c r="G5" s="18">
        <v>8000</v>
      </c>
      <c r="H5" s="21" t="s">
        <v>17</v>
      </c>
    </row>
    <row r="6" spans="1:8" x14ac:dyDescent="0.3">
      <c r="A6" s="22">
        <v>104</v>
      </c>
      <c r="B6" s="23" t="s">
        <v>18</v>
      </c>
      <c r="C6" s="23" t="s">
        <v>9</v>
      </c>
      <c r="D6" s="23">
        <v>58000</v>
      </c>
      <c r="E6" s="130">
        <v>43840</v>
      </c>
      <c r="F6" s="25">
        <v>0.88</v>
      </c>
      <c r="G6" s="23">
        <v>6200</v>
      </c>
      <c r="H6" s="26" t="s">
        <v>10</v>
      </c>
    </row>
    <row r="7" spans="1:8" x14ac:dyDescent="0.3">
      <c r="A7" s="17">
        <v>105</v>
      </c>
      <c r="B7" s="18" t="s">
        <v>19</v>
      </c>
      <c r="C7" s="18" t="s">
        <v>12</v>
      </c>
      <c r="D7" s="18">
        <v>47000</v>
      </c>
      <c r="E7" s="130">
        <v>42702</v>
      </c>
      <c r="F7" s="20">
        <v>0.65</v>
      </c>
      <c r="G7" s="18">
        <v>4000</v>
      </c>
      <c r="H7" s="21" t="s">
        <v>17</v>
      </c>
    </row>
    <row r="8" spans="1:8" x14ac:dyDescent="0.3">
      <c r="A8" s="22">
        <v>106</v>
      </c>
      <c r="B8" s="23" t="s">
        <v>21</v>
      </c>
      <c r="C8" s="23" t="s">
        <v>15</v>
      </c>
      <c r="D8" s="23">
        <v>72000</v>
      </c>
      <c r="E8" s="130">
        <v>42044</v>
      </c>
      <c r="F8" s="25">
        <v>0.92</v>
      </c>
      <c r="G8" s="23">
        <v>9000</v>
      </c>
      <c r="H8" s="26" t="s">
        <v>10</v>
      </c>
    </row>
    <row r="9" spans="1:8" x14ac:dyDescent="0.3">
      <c r="A9" s="17">
        <v>107</v>
      </c>
      <c r="B9" s="18" t="s">
        <v>22</v>
      </c>
      <c r="C9" s="18" t="s">
        <v>9</v>
      </c>
      <c r="D9" s="18">
        <v>51000</v>
      </c>
      <c r="E9" s="130">
        <v>44361</v>
      </c>
      <c r="F9" s="20">
        <v>0.75</v>
      </c>
      <c r="G9" s="18">
        <v>5000</v>
      </c>
      <c r="H9" s="21" t="s">
        <v>10</v>
      </c>
    </row>
    <row r="10" spans="1:8" x14ac:dyDescent="0.3">
      <c r="A10" s="22">
        <v>108</v>
      </c>
      <c r="B10" s="23" t="s">
        <v>24</v>
      </c>
      <c r="C10" s="23" t="s">
        <v>15</v>
      </c>
      <c r="D10" s="23">
        <v>69000</v>
      </c>
      <c r="E10" s="130">
        <v>43348</v>
      </c>
      <c r="F10" s="25">
        <v>0.89</v>
      </c>
      <c r="G10" s="23">
        <v>7700</v>
      </c>
      <c r="H10" s="26" t="s">
        <v>10</v>
      </c>
    </row>
    <row r="11" spans="1:8" x14ac:dyDescent="0.3">
      <c r="A11" s="17">
        <v>109</v>
      </c>
      <c r="B11" s="18" t="s">
        <v>25</v>
      </c>
      <c r="C11" s="18" t="s">
        <v>12</v>
      </c>
      <c r="D11" s="18">
        <v>46000</v>
      </c>
      <c r="E11" s="130">
        <v>43816</v>
      </c>
      <c r="F11" s="20">
        <v>0.68</v>
      </c>
      <c r="G11" s="18">
        <v>4500</v>
      </c>
      <c r="H11" s="21" t="s">
        <v>10</v>
      </c>
    </row>
    <row r="12" spans="1:8" x14ac:dyDescent="0.3">
      <c r="A12" s="27">
        <v>110</v>
      </c>
      <c r="B12" s="28" t="s">
        <v>27</v>
      </c>
      <c r="C12" s="28" t="s">
        <v>9</v>
      </c>
      <c r="D12" s="28">
        <v>53000</v>
      </c>
      <c r="E12" s="131">
        <v>44654</v>
      </c>
      <c r="F12" s="30">
        <v>0.8</v>
      </c>
      <c r="G12" s="28">
        <v>5200</v>
      </c>
      <c r="H12" s="31" t="s">
        <v>10</v>
      </c>
    </row>
    <row r="17" spans="1:1" x14ac:dyDescent="0.3">
      <c r="A17" t="s">
        <v>32</v>
      </c>
    </row>
  </sheetData>
  <mergeCells count="1">
    <mergeCell ref="A1:H1"/>
  </mergeCells>
  <pageMargins left="0.7" right="0.7" top="0.75" bottom="0.75" header="0.3" footer="0.3"/>
  <pageSetup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831BD-CF13-47B2-A0E6-AA610B0C8822}">
  <sheetPr>
    <pageSetUpPr fitToPage="1"/>
  </sheetPr>
  <dimension ref="A1:H19"/>
  <sheetViews>
    <sheetView workbookViewId="0">
      <selection activeCell="E5" sqref="E5"/>
    </sheetView>
  </sheetViews>
  <sheetFormatPr defaultRowHeight="14.4" x14ac:dyDescent="0.3"/>
  <cols>
    <col min="1" max="1" width="11" bestFit="1" customWidth="1"/>
    <col min="2" max="2" width="10.44140625" bestFit="1" customWidth="1"/>
    <col min="3" max="3" width="15.5546875" bestFit="1" customWidth="1"/>
    <col min="4" max="4" width="10.5546875" bestFit="1" customWidth="1"/>
    <col min="5" max="5" width="13.109375" bestFit="1" customWidth="1"/>
    <col min="6" max="6" width="19.6640625" bestFit="1" customWidth="1"/>
    <col min="7" max="8" width="10.6640625" bestFit="1" customWidth="1"/>
  </cols>
  <sheetData>
    <row r="1" spans="1:8" x14ac:dyDescent="0.3">
      <c r="A1" s="41" t="s">
        <v>29</v>
      </c>
      <c r="B1" s="41"/>
      <c r="C1" s="41"/>
      <c r="D1" s="41"/>
      <c r="E1" s="41"/>
      <c r="F1" s="41"/>
      <c r="G1" s="41"/>
      <c r="H1" s="41"/>
    </row>
    <row r="2" spans="1:8" x14ac:dyDescent="0.3">
      <c r="A2" s="14" t="s">
        <v>0</v>
      </c>
      <c r="B2" s="15" t="s">
        <v>1</v>
      </c>
      <c r="C2" s="15" t="s">
        <v>2</v>
      </c>
      <c r="D2" s="15" t="s">
        <v>3</v>
      </c>
      <c r="E2" s="15" t="s">
        <v>4</v>
      </c>
      <c r="F2" s="92" t="s">
        <v>5</v>
      </c>
      <c r="G2" s="15" t="s">
        <v>6</v>
      </c>
      <c r="H2" s="16" t="s">
        <v>7</v>
      </c>
    </row>
    <row r="3" spans="1:8" x14ac:dyDescent="0.3">
      <c r="A3" s="17">
        <v>101</v>
      </c>
      <c r="B3" s="18" t="s">
        <v>8</v>
      </c>
      <c r="C3" s="18" t="s">
        <v>9</v>
      </c>
      <c r="D3" s="18">
        <v>52000</v>
      </c>
      <c r="E3" s="19">
        <v>43232</v>
      </c>
      <c r="F3" s="132">
        <v>0.85</v>
      </c>
      <c r="G3" s="18">
        <v>6000</v>
      </c>
      <c r="H3" s="21" t="s">
        <v>10</v>
      </c>
    </row>
    <row r="4" spans="1:8" x14ac:dyDescent="0.3">
      <c r="A4" s="22">
        <v>102</v>
      </c>
      <c r="B4" s="23" t="s">
        <v>11</v>
      </c>
      <c r="C4" s="23" t="s">
        <v>12</v>
      </c>
      <c r="D4" s="23">
        <v>45000</v>
      </c>
      <c r="E4" s="24">
        <v>43664</v>
      </c>
      <c r="F4" s="132">
        <v>0.78</v>
      </c>
      <c r="G4" s="23">
        <v>5500</v>
      </c>
      <c r="H4" s="26" t="s">
        <v>10</v>
      </c>
    </row>
    <row r="5" spans="1:8" x14ac:dyDescent="0.3">
      <c r="A5" s="17">
        <v>103</v>
      </c>
      <c r="B5" s="18" t="s">
        <v>14</v>
      </c>
      <c r="C5" s="18" t="s">
        <v>15</v>
      </c>
      <c r="D5" s="18">
        <v>68000</v>
      </c>
      <c r="E5" s="19">
        <v>42816</v>
      </c>
      <c r="F5" s="132">
        <v>0.9</v>
      </c>
      <c r="G5" s="18">
        <v>8000</v>
      </c>
      <c r="H5" s="21" t="s">
        <v>17</v>
      </c>
    </row>
    <row r="6" spans="1:8" x14ac:dyDescent="0.3">
      <c r="A6" s="22">
        <v>104</v>
      </c>
      <c r="B6" s="23" t="s">
        <v>18</v>
      </c>
      <c r="C6" s="23" t="s">
        <v>9</v>
      </c>
      <c r="D6" s="23">
        <v>58000</v>
      </c>
      <c r="E6" s="24">
        <v>43840</v>
      </c>
      <c r="F6" s="132">
        <v>0.88</v>
      </c>
      <c r="G6" s="23">
        <v>6200</v>
      </c>
      <c r="H6" s="26" t="s">
        <v>10</v>
      </c>
    </row>
    <row r="7" spans="1:8" x14ac:dyDescent="0.3">
      <c r="A7" s="17">
        <v>105</v>
      </c>
      <c r="B7" s="18" t="s">
        <v>19</v>
      </c>
      <c r="C7" s="18" t="s">
        <v>12</v>
      </c>
      <c r="D7" s="18">
        <v>47000</v>
      </c>
      <c r="E7" s="19">
        <v>42702</v>
      </c>
      <c r="F7" s="132">
        <v>0.65</v>
      </c>
      <c r="G7" s="18">
        <v>4000</v>
      </c>
      <c r="H7" s="21" t="s">
        <v>17</v>
      </c>
    </row>
    <row r="8" spans="1:8" x14ac:dyDescent="0.3">
      <c r="A8" s="22">
        <v>106</v>
      </c>
      <c r="B8" s="23" t="s">
        <v>21</v>
      </c>
      <c r="C8" s="23" t="s">
        <v>15</v>
      </c>
      <c r="D8" s="23">
        <v>72000</v>
      </c>
      <c r="E8" s="24">
        <v>42044</v>
      </c>
      <c r="F8" s="132">
        <v>0.92</v>
      </c>
      <c r="G8" s="23">
        <v>9000</v>
      </c>
      <c r="H8" s="26" t="s">
        <v>10</v>
      </c>
    </row>
    <row r="9" spans="1:8" x14ac:dyDescent="0.3">
      <c r="A9" s="17">
        <v>107</v>
      </c>
      <c r="B9" s="18" t="s">
        <v>22</v>
      </c>
      <c r="C9" s="18" t="s">
        <v>9</v>
      </c>
      <c r="D9" s="18">
        <v>51000</v>
      </c>
      <c r="E9" s="19">
        <v>44361</v>
      </c>
      <c r="F9" s="132">
        <v>0.75</v>
      </c>
      <c r="G9" s="18">
        <v>5000</v>
      </c>
      <c r="H9" s="21" t="s">
        <v>10</v>
      </c>
    </row>
    <row r="10" spans="1:8" x14ac:dyDescent="0.3">
      <c r="A10" s="22">
        <v>108</v>
      </c>
      <c r="B10" s="23" t="s">
        <v>24</v>
      </c>
      <c r="C10" s="23" t="s">
        <v>15</v>
      </c>
      <c r="D10" s="23">
        <v>69000</v>
      </c>
      <c r="E10" s="24">
        <v>43348</v>
      </c>
      <c r="F10" s="132">
        <v>0.89</v>
      </c>
      <c r="G10" s="23">
        <v>7700</v>
      </c>
      <c r="H10" s="26" t="s">
        <v>10</v>
      </c>
    </row>
    <row r="11" spans="1:8" x14ac:dyDescent="0.3">
      <c r="A11" s="17">
        <v>109</v>
      </c>
      <c r="B11" s="18" t="s">
        <v>25</v>
      </c>
      <c r="C11" s="18" t="s">
        <v>12</v>
      </c>
      <c r="D11" s="18">
        <v>46000</v>
      </c>
      <c r="E11" s="19">
        <v>43816</v>
      </c>
      <c r="F11" s="132">
        <v>0.68</v>
      </c>
      <c r="G11" s="18">
        <v>4500</v>
      </c>
      <c r="H11" s="21" t="s">
        <v>10</v>
      </c>
    </row>
    <row r="12" spans="1:8" x14ac:dyDescent="0.3">
      <c r="A12" s="27">
        <v>110</v>
      </c>
      <c r="B12" s="28" t="s">
        <v>27</v>
      </c>
      <c r="C12" s="28" t="s">
        <v>9</v>
      </c>
      <c r="D12" s="28">
        <v>53000</v>
      </c>
      <c r="E12" s="29">
        <v>44654</v>
      </c>
      <c r="F12" s="133">
        <v>0.8</v>
      </c>
      <c r="G12" s="28">
        <v>5200</v>
      </c>
      <c r="H12" s="31" t="s">
        <v>10</v>
      </c>
    </row>
    <row r="19" spans="1:1" x14ac:dyDescent="0.3">
      <c r="A19" t="s">
        <v>33</v>
      </c>
    </row>
  </sheetData>
  <mergeCells count="1">
    <mergeCell ref="A1:H1"/>
  </mergeCells>
  <pageMargins left="0.7" right="0.7" top="0.75" bottom="0.75" header="0.3" footer="0.3"/>
  <pageSetup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9C747-03D9-4BDC-9BE7-76C0D2BB1311}">
  <sheetPr>
    <pageSetUpPr fitToPage="1"/>
  </sheetPr>
  <dimension ref="A1:H19"/>
  <sheetViews>
    <sheetView workbookViewId="0">
      <selection activeCell="E6" sqref="E6"/>
    </sheetView>
  </sheetViews>
  <sheetFormatPr defaultRowHeight="14.4" x14ac:dyDescent="0.3"/>
  <cols>
    <col min="1" max="1" width="11" bestFit="1" customWidth="1"/>
    <col min="2" max="2" width="10.44140625" bestFit="1" customWidth="1"/>
    <col min="3" max="3" width="15.5546875" bestFit="1" customWidth="1"/>
    <col min="4" max="4" width="10.5546875" bestFit="1" customWidth="1"/>
    <col min="5" max="5" width="13.109375" bestFit="1" customWidth="1"/>
    <col min="6" max="6" width="19.6640625" bestFit="1" customWidth="1"/>
    <col min="7" max="8" width="10.6640625" bestFit="1" customWidth="1"/>
  </cols>
  <sheetData>
    <row r="1" spans="1:8" x14ac:dyDescent="0.3">
      <c r="A1" s="41" t="s">
        <v>29</v>
      </c>
      <c r="B1" s="41"/>
      <c r="C1" s="41"/>
      <c r="D1" s="41"/>
      <c r="E1" s="41"/>
      <c r="F1" s="41"/>
      <c r="G1" s="41"/>
      <c r="H1" s="41"/>
    </row>
    <row r="2" spans="1:8" x14ac:dyDescent="0.3">
      <c r="A2" s="14" t="s">
        <v>0</v>
      </c>
      <c r="B2" s="15" t="s">
        <v>1</v>
      </c>
      <c r="C2" s="15" t="s">
        <v>2</v>
      </c>
      <c r="D2" s="92" t="s">
        <v>3</v>
      </c>
      <c r="E2" s="15" t="s">
        <v>4</v>
      </c>
      <c r="F2" s="15" t="s">
        <v>5</v>
      </c>
      <c r="G2" s="15" t="s">
        <v>6</v>
      </c>
      <c r="H2" s="16" t="s">
        <v>7</v>
      </c>
    </row>
    <row r="3" spans="1:8" x14ac:dyDescent="0.3">
      <c r="A3" s="17">
        <v>101</v>
      </c>
      <c r="B3" s="18" t="s">
        <v>8</v>
      </c>
      <c r="C3" s="18" t="s">
        <v>9</v>
      </c>
      <c r="D3" s="134">
        <v>52000</v>
      </c>
      <c r="E3" s="19">
        <v>43232</v>
      </c>
      <c r="F3" s="20">
        <v>0.85</v>
      </c>
      <c r="G3" s="18">
        <v>6000</v>
      </c>
      <c r="H3" s="21" t="s">
        <v>10</v>
      </c>
    </row>
    <row r="4" spans="1:8" x14ac:dyDescent="0.3">
      <c r="A4" s="22">
        <v>102</v>
      </c>
      <c r="B4" s="23" t="s">
        <v>11</v>
      </c>
      <c r="C4" s="23" t="s">
        <v>12</v>
      </c>
      <c r="D4" s="134">
        <v>45000</v>
      </c>
      <c r="E4" s="24">
        <v>43664</v>
      </c>
      <c r="F4" s="25">
        <v>0.78</v>
      </c>
      <c r="G4" s="23">
        <v>5500</v>
      </c>
      <c r="H4" s="26" t="s">
        <v>10</v>
      </c>
    </row>
    <row r="5" spans="1:8" x14ac:dyDescent="0.3">
      <c r="A5" s="17">
        <v>103</v>
      </c>
      <c r="B5" s="18" t="s">
        <v>14</v>
      </c>
      <c r="C5" s="18" t="s">
        <v>15</v>
      </c>
      <c r="D5" s="134">
        <v>68000</v>
      </c>
      <c r="E5" s="19">
        <v>42816</v>
      </c>
      <c r="F5" s="20">
        <v>0.9</v>
      </c>
      <c r="G5" s="18">
        <v>8000</v>
      </c>
      <c r="H5" s="21" t="s">
        <v>17</v>
      </c>
    </row>
    <row r="6" spans="1:8" x14ac:dyDescent="0.3">
      <c r="A6" s="22">
        <v>104</v>
      </c>
      <c r="B6" s="23" t="s">
        <v>18</v>
      </c>
      <c r="C6" s="23" t="s">
        <v>9</v>
      </c>
      <c r="D6" s="134">
        <v>58000</v>
      </c>
      <c r="E6" s="24">
        <v>43840</v>
      </c>
      <c r="F6" s="25">
        <v>0.88</v>
      </c>
      <c r="G6" s="23">
        <v>6200</v>
      </c>
      <c r="H6" s="26" t="s">
        <v>10</v>
      </c>
    </row>
    <row r="7" spans="1:8" x14ac:dyDescent="0.3">
      <c r="A7" s="17">
        <v>105</v>
      </c>
      <c r="B7" s="18" t="s">
        <v>19</v>
      </c>
      <c r="C7" s="18" t="s">
        <v>12</v>
      </c>
      <c r="D7" s="134">
        <v>47000</v>
      </c>
      <c r="E7" s="19">
        <v>42702</v>
      </c>
      <c r="F7" s="20">
        <v>0.65</v>
      </c>
      <c r="G7" s="18">
        <v>4000</v>
      </c>
      <c r="H7" s="21" t="s">
        <v>17</v>
      </c>
    </row>
    <row r="8" spans="1:8" x14ac:dyDescent="0.3">
      <c r="A8" s="22">
        <v>106</v>
      </c>
      <c r="B8" s="23" t="s">
        <v>21</v>
      </c>
      <c r="C8" s="23" t="s">
        <v>15</v>
      </c>
      <c r="D8" s="134">
        <v>72000</v>
      </c>
      <c r="E8" s="24">
        <v>42044</v>
      </c>
      <c r="F8" s="25">
        <v>0.92</v>
      </c>
      <c r="G8" s="23">
        <v>9000</v>
      </c>
      <c r="H8" s="26" t="s">
        <v>10</v>
      </c>
    </row>
    <row r="9" spans="1:8" x14ac:dyDescent="0.3">
      <c r="A9" s="17">
        <v>107</v>
      </c>
      <c r="B9" s="18" t="s">
        <v>22</v>
      </c>
      <c r="C9" s="18" t="s">
        <v>9</v>
      </c>
      <c r="D9" s="134">
        <v>51000</v>
      </c>
      <c r="E9" s="19">
        <v>44361</v>
      </c>
      <c r="F9" s="20">
        <v>0.75</v>
      </c>
      <c r="G9" s="18">
        <v>5000</v>
      </c>
      <c r="H9" s="21" t="s">
        <v>10</v>
      </c>
    </row>
    <row r="10" spans="1:8" x14ac:dyDescent="0.3">
      <c r="A10" s="22">
        <v>108</v>
      </c>
      <c r="B10" s="23" t="s">
        <v>24</v>
      </c>
      <c r="C10" s="23" t="s">
        <v>15</v>
      </c>
      <c r="D10" s="134">
        <v>69000</v>
      </c>
      <c r="E10" s="24">
        <v>43348</v>
      </c>
      <c r="F10" s="25">
        <v>0.89</v>
      </c>
      <c r="G10" s="23">
        <v>7700</v>
      </c>
      <c r="H10" s="26" t="s">
        <v>10</v>
      </c>
    </row>
    <row r="11" spans="1:8" x14ac:dyDescent="0.3">
      <c r="A11" s="17">
        <v>109</v>
      </c>
      <c r="B11" s="18" t="s">
        <v>25</v>
      </c>
      <c r="C11" s="18" t="s">
        <v>12</v>
      </c>
      <c r="D11" s="134">
        <v>46000</v>
      </c>
      <c r="E11" s="19">
        <v>43816</v>
      </c>
      <c r="F11" s="20">
        <v>0.68</v>
      </c>
      <c r="G11" s="18">
        <v>4500</v>
      </c>
      <c r="H11" s="21" t="s">
        <v>10</v>
      </c>
    </row>
    <row r="12" spans="1:8" x14ac:dyDescent="0.3">
      <c r="A12" s="27">
        <v>110</v>
      </c>
      <c r="B12" s="28" t="s">
        <v>27</v>
      </c>
      <c r="C12" s="28" t="s">
        <v>9</v>
      </c>
      <c r="D12" s="135">
        <v>53000</v>
      </c>
      <c r="E12" s="29">
        <v>44654</v>
      </c>
      <c r="F12" s="30">
        <v>0.8</v>
      </c>
      <c r="G12" s="28">
        <v>5200</v>
      </c>
      <c r="H12" s="31" t="s">
        <v>10</v>
      </c>
    </row>
    <row r="19" spans="1:1" x14ac:dyDescent="0.3">
      <c r="A19" t="s">
        <v>34</v>
      </c>
    </row>
  </sheetData>
  <mergeCells count="1">
    <mergeCell ref="A1:H1"/>
  </mergeCells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Q1</vt:lpstr>
      <vt:lpstr>Q2</vt:lpstr>
      <vt:lpstr>Q3</vt:lpstr>
      <vt:lpstr>Q4</vt:lpstr>
      <vt:lpstr>Q5</vt:lpstr>
      <vt:lpstr>Q6</vt:lpstr>
      <vt:lpstr>Q7</vt:lpstr>
      <vt:lpstr>Q8</vt:lpstr>
      <vt:lpstr>Q9</vt:lpstr>
      <vt:lpstr>Q10</vt:lpstr>
      <vt:lpstr>Q11</vt:lpstr>
      <vt:lpstr>Q12</vt:lpstr>
      <vt:lpstr>Q13</vt:lpstr>
      <vt:lpstr>Q14</vt:lpstr>
      <vt:lpstr>Q15</vt:lpstr>
      <vt:lpstr>Q16</vt:lpstr>
      <vt:lpstr>Q17</vt:lpstr>
      <vt:lpstr>Q18</vt:lpstr>
      <vt:lpstr>Q19</vt:lpstr>
      <vt:lpstr>Q20</vt:lpstr>
      <vt:lpstr>Q21</vt:lpstr>
      <vt:lpstr>Q22</vt:lpstr>
      <vt:lpstr>Q23</vt:lpstr>
      <vt:lpstr>Q24</vt:lpstr>
      <vt:lpstr>Q25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preetam rana</dc:creator>
  <cp:lastModifiedBy>preetam rana</cp:lastModifiedBy>
  <cp:lastPrinted>2025-07-22T10:30:08Z</cp:lastPrinted>
  <dcterms:created xsi:type="dcterms:W3CDTF">2025-07-22T06:41:39Z</dcterms:created>
  <dcterms:modified xsi:type="dcterms:W3CDTF">2025-07-22T10:32:54Z</dcterms:modified>
</cp:coreProperties>
</file>