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Preetham\Desktop\Business Toys Private Limited\"/>
    </mc:Choice>
  </mc:AlternateContent>
  <xr:revisionPtr revIDLastSave="0" documentId="8_{A9E747D0-5760-468F-A09D-0513E792AFC0}" xr6:coauthVersionLast="45" xr6:coauthVersionMax="45" xr10:uidLastSave="{00000000-0000-0000-0000-000000000000}"/>
  <bookViews>
    <workbookView xWindow="-108" yWindow="-108" windowWidth="23256" windowHeight="12576" tabRatio="500" activeTab="4" xr2:uid="{00000000-000D-0000-FFFF-FFFF00000000}"/>
  </bookViews>
  <sheets>
    <sheet name="DATA" sheetId="6" r:id="rId1"/>
    <sheet name="Regression" sheetId="8" r:id="rId2"/>
    <sheet name="Sheet1" sheetId="12" r:id="rId3"/>
    <sheet name="Sheet3" sheetId="13" r:id="rId4"/>
    <sheet name="Sheet4" sheetId="14" r:id="rId5"/>
    <sheet name="Coded" sheetId="7" r:id="rId6"/>
    <sheet name="Dashboad" sheetId="9" r:id="rId7"/>
    <sheet name="Sheet2" sheetId="11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11" l="1"/>
  <c r="N15" i="11"/>
  <c r="N23" i="11"/>
  <c r="M7" i="11"/>
  <c r="M8" i="11"/>
  <c r="N8" i="11" s="1"/>
  <c r="M15" i="11"/>
  <c r="M16" i="11"/>
  <c r="N16" i="11" s="1"/>
  <c r="M23" i="11"/>
  <c r="M24" i="11"/>
  <c r="N24" i="11" s="1"/>
  <c r="L8" i="11"/>
  <c r="L16" i="11"/>
  <c r="L24" i="11"/>
  <c r="K3" i="11"/>
  <c r="L3" i="11" s="1"/>
  <c r="K8" i="11"/>
  <c r="K9" i="11"/>
  <c r="L9" i="11" s="1"/>
  <c r="K11" i="11"/>
  <c r="L11" i="11" s="1"/>
  <c r="K16" i="11"/>
  <c r="K17" i="11"/>
  <c r="L17" i="11" s="1"/>
  <c r="K19" i="11"/>
  <c r="L19" i="11" s="1"/>
  <c r="K24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" i="11"/>
  <c r="I2" i="11"/>
  <c r="K2" i="11" s="1"/>
  <c r="L2" i="11" s="1"/>
  <c r="I3" i="11"/>
  <c r="M3" i="11" s="1"/>
  <c r="N3" i="11" s="1"/>
  <c r="I4" i="11"/>
  <c r="K4" i="11" s="1"/>
  <c r="L4" i="11" s="1"/>
  <c r="I5" i="11"/>
  <c r="K5" i="11" s="1"/>
  <c r="L5" i="11" s="1"/>
  <c r="I6" i="11"/>
  <c r="K6" i="11" s="1"/>
  <c r="L6" i="11" s="1"/>
  <c r="I7" i="11"/>
  <c r="K7" i="11" s="1"/>
  <c r="L7" i="11" s="1"/>
  <c r="I8" i="11"/>
  <c r="I9" i="11"/>
  <c r="M9" i="11" s="1"/>
  <c r="N9" i="11" s="1"/>
  <c r="I10" i="11"/>
  <c r="K10" i="11" s="1"/>
  <c r="L10" i="11" s="1"/>
  <c r="I11" i="11"/>
  <c r="M11" i="11" s="1"/>
  <c r="N11" i="11" s="1"/>
  <c r="I12" i="11"/>
  <c r="K12" i="11" s="1"/>
  <c r="L12" i="11" s="1"/>
  <c r="I13" i="11"/>
  <c r="K13" i="11" s="1"/>
  <c r="L13" i="11" s="1"/>
  <c r="I14" i="11"/>
  <c r="K14" i="11" s="1"/>
  <c r="L14" i="11" s="1"/>
  <c r="I15" i="11"/>
  <c r="K15" i="11" s="1"/>
  <c r="L15" i="11" s="1"/>
  <c r="I16" i="11"/>
  <c r="I17" i="11"/>
  <c r="M17" i="11" s="1"/>
  <c r="N17" i="11" s="1"/>
  <c r="I18" i="11"/>
  <c r="K18" i="11" s="1"/>
  <c r="L18" i="11" s="1"/>
  <c r="I19" i="11"/>
  <c r="M19" i="11" s="1"/>
  <c r="N19" i="11" s="1"/>
  <c r="I20" i="11"/>
  <c r="K20" i="11" s="1"/>
  <c r="L20" i="11" s="1"/>
  <c r="I21" i="11"/>
  <c r="K21" i="11" s="1"/>
  <c r="L21" i="11" s="1"/>
  <c r="I22" i="11"/>
  <c r="K22" i="11" s="1"/>
  <c r="L22" i="11" s="1"/>
  <c r="I23" i="11"/>
  <c r="K23" i="11" s="1"/>
  <c r="L23" i="11" s="1"/>
  <c r="I24" i="11"/>
  <c r="L25" i="11" l="1"/>
  <c r="M18" i="11"/>
  <c r="N18" i="11" s="1"/>
  <c r="M10" i="11"/>
  <c r="N10" i="11" s="1"/>
  <c r="M2" i="11"/>
  <c r="N2" i="11" s="1"/>
  <c r="M22" i="11"/>
  <c r="N22" i="11" s="1"/>
  <c r="M14" i="11"/>
  <c r="N14" i="11" s="1"/>
  <c r="M6" i="11"/>
  <c r="N6" i="11" s="1"/>
  <c r="M21" i="11"/>
  <c r="N21" i="11" s="1"/>
  <c r="M13" i="11"/>
  <c r="N13" i="11" s="1"/>
  <c r="M5" i="11"/>
  <c r="N5" i="11" s="1"/>
  <c r="M20" i="11"/>
  <c r="N20" i="11" s="1"/>
  <c r="M12" i="11"/>
  <c r="N12" i="11" s="1"/>
  <c r="M4" i="11"/>
  <c r="N4" i="11" s="1"/>
  <c r="U16" i="9"/>
  <c r="L21" i="8" s="1"/>
  <c r="U6" i="9"/>
  <c r="L20" i="8" s="1"/>
  <c r="S16" i="9"/>
  <c r="L19" i="8" s="1"/>
  <c r="S6" i="9"/>
  <c r="L18" i="8" s="1"/>
  <c r="N25" i="11" l="1"/>
  <c r="L22" i="8"/>
  <c r="G13" i="9" s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" i="7"/>
</calcChain>
</file>

<file path=xl/sharedStrings.xml><?xml version="1.0" encoding="utf-8"?>
<sst xmlns="http://schemas.openxmlformats.org/spreadsheetml/2006/main" count="408" uniqueCount="87">
  <si>
    <t>Product</t>
  </si>
  <si>
    <t>Price</t>
  </si>
  <si>
    <t>Screen</t>
  </si>
  <si>
    <t>Capacity</t>
  </si>
  <si>
    <t>Connectivity</t>
  </si>
  <si>
    <t xml:space="preserve">Gen </t>
  </si>
  <si>
    <t>16GB</t>
  </si>
  <si>
    <t>Wifi</t>
  </si>
  <si>
    <t>Mini</t>
  </si>
  <si>
    <t>Previous</t>
  </si>
  <si>
    <t>32GB</t>
  </si>
  <si>
    <t>Current</t>
  </si>
  <si>
    <t>Air</t>
  </si>
  <si>
    <t>64GB</t>
  </si>
  <si>
    <t>Cellular</t>
  </si>
  <si>
    <t>128GB</t>
  </si>
  <si>
    <t>Pro</t>
  </si>
  <si>
    <t>16GB Wifi Mini 2</t>
  </si>
  <si>
    <t>32GB Wifi Mini 2</t>
  </si>
  <si>
    <t>16GB Wifi Mini 4</t>
  </si>
  <si>
    <t>64GB Wifi Mini 4</t>
  </si>
  <si>
    <t>16GB Cellular Air</t>
  </si>
  <si>
    <t>128GB Wifi Mini 4</t>
  </si>
  <si>
    <t>32GB Cellular Air</t>
  </si>
  <si>
    <t>128GB Wifi Air 2</t>
  </si>
  <si>
    <t>16GB Wifi Air</t>
  </si>
  <si>
    <t>32GB Wifi Air</t>
  </si>
  <si>
    <t>32GB Wifi Pro</t>
  </si>
  <si>
    <t>128GB Wifi Pro</t>
  </si>
  <si>
    <t>Sl.No</t>
  </si>
  <si>
    <t>32 GB</t>
  </si>
  <si>
    <t>wifi</t>
  </si>
  <si>
    <t>current</t>
  </si>
  <si>
    <t>16GB Wifi Air 2</t>
  </si>
  <si>
    <t>16GB Cellular Mini 4</t>
  </si>
  <si>
    <t>64 GB Wifi 2</t>
  </si>
  <si>
    <t>3263 Cellular Mini 2</t>
  </si>
  <si>
    <t>64GB Cellular Mini 4</t>
  </si>
  <si>
    <t>16GB Cellular Air 2</t>
  </si>
  <si>
    <t>128GB Cellular Mini 4</t>
  </si>
  <si>
    <t>64GB Cellular Air 2</t>
  </si>
  <si>
    <t>128GB Cellular Air 2</t>
  </si>
  <si>
    <t xml:space="preserve">128 GB Cellular pro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</si>
  <si>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</si>
  <si>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</si>
  <si>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</si>
  <si>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</si>
  <si>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</si>
  <si>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</si>
  <si>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</si>
  <si>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</si>
  <si>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</si>
  <si>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</si>
  <si>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</si>
  <si>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</si>
  <si>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</si>
  <si>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</si>
  <si>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</si>
  <si>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</si>
  <si>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</si>
  <si>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</si>
  <si>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</si>
  <si>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</si>
  <si>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</si>
  <si>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</si>
  <si>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</si>
  <si>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</si>
  <si>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</t>
  </si>
  <si>
    <t>screen</t>
  </si>
  <si>
    <t>capacity</t>
  </si>
  <si>
    <t>connectivity</t>
  </si>
  <si>
    <t>gen</t>
  </si>
  <si>
    <t>16gb</t>
  </si>
  <si>
    <t>pre</t>
  </si>
  <si>
    <t>price</t>
  </si>
  <si>
    <t xml:space="preserve">Screen </t>
  </si>
  <si>
    <t>Generation</t>
  </si>
  <si>
    <t>Predicted price</t>
  </si>
  <si>
    <t>Average Price</t>
  </si>
  <si>
    <t>Predicted-average</t>
  </si>
  <si>
    <t>SQR</t>
  </si>
  <si>
    <t>Sum</t>
  </si>
  <si>
    <t>Residual Sqr</t>
  </si>
  <si>
    <t>RESIDUAL OUTPUT</t>
  </si>
  <si>
    <t>Observation</t>
  </si>
  <si>
    <t>Predicted Price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</si>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</sst>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6"/>
      <color rgb="FF0070C0"/>
      <name val="Helvetica"/>
    </font>
    <font>
      <b/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Continuous"/>
    </xf>
    <xf numFmtId="0" fontId="8" fillId="0" borderId="0" xfId="0" applyFont="1" applyFill="1" applyBorder="1" applyAlignment="1">
      <alignment horizontal="center"/>
    </xf>
    <xf numFmtId="0" fontId="7" fillId="2" borderId="0" xfId="3"/>
    <xf numFmtId="164" fontId="0" fillId="0" borderId="0" xfId="0" applyNumberFormat="1"/>
    <xf numFmtId="1" fontId="0" fillId="0" borderId="0" xfId="0" applyNumberFormat="1"/>
    <xf numFmtId="0" fontId="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9" fontId="8" fillId="0" borderId="2" xfId="4" applyFont="1" applyFill="1" applyBorder="1" applyAlignment="1">
      <alignment horizontal="center"/>
    </xf>
    <xf numFmtId="9" fontId="0" fillId="0" borderId="0" xfId="4" applyFont="1" applyFill="1" applyBorder="1" applyAlignment="1"/>
    <xf numFmtId="9" fontId="0" fillId="0" borderId="1" xfId="4" applyFont="1" applyFill="1" applyBorder="1" applyAlignment="1"/>
  </cellXfs>
  <cellStyles count="5">
    <cellStyle name="Followed Hyperlink" xfId="2" builtinId="9" hidden="1"/>
    <cellStyle name="Good" xfId="3" builtinId="26"/>
    <cellStyle name="Hyperlink" xfId="1" builtinId="8" hidden="1"/>
    <cellStyle name="Normal" xfId="0" builtinId="0"/>
    <cellStyle name="Percent" xfId="4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Screen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Coded!$H$2:$H$24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</c:numCache>
            </c:numRef>
          </c:xVal>
          <c:yVal>
            <c:numRef>
              <c:f>Sheet3!$C$28:$C$50</c:f>
              <c:numCache>
                <c:formatCode>General</c:formatCode>
                <c:ptCount val="23"/>
                <c:pt idx="0">
                  <c:v>-68.688523412812344</c:v>
                </c:pt>
                <c:pt idx="1">
                  <c:v>-43.650280091927527</c:v>
                </c:pt>
                <c:pt idx="2">
                  <c:v>15.925057454754437</c:v>
                </c:pt>
                <c:pt idx="3">
                  <c:v>-81.931772479172707</c:v>
                </c:pt>
                <c:pt idx="4">
                  <c:v>61.311476587187656</c:v>
                </c:pt>
                <c:pt idx="5">
                  <c:v>-33.998455903475929</c:v>
                </c:pt>
                <c:pt idx="6">
                  <c:v>-56.89352915828772</c:v>
                </c:pt>
                <c:pt idx="7">
                  <c:v>-17.318191611605926</c:v>
                </c:pt>
                <c:pt idx="8">
                  <c:v>41.827958919850687</c:v>
                </c:pt>
                <c:pt idx="9">
                  <c:v>-56.028871014076344</c:v>
                </c:pt>
                <c:pt idx="10">
                  <c:v>-8.9602125825911116</c:v>
                </c:pt>
                <c:pt idx="11">
                  <c:v>-67.241704969836178</c:v>
                </c:pt>
                <c:pt idx="12">
                  <c:v>82.252621373168722</c:v>
                </c:pt>
                <c:pt idx="13">
                  <c:v>-8.095554438379736</c:v>
                </c:pt>
                <c:pt idx="14">
                  <c:v>-30.990627693191414</c:v>
                </c:pt>
                <c:pt idx="15">
                  <c:v>8.5847098534903807</c:v>
                </c:pt>
                <c:pt idx="16">
                  <c:v>-42.203461648951361</c:v>
                </c:pt>
                <c:pt idx="17">
                  <c:v>16.942688882505195</c:v>
                </c:pt>
                <c:pt idx="18">
                  <c:v>-41.338803504739985</c:v>
                </c:pt>
                <c:pt idx="19">
                  <c:v>74.476802642918642</c:v>
                </c:pt>
                <c:pt idx="20">
                  <c:v>-16.300560183855055</c:v>
                </c:pt>
                <c:pt idx="21">
                  <c:v>74.55328928468839</c:v>
                </c:pt>
                <c:pt idx="22">
                  <c:v>100.4561907497847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7B-483D-96AB-4FC86DF49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97784"/>
        <c:axId val="489896184"/>
      </c:scatterChart>
      <c:valAx>
        <c:axId val="48989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Screen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896184"/>
        <c:crosses val="autoZero"/>
        <c:crossBetween val="midCat"/>
      </c:valAx>
      <c:valAx>
        <c:axId val="489896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897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Capacity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Coded!$I$2:$I$24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xVal>
          <c:yVal>
            <c:numRef>
              <c:f>Sheet3!$C$28:$C$50</c:f>
              <c:numCache>
                <c:formatCode>General</c:formatCode>
                <c:ptCount val="23"/>
                <c:pt idx="0">
                  <c:v>-68.688523412812344</c:v>
                </c:pt>
                <c:pt idx="1">
                  <c:v>-43.650280091927527</c:v>
                </c:pt>
                <c:pt idx="2">
                  <c:v>15.925057454754437</c:v>
                </c:pt>
                <c:pt idx="3">
                  <c:v>-81.931772479172707</c:v>
                </c:pt>
                <c:pt idx="4">
                  <c:v>61.311476587187656</c:v>
                </c:pt>
                <c:pt idx="5">
                  <c:v>-33.998455903475929</c:v>
                </c:pt>
                <c:pt idx="6">
                  <c:v>-56.89352915828772</c:v>
                </c:pt>
                <c:pt idx="7">
                  <c:v>-17.318191611605926</c:v>
                </c:pt>
                <c:pt idx="8">
                  <c:v>41.827958919850687</c:v>
                </c:pt>
                <c:pt idx="9">
                  <c:v>-56.028871014076344</c:v>
                </c:pt>
                <c:pt idx="10">
                  <c:v>-8.9602125825911116</c:v>
                </c:pt>
                <c:pt idx="11">
                  <c:v>-67.241704969836178</c:v>
                </c:pt>
                <c:pt idx="12">
                  <c:v>82.252621373168722</c:v>
                </c:pt>
                <c:pt idx="13">
                  <c:v>-8.095554438379736</c:v>
                </c:pt>
                <c:pt idx="14">
                  <c:v>-30.990627693191414</c:v>
                </c:pt>
                <c:pt idx="15">
                  <c:v>8.5847098534903807</c:v>
                </c:pt>
                <c:pt idx="16">
                  <c:v>-42.203461648951361</c:v>
                </c:pt>
                <c:pt idx="17">
                  <c:v>16.942688882505195</c:v>
                </c:pt>
                <c:pt idx="18">
                  <c:v>-41.338803504739985</c:v>
                </c:pt>
                <c:pt idx="19">
                  <c:v>74.476802642918642</c:v>
                </c:pt>
                <c:pt idx="20">
                  <c:v>-16.300560183855055</c:v>
                </c:pt>
                <c:pt idx="21">
                  <c:v>74.55328928468839</c:v>
                </c:pt>
                <c:pt idx="22">
                  <c:v>100.4561907497847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34-4A49-82FC-CD887715E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70192"/>
        <c:axId val="494570512"/>
      </c:scatterChart>
      <c:valAx>
        <c:axId val="49457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Capacity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570512"/>
        <c:crosses val="autoZero"/>
        <c:crossBetween val="midCat"/>
      </c:valAx>
      <c:valAx>
        <c:axId val="494570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570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Connectivity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Coded!$J$2:$J$24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</c:numCache>
            </c:numRef>
          </c:xVal>
          <c:yVal>
            <c:numRef>
              <c:f>Sheet3!$C$28:$C$50</c:f>
              <c:numCache>
                <c:formatCode>General</c:formatCode>
                <c:ptCount val="23"/>
                <c:pt idx="0">
                  <c:v>-68.688523412812344</c:v>
                </c:pt>
                <c:pt idx="1">
                  <c:v>-43.650280091927527</c:v>
                </c:pt>
                <c:pt idx="2">
                  <c:v>15.925057454754437</c:v>
                </c:pt>
                <c:pt idx="3">
                  <c:v>-81.931772479172707</c:v>
                </c:pt>
                <c:pt idx="4">
                  <c:v>61.311476587187656</c:v>
                </c:pt>
                <c:pt idx="5">
                  <c:v>-33.998455903475929</c:v>
                </c:pt>
                <c:pt idx="6">
                  <c:v>-56.89352915828772</c:v>
                </c:pt>
                <c:pt idx="7">
                  <c:v>-17.318191611605926</c:v>
                </c:pt>
                <c:pt idx="8">
                  <c:v>41.827958919850687</c:v>
                </c:pt>
                <c:pt idx="9">
                  <c:v>-56.028871014076344</c:v>
                </c:pt>
                <c:pt idx="10">
                  <c:v>-8.9602125825911116</c:v>
                </c:pt>
                <c:pt idx="11">
                  <c:v>-67.241704969836178</c:v>
                </c:pt>
                <c:pt idx="12">
                  <c:v>82.252621373168722</c:v>
                </c:pt>
                <c:pt idx="13">
                  <c:v>-8.095554438379736</c:v>
                </c:pt>
                <c:pt idx="14">
                  <c:v>-30.990627693191414</c:v>
                </c:pt>
                <c:pt idx="15">
                  <c:v>8.5847098534903807</c:v>
                </c:pt>
                <c:pt idx="16">
                  <c:v>-42.203461648951361</c:v>
                </c:pt>
                <c:pt idx="17">
                  <c:v>16.942688882505195</c:v>
                </c:pt>
                <c:pt idx="18">
                  <c:v>-41.338803504739985</c:v>
                </c:pt>
                <c:pt idx="19">
                  <c:v>74.476802642918642</c:v>
                </c:pt>
                <c:pt idx="20">
                  <c:v>-16.300560183855055</c:v>
                </c:pt>
                <c:pt idx="21">
                  <c:v>74.55328928468839</c:v>
                </c:pt>
                <c:pt idx="22">
                  <c:v>100.4561907497847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32-46CF-B766-488DD44AD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77232"/>
        <c:axId val="445636976"/>
      </c:scatterChart>
      <c:valAx>
        <c:axId val="49457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Connectivity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636976"/>
        <c:crosses val="autoZero"/>
        <c:crossBetween val="midCat"/>
      </c:valAx>
      <c:valAx>
        <c:axId val="445636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577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Gen 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124642090193271"/>
          <c:y val="0.26564115565099816"/>
          <c:w val="0.77088577706195816"/>
          <c:h val="0.5689229897399188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Coded!$K$2:$K$24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xVal>
          <c:yVal>
            <c:numRef>
              <c:f>Sheet3!$C$28:$C$50</c:f>
              <c:numCache>
                <c:formatCode>General</c:formatCode>
                <c:ptCount val="23"/>
                <c:pt idx="0">
                  <c:v>-68.688523412812344</c:v>
                </c:pt>
                <c:pt idx="1">
                  <c:v>-43.650280091927527</c:v>
                </c:pt>
                <c:pt idx="2">
                  <c:v>15.925057454754437</c:v>
                </c:pt>
                <c:pt idx="3">
                  <c:v>-81.931772479172707</c:v>
                </c:pt>
                <c:pt idx="4">
                  <c:v>61.311476587187656</c:v>
                </c:pt>
                <c:pt idx="5">
                  <c:v>-33.998455903475929</c:v>
                </c:pt>
                <c:pt idx="6">
                  <c:v>-56.89352915828772</c:v>
                </c:pt>
                <c:pt idx="7">
                  <c:v>-17.318191611605926</c:v>
                </c:pt>
                <c:pt idx="8">
                  <c:v>41.827958919850687</c:v>
                </c:pt>
                <c:pt idx="9">
                  <c:v>-56.028871014076344</c:v>
                </c:pt>
                <c:pt idx="10">
                  <c:v>-8.9602125825911116</c:v>
                </c:pt>
                <c:pt idx="11">
                  <c:v>-67.241704969836178</c:v>
                </c:pt>
                <c:pt idx="12">
                  <c:v>82.252621373168722</c:v>
                </c:pt>
                <c:pt idx="13">
                  <c:v>-8.095554438379736</c:v>
                </c:pt>
                <c:pt idx="14">
                  <c:v>-30.990627693191414</c:v>
                </c:pt>
                <c:pt idx="15">
                  <c:v>8.5847098534903807</c:v>
                </c:pt>
                <c:pt idx="16">
                  <c:v>-42.203461648951361</c:v>
                </c:pt>
                <c:pt idx="17">
                  <c:v>16.942688882505195</c:v>
                </c:pt>
                <c:pt idx="18">
                  <c:v>-41.338803504739985</c:v>
                </c:pt>
                <c:pt idx="19">
                  <c:v>74.476802642918642</c:v>
                </c:pt>
                <c:pt idx="20">
                  <c:v>-16.300560183855055</c:v>
                </c:pt>
                <c:pt idx="21">
                  <c:v>74.55328928468839</c:v>
                </c:pt>
                <c:pt idx="22">
                  <c:v>100.4561907497847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79-4053-B711-EAC79F21E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40496"/>
        <c:axId val="445638256"/>
      </c:scatterChart>
      <c:valAx>
        <c:axId val="44564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Gen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638256"/>
        <c:crosses val="autoZero"/>
        <c:crossBetween val="midCat"/>
      </c:valAx>
      <c:valAx>
        <c:axId val="445638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640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Screen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Coded!$H$2:$H$24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</c:numCache>
            </c:numRef>
          </c:xVal>
          <c:yVal>
            <c:numRef>
              <c:f>Sheet4!$C$27:$C$49</c:f>
              <c:numCache>
                <c:formatCode>General</c:formatCode>
                <c:ptCount val="23"/>
                <c:pt idx="0">
                  <c:v>-65.094231560294872</c:v>
                </c:pt>
                <c:pt idx="1">
                  <c:v>-49.026041831471673</c:v>
                </c:pt>
                <c:pt idx="2">
                  <c:v>54.905768439705128</c:v>
                </c:pt>
                <c:pt idx="3">
                  <c:v>-87.687118311552751</c:v>
                </c:pt>
                <c:pt idx="4">
                  <c:v>64.905768439705128</c:v>
                </c:pt>
                <c:pt idx="5">
                  <c:v>-12.957852102648474</c:v>
                </c:pt>
                <c:pt idx="6">
                  <c:v>-71.618928582729495</c:v>
                </c:pt>
                <c:pt idx="7">
                  <c:v>12.312881688447249</c:v>
                </c:pt>
                <c:pt idx="8">
                  <c:v>67.336233901844821</c:v>
                </c:pt>
                <c:pt idx="9">
                  <c:v>-75.256652849413058</c:v>
                </c:pt>
                <c:pt idx="10">
                  <c:v>3.1103376261747826</c:v>
                </c:pt>
                <c:pt idx="11">
                  <c:v>-55.550738853906182</c:v>
                </c:pt>
                <c:pt idx="12">
                  <c:v>63.40442363066802</c:v>
                </c:pt>
                <c:pt idx="13">
                  <c:v>-0.52738664050878015</c:v>
                </c:pt>
                <c:pt idx="14">
                  <c:v>-59.188463120589745</c:v>
                </c:pt>
                <c:pt idx="15">
                  <c:v>24.743347150586942</c:v>
                </c:pt>
                <c:pt idx="16">
                  <c:v>-39.482549125082983</c:v>
                </c:pt>
                <c:pt idx="17">
                  <c:v>15.540803088314533</c:v>
                </c:pt>
                <c:pt idx="18">
                  <c:v>-43.120273391766546</c:v>
                </c:pt>
                <c:pt idx="19">
                  <c:v>85.788184666012739</c:v>
                </c:pt>
                <c:pt idx="20">
                  <c:v>-27.052083662943346</c:v>
                </c:pt>
                <c:pt idx="21">
                  <c:v>67.924564123659252</c:v>
                </c:pt>
                <c:pt idx="22">
                  <c:v>80.355029585798889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3C-4412-B1C9-8D857BD1E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00432"/>
        <c:axId val="573507472"/>
      </c:scatterChart>
      <c:valAx>
        <c:axId val="57350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Screen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507472"/>
        <c:crosses val="autoZero"/>
        <c:crossBetween val="midCat"/>
      </c:valAx>
      <c:valAx>
        <c:axId val="573507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500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Capacity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Coded!$I$2:$I$24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xVal>
          <c:yVal>
            <c:numRef>
              <c:f>Sheet4!$C$27:$C$49</c:f>
              <c:numCache>
                <c:formatCode>General</c:formatCode>
                <c:ptCount val="23"/>
                <c:pt idx="0">
                  <c:v>-65.094231560294872</c:v>
                </c:pt>
                <c:pt idx="1">
                  <c:v>-49.026041831471673</c:v>
                </c:pt>
                <c:pt idx="2">
                  <c:v>54.905768439705128</c:v>
                </c:pt>
                <c:pt idx="3">
                  <c:v>-87.687118311552751</c:v>
                </c:pt>
                <c:pt idx="4">
                  <c:v>64.905768439705128</c:v>
                </c:pt>
                <c:pt idx="5">
                  <c:v>-12.957852102648474</c:v>
                </c:pt>
                <c:pt idx="6">
                  <c:v>-71.618928582729495</c:v>
                </c:pt>
                <c:pt idx="7">
                  <c:v>12.312881688447249</c:v>
                </c:pt>
                <c:pt idx="8">
                  <c:v>67.336233901844821</c:v>
                </c:pt>
                <c:pt idx="9">
                  <c:v>-75.256652849413058</c:v>
                </c:pt>
                <c:pt idx="10">
                  <c:v>3.1103376261747826</c:v>
                </c:pt>
                <c:pt idx="11">
                  <c:v>-55.550738853906182</c:v>
                </c:pt>
                <c:pt idx="12">
                  <c:v>63.40442363066802</c:v>
                </c:pt>
                <c:pt idx="13">
                  <c:v>-0.52738664050878015</c:v>
                </c:pt>
                <c:pt idx="14">
                  <c:v>-59.188463120589745</c:v>
                </c:pt>
                <c:pt idx="15">
                  <c:v>24.743347150586942</c:v>
                </c:pt>
                <c:pt idx="16">
                  <c:v>-39.482549125082983</c:v>
                </c:pt>
                <c:pt idx="17">
                  <c:v>15.540803088314533</c:v>
                </c:pt>
                <c:pt idx="18">
                  <c:v>-43.120273391766546</c:v>
                </c:pt>
                <c:pt idx="19">
                  <c:v>85.788184666012739</c:v>
                </c:pt>
                <c:pt idx="20">
                  <c:v>-27.052083662943346</c:v>
                </c:pt>
                <c:pt idx="21">
                  <c:v>67.924564123659252</c:v>
                </c:pt>
                <c:pt idx="22">
                  <c:v>80.355029585798889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6B-4303-AD97-FD496C20F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07152"/>
        <c:axId val="573506832"/>
      </c:scatterChart>
      <c:valAx>
        <c:axId val="57350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Capacity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506832"/>
        <c:crosses val="autoZero"/>
        <c:crossBetween val="midCat"/>
      </c:valAx>
      <c:valAx>
        <c:axId val="573506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507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Connectivity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Coded!$J$2:$J$24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</c:numCache>
            </c:numRef>
          </c:xVal>
          <c:yVal>
            <c:numRef>
              <c:f>Sheet4!$C$27:$C$49</c:f>
              <c:numCache>
                <c:formatCode>General</c:formatCode>
                <c:ptCount val="23"/>
                <c:pt idx="0">
                  <c:v>-65.094231560294872</c:v>
                </c:pt>
                <c:pt idx="1">
                  <c:v>-49.026041831471673</c:v>
                </c:pt>
                <c:pt idx="2">
                  <c:v>54.905768439705128</c:v>
                </c:pt>
                <c:pt idx="3">
                  <c:v>-87.687118311552751</c:v>
                </c:pt>
                <c:pt idx="4">
                  <c:v>64.905768439705128</c:v>
                </c:pt>
                <c:pt idx="5">
                  <c:v>-12.957852102648474</c:v>
                </c:pt>
                <c:pt idx="6">
                  <c:v>-71.618928582729495</c:v>
                </c:pt>
                <c:pt idx="7">
                  <c:v>12.312881688447249</c:v>
                </c:pt>
                <c:pt idx="8">
                  <c:v>67.336233901844821</c:v>
                </c:pt>
                <c:pt idx="9">
                  <c:v>-75.256652849413058</c:v>
                </c:pt>
                <c:pt idx="10">
                  <c:v>3.1103376261747826</c:v>
                </c:pt>
                <c:pt idx="11">
                  <c:v>-55.550738853906182</c:v>
                </c:pt>
                <c:pt idx="12">
                  <c:v>63.40442363066802</c:v>
                </c:pt>
                <c:pt idx="13">
                  <c:v>-0.52738664050878015</c:v>
                </c:pt>
                <c:pt idx="14">
                  <c:v>-59.188463120589745</c:v>
                </c:pt>
                <c:pt idx="15">
                  <c:v>24.743347150586942</c:v>
                </c:pt>
                <c:pt idx="16">
                  <c:v>-39.482549125082983</c:v>
                </c:pt>
                <c:pt idx="17">
                  <c:v>15.540803088314533</c:v>
                </c:pt>
                <c:pt idx="18">
                  <c:v>-43.120273391766546</c:v>
                </c:pt>
                <c:pt idx="19">
                  <c:v>85.788184666012739</c:v>
                </c:pt>
                <c:pt idx="20">
                  <c:v>-27.052083662943346</c:v>
                </c:pt>
                <c:pt idx="21">
                  <c:v>67.924564123659252</c:v>
                </c:pt>
                <c:pt idx="22">
                  <c:v>80.355029585798889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4C-46B9-B39B-4CAD5E314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05232"/>
        <c:axId val="573513232"/>
      </c:scatterChart>
      <c:valAx>
        <c:axId val="57350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Connectivity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513232"/>
        <c:crosses val="autoZero"/>
        <c:crossBetween val="midCat"/>
      </c:valAx>
      <c:valAx>
        <c:axId val="573513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505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190500</xdr:rowOff>
    </xdr:from>
    <xdr:to>
      <xdr:col>15</xdr:col>
      <xdr:colOff>274320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4B572-C749-46D2-8380-E87EA59A3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274320</xdr:colOff>
      <xdr:row>2</xdr:row>
      <xdr:rowOff>190500</xdr:rowOff>
    </xdr:from>
    <xdr:to>
      <xdr:col>16</xdr:col>
      <xdr:colOff>274321</xdr:colOff>
      <xdr:row>12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2F862D-8696-45F3-9F17-9D21511B0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274320</xdr:colOff>
      <xdr:row>4</xdr:row>
      <xdr:rowOff>190500</xdr:rowOff>
    </xdr:from>
    <xdr:to>
      <xdr:col>17</xdr:col>
      <xdr:colOff>274320</xdr:colOff>
      <xdr:row>14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E3F91E-6244-4E45-AC46-5404EDD17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274320</xdr:colOff>
      <xdr:row>6</xdr:row>
      <xdr:rowOff>190500</xdr:rowOff>
    </xdr:from>
    <xdr:to>
      <xdr:col>18</xdr:col>
      <xdr:colOff>274320</xdr:colOff>
      <xdr:row>16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69B6E8-B3DF-479D-86DA-5C2F635C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190500</xdr:rowOff>
    </xdr:from>
    <xdr:to>
      <xdr:col>15</xdr:col>
      <xdr:colOff>274320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5AC41-1ACF-418F-AD90-ED081E250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274320</xdr:colOff>
      <xdr:row>2</xdr:row>
      <xdr:rowOff>190500</xdr:rowOff>
    </xdr:from>
    <xdr:to>
      <xdr:col>16</xdr:col>
      <xdr:colOff>274321</xdr:colOff>
      <xdr:row>12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48F210-F34F-4351-86D9-750EA67D5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274320</xdr:colOff>
      <xdr:row>4</xdr:row>
      <xdr:rowOff>190500</xdr:rowOff>
    </xdr:from>
    <xdr:to>
      <xdr:col>17</xdr:col>
      <xdr:colOff>274320</xdr:colOff>
      <xdr:row>14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00A435-A237-4959-88DD-FDD7CF78C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51"/>
  <sheetViews>
    <sheetView workbookViewId="0">
      <selection activeCell="D3" sqref="D3:D25"/>
    </sheetView>
  </sheetViews>
  <sheetFormatPr defaultColWidth="11" defaultRowHeight="15.6" x14ac:dyDescent="0.3"/>
  <cols>
    <col min="3" max="3" width="21.3984375" style="1" customWidth="1"/>
    <col min="7" max="7" width="14" customWidth="1"/>
    <col min="8" max="8" width="13.8984375" customWidth="1"/>
  </cols>
  <sheetData>
    <row r="3" spans="2:10" x14ac:dyDescent="0.3">
      <c r="B3" s="4" t="s">
        <v>29</v>
      </c>
      <c r="C3" s="3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</row>
    <row r="4" spans="2:10" x14ac:dyDescent="0.3">
      <c r="B4" s="2">
        <v>1</v>
      </c>
      <c r="C4" s="1" t="s">
        <v>17</v>
      </c>
      <c r="D4" s="2">
        <v>279</v>
      </c>
      <c r="E4" s="2" t="s">
        <v>8</v>
      </c>
      <c r="F4" s="2" t="s">
        <v>6</v>
      </c>
      <c r="G4" s="2" t="s">
        <v>7</v>
      </c>
      <c r="H4" s="2" t="s">
        <v>9</v>
      </c>
    </row>
    <row r="5" spans="2:10" x14ac:dyDescent="0.3">
      <c r="B5" s="2">
        <v>2</v>
      </c>
      <c r="C5" s="1" t="s">
        <v>18</v>
      </c>
      <c r="D5" s="2">
        <v>379</v>
      </c>
      <c r="E5" s="2" t="s">
        <v>8</v>
      </c>
      <c r="F5" s="2" t="s">
        <v>10</v>
      </c>
      <c r="G5" s="2" t="s">
        <v>7</v>
      </c>
      <c r="H5" s="2" t="s">
        <v>9</v>
      </c>
    </row>
    <row r="6" spans="2:10" x14ac:dyDescent="0.3">
      <c r="B6" s="2">
        <v>3</v>
      </c>
      <c r="C6" s="1" t="s">
        <v>19</v>
      </c>
      <c r="D6" s="2">
        <v>399</v>
      </c>
      <c r="E6" s="2" t="s">
        <v>8</v>
      </c>
      <c r="F6" s="2" t="s">
        <v>6</v>
      </c>
      <c r="G6" s="2" t="s">
        <v>7</v>
      </c>
      <c r="H6" s="2" t="s">
        <v>11</v>
      </c>
    </row>
    <row r="7" spans="2:10" x14ac:dyDescent="0.3">
      <c r="B7" s="2">
        <v>4</v>
      </c>
      <c r="C7" s="1" t="s">
        <v>25</v>
      </c>
      <c r="D7" s="2">
        <v>399</v>
      </c>
      <c r="E7" s="2" t="s">
        <v>12</v>
      </c>
      <c r="F7" s="2" t="s">
        <v>6</v>
      </c>
      <c r="G7" s="2" t="s">
        <v>7</v>
      </c>
      <c r="H7" s="2" t="s">
        <v>9</v>
      </c>
    </row>
    <row r="8" spans="2:10" x14ac:dyDescent="0.3">
      <c r="B8" s="2">
        <v>5</v>
      </c>
      <c r="C8" s="1" t="s">
        <v>17</v>
      </c>
      <c r="D8" s="2">
        <v>409</v>
      </c>
      <c r="E8" s="2" t="s">
        <v>8</v>
      </c>
      <c r="F8" s="2" t="s">
        <v>6</v>
      </c>
      <c r="G8" s="2" t="s">
        <v>7</v>
      </c>
      <c r="H8" s="2" t="s">
        <v>9</v>
      </c>
    </row>
    <row r="9" spans="2:10" x14ac:dyDescent="0.3">
      <c r="B9" s="2">
        <v>6</v>
      </c>
      <c r="C9" s="1" t="s">
        <v>20</v>
      </c>
      <c r="D9" s="2">
        <v>499</v>
      </c>
      <c r="E9" s="2" t="s">
        <v>8</v>
      </c>
      <c r="F9" s="2" t="s">
        <v>13</v>
      </c>
      <c r="G9" s="2" t="s">
        <v>7</v>
      </c>
      <c r="H9" s="2" t="s">
        <v>11</v>
      </c>
    </row>
    <row r="10" spans="2:10" x14ac:dyDescent="0.3">
      <c r="B10" s="2">
        <v>7</v>
      </c>
      <c r="C10" s="1" t="s">
        <v>26</v>
      </c>
      <c r="D10" s="2">
        <v>499</v>
      </c>
      <c r="E10" s="2" t="s">
        <v>12</v>
      </c>
      <c r="F10" s="2" t="s">
        <v>30</v>
      </c>
      <c r="G10" s="2" t="s">
        <v>7</v>
      </c>
      <c r="H10" s="2" t="s">
        <v>9</v>
      </c>
    </row>
    <row r="11" spans="2:10" x14ac:dyDescent="0.3">
      <c r="B11" s="2">
        <v>8</v>
      </c>
      <c r="C11" s="1" t="s">
        <v>33</v>
      </c>
      <c r="D11" s="2">
        <v>499</v>
      </c>
      <c r="E11" s="2" t="s">
        <v>12</v>
      </c>
      <c r="F11" s="2" t="s">
        <v>6</v>
      </c>
      <c r="G11" s="2" t="s">
        <v>7</v>
      </c>
      <c r="H11" s="2" t="s">
        <v>11</v>
      </c>
    </row>
    <row r="12" spans="2:10" x14ac:dyDescent="0.3">
      <c r="B12" s="2">
        <v>9</v>
      </c>
      <c r="C12" s="1" t="s">
        <v>34</v>
      </c>
      <c r="D12" s="2">
        <v>529</v>
      </c>
      <c r="E12" s="2" t="s">
        <v>8</v>
      </c>
      <c r="F12" s="2" t="s">
        <v>6</v>
      </c>
      <c r="G12" s="2" t="s">
        <v>14</v>
      </c>
      <c r="H12" s="2" t="s">
        <v>11</v>
      </c>
      <c r="J12" s="2"/>
    </row>
    <row r="13" spans="2:10" x14ac:dyDescent="0.3">
      <c r="B13" s="2">
        <v>10</v>
      </c>
      <c r="C13" s="1" t="s">
        <v>21</v>
      </c>
      <c r="D13" s="2">
        <v>529</v>
      </c>
      <c r="E13" s="2" t="s">
        <v>12</v>
      </c>
      <c r="F13" s="2" t="s">
        <v>6</v>
      </c>
      <c r="G13" s="2" t="s">
        <v>14</v>
      </c>
      <c r="H13" s="2" t="s">
        <v>9</v>
      </c>
    </row>
    <row r="14" spans="2:10" x14ac:dyDescent="0.3">
      <c r="B14" s="2">
        <v>11</v>
      </c>
      <c r="C14" s="1" t="s">
        <v>22</v>
      </c>
      <c r="D14" s="2">
        <v>599</v>
      </c>
      <c r="E14" s="2" t="s">
        <v>8</v>
      </c>
      <c r="F14" s="2" t="s">
        <v>15</v>
      </c>
      <c r="G14" s="2" t="s">
        <v>7</v>
      </c>
      <c r="H14" s="2" t="s">
        <v>11</v>
      </c>
    </row>
    <row r="15" spans="2:10" x14ac:dyDescent="0.3">
      <c r="B15" s="2">
        <v>12</v>
      </c>
      <c r="C15" s="1" t="s">
        <v>35</v>
      </c>
      <c r="D15" s="2">
        <v>599</v>
      </c>
      <c r="E15" s="2" t="s">
        <v>7</v>
      </c>
      <c r="F15" s="2" t="s">
        <v>13</v>
      </c>
      <c r="G15" s="2" t="s">
        <v>31</v>
      </c>
      <c r="H15" s="2" t="s">
        <v>32</v>
      </c>
    </row>
    <row r="16" spans="2:10" x14ac:dyDescent="0.3">
      <c r="B16" s="2">
        <v>13</v>
      </c>
      <c r="C16" s="1" t="s">
        <v>36</v>
      </c>
      <c r="D16" s="2">
        <v>609</v>
      </c>
      <c r="E16" s="2" t="s">
        <v>8</v>
      </c>
      <c r="F16" s="2" t="s">
        <v>10</v>
      </c>
      <c r="G16" s="2" t="s">
        <v>14</v>
      </c>
      <c r="H16" s="2" t="s">
        <v>9</v>
      </c>
    </row>
    <row r="17" spans="2:19" x14ac:dyDescent="0.3">
      <c r="B17" s="2">
        <v>14</v>
      </c>
      <c r="C17" s="1" t="s">
        <v>37</v>
      </c>
      <c r="D17" s="2">
        <v>629</v>
      </c>
      <c r="E17" s="2" t="s">
        <v>8</v>
      </c>
      <c r="F17" s="2">
        <v>6463</v>
      </c>
      <c r="G17" s="2" t="s">
        <v>14</v>
      </c>
      <c r="H17" s="2" t="s">
        <v>11</v>
      </c>
    </row>
    <row r="18" spans="2:19" x14ac:dyDescent="0.3">
      <c r="B18" s="2">
        <v>15</v>
      </c>
      <c r="C18" s="1" t="s">
        <v>23</v>
      </c>
      <c r="D18" s="2">
        <v>629</v>
      </c>
      <c r="E18" s="2" t="s">
        <v>12</v>
      </c>
      <c r="F18" s="2" t="s">
        <v>10</v>
      </c>
      <c r="G18" s="2" t="s">
        <v>14</v>
      </c>
      <c r="H18" s="2" t="s">
        <v>9</v>
      </c>
    </row>
    <row r="19" spans="2:19" x14ac:dyDescent="0.3">
      <c r="B19" s="2">
        <v>16</v>
      </c>
      <c r="C19" s="1" t="s">
        <v>38</v>
      </c>
      <c r="D19" s="2">
        <v>629</v>
      </c>
      <c r="E19" s="2" t="s">
        <v>12</v>
      </c>
      <c r="F19" s="2" t="s">
        <v>6</v>
      </c>
      <c r="G19" s="2" t="s">
        <v>14</v>
      </c>
      <c r="H19" s="2" t="s">
        <v>11</v>
      </c>
    </row>
    <row r="20" spans="2:19" x14ac:dyDescent="0.3">
      <c r="B20" s="2">
        <v>17</v>
      </c>
      <c r="C20" s="1" t="s">
        <v>24</v>
      </c>
      <c r="D20" s="2">
        <v>699</v>
      </c>
      <c r="E20" s="2" t="s">
        <v>12</v>
      </c>
      <c r="F20" s="2" t="s">
        <v>15</v>
      </c>
      <c r="G20" s="2" t="s">
        <v>7</v>
      </c>
      <c r="H20" s="2" t="s">
        <v>11</v>
      </c>
    </row>
    <row r="21" spans="2:19" x14ac:dyDescent="0.3">
      <c r="B21" s="2">
        <v>18</v>
      </c>
      <c r="C21" s="1" t="s">
        <v>39</v>
      </c>
      <c r="D21" s="2">
        <v>729</v>
      </c>
      <c r="E21" s="2" t="s">
        <v>8</v>
      </c>
      <c r="F21" s="2" t="s">
        <v>15</v>
      </c>
      <c r="G21" s="2" t="s">
        <v>14</v>
      </c>
      <c r="H21" s="2" t="s">
        <v>11</v>
      </c>
    </row>
    <row r="22" spans="2:19" x14ac:dyDescent="0.3">
      <c r="B22" s="2">
        <v>19</v>
      </c>
      <c r="C22" s="1" t="s">
        <v>40</v>
      </c>
      <c r="D22" s="2">
        <v>729</v>
      </c>
      <c r="E22" s="2" t="s">
        <v>12</v>
      </c>
      <c r="F22" s="2" t="s">
        <v>13</v>
      </c>
      <c r="G22" s="2" t="s">
        <v>14</v>
      </c>
      <c r="H22" s="2" t="s">
        <v>11</v>
      </c>
    </row>
    <row r="23" spans="2:19" x14ac:dyDescent="0.3">
      <c r="B23" s="2">
        <v>20</v>
      </c>
      <c r="C23" s="1" t="s">
        <v>27</v>
      </c>
      <c r="D23" s="2">
        <v>799</v>
      </c>
      <c r="E23" s="2" t="s">
        <v>16</v>
      </c>
      <c r="F23" s="2" t="s">
        <v>10</v>
      </c>
      <c r="G23" s="2" t="s">
        <v>7</v>
      </c>
      <c r="H23" s="2" t="s">
        <v>11</v>
      </c>
    </row>
    <row r="24" spans="2:19" ht="20.399999999999999" x14ac:dyDescent="0.35">
      <c r="B24" s="2">
        <v>21</v>
      </c>
      <c r="C24" s="1" t="s">
        <v>41</v>
      </c>
      <c r="D24" s="2">
        <v>829</v>
      </c>
      <c r="E24" s="2" t="s">
        <v>12</v>
      </c>
      <c r="F24" s="2" t="s">
        <v>15</v>
      </c>
      <c r="G24" s="2" t="s">
        <v>14</v>
      </c>
      <c r="H24" s="2" t="s">
        <v>11</v>
      </c>
      <c r="I24" s="5"/>
      <c r="J24" s="6"/>
      <c r="K24" s="5"/>
      <c r="L24" s="5"/>
      <c r="M24" s="5"/>
      <c r="N24" s="5"/>
      <c r="O24" s="5"/>
      <c r="P24" s="5"/>
      <c r="Q24" s="5"/>
      <c r="R24" s="5"/>
      <c r="S24" s="5"/>
    </row>
    <row r="25" spans="2:19" x14ac:dyDescent="0.3">
      <c r="B25" s="2">
        <v>22</v>
      </c>
      <c r="C25" s="1" t="s">
        <v>28</v>
      </c>
      <c r="D25" s="2">
        <v>949</v>
      </c>
      <c r="E25" s="2" t="s">
        <v>16</v>
      </c>
      <c r="F25" s="2" t="s">
        <v>15</v>
      </c>
      <c r="G25" s="2" t="s">
        <v>7</v>
      </c>
      <c r="H25" s="2" t="s">
        <v>11</v>
      </c>
      <c r="I25" s="5"/>
      <c r="J25" s="7"/>
      <c r="K25" s="5"/>
      <c r="L25" s="5"/>
      <c r="M25" s="5"/>
      <c r="N25" s="5"/>
      <c r="O25" s="5"/>
      <c r="P25" s="5"/>
      <c r="Q25" s="5"/>
      <c r="R25" s="5"/>
      <c r="S25" s="5"/>
    </row>
    <row r="26" spans="2:19" x14ac:dyDescent="0.3">
      <c r="B26" s="2">
        <v>23</v>
      </c>
      <c r="C26" s="1" t="s">
        <v>42</v>
      </c>
      <c r="D26" s="2">
        <v>1079</v>
      </c>
      <c r="E26" s="2" t="s">
        <v>14</v>
      </c>
      <c r="F26" s="2" t="s">
        <v>15</v>
      </c>
      <c r="G26" s="2" t="s">
        <v>14</v>
      </c>
      <c r="H26" s="2" t="s">
        <v>11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2:19" x14ac:dyDescent="0.3"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2:19" x14ac:dyDescent="0.3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2:19" x14ac:dyDescent="0.3"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2:19" x14ac:dyDescent="0.3">
      <c r="D30" s="4"/>
      <c r="E30" s="4"/>
      <c r="F30" s="4"/>
      <c r="G30" s="4"/>
      <c r="H30" s="4"/>
      <c r="I30" s="5"/>
      <c r="J30" s="8"/>
      <c r="K30" s="8"/>
      <c r="L30" s="9"/>
      <c r="M30" s="8"/>
      <c r="N30" s="8"/>
      <c r="O30" s="5"/>
      <c r="P30" s="5"/>
      <c r="Q30" s="5"/>
      <c r="R30" s="5"/>
      <c r="S30" s="5"/>
    </row>
    <row r="31" spans="2:19" x14ac:dyDescent="0.3">
      <c r="D31" s="2"/>
      <c r="E31" s="2"/>
      <c r="F31" s="2"/>
      <c r="G31" s="2"/>
      <c r="H31" s="2"/>
      <c r="I31" s="5"/>
      <c r="J31" s="8"/>
      <c r="K31" s="8"/>
      <c r="L31" s="8"/>
      <c r="M31" s="8"/>
      <c r="N31" s="8"/>
      <c r="O31" s="5"/>
      <c r="P31" s="5"/>
      <c r="Q31" s="5"/>
      <c r="R31" s="5"/>
      <c r="S31" s="5"/>
    </row>
    <row r="32" spans="2:19" x14ac:dyDescent="0.3">
      <c r="D32" s="2"/>
      <c r="E32" s="2"/>
      <c r="F32" s="2"/>
      <c r="G32" s="2"/>
      <c r="H32" s="2"/>
    </row>
    <row r="33" spans="4:8" x14ac:dyDescent="0.3">
      <c r="D33" s="2"/>
      <c r="E33" s="2"/>
      <c r="F33" s="2"/>
      <c r="G33" s="2"/>
      <c r="H33" s="2"/>
    </row>
    <row r="34" spans="4:8" x14ac:dyDescent="0.3">
      <c r="D34" s="2"/>
      <c r="E34" s="2"/>
      <c r="F34" s="2"/>
      <c r="G34" s="2"/>
      <c r="H34" s="2"/>
    </row>
    <row r="35" spans="4:8" x14ac:dyDescent="0.3">
      <c r="D35" s="2"/>
      <c r="E35" s="2"/>
      <c r="F35" s="2"/>
      <c r="G35" s="2"/>
      <c r="H35" s="2"/>
    </row>
    <row r="36" spans="4:8" x14ac:dyDescent="0.3">
      <c r="D36" s="2"/>
      <c r="E36" s="2"/>
      <c r="F36" s="2"/>
      <c r="G36" s="2"/>
      <c r="H36" s="2"/>
    </row>
    <row r="37" spans="4:8" x14ac:dyDescent="0.3">
      <c r="D37" s="2"/>
      <c r="E37" s="2"/>
      <c r="F37" s="2"/>
      <c r="G37" s="2"/>
      <c r="H37" s="2"/>
    </row>
    <row r="38" spans="4:8" x14ac:dyDescent="0.3">
      <c r="D38" s="2"/>
      <c r="E38" s="2"/>
      <c r="F38" s="2"/>
      <c r="G38" s="2"/>
      <c r="H38" s="2"/>
    </row>
    <row r="39" spans="4:8" x14ac:dyDescent="0.3">
      <c r="D39" s="2"/>
      <c r="E39" s="2"/>
      <c r="F39" s="2"/>
      <c r="G39" s="2"/>
      <c r="H39" s="2"/>
    </row>
    <row r="40" spans="4:8" x14ac:dyDescent="0.3">
      <c r="D40" s="2"/>
      <c r="E40" s="2"/>
      <c r="F40" s="2"/>
      <c r="G40" s="2"/>
      <c r="H40" s="2"/>
    </row>
    <row r="41" spans="4:8" x14ac:dyDescent="0.3">
      <c r="D41" s="2"/>
      <c r="E41" s="2"/>
      <c r="F41" s="2"/>
      <c r="G41" s="2"/>
      <c r="H41" s="2"/>
    </row>
    <row r="42" spans="4:8" x14ac:dyDescent="0.3">
      <c r="D42" s="2"/>
      <c r="E42" s="2"/>
      <c r="F42" s="2"/>
      <c r="G42" s="2"/>
      <c r="H42" s="2"/>
    </row>
    <row r="43" spans="4:8" x14ac:dyDescent="0.3">
      <c r="D43" s="2"/>
      <c r="E43" s="2"/>
      <c r="F43" s="2"/>
      <c r="G43" s="2"/>
      <c r="H43" s="2"/>
    </row>
    <row r="44" spans="4:8" x14ac:dyDescent="0.3">
      <c r="D44" s="2"/>
      <c r="E44" s="2"/>
      <c r="F44" s="2"/>
      <c r="G44" s="2"/>
      <c r="H44" s="2"/>
    </row>
    <row r="45" spans="4:8" x14ac:dyDescent="0.3">
      <c r="D45" s="2"/>
      <c r="E45" s="2"/>
      <c r="F45" s="2"/>
      <c r="G45" s="2"/>
      <c r="H45" s="2"/>
    </row>
    <row r="46" spans="4:8" x14ac:dyDescent="0.3">
      <c r="D46" s="2"/>
      <c r="E46" s="2"/>
      <c r="F46" s="2"/>
      <c r="G46" s="2"/>
      <c r="H46" s="2"/>
    </row>
    <row r="47" spans="4:8" x14ac:dyDescent="0.3">
      <c r="D47" s="2"/>
      <c r="E47" s="2"/>
      <c r="F47" s="2"/>
      <c r="G47" s="2"/>
      <c r="H47" s="2"/>
    </row>
    <row r="48" spans="4:8" x14ac:dyDescent="0.3">
      <c r="D48" s="2"/>
      <c r="E48" s="2"/>
      <c r="F48" s="2"/>
      <c r="G48" s="2"/>
      <c r="H48" s="2"/>
    </row>
    <row r="49" spans="4:8" x14ac:dyDescent="0.3">
      <c r="D49" s="2"/>
      <c r="E49" s="2"/>
      <c r="F49" s="2"/>
      <c r="G49" s="2"/>
      <c r="H49" s="2"/>
    </row>
    <row r="50" spans="4:8" x14ac:dyDescent="0.3">
      <c r="D50" s="2"/>
      <c r="E50" s="2"/>
      <c r="F50" s="2"/>
      <c r="G50" s="2"/>
      <c r="H50" s="2"/>
    </row>
    <row r="51" spans="4:8" x14ac:dyDescent="0.3">
      <c r="D51" s="2"/>
      <c r="E51" s="2"/>
      <c r="F51" s="2"/>
      <c r="G51" s="2"/>
      <c r="H51" s="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1216C-748E-418E-9473-FDCD666A64B1}">
  <dimension ref="A1:L22"/>
  <sheetViews>
    <sheetView workbookViewId="0">
      <selection activeCell="B5" sqref="B5"/>
    </sheetView>
  </sheetViews>
  <sheetFormatPr defaultRowHeight="15.6" x14ac:dyDescent="0.3"/>
  <cols>
    <col min="1" max="1" width="12.796875" customWidth="1"/>
    <col min="2" max="2" width="15.3984375" customWidth="1"/>
    <col min="3" max="3" width="18.8984375" customWidth="1"/>
    <col min="4" max="4" width="13.8984375" customWidth="1"/>
    <col min="5" max="5" width="12" customWidth="1"/>
    <col min="6" max="6" width="15.19921875" customWidth="1"/>
    <col min="7" max="7" width="13.3984375" customWidth="1"/>
    <col min="8" max="8" width="16.8984375" customWidth="1"/>
    <col min="9" max="9" width="14.69921875" customWidth="1"/>
    <col min="10" max="10" width="11" bestFit="1" customWidth="1"/>
  </cols>
  <sheetData>
    <row r="1" spans="1:10" x14ac:dyDescent="0.3">
      <c r="A1" t="s">
        <v>43</v>
      </c>
    </row>
    <row r="2" spans="1:10" ht="16.2" thickBot="1" x14ac:dyDescent="0.35"/>
    <row r="3" spans="1:10" x14ac:dyDescent="0.3">
      <c r="A3" s="13" t="s">
        <v>44</v>
      </c>
      <c r="B3" s="13"/>
    </row>
    <row r="4" spans="1:10" x14ac:dyDescent="0.3">
      <c r="A4" s="10" t="s">
        <v>45</v>
      </c>
      <c r="B4" s="10">
        <v>0.96486774642512085</v>
      </c>
    </row>
    <row r="5" spans="1:10" x14ac:dyDescent="0.3">
      <c r="A5" s="10" t="s">
        <v>46</v>
      </c>
      <c r="B5" s="10">
        <v>0.93096976809149135</v>
      </c>
    </row>
    <row r="6" spans="1:10" x14ac:dyDescent="0.3">
      <c r="A6" s="10" t="s">
        <v>47</v>
      </c>
      <c r="B6" s="10">
        <v>0.91562971655626724</v>
      </c>
    </row>
    <row r="7" spans="1:10" x14ac:dyDescent="0.3">
      <c r="A7" s="10" t="s">
        <v>48</v>
      </c>
      <c r="B7" s="10">
        <v>55.324561926967846</v>
      </c>
    </row>
    <row r="8" spans="1:10" ht="16.2" thickBot="1" x14ac:dyDescent="0.35">
      <c r="A8" s="11" t="s">
        <v>49</v>
      </c>
      <c r="B8" s="11">
        <v>23</v>
      </c>
    </row>
    <row r="10" spans="1:10" ht="16.2" thickBot="1" x14ac:dyDescent="0.35">
      <c r="A10" t="s">
        <v>50</v>
      </c>
    </row>
    <row r="11" spans="1:10" x14ac:dyDescent="0.3">
      <c r="A11" s="12"/>
      <c r="B11" s="12" t="s">
        <v>55</v>
      </c>
      <c r="C11" s="12" t="s">
        <v>56</v>
      </c>
      <c r="D11" s="12" t="s">
        <v>57</v>
      </c>
      <c r="E11" s="12" t="s">
        <v>58</v>
      </c>
      <c r="F11" s="12" t="s">
        <v>59</v>
      </c>
    </row>
    <row r="12" spans="1:10" x14ac:dyDescent="0.3">
      <c r="A12" s="10" t="s">
        <v>51</v>
      </c>
      <c r="B12" s="10">
        <v>4</v>
      </c>
      <c r="C12" s="10">
        <v>743027.21038703865</v>
      </c>
      <c r="D12" s="10">
        <v>185756.80259675966</v>
      </c>
      <c r="E12" s="10">
        <v>60.688829235923912</v>
      </c>
      <c r="F12" s="10">
        <v>3.3380891287630837E-10</v>
      </c>
    </row>
    <row r="13" spans="1:10" x14ac:dyDescent="0.3">
      <c r="A13" s="10" t="s">
        <v>52</v>
      </c>
      <c r="B13" s="10">
        <v>18</v>
      </c>
      <c r="C13" s="10">
        <v>55094.528743396208</v>
      </c>
      <c r="D13" s="10">
        <v>3060.8071524109005</v>
      </c>
      <c r="E13" s="10"/>
      <c r="F13" s="10"/>
    </row>
    <row r="14" spans="1:10" ht="16.2" thickBot="1" x14ac:dyDescent="0.35">
      <c r="A14" s="11" t="s">
        <v>53</v>
      </c>
      <c r="B14" s="11">
        <v>22</v>
      </c>
      <c r="C14" s="11">
        <v>798121.73913043481</v>
      </c>
      <c r="D14" s="11"/>
      <c r="E14" s="11"/>
      <c r="F14" s="11"/>
    </row>
    <row r="15" spans="1:10" ht="16.2" thickBot="1" x14ac:dyDescent="0.35"/>
    <row r="16" spans="1:10" x14ac:dyDescent="0.3">
      <c r="A16" s="12"/>
      <c r="B16" s="12" t="s">
        <v>60</v>
      </c>
      <c r="C16" s="12" t="s">
        <v>48</v>
      </c>
      <c r="D16" s="12" t="s">
        <v>61</v>
      </c>
      <c r="E16" s="12" t="s">
        <v>62</v>
      </c>
      <c r="F16" s="12" t="s">
        <v>63</v>
      </c>
      <c r="G16" s="12" t="s">
        <v>64</v>
      </c>
      <c r="H16" s="12" t="s">
        <v>65</v>
      </c>
      <c r="I16" s="12" t="s">
        <v>66</v>
      </c>
      <c r="J16" s="14" t="s">
        <v>67</v>
      </c>
    </row>
    <row r="17" spans="1:12" x14ac:dyDescent="0.3">
      <c r="A17" s="10" t="s">
        <v>54</v>
      </c>
      <c r="B17" s="10">
        <v>-98.058596482763932</v>
      </c>
      <c r="C17" s="10">
        <v>55.537027995331378</v>
      </c>
      <c r="D17" s="10">
        <v>-1.7656435719067836</v>
      </c>
      <c r="E17" s="10">
        <v>9.4412708835605624E-2</v>
      </c>
      <c r="F17" s="10">
        <v>-214.73756264763915</v>
      </c>
      <c r="G17" s="10">
        <v>18.620369682111303</v>
      </c>
      <c r="H17" s="10">
        <v>-214.73756264763915</v>
      </c>
      <c r="I17" s="10">
        <v>18.620369682111303</v>
      </c>
    </row>
    <row r="18" spans="1:12" x14ac:dyDescent="0.3">
      <c r="A18" s="10" t="s">
        <v>2</v>
      </c>
      <c r="B18" s="10">
        <v>144.96417629604613</v>
      </c>
      <c r="C18" s="10">
        <v>17.358943833250102</v>
      </c>
      <c r="D18" s="10">
        <v>8.350979050832299</v>
      </c>
      <c r="E18" s="10">
        <v>1.3225351931119224E-7</v>
      </c>
      <c r="F18" s="10">
        <v>108.49438860146475</v>
      </c>
      <c r="G18" s="10">
        <v>181.43396399062752</v>
      </c>
      <c r="H18" s="10">
        <v>108.49438860146475</v>
      </c>
      <c r="I18" s="10">
        <v>181.43396399062752</v>
      </c>
      <c r="J18" t="s">
        <v>68</v>
      </c>
      <c r="K18" t="s">
        <v>16</v>
      </c>
      <c r="L18">
        <f>Dashboad!S6</f>
        <v>1</v>
      </c>
    </row>
    <row r="19" spans="1:12" x14ac:dyDescent="0.3">
      <c r="A19" s="10" t="s">
        <v>3</v>
      </c>
      <c r="B19" s="10">
        <v>73.770414686512424</v>
      </c>
      <c r="C19" s="10">
        <v>11.365720554514882</v>
      </c>
      <c r="D19" s="10">
        <v>6.4906060581621556</v>
      </c>
      <c r="E19" s="10">
        <v>4.1919994659751839E-6</v>
      </c>
      <c r="F19" s="10">
        <v>49.891921870311521</v>
      </c>
      <c r="G19" s="10">
        <v>97.648907502713328</v>
      </c>
      <c r="H19" s="10">
        <v>49.891921870311521</v>
      </c>
      <c r="I19" s="10">
        <v>97.648907502713328</v>
      </c>
      <c r="J19" t="s">
        <v>69</v>
      </c>
      <c r="K19" t="s">
        <v>72</v>
      </c>
      <c r="L19">
        <f>Dashboad!S16</f>
        <v>1</v>
      </c>
    </row>
    <row r="20" spans="1:12" x14ac:dyDescent="0.3">
      <c r="A20" s="10" t="s">
        <v>4</v>
      </c>
      <c r="B20" s="10">
        <v>126.7642872650955</v>
      </c>
      <c r="C20" s="10">
        <v>23.438319407205597</v>
      </c>
      <c r="D20" s="10">
        <v>5.4084205041648428</v>
      </c>
      <c r="E20" s="10">
        <v>3.8691738098788617E-5</v>
      </c>
      <c r="F20" s="10">
        <v>77.522205436288004</v>
      </c>
      <c r="G20" s="10">
        <v>176.006369093903</v>
      </c>
      <c r="H20" s="10">
        <v>77.522205436288004</v>
      </c>
      <c r="I20" s="10">
        <v>176.006369093903</v>
      </c>
      <c r="J20" t="s">
        <v>70</v>
      </c>
      <c r="K20" t="s">
        <v>31</v>
      </c>
      <c r="L20">
        <f>Dashboad!U6</f>
        <v>1</v>
      </c>
    </row>
    <row r="21" spans="1:12" ht="16.2" thickBot="1" x14ac:dyDescent="0.35">
      <c r="A21" s="11" t="s">
        <v>5</v>
      </c>
      <c r="B21" s="11">
        <v>62.155815019419691</v>
      </c>
      <c r="C21" s="11">
        <v>28.43913984756162</v>
      </c>
      <c r="D21" s="11">
        <v>2.185572958696532</v>
      </c>
      <c r="E21" s="11">
        <v>4.2306163533963548E-2</v>
      </c>
      <c r="F21" s="11">
        <v>2.407399308180338</v>
      </c>
      <c r="G21" s="11">
        <v>121.90423073065904</v>
      </c>
      <c r="H21" s="11">
        <v>2.407399308180338</v>
      </c>
      <c r="I21" s="11">
        <v>121.90423073065904</v>
      </c>
      <c r="J21" t="s">
        <v>71</v>
      </c>
      <c r="K21" t="s">
        <v>73</v>
      </c>
      <c r="L21" s="15">
        <f>Dashboad!U16</f>
        <v>1</v>
      </c>
    </row>
    <row r="22" spans="1:12" x14ac:dyDescent="0.3">
      <c r="K22" t="s">
        <v>74</v>
      </c>
      <c r="L22">
        <f>L18*B18+B19*L19+B20*L20+B21*L21+B17</f>
        <v>309.59609678430979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9F9B-A750-4082-944B-77D0AC8A6E7C}">
  <dimension ref="A1:I21"/>
  <sheetViews>
    <sheetView workbookViewId="0">
      <selection activeCell="B8" sqref="B8"/>
    </sheetView>
  </sheetViews>
  <sheetFormatPr defaultRowHeight="15.6" x14ac:dyDescent="0.3"/>
  <cols>
    <col min="1" max="1" width="15.09765625" customWidth="1"/>
  </cols>
  <sheetData>
    <row r="1" spans="1:9" x14ac:dyDescent="0.3">
      <c r="A1" t="s">
        <v>43</v>
      </c>
    </row>
    <row r="2" spans="1:9" ht="16.2" thickBot="1" x14ac:dyDescent="0.35"/>
    <row r="3" spans="1:9" x14ac:dyDescent="0.3">
      <c r="A3" s="13" t="s">
        <v>44</v>
      </c>
      <c r="B3" s="13"/>
    </row>
    <row r="4" spans="1:9" x14ac:dyDescent="0.3">
      <c r="A4" s="10" t="s">
        <v>45</v>
      </c>
      <c r="B4" s="10">
        <v>0.99649287369705963</v>
      </c>
    </row>
    <row r="5" spans="1:9" x14ac:dyDescent="0.3">
      <c r="A5" s="10" t="s">
        <v>46</v>
      </c>
      <c r="B5" s="10">
        <v>0.99299804732902408</v>
      </c>
    </row>
    <row r="6" spans="1:9" x14ac:dyDescent="0.3">
      <c r="A6" s="10" t="s">
        <v>47</v>
      </c>
      <c r="B6" s="10">
        <v>0.93926089690729109</v>
      </c>
    </row>
    <row r="7" spans="1:9" x14ac:dyDescent="0.3">
      <c r="A7" s="10" t="s">
        <v>48</v>
      </c>
      <c r="B7" s="10">
        <v>58.326028558721802</v>
      </c>
    </row>
    <row r="8" spans="1:9" ht="16.2" thickBot="1" x14ac:dyDescent="0.35">
      <c r="A8" s="11" t="s">
        <v>49</v>
      </c>
      <c r="B8" s="11">
        <v>23</v>
      </c>
    </row>
    <row r="10" spans="1:9" ht="16.2" thickBot="1" x14ac:dyDescent="0.35">
      <c r="A10" t="s">
        <v>50</v>
      </c>
    </row>
    <row r="11" spans="1:9" x14ac:dyDescent="0.3">
      <c r="A11" s="12"/>
      <c r="B11" s="12" t="s">
        <v>55</v>
      </c>
      <c r="C11" s="12" t="s">
        <v>56</v>
      </c>
      <c r="D11" s="12" t="s">
        <v>57</v>
      </c>
      <c r="E11" s="12" t="s">
        <v>58</v>
      </c>
      <c r="F11" s="12" t="s">
        <v>59</v>
      </c>
    </row>
    <row r="12" spans="1:9" x14ac:dyDescent="0.3">
      <c r="A12" s="10" t="s">
        <v>51</v>
      </c>
      <c r="B12" s="10">
        <v>4</v>
      </c>
      <c r="C12" s="10">
        <v>9166586.4134587757</v>
      </c>
      <c r="D12" s="10">
        <v>2291646.6033646939</v>
      </c>
      <c r="E12" s="10">
        <v>673.63219182621151</v>
      </c>
      <c r="F12" s="10">
        <v>2.4801723639848897E-19</v>
      </c>
    </row>
    <row r="13" spans="1:9" x14ac:dyDescent="0.3">
      <c r="A13" s="10" t="s">
        <v>52</v>
      </c>
      <c r="B13" s="10">
        <v>19</v>
      </c>
      <c r="C13" s="10">
        <v>64636.586541223791</v>
      </c>
      <c r="D13" s="10">
        <v>3401.9256074328309</v>
      </c>
      <c r="E13" s="10"/>
      <c r="F13" s="10"/>
    </row>
    <row r="14" spans="1:9" ht="16.2" thickBot="1" x14ac:dyDescent="0.35">
      <c r="A14" s="11" t="s">
        <v>53</v>
      </c>
      <c r="B14" s="11">
        <v>23</v>
      </c>
      <c r="C14" s="11">
        <v>9231223</v>
      </c>
      <c r="D14" s="11"/>
      <c r="E14" s="11"/>
      <c r="F14" s="11"/>
    </row>
    <row r="15" spans="1:9" ht="16.2" thickBot="1" x14ac:dyDescent="0.35"/>
    <row r="16" spans="1:9" x14ac:dyDescent="0.3">
      <c r="A16" s="12"/>
      <c r="B16" s="12" t="s">
        <v>60</v>
      </c>
      <c r="C16" s="12" t="s">
        <v>48</v>
      </c>
      <c r="D16" s="12" t="s">
        <v>61</v>
      </c>
      <c r="E16" s="12" t="s">
        <v>62</v>
      </c>
      <c r="F16" s="12" t="s">
        <v>63</v>
      </c>
      <c r="G16" s="12" t="s">
        <v>64</v>
      </c>
      <c r="H16" s="12" t="s">
        <v>65</v>
      </c>
      <c r="I16" s="12" t="s">
        <v>66</v>
      </c>
    </row>
    <row r="17" spans="1:9" x14ac:dyDescent="0.3">
      <c r="A17" s="10" t="s">
        <v>54</v>
      </c>
      <c r="B17" s="10">
        <v>0</v>
      </c>
      <c r="C17" s="10" t="e">
        <v>#N/A</v>
      </c>
      <c r="D17" s="10" t="e">
        <v>#N/A</v>
      </c>
      <c r="E17" s="10" t="e">
        <v>#N/A</v>
      </c>
      <c r="F17" s="10" t="e">
        <v>#N/A</v>
      </c>
      <c r="G17" s="10" t="e">
        <v>#N/A</v>
      </c>
      <c r="H17" s="10" t="e">
        <v>#N/A</v>
      </c>
      <c r="I17" s="10" t="e">
        <v>#N/A</v>
      </c>
    </row>
    <row r="18" spans="1:9" x14ac:dyDescent="0.3">
      <c r="A18" s="10" t="s">
        <v>2</v>
      </c>
      <c r="B18" s="10">
        <v>133.24324906636028</v>
      </c>
      <c r="C18" s="10">
        <v>16.909672102730667</v>
      </c>
      <c r="D18" s="10">
        <v>7.8797062566839147</v>
      </c>
      <c r="E18" s="10">
        <v>2.0973586619052776E-7</v>
      </c>
      <c r="F18" s="10">
        <v>97.850898603187858</v>
      </c>
      <c r="G18" s="10">
        <v>168.6355995295327</v>
      </c>
      <c r="H18" s="10">
        <v>97.850898603187858</v>
      </c>
      <c r="I18" s="10">
        <v>168.6355995295327</v>
      </c>
    </row>
    <row r="19" spans="1:9" x14ac:dyDescent="0.3">
      <c r="A19" s="10" t="s">
        <v>3</v>
      </c>
      <c r="B19" s="10">
        <v>74.961756679115169</v>
      </c>
      <c r="C19" s="10">
        <v>11.961200012026524</v>
      </c>
      <c r="D19" s="10">
        <v>6.2670765979788001</v>
      </c>
      <c r="E19" s="10">
        <v>5.1167012697930642E-6</v>
      </c>
      <c r="F19" s="10">
        <v>49.926677334354693</v>
      </c>
      <c r="G19" s="10">
        <v>99.996836023875645</v>
      </c>
      <c r="H19" s="10">
        <v>49.926677334354693</v>
      </c>
      <c r="I19" s="10">
        <v>99.996836023875645</v>
      </c>
    </row>
    <row r="20" spans="1:9" x14ac:dyDescent="0.3">
      <c r="A20" s="10" t="s">
        <v>4</v>
      </c>
      <c r="B20" s="10">
        <v>104.09709853490372</v>
      </c>
      <c r="C20" s="10">
        <v>20.67362739735373</v>
      </c>
      <c r="D20" s="10">
        <v>5.0352604569156734</v>
      </c>
      <c r="E20" s="10">
        <v>7.3484612157819284E-5</v>
      </c>
      <c r="F20" s="10">
        <v>60.826699100367705</v>
      </c>
      <c r="G20" s="10">
        <v>147.36749796943974</v>
      </c>
      <c r="H20" s="10">
        <v>60.826699100367705</v>
      </c>
      <c r="I20" s="10">
        <v>147.36749796943974</v>
      </c>
    </row>
    <row r="21" spans="1:9" ht="16.2" thickBot="1" x14ac:dyDescent="0.35">
      <c r="A21" s="11" t="s">
        <v>5</v>
      </c>
      <c r="B21" s="11">
        <v>35.386419132433211</v>
      </c>
      <c r="C21" s="11">
        <v>25.36611350271496</v>
      </c>
      <c r="D21" s="11">
        <v>1.3950272330306244</v>
      </c>
      <c r="E21" s="11">
        <v>0.17910271119416699</v>
      </c>
      <c r="F21" s="11">
        <v>-17.705466595600619</v>
      </c>
      <c r="G21" s="11">
        <v>88.478304860467034</v>
      </c>
      <c r="H21" s="11">
        <v>-17.705466595600619</v>
      </c>
      <c r="I21" s="11">
        <v>88.478304860467034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C07B0-F487-4785-93DA-1D38BCE88D4C}">
  <dimension ref="A1:I50"/>
  <sheetViews>
    <sheetView workbookViewId="0">
      <selection activeCell="A21" sqref="A21:XFD21"/>
    </sheetView>
  </sheetViews>
  <sheetFormatPr defaultRowHeight="15.6" x14ac:dyDescent="0.3"/>
  <cols>
    <col min="1" max="1" width="30.19921875" customWidth="1"/>
  </cols>
  <sheetData>
    <row r="1" spans="1:9" x14ac:dyDescent="0.3">
      <c r="A1" t="s">
        <v>43</v>
      </c>
    </row>
    <row r="2" spans="1:9" ht="16.2" thickBot="1" x14ac:dyDescent="0.35"/>
    <row r="3" spans="1:9" x14ac:dyDescent="0.3">
      <c r="A3" s="13" t="s">
        <v>44</v>
      </c>
      <c r="B3" s="13"/>
    </row>
    <row r="4" spans="1:9" x14ac:dyDescent="0.3">
      <c r="A4" s="10" t="s">
        <v>45</v>
      </c>
      <c r="B4" s="10">
        <v>0.99649287369705963</v>
      </c>
    </row>
    <row r="5" spans="1:9" x14ac:dyDescent="0.3">
      <c r="A5" s="10" t="s">
        <v>46</v>
      </c>
      <c r="B5" s="10">
        <v>0.99299804732902408</v>
      </c>
    </row>
    <row r="6" spans="1:9" x14ac:dyDescent="0.3">
      <c r="A6" s="10" t="s">
        <v>47</v>
      </c>
      <c r="B6" s="10">
        <v>0.93926089690729109</v>
      </c>
    </row>
    <row r="7" spans="1:9" x14ac:dyDescent="0.3">
      <c r="A7" s="10" t="s">
        <v>48</v>
      </c>
      <c r="B7" s="10">
        <v>58.326028558721802</v>
      </c>
    </row>
    <row r="8" spans="1:9" ht="16.2" thickBot="1" x14ac:dyDescent="0.35">
      <c r="A8" s="11" t="s">
        <v>49</v>
      </c>
      <c r="B8" s="11">
        <v>23</v>
      </c>
    </row>
    <row r="10" spans="1:9" ht="16.2" thickBot="1" x14ac:dyDescent="0.35">
      <c r="A10" t="s">
        <v>50</v>
      </c>
    </row>
    <row r="11" spans="1:9" x14ac:dyDescent="0.3">
      <c r="A11" s="12"/>
      <c r="B11" s="12" t="s">
        <v>55</v>
      </c>
      <c r="C11" s="12" t="s">
        <v>56</v>
      </c>
      <c r="D11" s="12" t="s">
        <v>56</v>
      </c>
      <c r="E11" s="12" t="s">
        <v>58</v>
      </c>
      <c r="F11" s="12" t="s">
        <v>59</v>
      </c>
    </row>
    <row r="12" spans="1:9" x14ac:dyDescent="0.3">
      <c r="A12" s="10" t="s">
        <v>51</v>
      </c>
      <c r="B12" s="10">
        <v>4</v>
      </c>
      <c r="C12" s="10">
        <v>9166586.4134587757</v>
      </c>
      <c r="D12" s="10">
        <v>9166587.4134587795</v>
      </c>
      <c r="E12" s="10">
        <v>673.63219182621151</v>
      </c>
      <c r="F12" s="10">
        <v>2.4801723639848897E-19</v>
      </c>
    </row>
    <row r="13" spans="1:9" x14ac:dyDescent="0.3">
      <c r="A13" s="10" t="s">
        <v>52</v>
      </c>
      <c r="B13" s="10">
        <v>19</v>
      </c>
      <c r="C13" s="10">
        <v>64636.586541223791</v>
      </c>
      <c r="D13" s="10">
        <v>64637.586541223798</v>
      </c>
      <c r="E13" s="10"/>
      <c r="F13" s="10"/>
    </row>
    <row r="14" spans="1:9" ht="16.2" thickBot="1" x14ac:dyDescent="0.35">
      <c r="A14" s="11" t="s">
        <v>53</v>
      </c>
      <c r="B14" s="11">
        <v>23</v>
      </c>
      <c r="C14" s="11">
        <v>9231223</v>
      </c>
      <c r="D14" s="11">
        <v>9231224</v>
      </c>
      <c r="E14" s="11"/>
      <c r="F14" s="11"/>
    </row>
    <row r="15" spans="1:9" ht="16.2" thickBot="1" x14ac:dyDescent="0.35"/>
    <row r="16" spans="1:9" x14ac:dyDescent="0.3">
      <c r="A16" s="12"/>
      <c r="B16" s="12" t="s">
        <v>60</v>
      </c>
      <c r="C16" s="12" t="s">
        <v>48</v>
      </c>
      <c r="D16" s="12" t="s">
        <v>48</v>
      </c>
      <c r="E16" s="23" t="s">
        <v>62</v>
      </c>
      <c r="F16" s="12" t="s">
        <v>63</v>
      </c>
      <c r="G16" s="12" t="s">
        <v>64</v>
      </c>
      <c r="H16" s="12" t="s">
        <v>65</v>
      </c>
      <c r="I16" s="12" t="s">
        <v>66</v>
      </c>
    </row>
    <row r="17" spans="1:9" x14ac:dyDescent="0.3">
      <c r="A17" s="10" t="s">
        <v>54</v>
      </c>
      <c r="B17" s="10">
        <v>0</v>
      </c>
      <c r="C17" s="10" t="e">
        <v>#N/A</v>
      </c>
      <c r="D17" s="10" t="e">
        <v>#N/A</v>
      </c>
      <c r="E17" s="24" t="e">
        <v>#N/A</v>
      </c>
      <c r="F17" s="10" t="e">
        <v>#N/A</v>
      </c>
      <c r="G17" s="10" t="e">
        <v>#N/A</v>
      </c>
      <c r="H17" s="10" t="e">
        <v>#N/A</v>
      </c>
      <c r="I17" s="10" t="e">
        <v>#N/A</v>
      </c>
    </row>
    <row r="18" spans="1:9" x14ac:dyDescent="0.3">
      <c r="A18" s="10" t="s">
        <v>2</v>
      </c>
      <c r="B18" s="10">
        <v>133.24324906636028</v>
      </c>
      <c r="C18" s="10">
        <v>16.909672102730667</v>
      </c>
      <c r="D18" s="10">
        <v>17.909672102730699</v>
      </c>
      <c r="E18" s="24">
        <v>2.0973586619052776E-7</v>
      </c>
      <c r="F18" s="10">
        <v>97.850898603187858</v>
      </c>
      <c r="G18" s="10">
        <v>168.6355995295327</v>
      </c>
      <c r="H18" s="10">
        <v>97.850898603187858</v>
      </c>
      <c r="I18" s="10">
        <v>168.6355995295327</v>
      </c>
    </row>
    <row r="19" spans="1:9" x14ac:dyDescent="0.3">
      <c r="A19" s="10" t="s">
        <v>3</v>
      </c>
      <c r="B19" s="10">
        <v>74.961756679115169</v>
      </c>
      <c r="C19" s="10">
        <v>11.961200012026524</v>
      </c>
      <c r="D19" s="10">
        <v>12.961200012026501</v>
      </c>
      <c r="E19" s="24">
        <v>5.1167012697930642E-6</v>
      </c>
      <c r="F19" s="10">
        <v>49.926677334354693</v>
      </c>
      <c r="G19" s="10">
        <v>99.996836023875645</v>
      </c>
      <c r="H19" s="10">
        <v>49.926677334354693</v>
      </c>
      <c r="I19" s="10">
        <v>99.996836023875645</v>
      </c>
    </row>
    <row r="20" spans="1:9" x14ac:dyDescent="0.3">
      <c r="A20" s="10" t="s">
        <v>4</v>
      </c>
      <c r="B20" s="10">
        <v>104.09709853490372</v>
      </c>
      <c r="C20" s="10">
        <v>20.67362739735373</v>
      </c>
      <c r="D20" s="10">
        <v>21.673627397353702</v>
      </c>
      <c r="E20" s="24">
        <v>7.3484612157819284E-5</v>
      </c>
      <c r="F20" s="10">
        <v>60.826699100367705</v>
      </c>
      <c r="G20" s="10">
        <v>147.36749796943974</v>
      </c>
      <c r="H20" s="10">
        <v>60.826699100367705</v>
      </c>
      <c r="I20" s="10">
        <v>147.36749796943974</v>
      </c>
    </row>
    <row r="21" spans="1:9" ht="16.2" thickBot="1" x14ac:dyDescent="0.35">
      <c r="A21" s="11"/>
      <c r="B21" s="11"/>
      <c r="C21" s="11"/>
      <c r="D21" s="11"/>
      <c r="E21" s="25"/>
      <c r="F21" s="11"/>
      <c r="G21" s="11"/>
      <c r="H21" s="11"/>
      <c r="I21" s="11"/>
    </row>
    <row r="25" spans="1:9" x14ac:dyDescent="0.3">
      <c r="A25" t="s">
        <v>83</v>
      </c>
    </row>
    <row r="26" spans="1:9" ht="16.2" thickBot="1" x14ac:dyDescent="0.35"/>
    <row r="27" spans="1:9" x14ac:dyDescent="0.3">
      <c r="A27" s="12" t="s">
        <v>84</v>
      </c>
      <c r="B27" s="12" t="s">
        <v>85</v>
      </c>
      <c r="C27" s="12" t="s">
        <v>86</v>
      </c>
      <c r="D27" s="12" t="s">
        <v>86</v>
      </c>
    </row>
    <row r="28" spans="1:9" x14ac:dyDescent="0.3">
      <c r="A28" s="10">
        <v>1</v>
      </c>
      <c r="B28" s="10">
        <v>347.68852341281234</v>
      </c>
      <c r="C28" s="10">
        <v>-68.688523412812344</v>
      </c>
      <c r="D28" s="10">
        <v>-67.688523412812302</v>
      </c>
    </row>
    <row r="29" spans="1:9" x14ac:dyDescent="0.3">
      <c r="A29" s="10">
        <v>2</v>
      </c>
      <c r="B29" s="10">
        <v>422.65028009192753</v>
      </c>
      <c r="C29" s="10">
        <v>-43.650280091927527</v>
      </c>
      <c r="D29" s="10">
        <v>-42.650280091927499</v>
      </c>
    </row>
    <row r="30" spans="1:9" x14ac:dyDescent="0.3">
      <c r="A30" s="10">
        <v>3</v>
      </c>
      <c r="B30" s="10">
        <v>383.07494254524556</v>
      </c>
      <c r="C30" s="10">
        <v>15.925057454754437</v>
      </c>
      <c r="D30" s="10">
        <v>16.925057454754398</v>
      </c>
    </row>
    <row r="31" spans="1:9" x14ac:dyDescent="0.3">
      <c r="A31" s="10">
        <v>4</v>
      </c>
      <c r="B31" s="10">
        <v>480.93177247917271</v>
      </c>
      <c r="C31" s="10">
        <v>-81.931772479172707</v>
      </c>
      <c r="D31" s="10">
        <v>-80.931772479172693</v>
      </c>
    </row>
    <row r="32" spans="1:9" x14ac:dyDescent="0.3">
      <c r="A32" s="10">
        <v>5</v>
      </c>
      <c r="B32" s="10">
        <v>347.68852341281234</v>
      </c>
      <c r="C32" s="10">
        <v>61.311476587187656</v>
      </c>
      <c r="D32" s="10">
        <v>62.311476587187698</v>
      </c>
    </row>
    <row r="33" spans="1:4" x14ac:dyDescent="0.3">
      <c r="A33" s="10">
        <v>6</v>
      </c>
      <c r="B33" s="10">
        <v>532.99845590347593</v>
      </c>
      <c r="C33" s="10">
        <v>-33.998455903475929</v>
      </c>
      <c r="D33" s="10">
        <v>-32.9984559034759</v>
      </c>
    </row>
    <row r="34" spans="1:4" x14ac:dyDescent="0.3">
      <c r="A34" s="10">
        <v>7</v>
      </c>
      <c r="B34" s="10">
        <v>555.89352915828772</v>
      </c>
      <c r="C34" s="10">
        <v>-56.89352915828772</v>
      </c>
      <c r="D34" s="10">
        <v>-55.893529158287699</v>
      </c>
    </row>
    <row r="35" spans="1:4" x14ac:dyDescent="0.3">
      <c r="A35" s="10">
        <v>8</v>
      </c>
      <c r="B35" s="10">
        <v>516.31819161160593</v>
      </c>
      <c r="C35" s="10">
        <v>-17.318191611605926</v>
      </c>
      <c r="D35" s="10">
        <v>-16.318191611605901</v>
      </c>
    </row>
    <row r="36" spans="1:4" x14ac:dyDescent="0.3">
      <c r="A36" s="10">
        <v>9</v>
      </c>
      <c r="B36" s="10">
        <v>487.17204108014931</v>
      </c>
      <c r="C36" s="10">
        <v>41.827958919850687</v>
      </c>
      <c r="D36" s="10">
        <v>42.827958919850701</v>
      </c>
    </row>
    <row r="37" spans="1:4" x14ac:dyDescent="0.3">
      <c r="A37" s="10">
        <v>10</v>
      </c>
      <c r="B37" s="10">
        <v>585.02887101407634</v>
      </c>
      <c r="C37" s="10">
        <v>-56.028871014076344</v>
      </c>
      <c r="D37" s="10">
        <v>-55.028871014076302</v>
      </c>
    </row>
    <row r="38" spans="1:4" x14ac:dyDescent="0.3">
      <c r="A38" s="10">
        <v>11</v>
      </c>
      <c r="B38" s="10">
        <v>607.96021258259111</v>
      </c>
      <c r="C38" s="10">
        <v>-8.9602125825911116</v>
      </c>
      <c r="D38" s="10">
        <v>-7.9602125825911099</v>
      </c>
    </row>
    <row r="39" spans="1:4" x14ac:dyDescent="0.3">
      <c r="A39" s="10">
        <v>12</v>
      </c>
      <c r="B39" s="10">
        <v>666.24170496983618</v>
      </c>
      <c r="C39" s="10">
        <v>-67.241704969836178</v>
      </c>
      <c r="D39" s="10">
        <v>-66.241704969836206</v>
      </c>
    </row>
    <row r="40" spans="1:4" x14ac:dyDescent="0.3">
      <c r="A40" s="10">
        <v>13</v>
      </c>
      <c r="B40" s="10">
        <v>526.74737862683128</v>
      </c>
      <c r="C40" s="10">
        <v>82.252621373168722</v>
      </c>
      <c r="D40" s="10">
        <v>83.252621373168694</v>
      </c>
    </row>
    <row r="41" spans="1:4" x14ac:dyDescent="0.3">
      <c r="A41" s="10">
        <v>14</v>
      </c>
      <c r="B41" s="10">
        <v>637.09555443837974</v>
      </c>
      <c r="C41" s="10">
        <v>-8.095554438379736</v>
      </c>
      <c r="D41" s="10">
        <v>-7.0955544383797404</v>
      </c>
    </row>
    <row r="42" spans="1:4" x14ac:dyDescent="0.3">
      <c r="A42" s="10">
        <v>15</v>
      </c>
      <c r="B42" s="10">
        <v>659.99062769319141</v>
      </c>
      <c r="C42" s="10">
        <v>-30.990627693191414</v>
      </c>
      <c r="D42" s="10">
        <v>-29.990627693191399</v>
      </c>
    </row>
    <row r="43" spans="1:4" x14ac:dyDescent="0.3">
      <c r="A43" s="10">
        <v>16</v>
      </c>
      <c r="B43" s="10">
        <v>620.41529014650962</v>
      </c>
      <c r="C43" s="10">
        <v>8.5847098534903807</v>
      </c>
      <c r="D43" s="10">
        <v>9.5847098534903807</v>
      </c>
    </row>
    <row r="44" spans="1:4" x14ac:dyDescent="0.3">
      <c r="A44" s="10">
        <v>17</v>
      </c>
      <c r="B44" s="10">
        <v>741.20346164895136</v>
      </c>
      <c r="C44" s="10">
        <v>-42.203461648951361</v>
      </c>
      <c r="D44" s="10">
        <v>-41.203461648951397</v>
      </c>
    </row>
    <row r="45" spans="1:4" x14ac:dyDescent="0.3">
      <c r="A45" s="10">
        <v>18</v>
      </c>
      <c r="B45" s="10">
        <v>712.05731111749481</v>
      </c>
      <c r="C45" s="10">
        <v>16.942688882505195</v>
      </c>
      <c r="D45" s="10">
        <v>17.942688882505202</v>
      </c>
    </row>
    <row r="46" spans="1:4" x14ac:dyDescent="0.3">
      <c r="A46" s="10">
        <v>19</v>
      </c>
      <c r="B46" s="10">
        <v>770.33880350473999</v>
      </c>
      <c r="C46" s="10">
        <v>-41.338803504739985</v>
      </c>
      <c r="D46" s="10">
        <v>-40.33880350474</v>
      </c>
    </row>
    <row r="47" spans="1:4" x14ac:dyDescent="0.3">
      <c r="A47" s="10">
        <v>20</v>
      </c>
      <c r="B47" s="10">
        <v>724.52319735708136</v>
      </c>
      <c r="C47" s="10">
        <v>74.476802642918642</v>
      </c>
      <c r="D47" s="10">
        <v>75.476802642918599</v>
      </c>
    </row>
    <row r="48" spans="1:4" x14ac:dyDescent="0.3">
      <c r="A48" s="10">
        <v>21</v>
      </c>
      <c r="B48" s="10">
        <v>845.30056018385505</v>
      </c>
      <c r="C48" s="10">
        <v>-16.300560183855055</v>
      </c>
      <c r="D48" s="10">
        <v>-15.300560183855101</v>
      </c>
    </row>
    <row r="49" spans="1:4" x14ac:dyDescent="0.3">
      <c r="A49" s="10">
        <v>22</v>
      </c>
      <c r="B49" s="10">
        <v>874.44671071531161</v>
      </c>
      <c r="C49" s="10">
        <v>74.55328928468839</v>
      </c>
      <c r="D49" s="10">
        <v>75.553289284688404</v>
      </c>
    </row>
    <row r="50" spans="1:4" ht="16.2" thickBot="1" x14ac:dyDescent="0.35">
      <c r="A50" s="11">
        <v>23</v>
      </c>
      <c r="B50" s="11">
        <v>978.5438092502153</v>
      </c>
      <c r="C50" s="11">
        <v>100.4561907497847</v>
      </c>
      <c r="D50" s="11">
        <v>101.45619074978499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C371C-A5EE-4A8E-A042-14FB662DD93E}">
  <dimension ref="A1:I49"/>
  <sheetViews>
    <sheetView tabSelected="1" workbookViewId="0">
      <selection sqref="A1:A1048576"/>
    </sheetView>
  </sheetViews>
  <sheetFormatPr defaultRowHeight="15.6" x14ac:dyDescent="0.3"/>
  <cols>
    <col min="1" max="1" width="25.69921875" customWidth="1"/>
  </cols>
  <sheetData>
    <row r="1" spans="1:9" x14ac:dyDescent="0.3">
      <c r="A1" t="s">
        <v>43</v>
      </c>
    </row>
    <row r="2" spans="1:9" ht="16.2" thickBot="1" x14ac:dyDescent="0.35"/>
    <row r="3" spans="1:9" x14ac:dyDescent="0.3">
      <c r="A3" s="13" t="s">
        <v>44</v>
      </c>
      <c r="B3" s="13"/>
    </row>
    <row r="4" spans="1:9" x14ac:dyDescent="0.3">
      <c r="A4" s="10" t="s">
        <v>45</v>
      </c>
      <c r="B4" s="10">
        <v>0.99613295435504989</v>
      </c>
    </row>
    <row r="5" spans="1:9" x14ac:dyDescent="0.3">
      <c r="A5" s="10" t="s">
        <v>46</v>
      </c>
      <c r="B5" s="10">
        <v>0.99228086275211991</v>
      </c>
    </row>
    <row r="6" spans="1:9" x14ac:dyDescent="0.3">
      <c r="A6" s="10" t="s">
        <v>47</v>
      </c>
      <c r="B6" s="10">
        <v>0.94150894902733184</v>
      </c>
    </row>
    <row r="7" spans="1:9" x14ac:dyDescent="0.3">
      <c r="A7" s="10" t="s">
        <v>48</v>
      </c>
      <c r="B7" s="10">
        <v>59.689646213890285</v>
      </c>
    </row>
    <row r="8" spans="1:9" ht="16.2" thickBot="1" x14ac:dyDescent="0.35">
      <c r="A8" s="11" t="s">
        <v>49</v>
      </c>
      <c r="B8" s="11">
        <v>23</v>
      </c>
    </row>
    <row r="10" spans="1:9" ht="16.2" thickBot="1" x14ac:dyDescent="0.35">
      <c r="A10" t="s">
        <v>50</v>
      </c>
    </row>
    <row r="11" spans="1:9" x14ac:dyDescent="0.3">
      <c r="A11" s="12"/>
      <c r="B11" s="12" t="s">
        <v>55</v>
      </c>
      <c r="C11" s="12" t="s">
        <v>56</v>
      </c>
      <c r="D11" s="12" t="s">
        <v>57</v>
      </c>
      <c r="E11" s="12" t="s">
        <v>58</v>
      </c>
      <c r="F11" s="12" t="s">
        <v>59</v>
      </c>
    </row>
    <row r="12" spans="1:9" x14ac:dyDescent="0.3">
      <c r="A12" s="10" t="s">
        <v>51</v>
      </c>
      <c r="B12" s="10">
        <v>3</v>
      </c>
      <c r="C12" s="10">
        <v>9159965.9226972125</v>
      </c>
      <c r="D12" s="10">
        <v>3053321.974232404</v>
      </c>
      <c r="E12" s="10">
        <v>856.98770979846279</v>
      </c>
      <c r="F12" s="10">
        <v>1.8980408805414598E-20</v>
      </c>
    </row>
    <row r="13" spans="1:9" x14ac:dyDescent="0.3">
      <c r="A13" s="10" t="s">
        <v>52</v>
      </c>
      <c r="B13" s="10">
        <v>20</v>
      </c>
      <c r="C13" s="10">
        <v>71257.077302787729</v>
      </c>
      <c r="D13" s="10">
        <v>3562.8538651393865</v>
      </c>
      <c r="E13" s="10"/>
      <c r="F13" s="10"/>
    </row>
    <row r="14" spans="1:9" ht="16.2" thickBot="1" x14ac:dyDescent="0.35">
      <c r="A14" s="11" t="s">
        <v>53</v>
      </c>
      <c r="B14" s="11">
        <v>23</v>
      </c>
      <c r="C14" s="11">
        <v>9231223</v>
      </c>
      <c r="D14" s="11"/>
      <c r="E14" s="11"/>
      <c r="F14" s="11"/>
    </row>
    <row r="15" spans="1:9" ht="16.2" thickBot="1" x14ac:dyDescent="0.35"/>
    <row r="16" spans="1:9" x14ac:dyDescent="0.3">
      <c r="A16" s="12"/>
      <c r="B16" s="12" t="s">
        <v>60</v>
      </c>
      <c r="C16" s="12" t="s">
        <v>48</v>
      </c>
      <c r="D16" s="12" t="s">
        <v>61</v>
      </c>
      <c r="E16" s="12" t="s">
        <v>62</v>
      </c>
      <c r="F16" s="12" t="s">
        <v>63</v>
      </c>
      <c r="G16" s="12" t="s">
        <v>64</v>
      </c>
      <c r="H16" s="12" t="s">
        <v>65</v>
      </c>
      <c r="I16" s="12" t="s">
        <v>66</v>
      </c>
    </row>
    <row r="17" spans="1:9" x14ac:dyDescent="0.3">
      <c r="A17" s="10" t="s">
        <v>54</v>
      </c>
      <c r="B17" s="10">
        <v>0</v>
      </c>
      <c r="C17" s="10" t="e">
        <v>#N/A</v>
      </c>
      <c r="D17" s="10" t="e">
        <v>#N/A</v>
      </c>
      <c r="E17" s="24" t="e">
        <v>#N/A</v>
      </c>
      <c r="F17" s="10" t="e">
        <v>#N/A</v>
      </c>
      <c r="G17" s="10" t="e">
        <v>#N/A</v>
      </c>
      <c r="H17" s="10" t="e">
        <v>#N/A</v>
      </c>
      <c r="I17" s="10" t="e">
        <v>#N/A</v>
      </c>
    </row>
    <row r="18" spans="1:9" x14ac:dyDescent="0.3">
      <c r="A18" s="10" t="s">
        <v>2</v>
      </c>
      <c r="B18" s="10">
        <v>142.59288675125782</v>
      </c>
      <c r="C18" s="10">
        <v>15.887731657321176</v>
      </c>
      <c r="D18" s="10">
        <v>8.9750311640963574</v>
      </c>
      <c r="E18" s="24">
        <v>1.8871306420184811E-8</v>
      </c>
      <c r="F18" s="10">
        <v>109.45165925411713</v>
      </c>
      <c r="G18" s="10">
        <v>175.7341142483985</v>
      </c>
      <c r="H18" s="10">
        <v>109.45165925411713</v>
      </c>
      <c r="I18" s="10">
        <v>175.7341142483985</v>
      </c>
    </row>
    <row r="19" spans="1:9" x14ac:dyDescent="0.3">
      <c r="A19" s="10" t="s">
        <v>3</v>
      </c>
      <c r="B19" s="10">
        <v>83.931810271176772</v>
      </c>
      <c r="C19" s="10">
        <v>10.321688623360719</v>
      </c>
      <c r="D19" s="10">
        <v>8.1315968088028558</v>
      </c>
      <c r="E19" s="24">
        <v>9.051099718773818E-8</v>
      </c>
      <c r="F19" s="10">
        <v>62.401145088786386</v>
      </c>
      <c r="G19" s="10">
        <v>105.46247545356715</v>
      </c>
      <c r="H19" s="10">
        <v>62.401145088786386</v>
      </c>
      <c r="I19" s="10">
        <v>105.46247545356715</v>
      </c>
    </row>
    <row r="20" spans="1:9" ht="16.2" thickBot="1" x14ac:dyDescent="0.35">
      <c r="A20" s="11" t="s">
        <v>4</v>
      </c>
      <c r="B20" s="11">
        <v>117.56953453786029</v>
      </c>
      <c r="C20" s="11">
        <v>18.706636423646888</v>
      </c>
      <c r="D20" s="11">
        <v>6.2849104390162696</v>
      </c>
      <c r="E20" s="25">
        <v>3.8954747335695263E-6</v>
      </c>
      <c r="F20" s="11">
        <v>78.54817473684065</v>
      </c>
      <c r="G20" s="11">
        <v>156.59089433887993</v>
      </c>
      <c r="H20" s="11">
        <v>78.54817473684065</v>
      </c>
      <c r="I20" s="11">
        <v>156.59089433887993</v>
      </c>
    </row>
    <row r="24" spans="1:9" x14ac:dyDescent="0.3">
      <c r="A24" t="s">
        <v>83</v>
      </c>
    </row>
    <row r="25" spans="1:9" ht="16.2" thickBot="1" x14ac:dyDescent="0.35"/>
    <row r="26" spans="1:9" x14ac:dyDescent="0.3">
      <c r="A26" s="12" t="s">
        <v>84</v>
      </c>
      <c r="B26" s="12" t="s">
        <v>85</v>
      </c>
      <c r="C26" s="12" t="s">
        <v>86</v>
      </c>
    </row>
    <row r="27" spans="1:9" x14ac:dyDescent="0.3">
      <c r="A27" s="10">
        <v>1</v>
      </c>
      <c r="B27" s="10">
        <v>344.09423156029487</v>
      </c>
      <c r="C27" s="10">
        <v>-65.094231560294872</v>
      </c>
    </row>
    <row r="28" spans="1:9" x14ac:dyDescent="0.3">
      <c r="A28" s="10">
        <v>2</v>
      </c>
      <c r="B28" s="10">
        <v>428.02604183147167</v>
      </c>
      <c r="C28" s="10">
        <v>-49.026041831471673</v>
      </c>
    </row>
    <row r="29" spans="1:9" x14ac:dyDescent="0.3">
      <c r="A29" s="10">
        <v>3</v>
      </c>
      <c r="B29" s="10">
        <v>344.09423156029487</v>
      </c>
      <c r="C29" s="10">
        <v>54.905768439705128</v>
      </c>
    </row>
    <row r="30" spans="1:9" x14ac:dyDescent="0.3">
      <c r="A30" s="10">
        <v>4</v>
      </c>
      <c r="B30" s="10">
        <v>486.68711831155275</v>
      </c>
      <c r="C30" s="10">
        <v>-87.687118311552751</v>
      </c>
    </row>
    <row r="31" spans="1:9" x14ac:dyDescent="0.3">
      <c r="A31" s="10">
        <v>5</v>
      </c>
      <c r="B31" s="10">
        <v>344.09423156029487</v>
      </c>
      <c r="C31" s="10">
        <v>64.905768439705128</v>
      </c>
    </row>
    <row r="32" spans="1:9" x14ac:dyDescent="0.3">
      <c r="A32" s="10">
        <v>6</v>
      </c>
      <c r="B32" s="10">
        <v>511.95785210264847</v>
      </c>
      <c r="C32" s="10">
        <v>-12.957852102648474</v>
      </c>
    </row>
    <row r="33" spans="1:3" x14ac:dyDescent="0.3">
      <c r="A33" s="10">
        <v>7</v>
      </c>
      <c r="B33" s="10">
        <v>570.6189285827295</v>
      </c>
      <c r="C33" s="10">
        <v>-71.618928582729495</v>
      </c>
    </row>
    <row r="34" spans="1:3" x14ac:dyDescent="0.3">
      <c r="A34" s="10">
        <v>8</v>
      </c>
      <c r="B34" s="10">
        <v>486.68711831155275</v>
      </c>
      <c r="C34" s="10">
        <v>12.312881688447249</v>
      </c>
    </row>
    <row r="35" spans="1:3" x14ac:dyDescent="0.3">
      <c r="A35" s="10">
        <v>9</v>
      </c>
      <c r="B35" s="10">
        <v>461.66376609815518</v>
      </c>
      <c r="C35" s="10">
        <v>67.336233901844821</v>
      </c>
    </row>
    <row r="36" spans="1:3" x14ac:dyDescent="0.3">
      <c r="A36" s="10">
        <v>10</v>
      </c>
      <c r="B36" s="10">
        <v>604.25665284941306</v>
      </c>
      <c r="C36" s="10">
        <v>-75.256652849413058</v>
      </c>
    </row>
    <row r="37" spans="1:3" x14ac:dyDescent="0.3">
      <c r="A37" s="10">
        <v>11</v>
      </c>
      <c r="B37" s="10">
        <v>595.88966237382522</v>
      </c>
      <c r="C37" s="10">
        <v>3.1103376261747826</v>
      </c>
    </row>
    <row r="38" spans="1:3" x14ac:dyDescent="0.3">
      <c r="A38" s="10">
        <v>12</v>
      </c>
      <c r="B38" s="10">
        <v>654.55073885390618</v>
      </c>
      <c r="C38" s="10">
        <v>-55.550738853906182</v>
      </c>
    </row>
    <row r="39" spans="1:3" x14ac:dyDescent="0.3">
      <c r="A39" s="10">
        <v>13</v>
      </c>
      <c r="B39" s="10">
        <v>545.59557636933198</v>
      </c>
      <c r="C39" s="10">
        <v>63.40442363066802</v>
      </c>
    </row>
    <row r="40" spans="1:3" x14ac:dyDescent="0.3">
      <c r="A40" s="10">
        <v>14</v>
      </c>
      <c r="B40" s="10">
        <v>629.52738664050878</v>
      </c>
      <c r="C40" s="10">
        <v>-0.52738664050878015</v>
      </c>
    </row>
    <row r="41" spans="1:3" x14ac:dyDescent="0.3">
      <c r="A41" s="10">
        <v>15</v>
      </c>
      <c r="B41" s="10">
        <v>688.18846312058974</v>
      </c>
      <c r="C41" s="10">
        <v>-59.188463120589745</v>
      </c>
    </row>
    <row r="42" spans="1:3" x14ac:dyDescent="0.3">
      <c r="A42" s="10">
        <v>16</v>
      </c>
      <c r="B42" s="10">
        <v>604.25665284941306</v>
      </c>
      <c r="C42" s="10">
        <v>24.743347150586942</v>
      </c>
    </row>
    <row r="43" spans="1:3" x14ac:dyDescent="0.3">
      <c r="A43" s="10">
        <v>17</v>
      </c>
      <c r="B43" s="10">
        <v>738.48254912508298</v>
      </c>
      <c r="C43" s="10">
        <v>-39.482549125082983</v>
      </c>
    </row>
    <row r="44" spans="1:3" x14ac:dyDescent="0.3">
      <c r="A44" s="10">
        <v>18</v>
      </c>
      <c r="B44" s="10">
        <v>713.45919691168547</v>
      </c>
      <c r="C44" s="10">
        <v>15.540803088314533</v>
      </c>
    </row>
    <row r="45" spans="1:3" x14ac:dyDescent="0.3">
      <c r="A45" s="10">
        <v>19</v>
      </c>
      <c r="B45" s="10">
        <v>772.12027339176655</v>
      </c>
      <c r="C45" s="10">
        <v>-43.120273391766546</v>
      </c>
    </row>
    <row r="46" spans="1:3" x14ac:dyDescent="0.3">
      <c r="A46" s="10">
        <v>20</v>
      </c>
      <c r="B46" s="10">
        <v>713.21181533398726</v>
      </c>
      <c r="C46" s="10">
        <v>85.788184666012739</v>
      </c>
    </row>
    <row r="47" spans="1:3" x14ac:dyDescent="0.3">
      <c r="A47" s="10">
        <v>21</v>
      </c>
      <c r="B47" s="10">
        <v>856.05208366294335</v>
      </c>
      <c r="C47" s="10">
        <v>-27.052083662943346</v>
      </c>
    </row>
    <row r="48" spans="1:3" x14ac:dyDescent="0.3">
      <c r="A48" s="10">
        <v>22</v>
      </c>
      <c r="B48" s="10">
        <v>881.07543587634075</v>
      </c>
      <c r="C48" s="10">
        <v>67.924564123659252</v>
      </c>
    </row>
    <row r="49" spans="1:3" ht="16.2" thickBot="1" x14ac:dyDescent="0.35">
      <c r="A49" s="11">
        <v>23</v>
      </c>
      <c r="B49" s="11">
        <v>998.64497041420111</v>
      </c>
      <c r="C49" s="11">
        <v>80.355029585798889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8445-E276-4710-AFD8-594BEA516D48}">
  <dimension ref="A1:Q24"/>
  <sheetViews>
    <sheetView workbookViewId="0">
      <selection activeCell="J2" sqref="J2:J24"/>
    </sheetView>
  </sheetViews>
  <sheetFormatPr defaultRowHeight="15.6" x14ac:dyDescent="0.3"/>
  <cols>
    <col min="1" max="1" width="5.09765625" bestFit="1" customWidth="1"/>
    <col min="2" max="2" width="7.09765625" bestFit="1" customWidth="1"/>
    <col min="3" max="3" width="8.09765625" bestFit="1" customWidth="1"/>
    <col min="4" max="4" width="11.59765625" customWidth="1"/>
    <col min="5" max="5" width="7.69921875" bestFit="1" customWidth="1"/>
  </cols>
  <sheetData>
    <row r="1" spans="1:17" x14ac:dyDescent="0.3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G1" s="4" t="s">
        <v>1</v>
      </c>
      <c r="H1" s="4" t="s">
        <v>2</v>
      </c>
      <c r="I1" s="4" t="s">
        <v>3</v>
      </c>
      <c r="J1" s="4" t="s">
        <v>4</v>
      </c>
      <c r="K1" s="4" t="s">
        <v>5</v>
      </c>
      <c r="M1" s="4"/>
      <c r="N1" s="4" t="s">
        <v>2</v>
      </c>
      <c r="P1" s="4" t="s">
        <v>4</v>
      </c>
      <c r="Q1" s="4"/>
    </row>
    <row r="2" spans="1:17" x14ac:dyDescent="0.3">
      <c r="A2" s="2">
        <v>279</v>
      </c>
      <c r="B2" s="2" t="s">
        <v>8</v>
      </c>
      <c r="C2" s="2" t="s">
        <v>6</v>
      </c>
      <c r="D2" s="2" t="s">
        <v>7</v>
      </c>
      <c r="E2" s="2" t="s">
        <v>9</v>
      </c>
      <c r="G2" s="2">
        <v>279</v>
      </c>
      <c r="H2" s="2">
        <f>VLOOKUP(B2,$N$2:$O$4,2,FALSE)</f>
        <v>1</v>
      </c>
      <c r="I2" s="2">
        <f>VLOOKUP(C2,$N$10:$O$13,2,FALSE)</f>
        <v>1</v>
      </c>
      <c r="J2" s="2">
        <f>VLOOKUP(D2,$P$2:$Q$3,2,FALSE)</f>
        <v>1</v>
      </c>
      <c r="K2" s="2">
        <f>VLOOKUP(E2,$P$10:$Q$11,2,FALSE)</f>
        <v>1</v>
      </c>
      <c r="M2" s="2"/>
      <c r="N2" s="2" t="s">
        <v>8</v>
      </c>
      <c r="O2">
        <v>1</v>
      </c>
      <c r="P2" s="2" t="s">
        <v>7</v>
      </c>
      <c r="Q2" s="2">
        <v>1</v>
      </c>
    </row>
    <row r="3" spans="1:17" x14ac:dyDescent="0.3">
      <c r="A3" s="2">
        <v>379</v>
      </c>
      <c r="B3" s="2" t="s">
        <v>8</v>
      </c>
      <c r="C3" s="2" t="s">
        <v>10</v>
      </c>
      <c r="D3" s="2" t="s">
        <v>7</v>
      </c>
      <c r="E3" s="2" t="s">
        <v>9</v>
      </c>
      <c r="G3" s="2">
        <v>379</v>
      </c>
      <c r="H3" s="2">
        <f t="shared" ref="H3:H23" si="0">VLOOKUP(B3,$N$2:$O$4,2,FALSE)</f>
        <v>1</v>
      </c>
      <c r="I3" s="2">
        <f t="shared" ref="I3:I24" si="1">VLOOKUP(C3,$N$10:$O$13,2,FALSE)</f>
        <v>2</v>
      </c>
      <c r="J3" s="2">
        <f t="shared" ref="J3:J24" si="2">VLOOKUP(D3,$P$2:$Q$3,2,FALSE)</f>
        <v>1</v>
      </c>
      <c r="K3" s="2">
        <f t="shared" ref="K3:K24" si="3">VLOOKUP(E3,$P$10:$Q$11,2,FALSE)</f>
        <v>1</v>
      </c>
      <c r="M3" s="2"/>
      <c r="N3" s="2" t="s">
        <v>12</v>
      </c>
      <c r="O3">
        <v>2</v>
      </c>
      <c r="P3" s="2" t="s">
        <v>14</v>
      </c>
      <c r="Q3" s="2">
        <v>2</v>
      </c>
    </row>
    <row r="4" spans="1:17" x14ac:dyDescent="0.3">
      <c r="A4" s="2">
        <v>399</v>
      </c>
      <c r="B4" s="2" t="s">
        <v>8</v>
      </c>
      <c r="C4" s="2" t="s">
        <v>6</v>
      </c>
      <c r="D4" s="2" t="s">
        <v>7</v>
      </c>
      <c r="E4" s="2" t="s">
        <v>11</v>
      </c>
      <c r="G4" s="2">
        <v>399</v>
      </c>
      <c r="H4" s="2">
        <f t="shared" si="0"/>
        <v>1</v>
      </c>
      <c r="I4" s="2">
        <f t="shared" si="1"/>
        <v>1</v>
      </c>
      <c r="J4" s="2">
        <f t="shared" si="2"/>
        <v>1</v>
      </c>
      <c r="K4" s="2">
        <f t="shared" si="3"/>
        <v>2</v>
      </c>
      <c r="M4" s="2"/>
      <c r="N4" s="2" t="s">
        <v>16</v>
      </c>
      <c r="O4">
        <v>3</v>
      </c>
    </row>
    <row r="5" spans="1:17" x14ac:dyDescent="0.3">
      <c r="A5" s="2">
        <v>399</v>
      </c>
      <c r="B5" s="2" t="s">
        <v>12</v>
      </c>
      <c r="C5" s="2" t="s">
        <v>6</v>
      </c>
      <c r="D5" s="2" t="s">
        <v>7</v>
      </c>
      <c r="E5" s="2" t="s">
        <v>9</v>
      </c>
      <c r="G5" s="2">
        <v>399</v>
      </c>
      <c r="H5" s="2">
        <f t="shared" si="0"/>
        <v>2</v>
      </c>
      <c r="I5" s="2">
        <f t="shared" si="1"/>
        <v>1</v>
      </c>
      <c r="J5" s="2">
        <f t="shared" si="2"/>
        <v>1</v>
      </c>
      <c r="K5" s="2">
        <f t="shared" si="3"/>
        <v>1</v>
      </c>
      <c r="M5" s="2"/>
    </row>
    <row r="6" spans="1:17" x14ac:dyDescent="0.3">
      <c r="A6" s="2">
        <v>409</v>
      </c>
      <c r="B6" s="2" t="s">
        <v>8</v>
      </c>
      <c r="C6" s="2" t="s">
        <v>6</v>
      </c>
      <c r="D6" s="2" t="s">
        <v>7</v>
      </c>
      <c r="E6" s="2" t="s">
        <v>9</v>
      </c>
      <c r="G6" s="2">
        <v>409</v>
      </c>
      <c r="H6" s="2">
        <f t="shared" si="0"/>
        <v>1</v>
      </c>
      <c r="I6" s="2">
        <f t="shared" si="1"/>
        <v>1</v>
      </c>
      <c r="J6" s="2">
        <f t="shared" si="2"/>
        <v>1</v>
      </c>
      <c r="K6" s="2">
        <f t="shared" si="3"/>
        <v>1</v>
      </c>
      <c r="M6" s="2"/>
      <c r="N6" s="2"/>
    </row>
    <row r="7" spans="1:17" x14ac:dyDescent="0.3">
      <c r="A7" s="2">
        <v>499</v>
      </c>
      <c r="B7" s="2" t="s">
        <v>8</v>
      </c>
      <c r="C7" s="2" t="s">
        <v>13</v>
      </c>
      <c r="D7" s="2" t="s">
        <v>7</v>
      </c>
      <c r="E7" s="2" t="s">
        <v>11</v>
      </c>
      <c r="G7" s="2">
        <v>499</v>
      </c>
      <c r="H7" s="2">
        <f t="shared" si="0"/>
        <v>1</v>
      </c>
      <c r="I7" s="2">
        <f t="shared" si="1"/>
        <v>3</v>
      </c>
      <c r="J7" s="2">
        <f t="shared" si="2"/>
        <v>1</v>
      </c>
      <c r="K7" s="2">
        <f t="shared" si="3"/>
        <v>2</v>
      </c>
      <c r="M7" s="2"/>
      <c r="O7" s="2"/>
    </row>
    <row r="8" spans="1:17" x14ac:dyDescent="0.3">
      <c r="A8" s="2">
        <v>499</v>
      </c>
      <c r="B8" s="2" t="s">
        <v>12</v>
      </c>
      <c r="C8" s="2" t="s">
        <v>10</v>
      </c>
      <c r="D8" s="2" t="s">
        <v>7</v>
      </c>
      <c r="E8" s="2" t="s">
        <v>9</v>
      </c>
      <c r="G8" s="2">
        <v>499</v>
      </c>
      <c r="H8" s="2">
        <f t="shared" si="0"/>
        <v>2</v>
      </c>
      <c r="I8" s="2">
        <f t="shared" si="1"/>
        <v>2</v>
      </c>
      <c r="J8" s="2">
        <f t="shared" si="2"/>
        <v>1</v>
      </c>
      <c r="K8" s="2">
        <f t="shared" si="3"/>
        <v>1</v>
      </c>
      <c r="M8" s="2"/>
    </row>
    <row r="9" spans="1:17" x14ac:dyDescent="0.3">
      <c r="A9" s="2">
        <v>499</v>
      </c>
      <c r="B9" s="2" t="s">
        <v>12</v>
      </c>
      <c r="C9" s="2" t="s">
        <v>6</v>
      </c>
      <c r="D9" s="2" t="s">
        <v>7</v>
      </c>
      <c r="E9" s="2" t="s">
        <v>11</v>
      </c>
      <c r="G9" s="2">
        <v>499</v>
      </c>
      <c r="H9" s="2">
        <f t="shared" si="0"/>
        <v>2</v>
      </c>
      <c r="I9" s="2">
        <f t="shared" si="1"/>
        <v>1</v>
      </c>
      <c r="J9" s="2">
        <f t="shared" si="2"/>
        <v>1</v>
      </c>
      <c r="K9" s="2">
        <f t="shared" si="3"/>
        <v>2</v>
      </c>
      <c r="M9" s="2"/>
      <c r="N9" s="4" t="s">
        <v>3</v>
      </c>
      <c r="P9" s="4" t="s">
        <v>5</v>
      </c>
    </row>
    <row r="10" spans="1:17" x14ac:dyDescent="0.3">
      <c r="A10" s="2">
        <v>529</v>
      </c>
      <c r="B10" s="2" t="s">
        <v>8</v>
      </c>
      <c r="C10" s="2" t="s">
        <v>6</v>
      </c>
      <c r="D10" s="2" t="s">
        <v>14</v>
      </c>
      <c r="E10" s="2" t="s">
        <v>11</v>
      </c>
      <c r="G10" s="2">
        <v>529</v>
      </c>
      <c r="H10" s="2">
        <f t="shared" si="0"/>
        <v>1</v>
      </c>
      <c r="I10" s="2">
        <f t="shared" si="1"/>
        <v>1</v>
      </c>
      <c r="J10" s="2">
        <f t="shared" si="2"/>
        <v>2</v>
      </c>
      <c r="K10" s="2">
        <f t="shared" si="3"/>
        <v>2</v>
      </c>
      <c r="M10" s="2"/>
      <c r="N10" s="2" t="s">
        <v>6</v>
      </c>
      <c r="O10">
        <v>1</v>
      </c>
      <c r="P10" s="2" t="s">
        <v>9</v>
      </c>
      <c r="Q10">
        <v>1</v>
      </c>
    </row>
    <row r="11" spans="1:17" x14ac:dyDescent="0.3">
      <c r="A11" s="2">
        <v>529</v>
      </c>
      <c r="B11" s="2" t="s">
        <v>12</v>
      </c>
      <c r="C11" s="2" t="s">
        <v>6</v>
      </c>
      <c r="D11" s="2" t="s">
        <v>14</v>
      </c>
      <c r="E11" s="2" t="s">
        <v>9</v>
      </c>
      <c r="G11" s="2">
        <v>529</v>
      </c>
      <c r="H11" s="2">
        <f t="shared" si="0"/>
        <v>2</v>
      </c>
      <c r="I11" s="2">
        <f t="shared" si="1"/>
        <v>1</v>
      </c>
      <c r="J11" s="2">
        <f t="shared" si="2"/>
        <v>2</v>
      </c>
      <c r="K11" s="2">
        <f t="shared" si="3"/>
        <v>1</v>
      </c>
      <c r="M11" s="2"/>
      <c r="N11" s="2" t="s">
        <v>10</v>
      </c>
      <c r="O11">
        <v>2</v>
      </c>
      <c r="P11" s="2" t="s">
        <v>11</v>
      </c>
      <c r="Q11">
        <v>2</v>
      </c>
    </row>
    <row r="12" spans="1:17" x14ac:dyDescent="0.3">
      <c r="A12" s="2">
        <v>599</v>
      </c>
      <c r="B12" s="2" t="s">
        <v>8</v>
      </c>
      <c r="C12" s="2" t="s">
        <v>15</v>
      </c>
      <c r="D12" s="2" t="s">
        <v>7</v>
      </c>
      <c r="E12" s="2" t="s">
        <v>11</v>
      </c>
      <c r="G12" s="2">
        <v>599</v>
      </c>
      <c r="H12" s="2">
        <f t="shared" si="0"/>
        <v>1</v>
      </c>
      <c r="I12" s="2">
        <f t="shared" si="1"/>
        <v>4</v>
      </c>
      <c r="J12" s="2">
        <f t="shared" si="2"/>
        <v>1</v>
      </c>
      <c r="K12" s="2">
        <f t="shared" si="3"/>
        <v>2</v>
      </c>
      <c r="M12" s="2"/>
      <c r="N12" s="2" t="s">
        <v>13</v>
      </c>
      <c r="O12">
        <v>3</v>
      </c>
    </row>
    <row r="13" spans="1:17" x14ac:dyDescent="0.3">
      <c r="A13" s="2">
        <v>599</v>
      </c>
      <c r="B13" s="2" t="s">
        <v>12</v>
      </c>
      <c r="C13" s="2" t="s">
        <v>13</v>
      </c>
      <c r="D13" s="2" t="s">
        <v>31</v>
      </c>
      <c r="E13" s="2" t="s">
        <v>32</v>
      </c>
      <c r="G13" s="2">
        <v>599</v>
      </c>
      <c r="H13" s="2">
        <f t="shared" si="0"/>
        <v>2</v>
      </c>
      <c r="I13" s="2">
        <f t="shared" si="1"/>
        <v>3</v>
      </c>
      <c r="J13" s="2">
        <f t="shared" si="2"/>
        <v>1</v>
      </c>
      <c r="K13" s="2">
        <f t="shared" si="3"/>
        <v>2</v>
      </c>
      <c r="M13" s="2"/>
      <c r="N13" s="2" t="s">
        <v>15</v>
      </c>
      <c r="O13">
        <v>4</v>
      </c>
    </row>
    <row r="14" spans="1:17" x14ac:dyDescent="0.3">
      <c r="A14" s="2">
        <v>609</v>
      </c>
      <c r="B14" s="2" t="s">
        <v>8</v>
      </c>
      <c r="C14" s="2" t="s">
        <v>10</v>
      </c>
      <c r="D14" s="2" t="s">
        <v>14</v>
      </c>
      <c r="E14" s="2" t="s">
        <v>9</v>
      </c>
      <c r="G14" s="2">
        <v>609</v>
      </c>
      <c r="H14" s="2">
        <f t="shared" si="0"/>
        <v>1</v>
      </c>
      <c r="I14" s="2">
        <f t="shared" si="1"/>
        <v>2</v>
      </c>
      <c r="J14" s="2">
        <f t="shared" si="2"/>
        <v>2</v>
      </c>
      <c r="K14" s="2">
        <f t="shared" si="3"/>
        <v>1</v>
      </c>
      <c r="M14" s="2"/>
    </row>
    <row r="15" spans="1:17" x14ac:dyDescent="0.3">
      <c r="A15" s="2">
        <v>629</v>
      </c>
      <c r="B15" s="2" t="s">
        <v>8</v>
      </c>
      <c r="C15" s="2" t="s">
        <v>13</v>
      </c>
      <c r="D15" s="2" t="s">
        <v>14</v>
      </c>
      <c r="E15" s="2" t="s">
        <v>11</v>
      </c>
      <c r="G15" s="2">
        <v>629</v>
      </c>
      <c r="H15" s="2">
        <f t="shared" si="0"/>
        <v>1</v>
      </c>
      <c r="I15" s="2">
        <f t="shared" si="1"/>
        <v>3</v>
      </c>
      <c r="J15" s="2">
        <f t="shared" si="2"/>
        <v>2</v>
      </c>
      <c r="K15" s="2">
        <f t="shared" si="3"/>
        <v>2</v>
      </c>
      <c r="M15" s="2"/>
    </row>
    <row r="16" spans="1:17" x14ac:dyDescent="0.3">
      <c r="A16" s="2">
        <v>629</v>
      </c>
      <c r="B16" s="2" t="s">
        <v>12</v>
      </c>
      <c r="C16" s="2" t="s">
        <v>10</v>
      </c>
      <c r="D16" s="2" t="s">
        <v>14</v>
      </c>
      <c r="E16" s="2" t="s">
        <v>9</v>
      </c>
      <c r="G16" s="2">
        <v>629</v>
      </c>
      <c r="H16" s="2">
        <f t="shared" si="0"/>
        <v>2</v>
      </c>
      <c r="I16" s="2">
        <f t="shared" si="1"/>
        <v>2</v>
      </c>
      <c r="J16" s="2">
        <f t="shared" si="2"/>
        <v>2</v>
      </c>
      <c r="K16" s="2">
        <f t="shared" si="3"/>
        <v>1</v>
      </c>
      <c r="M16" s="2"/>
    </row>
    <row r="17" spans="1:13" x14ac:dyDescent="0.3">
      <c r="A17" s="2">
        <v>629</v>
      </c>
      <c r="B17" s="2" t="s">
        <v>12</v>
      </c>
      <c r="C17" s="2" t="s">
        <v>6</v>
      </c>
      <c r="D17" s="2" t="s">
        <v>14</v>
      </c>
      <c r="E17" s="2" t="s">
        <v>11</v>
      </c>
      <c r="G17" s="2">
        <v>629</v>
      </c>
      <c r="H17" s="2">
        <f t="shared" si="0"/>
        <v>2</v>
      </c>
      <c r="I17" s="2">
        <f t="shared" si="1"/>
        <v>1</v>
      </c>
      <c r="J17" s="2">
        <f t="shared" si="2"/>
        <v>2</v>
      </c>
      <c r="K17" s="2">
        <f t="shared" si="3"/>
        <v>2</v>
      </c>
      <c r="M17" s="2"/>
    </row>
    <row r="18" spans="1:13" x14ac:dyDescent="0.3">
      <c r="A18" s="2">
        <v>699</v>
      </c>
      <c r="B18" s="2" t="s">
        <v>12</v>
      </c>
      <c r="C18" s="2" t="s">
        <v>15</v>
      </c>
      <c r="D18" s="2" t="s">
        <v>7</v>
      </c>
      <c r="E18" s="2" t="s">
        <v>11</v>
      </c>
      <c r="G18" s="2">
        <v>699</v>
      </c>
      <c r="H18" s="2">
        <f t="shared" si="0"/>
        <v>2</v>
      </c>
      <c r="I18" s="2">
        <f t="shared" si="1"/>
        <v>4</v>
      </c>
      <c r="J18" s="2">
        <f t="shared" si="2"/>
        <v>1</v>
      </c>
      <c r="K18" s="2">
        <f t="shared" si="3"/>
        <v>2</v>
      </c>
      <c r="M18" s="2"/>
    </row>
    <row r="19" spans="1:13" x14ac:dyDescent="0.3">
      <c r="A19" s="2">
        <v>729</v>
      </c>
      <c r="B19" s="2" t="s">
        <v>8</v>
      </c>
      <c r="C19" s="2" t="s">
        <v>15</v>
      </c>
      <c r="D19" s="2" t="s">
        <v>14</v>
      </c>
      <c r="E19" s="2" t="s">
        <v>11</v>
      </c>
      <c r="G19" s="2">
        <v>729</v>
      </c>
      <c r="H19" s="2">
        <f t="shared" si="0"/>
        <v>1</v>
      </c>
      <c r="I19" s="2">
        <f t="shared" si="1"/>
        <v>4</v>
      </c>
      <c r="J19" s="2">
        <f t="shared" si="2"/>
        <v>2</v>
      </c>
      <c r="K19" s="2">
        <f t="shared" si="3"/>
        <v>2</v>
      </c>
      <c r="M19" s="2"/>
    </row>
    <row r="20" spans="1:13" x14ac:dyDescent="0.3">
      <c r="A20" s="2">
        <v>729</v>
      </c>
      <c r="B20" s="2" t="s">
        <v>12</v>
      </c>
      <c r="C20" s="2" t="s">
        <v>13</v>
      </c>
      <c r="D20" s="2" t="s">
        <v>14</v>
      </c>
      <c r="E20" s="2" t="s">
        <v>11</v>
      </c>
      <c r="G20" s="2">
        <v>729</v>
      </c>
      <c r="H20" s="2">
        <f t="shared" si="0"/>
        <v>2</v>
      </c>
      <c r="I20" s="2">
        <f t="shared" si="1"/>
        <v>3</v>
      </c>
      <c r="J20" s="2">
        <f t="shared" si="2"/>
        <v>2</v>
      </c>
      <c r="K20" s="2">
        <f t="shared" si="3"/>
        <v>2</v>
      </c>
      <c r="M20" s="2"/>
    </row>
    <row r="21" spans="1:13" x14ac:dyDescent="0.3">
      <c r="A21" s="2">
        <v>799</v>
      </c>
      <c r="B21" s="2" t="s">
        <v>16</v>
      </c>
      <c r="C21" s="2" t="s">
        <v>10</v>
      </c>
      <c r="D21" s="2" t="s">
        <v>7</v>
      </c>
      <c r="E21" s="2" t="s">
        <v>11</v>
      </c>
      <c r="G21" s="2">
        <v>799</v>
      </c>
      <c r="H21" s="2">
        <f t="shared" si="0"/>
        <v>3</v>
      </c>
      <c r="I21" s="2">
        <f t="shared" si="1"/>
        <v>2</v>
      </c>
      <c r="J21" s="2">
        <f t="shared" si="2"/>
        <v>1</v>
      </c>
      <c r="K21" s="2">
        <f t="shared" si="3"/>
        <v>2</v>
      </c>
      <c r="M21" s="2"/>
    </row>
    <row r="22" spans="1:13" x14ac:dyDescent="0.3">
      <c r="A22" s="2">
        <v>829</v>
      </c>
      <c r="B22" s="2" t="s">
        <v>12</v>
      </c>
      <c r="C22" s="2" t="s">
        <v>15</v>
      </c>
      <c r="D22" s="2" t="s">
        <v>14</v>
      </c>
      <c r="E22" s="2" t="s">
        <v>11</v>
      </c>
      <c r="G22" s="2">
        <v>829</v>
      </c>
      <c r="H22" s="2">
        <f t="shared" si="0"/>
        <v>2</v>
      </c>
      <c r="I22" s="2">
        <f t="shared" si="1"/>
        <v>4</v>
      </c>
      <c r="J22" s="2">
        <f t="shared" si="2"/>
        <v>2</v>
      </c>
      <c r="K22" s="2">
        <f t="shared" si="3"/>
        <v>2</v>
      </c>
      <c r="M22" s="2"/>
    </row>
    <row r="23" spans="1:13" x14ac:dyDescent="0.3">
      <c r="A23" s="2">
        <v>949</v>
      </c>
      <c r="B23" s="2" t="s">
        <v>16</v>
      </c>
      <c r="C23" s="2" t="s">
        <v>15</v>
      </c>
      <c r="D23" s="2" t="s">
        <v>7</v>
      </c>
      <c r="E23" s="2" t="s">
        <v>11</v>
      </c>
      <c r="G23" s="2">
        <v>949</v>
      </c>
      <c r="H23" s="2">
        <f t="shared" si="0"/>
        <v>3</v>
      </c>
      <c r="I23" s="2">
        <f t="shared" si="1"/>
        <v>4</v>
      </c>
      <c r="J23" s="2">
        <f t="shared" si="2"/>
        <v>1</v>
      </c>
      <c r="K23" s="2">
        <f t="shared" si="3"/>
        <v>2</v>
      </c>
      <c r="M23" s="2"/>
    </row>
    <row r="24" spans="1:13" x14ac:dyDescent="0.3">
      <c r="A24" s="2">
        <v>1079</v>
      </c>
      <c r="B24" s="2" t="s">
        <v>16</v>
      </c>
      <c r="C24" s="2" t="s">
        <v>15</v>
      </c>
      <c r="D24" s="2" t="s">
        <v>14</v>
      </c>
      <c r="E24" s="2" t="s">
        <v>11</v>
      </c>
      <c r="G24" s="2">
        <v>1079</v>
      </c>
      <c r="H24" s="2">
        <v>3</v>
      </c>
      <c r="I24" s="2">
        <f t="shared" si="1"/>
        <v>4</v>
      </c>
      <c r="J24" s="2">
        <f t="shared" si="2"/>
        <v>2</v>
      </c>
      <c r="K24" s="2">
        <f t="shared" si="3"/>
        <v>2</v>
      </c>
      <c r="M2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1810C-3BC5-446F-A2A1-86683B838929}">
  <dimension ref="A2:U16"/>
  <sheetViews>
    <sheetView zoomScale="131" workbookViewId="0">
      <selection activeCell="M4" sqref="M4:O6"/>
    </sheetView>
  </sheetViews>
  <sheetFormatPr defaultRowHeight="15.6" x14ac:dyDescent="0.3"/>
  <sheetData>
    <row r="2" spans="1:21" x14ac:dyDescent="0.3">
      <c r="A2" s="18" t="s">
        <v>75</v>
      </c>
      <c r="B2" s="18"/>
      <c r="C2" s="18"/>
      <c r="E2" s="18" t="s">
        <v>3</v>
      </c>
      <c r="F2" s="18"/>
      <c r="G2" s="18"/>
      <c r="I2" s="18" t="s">
        <v>4</v>
      </c>
      <c r="J2" s="18"/>
      <c r="K2" s="18"/>
      <c r="M2" s="18" t="s">
        <v>76</v>
      </c>
      <c r="N2" s="18"/>
      <c r="O2" s="18"/>
      <c r="R2" s="4" t="s">
        <v>2</v>
      </c>
      <c r="T2" s="4" t="s">
        <v>4</v>
      </c>
      <c r="U2" s="4"/>
    </row>
    <row r="3" spans="1:21" x14ac:dyDescent="0.3">
      <c r="A3" s="18"/>
      <c r="B3" s="18"/>
      <c r="C3" s="18"/>
      <c r="E3" s="18"/>
      <c r="F3" s="18"/>
      <c r="G3" s="18"/>
      <c r="I3" s="18"/>
      <c r="J3" s="18"/>
      <c r="K3" s="18"/>
      <c r="M3" s="18"/>
      <c r="N3" s="18"/>
      <c r="O3" s="18"/>
      <c r="R3" s="2" t="s">
        <v>8</v>
      </c>
      <c r="S3">
        <v>1</v>
      </c>
      <c r="T3" s="2" t="s">
        <v>7</v>
      </c>
      <c r="U3" s="2">
        <v>1</v>
      </c>
    </row>
    <row r="4" spans="1:21" x14ac:dyDescent="0.3">
      <c r="A4" s="22" t="s">
        <v>8</v>
      </c>
      <c r="B4" s="22"/>
      <c r="C4" s="22"/>
      <c r="E4" s="22" t="s">
        <v>6</v>
      </c>
      <c r="F4" s="22"/>
      <c r="G4" s="22"/>
      <c r="I4" s="19" t="s">
        <v>7</v>
      </c>
      <c r="J4" s="19"/>
      <c r="K4" s="19"/>
      <c r="M4" s="19" t="s">
        <v>9</v>
      </c>
      <c r="N4" s="19"/>
      <c r="O4" s="19"/>
      <c r="R4" s="2" t="s">
        <v>12</v>
      </c>
      <c r="S4">
        <v>2</v>
      </c>
      <c r="T4" s="2" t="s">
        <v>14</v>
      </c>
      <c r="U4" s="2">
        <v>2</v>
      </c>
    </row>
    <row r="5" spans="1:21" x14ac:dyDescent="0.3">
      <c r="A5" s="22"/>
      <c r="B5" s="22"/>
      <c r="C5" s="22"/>
      <c r="E5" s="22"/>
      <c r="F5" s="22"/>
      <c r="G5" s="22"/>
      <c r="I5" s="19"/>
      <c r="J5" s="19"/>
      <c r="K5" s="19"/>
      <c r="M5" s="19"/>
      <c r="N5" s="19"/>
      <c r="O5" s="19"/>
      <c r="R5" s="2" t="s">
        <v>16</v>
      </c>
      <c r="S5">
        <v>3</v>
      </c>
    </row>
    <row r="6" spans="1:21" x14ac:dyDescent="0.3">
      <c r="A6" s="22"/>
      <c r="B6" s="22"/>
      <c r="C6" s="22"/>
      <c r="E6" s="22"/>
      <c r="F6" s="22"/>
      <c r="G6" s="22"/>
      <c r="I6" s="19"/>
      <c r="J6" s="19"/>
      <c r="K6" s="19"/>
      <c r="M6" s="19"/>
      <c r="N6" s="19"/>
      <c r="O6" s="19"/>
      <c r="S6">
        <f>VLOOKUP(A4,R3:S5,2,FALSE)</f>
        <v>1</v>
      </c>
      <c r="U6">
        <f>VLOOKUP(I4,T3:U4,2,FALSE)</f>
        <v>1</v>
      </c>
    </row>
    <row r="7" spans="1:21" x14ac:dyDescent="0.3">
      <c r="R7" s="2"/>
    </row>
    <row r="8" spans="1:21" x14ac:dyDescent="0.3">
      <c r="S8" s="2"/>
    </row>
    <row r="10" spans="1:21" x14ac:dyDescent="0.3">
      <c r="R10" s="4" t="s">
        <v>3</v>
      </c>
      <c r="T10" s="4" t="s">
        <v>5</v>
      </c>
    </row>
    <row r="11" spans="1:21" x14ac:dyDescent="0.3">
      <c r="G11" s="20" t="s">
        <v>1</v>
      </c>
      <c r="H11" s="20"/>
      <c r="I11" s="20"/>
      <c r="R11" s="2" t="s">
        <v>6</v>
      </c>
      <c r="S11">
        <v>1</v>
      </c>
      <c r="T11" s="2" t="s">
        <v>9</v>
      </c>
      <c r="U11">
        <v>1</v>
      </c>
    </row>
    <row r="12" spans="1:21" x14ac:dyDescent="0.3">
      <c r="G12" s="20"/>
      <c r="H12" s="20"/>
      <c r="I12" s="20"/>
      <c r="R12" s="2" t="s">
        <v>10</v>
      </c>
      <c r="S12">
        <v>2</v>
      </c>
      <c r="T12" s="2" t="s">
        <v>11</v>
      </c>
      <c r="U12">
        <v>2</v>
      </c>
    </row>
    <row r="13" spans="1:21" x14ac:dyDescent="0.3">
      <c r="G13" s="21">
        <f>Regression!L22</f>
        <v>309.59609678430979</v>
      </c>
      <c r="H13" s="21"/>
      <c r="I13" s="21"/>
      <c r="R13" s="2" t="s">
        <v>13</v>
      </c>
      <c r="S13">
        <v>3</v>
      </c>
    </row>
    <row r="14" spans="1:21" x14ac:dyDescent="0.3">
      <c r="G14" s="21"/>
      <c r="H14" s="21"/>
      <c r="I14" s="21"/>
      <c r="R14" s="2" t="s">
        <v>15</v>
      </c>
      <c r="S14">
        <v>4</v>
      </c>
    </row>
    <row r="15" spans="1:21" x14ac:dyDescent="0.3">
      <c r="G15" s="21"/>
      <c r="H15" s="21"/>
      <c r="I15" s="21"/>
    </row>
    <row r="16" spans="1:21" x14ac:dyDescent="0.3">
      <c r="S16">
        <f>VLOOKUP(E4,R11:S14,2,FALSE)</f>
        <v>1</v>
      </c>
      <c r="U16">
        <f>VLOOKUP(M4,T11:U12,2,FALSE)</f>
        <v>1</v>
      </c>
    </row>
  </sheetData>
  <mergeCells count="10">
    <mergeCell ref="M2:O3"/>
    <mergeCell ref="M4:O6"/>
    <mergeCell ref="G11:I12"/>
    <mergeCell ref="G13:I15"/>
    <mergeCell ref="A2:C3"/>
    <mergeCell ref="A4:C6"/>
    <mergeCell ref="E2:G3"/>
    <mergeCell ref="E4:G6"/>
    <mergeCell ref="I2:K3"/>
    <mergeCell ref="I4:K6"/>
  </mergeCells>
  <dataValidations count="4">
    <dataValidation type="list" allowBlank="1" showInputMessage="1" showErrorMessage="1" sqref="A4:C6" xr:uid="{23722666-C7C7-4F8F-9236-A6A45D9C5E3A}">
      <formula1>$R$3:$R$5</formula1>
    </dataValidation>
    <dataValidation type="list" allowBlank="1" showInputMessage="1" showErrorMessage="1" sqref="E4:G6" xr:uid="{42936943-98EE-4D87-B88C-5ACD1A121651}">
      <formula1>$R$11:$R$14</formula1>
    </dataValidation>
    <dataValidation type="list" allowBlank="1" showInputMessage="1" showErrorMessage="1" sqref="I4:K6" xr:uid="{8F809304-A192-45F1-8637-A5F6EC78C094}">
      <formula1>$T$3:$T$4</formula1>
    </dataValidation>
    <dataValidation type="list" allowBlank="1" showInputMessage="1" showErrorMessage="1" sqref="M4:O6" xr:uid="{DFEE5577-C9D3-4FB8-8A4D-1B0A88CA485D}">
      <formula1>$T$11:$T$12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17360-70AE-4C2D-A3AD-2B5233B3992E}">
  <dimension ref="D1:P25"/>
  <sheetViews>
    <sheetView workbookViewId="0">
      <selection activeCell="M20" sqref="M20"/>
    </sheetView>
  </sheetViews>
  <sheetFormatPr defaultRowHeight="15.6" x14ac:dyDescent="0.3"/>
  <cols>
    <col min="5" max="5" width="6.3984375" bestFit="1" customWidth="1"/>
    <col min="6" max="6" width="8" bestFit="1" customWidth="1"/>
    <col min="7" max="7" width="11.296875" bestFit="1" customWidth="1"/>
    <col min="9" max="9" width="13.59765625" bestFit="1" customWidth="1"/>
    <col min="10" max="10" width="12.19921875" bestFit="1" customWidth="1"/>
    <col min="11" max="11" width="17.59765625" bestFit="1" customWidth="1"/>
    <col min="12" max="12" width="16.5" bestFit="1" customWidth="1"/>
    <col min="14" max="14" width="16.5" bestFit="1" customWidth="1"/>
  </cols>
  <sheetData>
    <row r="1" spans="4:16" x14ac:dyDescent="0.3"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77</v>
      </c>
      <c r="J1" s="4" t="s">
        <v>78</v>
      </c>
      <c r="K1" s="4" t="s">
        <v>79</v>
      </c>
      <c r="L1" s="4" t="s">
        <v>80</v>
      </c>
      <c r="M1" s="4" t="s">
        <v>52</v>
      </c>
      <c r="N1" s="4" t="s">
        <v>82</v>
      </c>
      <c r="P1" s="10">
        <v>-98.058596482763932</v>
      </c>
    </row>
    <row r="2" spans="4:16" x14ac:dyDescent="0.3">
      <c r="D2" s="2">
        <v>279</v>
      </c>
      <c r="E2" s="2">
        <v>1</v>
      </c>
      <c r="F2" s="2">
        <v>1</v>
      </c>
      <c r="G2" s="2">
        <v>1</v>
      </c>
      <c r="H2" s="2">
        <v>1</v>
      </c>
      <c r="I2" s="16">
        <f>E2*$P$2+F2*$P$3+G2*$P$4+H2*$P$5+$P$1</f>
        <v>309.59609678430979</v>
      </c>
      <c r="J2" s="17">
        <f>584</f>
        <v>584</v>
      </c>
      <c r="K2" s="16">
        <f>I2-J2</f>
        <v>-274.40390321569021</v>
      </c>
      <c r="L2" s="16">
        <f>K2^2</f>
        <v>75297.502100005877</v>
      </c>
      <c r="M2" s="16">
        <f>I2-D2</f>
        <v>30.596096784309793</v>
      </c>
      <c r="N2" s="16">
        <f>M2^2</f>
        <v>936.12113843485213</v>
      </c>
      <c r="P2" s="10">
        <v>144.96417629604613</v>
      </c>
    </row>
    <row r="3" spans="4:16" x14ac:dyDescent="0.3">
      <c r="D3" s="2">
        <v>379</v>
      </c>
      <c r="E3" s="2">
        <v>1</v>
      </c>
      <c r="F3" s="2">
        <v>2</v>
      </c>
      <c r="G3" s="2">
        <v>1</v>
      </c>
      <c r="H3" s="2">
        <v>1</v>
      </c>
      <c r="I3" s="16">
        <f t="shared" ref="I3:I24" si="0">E3*$P$2+F3*$P$3+G3*$P$4+H3*$P$5+$P$1</f>
        <v>383.36651147082227</v>
      </c>
      <c r="J3" s="17">
        <f>584</f>
        <v>584</v>
      </c>
      <c r="K3" s="16">
        <f t="shared" ref="K3:K24" si="1">I3-J3</f>
        <v>-200.63348852917773</v>
      </c>
      <c r="L3" s="16">
        <f t="shared" ref="L3:L24" si="2">K3^2</f>
        <v>40253.79671938769</v>
      </c>
      <c r="M3" s="16">
        <f t="shared" ref="M3:M24" si="3">I3-D3</f>
        <v>4.3665114708222745</v>
      </c>
      <c r="N3" s="16">
        <f t="shared" ref="N3:N24" si="4">M3^2</f>
        <v>19.066422424822502</v>
      </c>
      <c r="P3" s="10">
        <v>73.770414686512424</v>
      </c>
    </row>
    <row r="4" spans="4:16" x14ac:dyDescent="0.3">
      <c r="D4" s="2">
        <v>399</v>
      </c>
      <c r="E4" s="2">
        <v>1</v>
      </c>
      <c r="F4" s="2">
        <v>1</v>
      </c>
      <c r="G4" s="2">
        <v>1</v>
      </c>
      <c r="H4" s="2">
        <v>2</v>
      </c>
      <c r="I4" s="16">
        <f t="shared" si="0"/>
        <v>371.75191180372951</v>
      </c>
      <c r="J4" s="17">
        <f>584</f>
        <v>584</v>
      </c>
      <c r="K4" s="16">
        <f t="shared" si="1"/>
        <v>-212.24808819627049</v>
      </c>
      <c r="L4" s="16">
        <f t="shared" si="2"/>
        <v>45049.250942971812</v>
      </c>
      <c r="M4" s="16">
        <f t="shared" si="3"/>
        <v>-27.248088196270487</v>
      </c>
      <c r="N4" s="16">
        <f t="shared" si="4"/>
        <v>742.45831035173501</v>
      </c>
      <c r="P4" s="10">
        <v>126.7642872650955</v>
      </c>
    </row>
    <row r="5" spans="4:16" ht="16.2" thickBot="1" x14ac:dyDescent="0.35">
      <c r="D5" s="2">
        <v>399</v>
      </c>
      <c r="E5" s="2">
        <v>2</v>
      </c>
      <c r="F5" s="2">
        <v>1</v>
      </c>
      <c r="G5" s="2">
        <v>1</v>
      </c>
      <c r="H5" s="2">
        <v>1</v>
      </c>
      <c r="I5" s="16">
        <f t="shared" si="0"/>
        <v>454.56027308035596</v>
      </c>
      <c r="J5" s="17">
        <f>584</f>
        <v>584</v>
      </c>
      <c r="K5" s="16">
        <f t="shared" si="1"/>
        <v>-129.43972691964404</v>
      </c>
      <c r="L5" s="16">
        <f t="shared" si="2"/>
        <v>16754.642905032022</v>
      </c>
      <c r="M5" s="16">
        <f t="shared" si="3"/>
        <v>55.560273080355955</v>
      </c>
      <c r="N5" s="16">
        <f t="shared" si="4"/>
        <v>3086.9439447637264</v>
      </c>
      <c r="P5" s="11">
        <v>62.155815019419691</v>
      </c>
    </row>
    <row r="6" spans="4:16" x14ac:dyDescent="0.3">
      <c r="D6" s="2">
        <v>409</v>
      </c>
      <c r="E6" s="2">
        <v>1</v>
      </c>
      <c r="F6" s="2">
        <v>1</v>
      </c>
      <c r="G6" s="2">
        <v>1</v>
      </c>
      <c r="H6" s="2">
        <v>1</v>
      </c>
      <c r="I6" s="16">
        <f t="shared" si="0"/>
        <v>309.59609678430979</v>
      </c>
      <c r="J6" s="17">
        <f>584</f>
        <v>584</v>
      </c>
      <c r="K6" s="16">
        <f t="shared" si="1"/>
        <v>-274.40390321569021</v>
      </c>
      <c r="L6" s="16">
        <f t="shared" si="2"/>
        <v>75297.502100005877</v>
      </c>
      <c r="M6" s="16">
        <f t="shared" si="3"/>
        <v>-99.403903215690207</v>
      </c>
      <c r="N6" s="16">
        <f t="shared" si="4"/>
        <v>9881.1359745143054</v>
      </c>
    </row>
    <row r="7" spans="4:16" x14ac:dyDescent="0.3">
      <c r="D7" s="2">
        <v>499</v>
      </c>
      <c r="E7" s="2">
        <v>1</v>
      </c>
      <c r="F7" s="2">
        <v>3</v>
      </c>
      <c r="G7" s="2">
        <v>1</v>
      </c>
      <c r="H7" s="2">
        <v>2</v>
      </c>
      <c r="I7" s="16">
        <f t="shared" si="0"/>
        <v>519.29274117675436</v>
      </c>
      <c r="J7" s="17">
        <f>584</f>
        <v>584</v>
      </c>
      <c r="K7" s="16">
        <f t="shared" si="1"/>
        <v>-64.707258823245638</v>
      </c>
      <c r="L7" s="16">
        <f t="shared" si="2"/>
        <v>4187.0293444185008</v>
      </c>
      <c r="M7" s="16">
        <f t="shared" si="3"/>
        <v>20.292741176754362</v>
      </c>
      <c r="N7" s="16">
        <f t="shared" si="4"/>
        <v>411.79534446674199</v>
      </c>
    </row>
    <row r="8" spans="4:16" x14ac:dyDescent="0.3">
      <c r="D8" s="2">
        <v>499</v>
      </c>
      <c r="E8" s="2">
        <v>2</v>
      </c>
      <c r="F8" s="2">
        <v>2</v>
      </c>
      <c r="G8" s="2">
        <v>1</v>
      </c>
      <c r="H8" s="2">
        <v>1</v>
      </c>
      <c r="I8" s="16">
        <f t="shared" si="0"/>
        <v>528.33068776686844</v>
      </c>
      <c r="J8" s="17">
        <f>584</f>
        <v>584</v>
      </c>
      <c r="K8" s="16">
        <f t="shared" si="1"/>
        <v>-55.669312233131564</v>
      </c>
      <c r="L8" s="16">
        <f t="shared" si="2"/>
        <v>3099.0723245098916</v>
      </c>
      <c r="M8" s="16">
        <f t="shared" si="3"/>
        <v>29.330687766868436</v>
      </c>
      <c r="N8" s="16">
        <f t="shared" si="4"/>
        <v>860.28924487752579</v>
      </c>
    </row>
    <row r="9" spans="4:16" x14ac:dyDescent="0.3">
      <c r="D9" s="2">
        <v>499</v>
      </c>
      <c r="E9" s="2">
        <v>2</v>
      </c>
      <c r="F9" s="2">
        <v>1</v>
      </c>
      <c r="G9" s="2">
        <v>1</v>
      </c>
      <c r="H9" s="2">
        <v>2</v>
      </c>
      <c r="I9" s="16">
        <f t="shared" si="0"/>
        <v>516.71608809977556</v>
      </c>
      <c r="J9" s="17">
        <f>584</f>
        <v>584</v>
      </c>
      <c r="K9" s="16">
        <f t="shared" si="1"/>
        <v>-67.283911900224439</v>
      </c>
      <c r="L9" s="16">
        <f t="shared" si="2"/>
        <v>4527.1248005971638</v>
      </c>
      <c r="M9" s="16">
        <f t="shared" si="3"/>
        <v>17.716088099775561</v>
      </c>
      <c r="N9" s="16">
        <f t="shared" si="4"/>
        <v>313.85977755900927</v>
      </c>
    </row>
    <row r="10" spans="4:16" x14ac:dyDescent="0.3">
      <c r="D10" s="2">
        <v>529</v>
      </c>
      <c r="E10" s="2">
        <v>1</v>
      </c>
      <c r="F10" s="2">
        <v>1</v>
      </c>
      <c r="G10" s="2">
        <v>2</v>
      </c>
      <c r="H10" s="2">
        <v>2</v>
      </c>
      <c r="I10" s="16">
        <f t="shared" si="0"/>
        <v>498.51619906882502</v>
      </c>
      <c r="J10" s="17">
        <f>584</f>
        <v>584</v>
      </c>
      <c r="K10" s="16">
        <f t="shared" si="1"/>
        <v>-85.483800931174983</v>
      </c>
      <c r="L10" s="16">
        <f t="shared" si="2"/>
        <v>7307.4802216407525</v>
      </c>
      <c r="M10" s="16">
        <f t="shared" si="3"/>
        <v>-30.483800931174983</v>
      </c>
      <c r="N10" s="16">
        <f t="shared" si="4"/>
        <v>929.2621192115048</v>
      </c>
    </row>
    <row r="11" spans="4:16" x14ac:dyDescent="0.3">
      <c r="D11" s="2">
        <v>529</v>
      </c>
      <c r="E11" s="2">
        <v>2</v>
      </c>
      <c r="F11" s="2">
        <v>1</v>
      </c>
      <c r="G11" s="2">
        <v>2</v>
      </c>
      <c r="H11" s="2">
        <v>1</v>
      </c>
      <c r="I11" s="16">
        <f t="shared" si="0"/>
        <v>581.32456034545146</v>
      </c>
      <c r="J11" s="17">
        <f>584</f>
        <v>584</v>
      </c>
      <c r="K11" s="16">
        <f t="shared" si="1"/>
        <v>-2.6754396545485406</v>
      </c>
      <c r="L11" s="16">
        <f t="shared" si="2"/>
        <v>7.1579773451308144</v>
      </c>
      <c r="M11" s="16">
        <f t="shared" si="3"/>
        <v>52.324560345451459</v>
      </c>
      <c r="N11" s="16">
        <f t="shared" si="4"/>
        <v>2737.8596153447916</v>
      </c>
    </row>
    <row r="12" spans="4:16" x14ac:dyDescent="0.3">
      <c r="D12" s="2">
        <v>599</v>
      </c>
      <c r="E12" s="2">
        <v>1</v>
      </c>
      <c r="F12" s="2">
        <v>4</v>
      </c>
      <c r="G12" s="2">
        <v>1</v>
      </c>
      <c r="H12" s="2">
        <v>2</v>
      </c>
      <c r="I12" s="16">
        <f t="shared" si="0"/>
        <v>593.06315586326673</v>
      </c>
      <c r="J12" s="17">
        <f>584</f>
        <v>584</v>
      </c>
      <c r="K12" s="16">
        <f t="shared" si="1"/>
        <v>9.0631558632667293</v>
      </c>
      <c r="L12" s="16">
        <f t="shared" si="2"/>
        <v>82.140794201866086</v>
      </c>
      <c r="M12" s="16">
        <f t="shared" si="3"/>
        <v>-5.9368441367332707</v>
      </c>
      <c r="N12" s="16">
        <f t="shared" si="4"/>
        <v>35.246118303864215</v>
      </c>
    </row>
    <row r="13" spans="4:16" x14ac:dyDescent="0.3">
      <c r="D13" s="2">
        <v>599</v>
      </c>
      <c r="E13" s="2">
        <v>2</v>
      </c>
      <c r="F13" s="2">
        <v>3</v>
      </c>
      <c r="G13" s="2">
        <v>1</v>
      </c>
      <c r="H13" s="2">
        <v>2</v>
      </c>
      <c r="I13" s="16">
        <f t="shared" si="0"/>
        <v>664.25691747280052</v>
      </c>
      <c r="J13" s="17">
        <f>584</f>
        <v>584</v>
      </c>
      <c r="K13" s="16">
        <f t="shared" si="1"/>
        <v>80.256917472800524</v>
      </c>
      <c r="L13" s="16">
        <f t="shared" si="2"/>
        <v>6441.1728022359139</v>
      </c>
      <c r="M13" s="16">
        <f t="shared" si="3"/>
        <v>65.256917472800524</v>
      </c>
      <c r="N13" s="16">
        <f t="shared" si="4"/>
        <v>4258.4652780518982</v>
      </c>
    </row>
    <row r="14" spans="4:16" x14ac:dyDescent="0.3">
      <c r="D14" s="2">
        <v>609</v>
      </c>
      <c r="E14" s="2">
        <v>1</v>
      </c>
      <c r="F14" s="2">
        <v>2</v>
      </c>
      <c r="G14" s="2">
        <v>2</v>
      </c>
      <c r="H14" s="2">
        <v>1</v>
      </c>
      <c r="I14" s="16">
        <f t="shared" si="0"/>
        <v>510.13079873591778</v>
      </c>
      <c r="J14" s="17">
        <f>584</f>
        <v>584</v>
      </c>
      <c r="K14" s="16">
        <f t="shared" si="1"/>
        <v>-73.869201264082221</v>
      </c>
      <c r="L14" s="16">
        <f t="shared" si="2"/>
        <v>5456.6588953934861</v>
      </c>
      <c r="M14" s="16">
        <f t="shared" si="3"/>
        <v>-98.869201264082221</v>
      </c>
      <c r="N14" s="16">
        <f t="shared" si="4"/>
        <v>9775.1189585975972</v>
      </c>
    </row>
    <row r="15" spans="4:16" x14ac:dyDescent="0.3">
      <c r="D15" s="2">
        <v>629</v>
      </c>
      <c r="E15" s="2">
        <v>1</v>
      </c>
      <c r="F15" s="2">
        <v>3</v>
      </c>
      <c r="G15" s="2">
        <v>2</v>
      </c>
      <c r="H15" s="2">
        <v>2</v>
      </c>
      <c r="I15" s="16">
        <f t="shared" si="0"/>
        <v>646.05702844184975</v>
      </c>
      <c r="J15" s="17">
        <f>584</f>
        <v>584</v>
      </c>
      <c r="K15" s="16">
        <f t="shared" si="1"/>
        <v>62.057028441849752</v>
      </c>
      <c r="L15" s="16">
        <f t="shared" si="2"/>
        <v>3851.074779032549</v>
      </c>
      <c r="M15" s="16">
        <f t="shared" si="3"/>
        <v>17.057028441849752</v>
      </c>
      <c r="N15" s="16">
        <f t="shared" si="4"/>
        <v>290.94221926607139</v>
      </c>
    </row>
    <row r="16" spans="4:16" x14ac:dyDescent="0.3">
      <c r="D16" s="2">
        <v>629</v>
      </c>
      <c r="E16" s="2">
        <v>2</v>
      </c>
      <c r="F16" s="2">
        <v>2</v>
      </c>
      <c r="G16" s="2">
        <v>2</v>
      </c>
      <c r="H16" s="2">
        <v>1</v>
      </c>
      <c r="I16" s="16">
        <f t="shared" si="0"/>
        <v>655.09497503196383</v>
      </c>
      <c r="J16" s="17">
        <f>584</f>
        <v>584</v>
      </c>
      <c r="K16" s="16">
        <f t="shared" si="1"/>
        <v>71.094975031963827</v>
      </c>
      <c r="L16" s="16">
        <f t="shared" si="2"/>
        <v>5054.4954747955599</v>
      </c>
      <c r="M16" s="16">
        <f t="shared" si="3"/>
        <v>26.094975031963827</v>
      </c>
      <c r="N16" s="16">
        <f t="shared" si="4"/>
        <v>680.94772191881555</v>
      </c>
    </row>
    <row r="17" spans="4:14" x14ac:dyDescent="0.3">
      <c r="D17" s="2">
        <v>629</v>
      </c>
      <c r="E17" s="2">
        <v>2</v>
      </c>
      <c r="F17" s="2">
        <v>1</v>
      </c>
      <c r="G17" s="2">
        <v>2</v>
      </c>
      <c r="H17" s="2">
        <v>2</v>
      </c>
      <c r="I17" s="16">
        <f t="shared" si="0"/>
        <v>643.48037536487118</v>
      </c>
      <c r="J17" s="17">
        <f>584</f>
        <v>584</v>
      </c>
      <c r="K17" s="16">
        <f t="shared" si="1"/>
        <v>59.480375364871179</v>
      </c>
      <c r="L17" s="16">
        <f t="shared" si="2"/>
        <v>3537.9150535459744</v>
      </c>
      <c r="M17" s="16">
        <f t="shared" si="3"/>
        <v>14.480375364871179</v>
      </c>
      <c r="N17" s="16">
        <f t="shared" si="4"/>
        <v>209.68127070756813</v>
      </c>
    </row>
    <row r="18" spans="4:14" x14ac:dyDescent="0.3">
      <c r="D18" s="2">
        <v>699</v>
      </c>
      <c r="E18" s="2">
        <v>2</v>
      </c>
      <c r="F18" s="2">
        <v>4</v>
      </c>
      <c r="G18" s="2">
        <v>1</v>
      </c>
      <c r="H18" s="2">
        <v>2</v>
      </c>
      <c r="I18" s="16">
        <f t="shared" si="0"/>
        <v>738.02733215931289</v>
      </c>
      <c r="J18" s="17">
        <f>584</f>
        <v>584</v>
      </c>
      <c r="K18" s="16">
        <f t="shared" si="1"/>
        <v>154.02733215931289</v>
      </c>
      <c r="L18" s="16">
        <f t="shared" si="2"/>
        <v>23724.419052115303</v>
      </c>
      <c r="M18" s="16">
        <f t="shared" si="3"/>
        <v>39.027332159312891</v>
      </c>
      <c r="N18" s="16">
        <f t="shared" si="4"/>
        <v>1523.1326554733382</v>
      </c>
    </row>
    <row r="19" spans="4:14" x14ac:dyDescent="0.3">
      <c r="D19" s="2">
        <v>729</v>
      </c>
      <c r="E19" s="2">
        <v>1</v>
      </c>
      <c r="F19" s="2">
        <v>4</v>
      </c>
      <c r="G19" s="2">
        <v>2</v>
      </c>
      <c r="H19" s="2">
        <v>2</v>
      </c>
      <c r="I19" s="16">
        <f t="shared" si="0"/>
        <v>719.82744312836235</v>
      </c>
      <c r="J19" s="17">
        <f>584</f>
        <v>584</v>
      </c>
      <c r="K19" s="16">
        <f t="shared" si="1"/>
        <v>135.82744312836235</v>
      </c>
      <c r="L19" s="16">
        <f t="shared" si="2"/>
        <v>18449.094306788509</v>
      </c>
      <c r="M19" s="16">
        <f t="shared" si="3"/>
        <v>-9.1725568716376529</v>
      </c>
      <c r="N19" s="16">
        <f t="shared" si="4"/>
        <v>84.135799563427128</v>
      </c>
    </row>
    <row r="20" spans="4:14" x14ac:dyDescent="0.3">
      <c r="D20" s="2">
        <v>729</v>
      </c>
      <c r="E20" s="2">
        <v>2</v>
      </c>
      <c r="F20" s="2">
        <v>3</v>
      </c>
      <c r="G20" s="2">
        <v>2</v>
      </c>
      <c r="H20" s="2">
        <v>2</v>
      </c>
      <c r="I20" s="16">
        <f t="shared" si="0"/>
        <v>791.02120473789591</v>
      </c>
      <c r="J20" s="17">
        <f>584</f>
        <v>584</v>
      </c>
      <c r="K20" s="16">
        <f t="shared" si="1"/>
        <v>207.02120473789591</v>
      </c>
      <c r="L20" s="16">
        <f t="shared" si="2"/>
        <v>42857.779211129819</v>
      </c>
      <c r="M20" s="16">
        <f t="shared" si="3"/>
        <v>62.021204737895914</v>
      </c>
      <c r="N20" s="16">
        <f t="shared" si="4"/>
        <v>3846.6298371400026</v>
      </c>
    </row>
    <row r="21" spans="4:14" x14ac:dyDescent="0.3">
      <c r="D21" s="2">
        <v>799</v>
      </c>
      <c r="E21" s="2">
        <v>3</v>
      </c>
      <c r="F21" s="2">
        <v>2</v>
      </c>
      <c r="G21" s="2">
        <v>1</v>
      </c>
      <c r="H21" s="2">
        <v>2</v>
      </c>
      <c r="I21" s="16">
        <f t="shared" si="0"/>
        <v>735.45067908233409</v>
      </c>
      <c r="J21" s="17">
        <f>584</f>
        <v>584</v>
      </c>
      <c r="K21" s="16">
        <f t="shared" si="1"/>
        <v>151.45067908233409</v>
      </c>
      <c r="L21" s="16">
        <f t="shared" si="2"/>
        <v>22937.30819450015</v>
      </c>
      <c r="M21" s="16">
        <f t="shared" si="3"/>
        <v>-63.549320917665909</v>
      </c>
      <c r="N21" s="16">
        <f t="shared" si="4"/>
        <v>4038.5161890964901</v>
      </c>
    </row>
    <row r="22" spans="4:14" x14ac:dyDescent="0.3">
      <c r="D22" s="2">
        <v>829</v>
      </c>
      <c r="E22" s="2">
        <v>2</v>
      </c>
      <c r="F22" s="2">
        <v>4</v>
      </c>
      <c r="G22" s="2">
        <v>2</v>
      </c>
      <c r="H22" s="2">
        <v>2</v>
      </c>
      <c r="I22" s="16">
        <f t="shared" si="0"/>
        <v>864.79161942440851</v>
      </c>
      <c r="J22" s="17">
        <f>584</f>
        <v>584</v>
      </c>
      <c r="K22" s="16">
        <f t="shared" si="1"/>
        <v>280.79161942440851</v>
      </c>
      <c r="L22" s="16">
        <f t="shared" si="2"/>
        <v>78843.933538981859</v>
      </c>
      <c r="M22" s="16">
        <f t="shared" si="3"/>
        <v>35.791619424408509</v>
      </c>
      <c r="N22" s="16">
        <f t="shared" si="4"/>
        <v>1281.0400210216965</v>
      </c>
    </row>
    <row r="23" spans="4:14" x14ac:dyDescent="0.3">
      <c r="D23" s="2">
        <v>949</v>
      </c>
      <c r="E23" s="2">
        <v>3</v>
      </c>
      <c r="F23" s="2">
        <v>4</v>
      </c>
      <c r="G23" s="2">
        <v>1</v>
      </c>
      <c r="H23" s="2">
        <v>2</v>
      </c>
      <c r="I23" s="16">
        <f t="shared" si="0"/>
        <v>882.99150845535905</v>
      </c>
      <c r="J23" s="17">
        <f>584</f>
        <v>584</v>
      </c>
      <c r="K23" s="16">
        <f t="shared" si="1"/>
        <v>298.99150845535905</v>
      </c>
      <c r="L23" s="16">
        <f t="shared" si="2"/>
        <v>89395.922128411039</v>
      </c>
      <c r="M23" s="16">
        <f t="shared" si="3"/>
        <v>-66.008491544640947</v>
      </c>
      <c r="N23" s="16">
        <f t="shared" si="4"/>
        <v>4357.1209559989356</v>
      </c>
    </row>
    <row r="24" spans="4:14" x14ac:dyDescent="0.3">
      <c r="D24" s="2">
        <v>1079</v>
      </c>
      <c r="E24" s="2">
        <v>3</v>
      </c>
      <c r="F24" s="2">
        <v>4</v>
      </c>
      <c r="G24" s="2">
        <v>2</v>
      </c>
      <c r="H24" s="2">
        <v>2</v>
      </c>
      <c r="I24" s="16">
        <f t="shared" si="0"/>
        <v>1009.7557957204544</v>
      </c>
      <c r="J24" s="17">
        <f>584</f>
        <v>584</v>
      </c>
      <c r="K24" s="16">
        <f t="shared" si="1"/>
        <v>425.75579572045444</v>
      </c>
      <c r="L24" s="16">
        <f t="shared" si="2"/>
        <v>181267.99758955734</v>
      </c>
      <c r="M24" s="16">
        <f t="shared" si="3"/>
        <v>-69.244204279545556</v>
      </c>
      <c r="N24" s="16">
        <f t="shared" si="4"/>
        <v>4794.7598263074351</v>
      </c>
    </row>
    <row r="25" spans="4:14" x14ac:dyDescent="0.3">
      <c r="K25" t="s">
        <v>81</v>
      </c>
      <c r="L25" s="16">
        <f>SUM(L2:L24)</f>
        <v>753680.47125660407</v>
      </c>
      <c r="M25" t="s">
        <v>81</v>
      </c>
      <c r="N25" s="16">
        <f>SUM(N2:N24)</f>
        <v>55094.528743396149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Regression</vt:lpstr>
      <vt:lpstr>Sheet1</vt:lpstr>
      <vt:lpstr>Sheet3</vt:lpstr>
      <vt:lpstr>Sheet4</vt:lpstr>
      <vt:lpstr>Coded</vt:lpstr>
      <vt:lpstr>Dashboad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Preetham</cp:lastModifiedBy>
  <dcterms:created xsi:type="dcterms:W3CDTF">2015-09-15T04:59:38Z</dcterms:created>
  <dcterms:modified xsi:type="dcterms:W3CDTF">2019-11-11T05:51:29Z</dcterms:modified>
</cp:coreProperties>
</file>