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media/image2.bin" ContentType="image/unknown"/>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pivotTables/pivotTable2.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316AF4FF-6532-DD95-964C-923D217D005E}"/>
  <workbookPr defaultThemeVersion="166925"/>
  <mc:AlternateContent xmlns:mc="http://schemas.openxmlformats.org/markup-compatibility/2006">
    <mc:Choice Requires="x15">
      <x15ac:absPath xmlns:x15ac="http://schemas.microsoft.com/office/spreadsheetml/2010/11/ac" url="https://d.docs.live.net/5a2ce1169ea08491/Desktop/"/>
    </mc:Choice>
  </mc:AlternateContent>
  <xr:revisionPtr revIDLastSave="0" documentId="8_{3B87AC7C-1704-4EA2-A788-D82FE064986F}" xr6:coauthVersionLast="47" xr6:coauthVersionMax="47" xr10:uidLastSave="{00000000-0000-0000-0000-000000000000}"/>
  <workbookProtection workbookAlgorithmName="SHA-512" workbookHashValue="yE/HQOCrT0n/4sADL9Em1UDJN81Q0fA+JUR0PKPuGU+K4jzSJI1awi4Fg675+gShx0zeur0oBGg9M2iY7Mt2yA==" workbookSaltValue="PxCRYN404EYEzd123EGqWQ==" workbookSpinCount="100000" lockStructure="1"/>
  <bookViews>
    <workbookView xWindow="-108" yWindow="-108" windowWidth="23256" windowHeight="12456" tabRatio="654" activeTab="24" xr2:uid="{00000000-000D-0000-FFFF-FFFF00000000}"/>
  </bookViews>
  <sheets>
    <sheet name="PROJECT 1" sheetId="6" r:id="rId1"/>
    <sheet name="Orders" sheetId="1" r:id="rId2"/>
    <sheet name="Products" sheetId="2" r:id="rId3"/>
    <sheet name="Countries" sheetId="4" r:id="rId4"/>
    <sheet name="Warehouse Extension" sheetId="3" r:id="rId5"/>
    <sheet name="Summary Chart" sheetId="5" r:id="rId6"/>
    <sheet name="PROJECT 2" sheetId="7" r:id="rId7"/>
    <sheet name="Team Selector" sheetId="9" r:id="rId8"/>
    <sheet name="Beer Prices" sheetId="8" r:id="rId9"/>
    <sheet name="Price per Ounce" sheetId="10" r:id="rId10"/>
    <sheet name="PROJECT 3" sheetId="12" r:id="rId11"/>
    <sheet name="Indicators" sheetId="13" r:id="rId12"/>
    <sheet name="Region Summary" sheetId="14" r:id="rId13"/>
    <sheet name="PROJECT 4" sheetId="15" r:id="rId14"/>
    <sheet name="Inventory" sheetId="16" r:id="rId15"/>
    <sheet name="Order Tracker" sheetId="17" r:id="rId16"/>
    <sheet name="PROJECT 5" sheetId="18" r:id="rId17"/>
    <sheet name="Product Sales" sheetId="19" r:id="rId18"/>
    <sheet name="Sales by Store" sheetId="21" r:id="rId19"/>
    <sheet name="New Product" sheetId="20" r:id="rId20"/>
    <sheet name="PROJECT 6" sheetId="22" r:id="rId21"/>
    <sheet name="Van Collisions" sheetId="24" r:id="rId22"/>
    <sheet name="Taxi Collisions" sheetId="27" r:id="rId23"/>
    <sheet name="Monthly Trend" sheetId="29" r:id="rId24"/>
    <sheet name="Collision Causes" sheetId="28" r:id="rId25"/>
  </sheets>
  <definedNames>
    <definedName name="_xlnm._FilterDatabase" localSheetId="3" hidden="1">'Countries'!$A$1:$A$15</definedName>
    <definedName name="_xlnm._FilterDatabase" localSheetId="14" hidden="1">Inventory!$A$1:$I$101</definedName>
    <definedName name="_xlnm._FilterDatabase" localSheetId="1" hidden="1">Orders!$A$1:$I$201</definedName>
    <definedName name="_xlnm._FilterDatabase" localSheetId="17" hidden="1">'Product Sales'!$A$1:$G$85</definedName>
    <definedName name="_xlnm._FilterDatabase" localSheetId="2" hidden="1">Products!$A$1:$B$15</definedName>
    <definedName name="_xlnm._FilterDatabase" localSheetId="21" hidden="1">'Van Collisions'!$A$2:$E$230</definedName>
    <definedName name="_xlchart.v5.0" hidden="1">'Countries'!$A$1</definedName>
    <definedName name="_xlchart.v5.1" hidden="1">'Countries'!$A$2:$A$15</definedName>
    <definedName name="_xlchart.v5.2" hidden="1">'Countries'!$B$1</definedName>
    <definedName name="_xlchart.v5.3" hidden="1">'Countries'!$B$2:$B$15</definedName>
  </definedNames>
  <calcPr calcId="191029"/>
  <pivotCaches>
    <pivotCache cacheId="0" r:id="rId26"/>
    <pivotCache cacheId="1" r:id="rId27"/>
    <pivotCache cacheId="2" r:id="rId2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6" i="19" l="1"/>
  <c r="F86" i="19"/>
  <c r="G64" i="19"/>
  <c r="F64" i="19"/>
  <c r="G60" i="19"/>
  <c r="F60" i="19"/>
  <c r="G48" i="19"/>
  <c r="F48" i="19"/>
  <c r="G6" i="19"/>
  <c r="G87" i="19" s="1"/>
  <c r="F6" i="19"/>
  <c r="F87" i="19" s="1"/>
  <c r="B5" i="17"/>
  <c r="G2" i="10" l="1"/>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B5" i="3"/>
  <c r="L2" i="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B8" i="20" l="1"/>
  <c r="C9" i="9" l="1"/>
  <c r="C8" i="9"/>
  <c r="C11" i="9" l="1"/>
</calcChain>
</file>

<file path=xl/sharedStrings.xml><?xml version="1.0" encoding="utf-8"?>
<sst xmlns="http://schemas.openxmlformats.org/spreadsheetml/2006/main" count="2772" uniqueCount="660">
  <si>
    <t>Country</t>
  </si>
  <si>
    <t>Quantity</t>
  </si>
  <si>
    <t>United Kingdom</t>
  </si>
  <si>
    <t>France</t>
  </si>
  <si>
    <t>Netherlands</t>
  </si>
  <si>
    <t>Germany</t>
  </si>
  <si>
    <t>Norway</t>
  </si>
  <si>
    <t>Switzerland</t>
  </si>
  <si>
    <t>Spain</t>
  </si>
  <si>
    <t>Portugal</t>
  </si>
  <si>
    <t>Italy</t>
  </si>
  <si>
    <t>Belgium</t>
  </si>
  <si>
    <t>Denmark</t>
  </si>
  <si>
    <t>Sweden</t>
  </si>
  <si>
    <t>Finland</t>
  </si>
  <si>
    <t>Austria</t>
  </si>
  <si>
    <t>Order Date</t>
  </si>
  <si>
    <t>Product ID</t>
  </si>
  <si>
    <t>Product Name</t>
  </si>
  <si>
    <t>Unit Price</t>
  </si>
  <si>
    <t>Revenue</t>
  </si>
  <si>
    <t>Client ID</t>
  </si>
  <si>
    <t>Orders</t>
  </si>
  <si>
    <t>Mortgage Payments</t>
  </si>
  <si>
    <t>Loan Balance</t>
  </si>
  <si>
    <t>Annual Interest Rate</t>
  </si>
  <si>
    <t>Term Length (yrs)</t>
  </si>
  <si>
    <t>Monthly Payment</t>
  </si>
  <si>
    <t>Grand Total</t>
  </si>
  <si>
    <t>Jan</t>
  </si>
  <si>
    <t>Feb</t>
  </si>
  <si>
    <t>Mar</t>
  </si>
  <si>
    <t>Apr</t>
  </si>
  <si>
    <t>May</t>
  </si>
  <si>
    <t>Jun</t>
  </si>
  <si>
    <t>Jul</t>
  </si>
  <si>
    <t>Aug</t>
  </si>
  <si>
    <t>Sep</t>
  </si>
  <si>
    <t>Oct</t>
  </si>
  <si>
    <t>Nov</t>
  </si>
  <si>
    <t>Dec</t>
  </si>
  <si>
    <t>Sum of Revenue</t>
  </si>
  <si>
    <t>Order #</t>
  </si>
  <si>
    <t>MLB Beer Prices</t>
  </si>
  <si>
    <t>Price:</t>
  </si>
  <si>
    <t>Team</t>
  </si>
  <si>
    <t>Nickname</t>
  </si>
  <si>
    <t>City</t>
  </si>
  <si>
    <t>Arizona Diamondbacks</t>
  </si>
  <si>
    <t>Diamondbacks</t>
  </si>
  <si>
    <t>Arizona</t>
  </si>
  <si>
    <t>Atlanta Braves</t>
  </si>
  <si>
    <t>Braves</t>
  </si>
  <si>
    <t>Atlanta</t>
  </si>
  <si>
    <t>Baltimore Orioles</t>
  </si>
  <si>
    <t>Orioles</t>
  </si>
  <si>
    <t>Baltimore</t>
  </si>
  <si>
    <t>Boston Red Sox</t>
  </si>
  <si>
    <t>Red Sox</t>
  </si>
  <si>
    <t>Boston</t>
  </si>
  <si>
    <t>Chicago Cubs</t>
  </si>
  <si>
    <t>Cubs</t>
  </si>
  <si>
    <t>Chicago</t>
  </si>
  <si>
    <t>Chicago White Sox</t>
  </si>
  <si>
    <t>White Sox</t>
  </si>
  <si>
    <t>Cincinnati Reds</t>
  </si>
  <si>
    <t>Reds</t>
  </si>
  <si>
    <t>Cincinnati</t>
  </si>
  <si>
    <t>Cleveland Indians</t>
  </si>
  <si>
    <t>Indians</t>
  </si>
  <si>
    <t>Cleveland</t>
  </si>
  <si>
    <t>Colorado Rockies</t>
  </si>
  <si>
    <t>Rockies</t>
  </si>
  <si>
    <t>Colorado</t>
  </si>
  <si>
    <t>Detroit Tigers</t>
  </si>
  <si>
    <t>Tigers</t>
  </si>
  <si>
    <t>Detroit</t>
  </si>
  <si>
    <t>Houston Astros</t>
  </si>
  <si>
    <t>Astros</t>
  </si>
  <si>
    <t>Houston</t>
  </si>
  <si>
    <t>Kansas City Royals</t>
  </si>
  <si>
    <t>Royals</t>
  </si>
  <si>
    <t>Kansas City</t>
  </si>
  <si>
    <t>Los Angeles Angels</t>
  </si>
  <si>
    <t>Angels</t>
  </si>
  <si>
    <t>Anaheim</t>
  </si>
  <si>
    <t>Los Angeles Dodgers</t>
  </si>
  <si>
    <t>Dodgers</t>
  </si>
  <si>
    <t>Los Angeles</t>
  </si>
  <si>
    <t>Miami Marlins</t>
  </si>
  <si>
    <t>Marlins</t>
  </si>
  <si>
    <t>Miami</t>
  </si>
  <si>
    <t>Milwaukee Brewers</t>
  </si>
  <si>
    <t>Brewers</t>
  </si>
  <si>
    <t>Milwaukee</t>
  </si>
  <si>
    <t>Minnesota Twins</t>
  </si>
  <si>
    <t>Twins</t>
  </si>
  <si>
    <t>Minnesota</t>
  </si>
  <si>
    <t>New York Mets</t>
  </si>
  <si>
    <t>Mets</t>
  </si>
  <si>
    <t>New York</t>
  </si>
  <si>
    <t>New York Yankees</t>
  </si>
  <si>
    <t>Yankees</t>
  </si>
  <si>
    <t>Oakland Athletics</t>
  </si>
  <si>
    <t>Athletics</t>
  </si>
  <si>
    <t>Oakland</t>
  </si>
  <si>
    <t>Philadelphia Phillies</t>
  </si>
  <si>
    <t>Phillies</t>
  </si>
  <si>
    <t>Philadelphia</t>
  </si>
  <si>
    <t>Pittsburgh Pirates</t>
  </si>
  <si>
    <t>Pirates</t>
  </si>
  <si>
    <t>Pittsburgh</t>
  </si>
  <si>
    <t>San Diego Padres</t>
  </si>
  <si>
    <t>Padres</t>
  </si>
  <si>
    <t>San Diego</t>
  </si>
  <si>
    <t>San Francisco Giants</t>
  </si>
  <si>
    <t>Giants</t>
  </si>
  <si>
    <t>San Francisco</t>
  </si>
  <si>
    <t>Seattle Mariners</t>
  </si>
  <si>
    <t>Mariners</t>
  </si>
  <si>
    <t>Seattle</t>
  </si>
  <si>
    <t>St. Louis Cardinals</t>
  </si>
  <si>
    <t>Cardinals</t>
  </si>
  <si>
    <t>St. Louis</t>
  </si>
  <si>
    <t>Tampa Bay Rays</t>
  </si>
  <si>
    <t>Rays</t>
  </si>
  <si>
    <t>Tampa</t>
  </si>
  <si>
    <t>Texas Rangers</t>
  </si>
  <si>
    <t>Rangers</t>
  </si>
  <si>
    <t>Arlington</t>
  </si>
  <si>
    <t>Toronto Blue Jays</t>
  </si>
  <si>
    <t>Blue Jays</t>
  </si>
  <si>
    <t>Toronto</t>
  </si>
  <si>
    <t>Washington Nationals</t>
  </si>
  <si>
    <t>Nationals</t>
  </si>
  <si>
    <t>Washington</t>
  </si>
  <si>
    <t>Size</t>
  </si>
  <si>
    <t>Price</t>
  </si>
  <si>
    <t>2013</t>
  </si>
  <si>
    <t>2014</t>
  </si>
  <si>
    <t>2015</t>
  </si>
  <si>
    <t>2016</t>
  </si>
  <si>
    <t>2018</t>
  </si>
  <si>
    <t>Change</t>
  </si>
  <si>
    <t>Region</t>
  </si>
  <si>
    <t>Afghanistan</t>
  </si>
  <si>
    <t>South Asia</t>
  </si>
  <si>
    <t>Albania</t>
  </si>
  <si>
    <t>Europe &amp; Central Asia</t>
  </si>
  <si>
    <t>Algeria</t>
  </si>
  <si>
    <t>Middle East &amp; North Africa</t>
  </si>
  <si>
    <t>Andorra</t>
  </si>
  <si>
    <t>Angola</t>
  </si>
  <si>
    <t>Sub-Saharan Africa</t>
  </si>
  <si>
    <t>Antigua and Barbuda</t>
  </si>
  <si>
    <t>Latin America &amp; Caribbean</t>
  </si>
  <si>
    <t>Argentina</t>
  </si>
  <si>
    <t>Armenia</t>
  </si>
  <si>
    <t>Australia</t>
  </si>
  <si>
    <t>East Asia &amp; Pacific</t>
  </si>
  <si>
    <t>Azerbaijan</t>
  </si>
  <si>
    <t>Bahrain</t>
  </si>
  <si>
    <t>Bangladesh</t>
  </si>
  <si>
    <t>Belarus</t>
  </si>
  <si>
    <t>Belize</t>
  </si>
  <si>
    <t>Benin</t>
  </si>
  <si>
    <t>Bhutan</t>
  </si>
  <si>
    <t>Bolivia</t>
  </si>
  <si>
    <t>Bosnia and Herzegovina</t>
  </si>
  <si>
    <t>Botswana</t>
  </si>
  <si>
    <t>Brazil</t>
  </si>
  <si>
    <t>Brunei Darussalam</t>
  </si>
  <si>
    <t>Bulgaria</t>
  </si>
  <si>
    <t>Burkina Faso</t>
  </si>
  <si>
    <t>Burundi</t>
  </si>
  <si>
    <t>Cabo Verde</t>
  </si>
  <si>
    <t>Cambodia</t>
  </si>
  <si>
    <t>Cameroon</t>
  </si>
  <si>
    <t>Canada</t>
  </si>
  <si>
    <t>North America</t>
  </si>
  <si>
    <t>Central African Republic</t>
  </si>
  <si>
    <t>Chad</t>
  </si>
  <si>
    <t>Chile</t>
  </si>
  <si>
    <t>China</t>
  </si>
  <si>
    <t>Colombia</t>
  </si>
  <si>
    <t>Comoros</t>
  </si>
  <si>
    <t>Congo, Dem. Rep.</t>
  </si>
  <si>
    <t>Congo, Rep.</t>
  </si>
  <si>
    <t>Costa Rica</t>
  </si>
  <si>
    <t>Cote d'Ivoire</t>
  </si>
  <si>
    <t>Croatia</t>
  </si>
  <si>
    <t>Cyprus</t>
  </si>
  <si>
    <t>Czech Republic</t>
  </si>
  <si>
    <t>Djibouti</t>
  </si>
  <si>
    <t>Dominica</t>
  </si>
  <si>
    <t>Dominican Republic</t>
  </si>
  <si>
    <t>Ecuador</t>
  </si>
  <si>
    <t>Egypt, Arab Rep.</t>
  </si>
  <si>
    <t>El Salvador</t>
  </si>
  <si>
    <t>Equatorial Guinea</t>
  </si>
  <si>
    <t>Estonia</t>
  </si>
  <si>
    <t>Eswatini</t>
  </si>
  <si>
    <t>Ethiopia</t>
  </si>
  <si>
    <t>Fiji</t>
  </si>
  <si>
    <t>Gabon</t>
  </si>
  <si>
    <t>Gambia, The</t>
  </si>
  <si>
    <t>Georgia</t>
  </si>
  <si>
    <t>Ghana</t>
  </si>
  <si>
    <t>Greece</t>
  </si>
  <si>
    <t>Grenada</t>
  </si>
  <si>
    <t>Guatemala</t>
  </si>
  <si>
    <t>Guinea</t>
  </si>
  <si>
    <t>Guinea-Bissau</t>
  </si>
  <si>
    <t>Guyana</t>
  </si>
  <si>
    <t>Haiti</t>
  </si>
  <si>
    <t>Honduras</t>
  </si>
  <si>
    <t>Hong Kong SAR, China</t>
  </si>
  <si>
    <t>Hungary</t>
  </si>
  <si>
    <t>Iceland</t>
  </si>
  <si>
    <t>India</t>
  </si>
  <si>
    <t>Indonesia</t>
  </si>
  <si>
    <t>Iraq</t>
  </si>
  <si>
    <t>Ireland</t>
  </si>
  <si>
    <t>Israel</t>
  </si>
  <si>
    <t>Jamaica</t>
  </si>
  <si>
    <t>Japan</t>
  </si>
  <si>
    <t>Jordan</t>
  </si>
  <si>
    <t>Kazakhstan</t>
  </si>
  <si>
    <t>Kenya</t>
  </si>
  <si>
    <t>Kiribati</t>
  </si>
  <si>
    <t>Korea, Rep.</t>
  </si>
  <si>
    <t>Kuwait</t>
  </si>
  <si>
    <t>Kyrgyz Republic</t>
  </si>
  <si>
    <t>Latvia</t>
  </si>
  <si>
    <t>Lebanon</t>
  </si>
  <si>
    <t>Lesotho</t>
  </si>
  <si>
    <t>Liberia</t>
  </si>
  <si>
    <t>Libya</t>
  </si>
  <si>
    <t>Lithuania</t>
  </si>
  <si>
    <t>Luxembourg</t>
  </si>
  <si>
    <t>Macao SAR, China</t>
  </si>
  <si>
    <t>Madagascar</t>
  </si>
  <si>
    <t>Malawi</t>
  </si>
  <si>
    <t>Malaysia</t>
  </si>
  <si>
    <t>Maldives</t>
  </si>
  <si>
    <t>Mali</t>
  </si>
  <si>
    <t>Malta</t>
  </si>
  <si>
    <t>Marshall Islands</t>
  </si>
  <si>
    <t>Mauritania</t>
  </si>
  <si>
    <t>Mauritius</t>
  </si>
  <si>
    <t>Mexico</t>
  </si>
  <si>
    <t>Moldova</t>
  </si>
  <si>
    <t>Mongolia</t>
  </si>
  <si>
    <t>Montenegro</t>
  </si>
  <si>
    <t>Morocco</t>
  </si>
  <si>
    <t>Mozambique</t>
  </si>
  <si>
    <t>Myanmar</t>
  </si>
  <si>
    <t>Namibia</t>
  </si>
  <si>
    <t>Nepal</t>
  </si>
  <si>
    <t>New Zealand</t>
  </si>
  <si>
    <t>Nicaragua</t>
  </si>
  <si>
    <t>Niger</t>
  </si>
  <si>
    <t>Nigeria</t>
  </si>
  <si>
    <t>North Macedonia</t>
  </si>
  <si>
    <t>Oman</t>
  </si>
  <si>
    <t>Pakistan</t>
  </si>
  <si>
    <t>Palau</t>
  </si>
  <si>
    <t>Panama</t>
  </si>
  <si>
    <t>Papua New Guinea</t>
  </si>
  <si>
    <t>Paraguay</t>
  </si>
  <si>
    <t>Peru</t>
  </si>
  <si>
    <t>Philippines</t>
  </si>
  <si>
    <t>Poland</t>
  </si>
  <si>
    <t>Puerto Rico</t>
  </si>
  <si>
    <t>Qatar</t>
  </si>
  <si>
    <t>Romania</t>
  </si>
  <si>
    <t>Russian Federation</t>
  </si>
  <si>
    <t>Rwanda</t>
  </si>
  <si>
    <t>Samoa</t>
  </si>
  <si>
    <t>Sao Tome and Principe</t>
  </si>
  <si>
    <t>Saudi Arabia</t>
  </si>
  <si>
    <t>Senegal</t>
  </si>
  <si>
    <t>Serbia</t>
  </si>
  <si>
    <t>Seychelles</t>
  </si>
  <si>
    <t>Sierra Leone</t>
  </si>
  <si>
    <t>Singapore</t>
  </si>
  <si>
    <t>Slovak Republic</t>
  </si>
  <si>
    <t>Slovenia</t>
  </si>
  <si>
    <t>Solomon Islands</t>
  </si>
  <si>
    <t>Somalia</t>
  </si>
  <si>
    <t>South Africa</t>
  </si>
  <si>
    <t>Sri Lanka</t>
  </si>
  <si>
    <t>St. Kitts and Nevis</t>
  </si>
  <si>
    <t>St. Lucia</t>
  </si>
  <si>
    <t>St. Vincent and the Grenadines</t>
  </si>
  <si>
    <t>Suriname</t>
  </si>
  <si>
    <t>Tajikistan</t>
  </si>
  <si>
    <t>Tanzania</t>
  </si>
  <si>
    <t>Thailand</t>
  </si>
  <si>
    <t>Timor-Leste</t>
  </si>
  <si>
    <t>Togo</t>
  </si>
  <si>
    <t>Tonga</t>
  </si>
  <si>
    <t>Trinidad and Tobago</t>
  </si>
  <si>
    <t>Tunisia</t>
  </si>
  <si>
    <t>Turkey</t>
  </si>
  <si>
    <t>Turkmenistan</t>
  </si>
  <si>
    <t>Turks and Caicos Islands</t>
  </si>
  <si>
    <t>Tuvalu</t>
  </si>
  <si>
    <t>Uganda</t>
  </si>
  <si>
    <t>Ukraine</t>
  </si>
  <si>
    <t>United Arab Emirates</t>
  </si>
  <si>
    <t>United States</t>
  </si>
  <si>
    <t>Uruguay</t>
  </si>
  <si>
    <t>Uzbekistan</t>
  </si>
  <si>
    <t>Vanuatu</t>
  </si>
  <si>
    <t>Vietnam</t>
  </si>
  <si>
    <t>Yemen, Rep.</t>
  </si>
  <si>
    <t>Zambia</t>
  </si>
  <si>
    <t>Zimbabwe</t>
  </si>
  <si>
    <t>Population</t>
  </si>
  <si>
    <t>Sum of Population</t>
  </si>
  <si>
    <t>Area</t>
  </si>
  <si>
    <t>Sum of Area</t>
  </si>
  <si>
    <t>Province</t>
  </si>
  <si>
    <t>Winery</t>
  </si>
  <si>
    <t>Variety</t>
  </si>
  <si>
    <t>Name</t>
  </si>
  <si>
    <t>US</t>
  </si>
  <si>
    <t>Cadence</t>
  </si>
  <si>
    <t>Bordeaux Red</t>
  </si>
  <si>
    <t>Cadence (2013) Coda</t>
  </si>
  <si>
    <t>Cadence (2012) Coda</t>
  </si>
  <si>
    <t>Cadence (2015) Coda</t>
  </si>
  <si>
    <t>Cadence (2014) Coda</t>
  </si>
  <si>
    <t>Loire Valley</t>
  </si>
  <si>
    <t>Henri Bourgeois</t>
  </si>
  <si>
    <t>Sauvignon Blanc</t>
  </si>
  <si>
    <t xml:space="preserve">Henri Bourgeois (2010) Jadis </t>
  </si>
  <si>
    <t xml:space="preserve">Henri Bourgeois (2012) Jadis </t>
  </si>
  <si>
    <t xml:space="preserve">Henri Bourgeois (2014) Jadis </t>
  </si>
  <si>
    <t>Burgundy</t>
  </si>
  <si>
    <t>Louis Latour</t>
  </si>
  <si>
    <t>Chardonnay</t>
  </si>
  <si>
    <t xml:space="preserve">Louis Latour (2009) Charmes </t>
  </si>
  <si>
    <t>Cadence (2013) Ciel du Cheval</t>
  </si>
  <si>
    <t xml:space="preserve">Louis Latour (2008) Genievres </t>
  </si>
  <si>
    <t>Pinot Noir</t>
  </si>
  <si>
    <t xml:space="preserve">Louis Latour (2009) En Chevret </t>
  </si>
  <si>
    <t xml:space="preserve">Louis Latour (2012) En Paradis </t>
  </si>
  <si>
    <t xml:space="preserve">Louis Latour (2014) En Paradis </t>
  </si>
  <si>
    <t xml:space="preserve">Louis Latour (2009) La Garenne </t>
  </si>
  <si>
    <t xml:space="preserve">Louis Latour (2009) Les Damodes </t>
  </si>
  <si>
    <t>Cadence (2012) Tapteil</t>
  </si>
  <si>
    <t>Cadence (2014) Tapteil</t>
  </si>
  <si>
    <t>Cadence (2013) Tapteil</t>
  </si>
  <si>
    <t>Cadence (2011) Tapteil</t>
  </si>
  <si>
    <t xml:space="preserve">Henri Bourgeois (2012) En Travertin </t>
  </si>
  <si>
    <t xml:space="preserve">Henri Bourgeois (2015) En Travertin </t>
  </si>
  <si>
    <t>Bordeaux</t>
  </si>
  <si>
    <t>Cheval Quancard</t>
  </si>
  <si>
    <t xml:space="preserve">Cheval Quancard (2010) Fleur de Roc </t>
  </si>
  <si>
    <t xml:space="preserve">Cheval Quancard (2015) Fleur du Roc </t>
  </si>
  <si>
    <t xml:space="preserve">Henri Bourgeois (2014) Les Baronnes </t>
  </si>
  <si>
    <t xml:space="preserve">Henri Bourgeois (2012) Les Baronnes </t>
  </si>
  <si>
    <t xml:space="preserve">Henri Bourgeois (2015) Les Baronnes </t>
  </si>
  <si>
    <t xml:space="preserve">Henri Bourgeois (2016) Les Baronnes </t>
  </si>
  <si>
    <t xml:space="preserve">Henri Bourgeois (2013) Les Baronnes </t>
  </si>
  <si>
    <t>Cheval Quancard (2009) Chai de Bordes</t>
  </si>
  <si>
    <t>Cheval Quancard (2010) Chai de Bordes</t>
  </si>
  <si>
    <t>Cheval Quancard (2012) Chai de Bordes</t>
  </si>
  <si>
    <t>Cheval Quancard (2014) Chai de Bordes</t>
  </si>
  <si>
    <t xml:space="preserve">Henri Bourgeois (2011) Etienne Henri </t>
  </si>
  <si>
    <t xml:space="preserve">Henri Bourgeois (2014) Etienne Henri </t>
  </si>
  <si>
    <t xml:space="preserve">Henri Bourgeois (2013) Etienne Henri </t>
  </si>
  <si>
    <t xml:space="preserve">Henri Bourgeois (2009) La Bourgeoise </t>
  </si>
  <si>
    <t xml:space="preserve">Henri Bourgeois (2014) La Bourgeoise </t>
  </si>
  <si>
    <t xml:space="preserve">Henri Bourgeois (2013) La Bourgeoise </t>
  </si>
  <si>
    <t xml:space="preserve">Henri Bourgeois (2012) La Bourgeoise </t>
  </si>
  <si>
    <t xml:space="preserve">Louis Latour (2014) Le Montrachet </t>
  </si>
  <si>
    <t xml:space="preserve">Louis Latour (2009) Les Chatelots </t>
  </si>
  <si>
    <t xml:space="preserve">Cheval Quancard (2015) Chai de Bordes </t>
  </si>
  <si>
    <t>Louis Latour (2008) Clos de Vougeot</t>
  </si>
  <si>
    <t>Louis Latour (2005) Clos de Vougeot</t>
  </si>
  <si>
    <t>Louis Latour (2010) Clos de Vougeot</t>
  </si>
  <si>
    <t>Louis Latour (2011) Clos de Vougeot</t>
  </si>
  <si>
    <t>Louis Latour (2014) Clos de Vougeot</t>
  </si>
  <si>
    <t xml:space="preserve">Louis Latour (2005) Domaine Latour </t>
  </si>
  <si>
    <t xml:space="preserve">Louis Latour (2015) Domaine Latour </t>
  </si>
  <si>
    <t xml:space="preserve">Henri Bourgeois (2015) Haute Victoire </t>
  </si>
  <si>
    <t xml:space="preserve">Henri Bourgeois (2014) Haute Victoire </t>
  </si>
  <si>
    <t xml:space="preserve">Henri Bourgeois (2011) Sancerre Jadis </t>
  </si>
  <si>
    <t xml:space="preserve">Louis Latour (2009) Les Demoiselles </t>
  </si>
  <si>
    <t xml:space="preserve">Louis Latour (2011) Les Demoiselles </t>
  </si>
  <si>
    <t xml:space="preserve">Louis Latour (2015) Les Demoiselles </t>
  </si>
  <si>
    <t>Louis Latour (2008) Batard-Montrachet</t>
  </si>
  <si>
    <t>Louis Latour (2015) Batard-Montrachet</t>
  </si>
  <si>
    <t>Louis Latour (2014) Batard-Montrachet</t>
  </si>
  <si>
    <t>Louis Latour (2009) Batard-Montrachet</t>
  </si>
  <si>
    <t xml:space="preserve">Cheval Quancard (2014) Fortin Plaisance </t>
  </si>
  <si>
    <t xml:space="preserve">Louis Latour (2012) Les Deux Moulins </t>
  </si>
  <si>
    <t xml:space="preserve">Cheval Quancard (2014) Monfort Bellevue </t>
  </si>
  <si>
    <t xml:space="preserve">Cheval Quancard (2009) Monfort Bellevue </t>
  </si>
  <si>
    <t>Louis Latour (2005) Morey-Saint-Denis</t>
  </si>
  <si>
    <t>Louis Latour (2015) Morey-Saint-Denis</t>
  </si>
  <si>
    <t>Louis Latour (2014) Morey-Saint-Denis</t>
  </si>
  <si>
    <t>Louis Latour (2015) Nuits-St.-Georges</t>
  </si>
  <si>
    <t>Louis Latour (2012) Nuits-St.-Georges</t>
  </si>
  <si>
    <t xml:space="preserve">Henri Bourgeois (2011) Sancerre d'Antan </t>
  </si>
  <si>
    <t xml:space="preserve">Henri Bourgeois (2012) Sancerre d'Antan </t>
  </si>
  <si>
    <t xml:space="preserve">Henri Bourgeois (2009) Sancerre d'Antan </t>
  </si>
  <si>
    <t xml:space="preserve">Louis Latour (2009) Charmes Chambertin </t>
  </si>
  <si>
    <t xml:space="preserve">Cheval Quancard (2010) Prestige de Bordes </t>
  </si>
  <si>
    <t xml:space="preserve">Louis Latour (2008) Charmes Premier Cru </t>
  </si>
  <si>
    <t xml:space="preserve">Louis Latour (2011) Epenots Premier Cru </t>
  </si>
  <si>
    <t xml:space="preserve">Louis Latour (2014) Epenots Premier Cru </t>
  </si>
  <si>
    <t xml:space="preserve">Louis Latour (2009) Les Quatre Journaux </t>
  </si>
  <si>
    <t xml:space="preserve">Louis Latour (2014) Les Quatre Journaux </t>
  </si>
  <si>
    <t xml:space="preserve">Louis Latour (2015) Les Quatre Journaux </t>
  </si>
  <si>
    <t xml:space="preserve">Louis Latour (2011) Morgeot Premier Cru </t>
  </si>
  <si>
    <t xml:space="preserve">Louis Latour (2010) Morgeot Premier Cru </t>
  </si>
  <si>
    <t xml:space="preserve">Louis Latour (2015) Morgeot Premier Cru </t>
  </si>
  <si>
    <t>Cadence (2011) Cara Mia</t>
  </si>
  <si>
    <t>Cadence (2013) Cara Mia</t>
  </si>
  <si>
    <t>Cadence (2014) Cara Mia</t>
  </si>
  <si>
    <t>Cadence (2012) Cara Mia</t>
  </si>
  <si>
    <t xml:space="preserve">Louis Latour (2011) Caradeux Premier Cru </t>
  </si>
  <si>
    <t xml:space="preserve">Henri Bourgeois (2008) Le M.D. de Bourgeois </t>
  </si>
  <si>
    <t>Canoe Ridge</t>
  </si>
  <si>
    <t>Merlot</t>
  </si>
  <si>
    <t>Canoe Ridge (2013) The Expedition</t>
  </si>
  <si>
    <t>Canoe Ridge (2014) The Expedition</t>
  </si>
  <si>
    <t>Order Tracker</t>
  </si>
  <si>
    <t>Purchase Date:</t>
  </si>
  <si>
    <t>Shipment Time (business days):</t>
  </si>
  <si>
    <t>Arrival Date:</t>
  </si>
  <si>
    <t>Order ID:</t>
  </si>
  <si>
    <t>555-123</t>
  </si>
  <si>
    <t>Stock On Hand</t>
  </si>
  <si>
    <t>Reorder Quantity</t>
  </si>
  <si>
    <t>Year</t>
  </si>
  <si>
    <t>Whole Bean/Teas</t>
  </si>
  <si>
    <t>Coffee beans</t>
  </si>
  <si>
    <t>Organic Beans</t>
  </si>
  <si>
    <t>Brazilian - Organic</t>
  </si>
  <si>
    <t>House blend Beans</t>
  </si>
  <si>
    <t>Our Old Time Diner Blend</t>
  </si>
  <si>
    <t>Espresso Beans</t>
  </si>
  <si>
    <t>Espresso Roast</t>
  </si>
  <si>
    <t>Primo Espresso Roast</t>
  </si>
  <si>
    <t>Gourmet Beans</t>
  </si>
  <si>
    <t>Columbian Medium Roast</t>
  </si>
  <si>
    <t>Premium Beans</t>
  </si>
  <si>
    <t>Jamacian Coffee River</t>
  </si>
  <si>
    <t>Civet Cat</t>
  </si>
  <si>
    <t>Organic Decaf Blend</t>
  </si>
  <si>
    <t>Green beans</t>
  </si>
  <si>
    <t>Guatemalan Sustainably Grown</t>
  </si>
  <si>
    <t>Loose Tea</t>
  </si>
  <si>
    <t>Herbal tea</t>
  </si>
  <si>
    <t>Lemon Grass</t>
  </si>
  <si>
    <t>Peppermint</t>
  </si>
  <si>
    <t>Black tea</t>
  </si>
  <si>
    <t>English Breakfast</t>
  </si>
  <si>
    <t>Earl Grey</t>
  </si>
  <si>
    <t>Green tea</t>
  </si>
  <si>
    <t>Serenity Green Tea</t>
  </si>
  <si>
    <t>Chai tea</t>
  </si>
  <si>
    <t>Traditional Blend Chai</t>
  </si>
  <si>
    <t>Morning Sunrise Chai</t>
  </si>
  <si>
    <t>Spicy Eye Opener Chai</t>
  </si>
  <si>
    <t>Packaged Chocolate</t>
  </si>
  <si>
    <t>Drinking Chocolate</t>
  </si>
  <si>
    <t>Dark chocolate</t>
  </si>
  <si>
    <t>Organic Chocolate</t>
  </si>
  <si>
    <t>Sustainably Grown Organic</t>
  </si>
  <si>
    <t>Chili Mayan</t>
  </si>
  <si>
    <t>Beverages</t>
  </si>
  <si>
    <t>Coffee</t>
  </si>
  <si>
    <t>Drip coffee</t>
  </si>
  <si>
    <t>Our Old Time Diner Blend Sm</t>
  </si>
  <si>
    <t>Our Old Time Diner Blend Rg</t>
  </si>
  <si>
    <t>Our Old Time Diner Blend Lg</t>
  </si>
  <si>
    <t>Organic brewed coffee</t>
  </si>
  <si>
    <t>Brazilian Sm</t>
  </si>
  <si>
    <t>Brazilian Rg</t>
  </si>
  <si>
    <t>Brazilian Lg</t>
  </si>
  <si>
    <t>Gourmet brewed coffee</t>
  </si>
  <si>
    <t>Columbian Medium Roast Sm</t>
  </si>
  <si>
    <t>Columbian Medium Roast Rg</t>
  </si>
  <si>
    <t>Columbian Medium Roast Lg</t>
  </si>
  <si>
    <t>Ethiopia Sm</t>
  </si>
  <si>
    <t>Ethiopia Rg</t>
  </si>
  <si>
    <t>Ethiopia Lg</t>
  </si>
  <si>
    <t>Premium brewed coffee</t>
  </si>
  <si>
    <t>Jamaican Coffee River Sm</t>
  </si>
  <si>
    <t>Jamaican Coffee River Rg</t>
  </si>
  <si>
    <t>Jamaican Coffee River Lg</t>
  </si>
  <si>
    <t>Barista Espresso</t>
  </si>
  <si>
    <t>Espresso shot</t>
  </si>
  <si>
    <t>Latte</t>
  </si>
  <si>
    <t>Latte Rg</t>
  </si>
  <si>
    <t>Cappuccino</t>
  </si>
  <si>
    <t>Cappuccino Lg</t>
  </si>
  <si>
    <t>Tea</t>
  </si>
  <si>
    <t>Brewed herbal tea</t>
  </si>
  <si>
    <t>Lemon Grass Rg</t>
  </si>
  <si>
    <t>Lemon Grass Lg</t>
  </si>
  <si>
    <t>Peppermint Rg</t>
  </si>
  <si>
    <t>Peppermint Lg</t>
  </si>
  <si>
    <t>Brewed Green tea</t>
  </si>
  <si>
    <t>Serenity Green Tea Rg</t>
  </si>
  <si>
    <t>Serenity Green Tea Lg</t>
  </si>
  <si>
    <t>Brewed Black tea</t>
  </si>
  <si>
    <t>English Breakfast Rg</t>
  </si>
  <si>
    <t>English Breakfast Lg</t>
  </si>
  <si>
    <t>Earl Grey Rg</t>
  </si>
  <si>
    <t>Earl Grey Lg</t>
  </si>
  <si>
    <t>Brewed Chai tea</t>
  </si>
  <si>
    <t>Traditional Blend Chai Rg</t>
  </si>
  <si>
    <t>Traditional Blend Chai Lg</t>
  </si>
  <si>
    <t>Morning Sunrise Chai Rg</t>
  </si>
  <si>
    <t>Morning Sunrise Chai Lg</t>
  </si>
  <si>
    <t>Spicy Eye Opener Chai Rg</t>
  </si>
  <si>
    <t>Spicy Eye Opener Chai Lg</t>
  </si>
  <si>
    <t>Hot chocolate</t>
  </si>
  <si>
    <t>Dark chocolate Rg</t>
  </si>
  <si>
    <t>Dark chocolate Lg</t>
  </si>
  <si>
    <t>Sustainably Grown Organic Rg</t>
  </si>
  <si>
    <t>Sustainably Grown Organic Lg</t>
  </si>
  <si>
    <t>Add-ons</t>
  </si>
  <si>
    <t>Flavours</t>
  </si>
  <si>
    <t>Regular syrup</t>
  </si>
  <si>
    <t>Carmel syrup</t>
  </si>
  <si>
    <t>Hazelnut syrup</t>
  </si>
  <si>
    <t>Sugar free syrup</t>
  </si>
  <si>
    <t>Sugar Free Vanilla syrup</t>
  </si>
  <si>
    <t>Food</t>
  </si>
  <si>
    <t>Bakery</t>
  </si>
  <si>
    <t>Pastry</t>
  </si>
  <si>
    <t>Croissant</t>
  </si>
  <si>
    <t>Scone</t>
  </si>
  <si>
    <t>Cranberry Scone</t>
  </si>
  <si>
    <t>Chocolate Croissant</t>
  </si>
  <si>
    <t>Ginger Scone</t>
  </si>
  <si>
    <t>Almond Croissant</t>
  </si>
  <si>
    <t>Biscotti</t>
  </si>
  <si>
    <t>Ginger Biscotti</t>
  </si>
  <si>
    <t>Hazelnut Biscotti</t>
  </si>
  <si>
    <t>Chocolate Chip Biscotti</t>
  </si>
  <si>
    <t>Oatmeal Scone</t>
  </si>
  <si>
    <t xml:space="preserve">Scottish Cream Scone </t>
  </si>
  <si>
    <t>Jumbo Savory Scone</t>
  </si>
  <si>
    <t>Merchandise</t>
  </si>
  <si>
    <t>Branded</t>
  </si>
  <si>
    <t>Clothing</t>
  </si>
  <si>
    <t>I Need My Bean! T-shirt</t>
  </si>
  <si>
    <t>Housewares</t>
  </si>
  <si>
    <t>I Need My Bean! Diner mug</t>
  </si>
  <si>
    <t>I Need My Bean! Latte cup</t>
  </si>
  <si>
    <t>Chocolate syrup</t>
  </si>
  <si>
    <t>Ouro Brasileiro shot</t>
  </si>
  <si>
    <t>Product Group</t>
  </si>
  <si>
    <t>Product Category</t>
  </si>
  <si>
    <t>Product Type</t>
  </si>
  <si>
    <t>Units Sold</t>
  </si>
  <si>
    <t>Total Sales</t>
  </si>
  <si>
    <t>Fixed Costs:</t>
  </si>
  <si>
    <t>Rocky Roast Premium Beans</t>
  </si>
  <si>
    <t>Variable Costs:</t>
  </si>
  <si>
    <t>Profit:</t>
  </si>
  <si>
    <t>Q1</t>
  </si>
  <si>
    <t>Q2</t>
  </si>
  <si>
    <t>Q3</t>
  </si>
  <si>
    <t>Q4</t>
  </si>
  <si>
    <t>Astoria Store</t>
  </si>
  <si>
    <t>Lower Manhattan Store</t>
  </si>
  <si>
    <t>Hell's Kitchen Store</t>
  </si>
  <si>
    <t>NYC Totals</t>
  </si>
  <si>
    <t>Units Sold:</t>
  </si>
  <si>
    <t>Date</t>
  </si>
  <si>
    <t>Time</t>
  </si>
  <si>
    <t>District</t>
  </si>
  <si>
    <t># of Persons Injured</t>
  </si>
  <si>
    <t>Collision Cause</t>
  </si>
  <si>
    <t>Vehicle</t>
  </si>
  <si>
    <t>Unsafe Speed</t>
  </si>
  <si>
    <t>Sedan</t>
  </si>
  <si>
    <t>Driver Inattention/Distraction</t>
  </si>
  <si>
    <t>Passing Too Closely</t>
  </si>
  <si>
    <t>Ambulance</t>
  </si>
  <si>
    <t>Unspecified</t>
  </si>
  <si>
    <t>Bike</t>
  </si>
  <si>
    <t>Unsafe Lane Changing</t>
  </si>
  <si>
    <t>Traffic Control Disregarded</t>
  </si>
  <si>
    <t>Fatigued/Drowsy</t>
  </si>
  <si>
    <t>View Obstructed/Limited</t>
  </si>
  <si>
    <t>Pedestrian/Bicyclist/Other Pedestrian Error/Confusion</t>
  </si>
  <si>
    <t>Brakes Defective</t>
  </si>
  <si>
    <t>Box Truck</t>
  </si>
  <si>
    <t>Backing Unsafely</t>
  </si>
  <si>
    <t>Oversized Vehicle</t>
  </si>
  <si>
    <t>Bus</t>
  </si>
  <si>
    <t>Following Too Closely</t>
  </si>
  <si>
    <t>Concrete Mixer</t>
  </si>
  <si>
    <t>Passing or Lane Usage Improper</t>
  </si>
  <si>
    <t>Dump</t>
  </si>
  <si>
    <t>Reaction to Uninvolved Vehicle</t>
  </si>
  <si>
    <t>E-Bike</t>
  </si>
  <si>
    <t>Pick-up Truck</t>
  </si>
  <si>
    <t>Other Vehicular</t>
  </si>
  <si>
    <t>Moped</t>
  </si>
  <si>
    <t>Failure to Yield Right-of-Way</t>
  </si>
  <si>
    <t>Pavement Slippery</t>
  </si>
  <si>
    <t>Alcohol Involvement</t>
  </si>
  <si>
    <t>Aggressive Driving/Road Rage</t>
  </si>
  <si>
    <t>Driverless/Runaway Vehicle</t>
  </si>
  <si>
    <t>Turning Improperly</t>
  </si>
  <si>
    <t>Driver Inexperience</t>
  </si>
  <si>
    <t>Station Wagon</t>
  </si>
  <si>
    <t>Outside Car Distraction</t>
  </si>
  <si>
    <t>Illnes</t>
  </si>
  <si>
    <t>Fell Asleep</t>
  </si>
  <si>
    <t>Taxi</t>
  </si>
  <si>
    <t>Trailer</t>
  </si>
  <si>
    <t>Van</t>
  </si>
  <si>
    <t>Sum of # of Persons Injured</t>
  </si>
  <si>
    <t>Van Collisions in NYC</t>
  </si>
  <si>
    <t>Passenger Distraction</t>
  </si>
  <si>
    <t>E-Scooter</t>
  </si>
  <si>
    <t>Taxi Collisions in NYC</t>
  </si>
  <si>
    <t>Month</t>
  </si>
  <si>
    <t>Collisions</t>
  </si>
  <si>
    <t>Injury %</t>
  </si>
  <si>
    <t>Price per Ounce</t>
  </si>
  <si>
    <t>Jumbo Bag Owls</t>
  </si>
  <si>
    <t>Space Frog</t>
  </si>
  <si>
    <t>Owl Doorstop</t>
  </si>
  <si>
    <t>First Aid Tin</t>
  </si>
  <si>
    <t>Bingo Set</t>
  </si>
  <si>
    <t>Photo Cube</t>
  </si>
  <si>
    <t>Local Cafe Mug</t>
  </si>
  <si>
    <t>Popcorn Holder</t>
  </si>
  <si>
    <t xml:space="preserve">Button Box </t>
  </si>
  <si>
    <t xml:space="preserve">Wicker Star </t>
  </si>
  <si>
    <t>Polkadot Pen</t>
  </si>
  <si>
    <t>Funky Diva Pen</t>
  </si>
  <si>
    <t>Bathroom Hook</t>
  </si>
  <si>
    <t xml:space="preserve">Sombrero </t>
  </si>
  <si>
    <t>Months</t>
  </si>
  <si>
    <t>Manhattan</t>
  </si>
  <si>
    <t>Brooklyn</t>
  </si>
  <si>
    <t>Bronx</t>
  </si>
  <si>
    <t>Queens</t>
  </si>
  <si>
    <t>Staten Island</t>
  </si>
  <si>
    <t>Sum of Population Density</t>
  </si>
  <si>
    <t>Add-ons Total</t>
  </si>
  <si>
    <t>Beverages Total</t>
  </si>
  <si>
    <t>Food Total</t>
  </si>
  <si>
    <t>Merchandise Total</t>
  </si>
  <si>
    <t>Whole Bean/Teas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</si>
</sst>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_);[Red]\(&quot;$&quot;#,##0\)"/>
    <numFmt numFmtId="165" formatCode="&quot;$&quot;#,##0.00_);[Red]\(&quot;$&quot;#,##0.00\)"/>
    <numFmt numFmtId="166" formatCode="yyyy\-mm\-dd;@"/>
    <numFmt numFmtId="167" formatCode="&quot;$&quot;#,##0.00"/>
    <numFmt numFmtId="168" formatCode="0.0%"/>
    <numFmt numFmtId="169" formatCode="&quot;$&quot;#,##0"/>
    <numFmt numFmtId="170" formatCode="&quot;$&quot;#,##0;[Red]\(&quot;$&quot;#,##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b/>
      <i/>
      <sz val="11"/>
      <color theme="1"/>
      <name val="Calibri"/>
      <family val="2"/>
      <scheme val="minor"/>
    </font>
    <font>
      <b/>
      <sz val="20"/>
      <color theme="1"/>
      <name val="Calibri"/>
      <family val="2"/>
      <scheme val="minor"/>
    </font>
    <font>
      <b/>
      <sz val="14"/>
      <name val="Calibri"/>
      <family val="2"/>
      <scheme val="minor"/>
    </font>
    <font>
      <sz val="8"/>
      <name val="Calibri"/>
      <family val="2"/>
      <scheme val="minor"/>
    </font>
    <font>
      <b/>
      <sz val="14"/>
      <color theme="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A8000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style="thin">
        <color theme="3"/>
      </bottom>
      <diagonal/>
    </border>
    <border>
      <left/>
      <right style="thin">
        <color theme="3"/>
      </right>
      <top/>
      <bottom style="thin">
        <color theme="3"/>
      </bottom>
      <diagonal/>
    </border>
    <border>
      <left/>
      <right/>
      <top/>
      <bottom style="medium">
        <color theme="5" tint="-0.249977111117893"/>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3">
    <xf numFmtId="0" fontId="0" fillId="0" borderId="0" xfId="0"/>
    <xf numFmtId="0" fontId="0" fillId="0" borderId="0" xfId="0" applyAlignment="1">
      <alignment horizontal="center"/>
    </xf>
    <xf numFmtId="166" fontId="0" fillId="0" borderId="0" xfId="0" applyNumberFormat="1" applyAlignment="1">
      <alignment horizontal="center"/>
    </xf>
    <xf numFmtId="0" fontId="13" fillId="33" borderId="0" xfId="0" applyFont="1" applyFill="1" applyAlignment="1">
      <alignment horizontal="center"/>
    </xf>
    <xf numFmtId="0" fontId="18" fillId="0" borderId="0" xfId="0" applyFont="1" applyAlignment="1">
      <alignment horizontal="right"/>
    </xf>
    <xf numFmtId="168" fontId="0" fillId="0" borderId="0" xfId="0" applyNumberFormat="1"/>
    <xf numFmtId="169" fontId="0" fillId="0" borderId="0" xfId="0" applyNumberFormat="1"/>
    <xf numFmtId="0" fontId="18" fillId="0" borderId="10" xfId="0" applyFont="1" applyBorder="1" applyAlignment="1">
      <alignment horizontal="right"/>
    </xf>
    <xf numFmtId="0" fontId="0" fillId="0" borderId="10" xfId="0" applyBorder="1"/>
    <xf numFmtId="0" fontId="19" fillId="0" borderId="0" xfId="0" applyFont="1" applyAlignment="1">
      <alignment horizontal="right"/>
    </xf>
    <xf numFmtId="165" fontId="16" fillId="0" borderId="0" xfId="0" applyNumberFormat="1" applyFont="1"/>
    <xf numFmtId="0" fontId="0" fillId="0" borderId="0" xfId="0" pivotButton="1"/>
    <xf numFmtId="0" fontId="13" fillId="33" borderId="11" xfId="0" applyFont="1" applyFill="1" applyBorder="1" applyAlignment="1">
      <alignment horizontal="center"/>
    </xf>
    <xf numFmtId="0" fontId="13" fillId="33" borderId="12" xfId="0" applyFont="1" applyFill="1" applyBorder="1" applyAlignment="1">
      <alignment horizontal="center"/>
    </xf>
    <xf numFmtId="0" fontId="0" fillId="0" borderId="14" xfId="0" applyBorder="1" applyAlignment="1">
      <alignment horizontal="center"/>
    </xf>
    <xf numFmtId="0" fontId="20" fillId="0" borderId="0" xfId="0" applyFont="1"/>
    <xf numFmtId="0" fontId="0" fillId="0" borderId="15" xfId="0" applyBorder="1"/>
    <xf numFmtId="167" fontId="0" fillId="36" borderId="16" xfId="0" applyNumberFormat="1" applyFill="1" applyBorder="1" applyAlignment="1">
      <alignment horizontal="center"/>
    </xf>
    <xf numFmtId="0" fontId="13" fillId="37" borderId="0" xfId="0" applyFont="1" applyFill="1" applyAlignment="1">
      <alignment horizontal="center"/>
    </xf>
    <xf numFmtId="167" fontId="0" fillId="0" borderId="0" xfId="0" applyNumberFormat="1" applyAlignment="1">
      <alignment horizontal="center"/>
    </xf>
    <xf numFmtId="167" fontId="16" fillId="35" borderId="16" xfId="0" applyNumberFormat="1" applyFont="1" applyFill="1" applyBorder="1" applyAlignment="1">
      <alignment horizontal="center"/>
    </xf>
    <xf numFmtId="0" fontId="0" fillId="36" borderId="16" xfId="0" applyFill="1" applyBorder="1" applyAlignment="1">
      <alignment horizontal="center"/>
    </xf>
    <xf numFmtId="3" fontId="0" fillId="0" borderId="0" xfId="0" applyNumberFormat="1"/>
    <xf numFmtId="0" fontId="13" fillId="38" borderId="0" xfId="0" applyFont="1" applyFill="1" applyAlignment="1">
      <alignment horizontal="center"/>
    </xf>
    <xf numFmtId="0" fontId="13" fillId="39" borderId="0" xfId="0" applyFont="1" applyFill="1" applyAlignment="1">
      <alignment horizontal="center"/>
    </xf>
    <xf numFmtId="169" fontId="0" fillId="0" borderId="0" xfId="0" applyNumberFormat="1" applyAlignment="1">
      <alignment horizontal="center"/>
    </xf>
    <xf numFmtId="166" fontId="0" fillId="0" borderId="0" xfId="0" applyNumberFormat="1"/>
    <xf numFmtId="166" fontId="0" fillId="0" borderId="0" xfId="0" applyNumberFormat="1" applyAlignment="1">
      <alignment horizontal="right"/>
    </xf>
    <xf numFmtId="166" fontId="16" fillId="0" borderId="0" xfId="0" applyNumberFormat="1" applyFont="1"/>
    <xf numFmtId="0" fontId="13" fillId="40" borderId="0" xfId="0" applyFont="1" applyFill="1" applyAlignment="1">
      <alignment horizontal="center"/>
    </xf>
    <xf numFmtId="0" fontId="16" fillId="0" borderId="0" xfId="0" applyFont="1"/>
    <xf numFmtId="0" fontId="19" fillId="0" borderId="0" xfId="0" applyFont="1" applyAlignment="1">
      <alignment horizontal="right" vertical="center"/>
    </xf>
    <xf numFmtId="165" fontId="0" fillId="43" borderId="16" xfId="0" applyNumberFormat="1" applyFill="1" applyBorder="1" applyAlignment="1">
      <alignment horizontal="center"/>
    </xf>
    <xf numFmtId="4" fontId="0" fillId="42" borderId="16" xfId="0" applyNumberFormat="1" applyFill="1" applyBorder="1" applyAlignment="1">
      <alignment horizontal="center"/>
    </xf>
    <xf numFmtId="164" fontId="0" fillId="43" borderId="17" xfId="0" applyNumberFormat="1" applyFill="1" applyBorder="1" applyAlignment="1">
      <alignment horizontal="center"/>
    </xf>
    <xf numFmtId="169" fontId="16" fillId="0" borderId="0" xfId="0" applyNumberFormat="1" applyFont="1"/>
    <xf numFmtId="169" fontId="0" fillId="0" borderId="10" xfId="0" applyNumberFormat="1" applyBorder="1"/>
    <xf numFmtId="21" fontId="0" fillId="0" borderId="0" xfId="0" applyNumberFormat="1"/>
    <xf numFmtId="0" fontId="13" fillId="44" borderId="0" xfId="0" applyFont="1" applyFill="1" applyAlignment="1">
      <alignment horizontal="center"/>
    </xf>
    <xf numFmtId="3" fontId="0" fillId="0" borderId="0" xfId="0" applyNumberFormat="1" applyAlignment="1">
      <alignment horizontal="center"/>
    </xf>
    <xf numFmtId="168" fontId="0" fillId="0" borderId="0" xfId="0" applyNumberFormat="1" applyAlignment="1">
      <alignment horizontal="center"/>
    </xf>
    <xf numFmtId="0" fontId="0" fillId="34" borderId="16" xfId="0" applyFill="1" applyBorder="1" applyAlignment="1">
      <alignment horizontal="center"/>
    </xf>
    <xf numFmtId="0" fontId="0" fillId="0" borderId="13" xfId="0" applyBorder="1" applyAlignment="1">
      <alignment horizontal="center"/>
    </xf>
    <xf numFmtId="21" fontId="0" fillId="0" borderId="0" xfId="0" applyNumberFormat="1" applyAlignment="1">
      <alignment horizontal="center"/>
    </xf>
    <xf numFmtId="170" fontId="21" fillId="41" borderId="16" xfId="0" applyNumberFormat="1" applyFont="1" applyFill="1" applyBorder="1" applyAlignment="1">
      <alignment horizontal="center" vertical="center"/>
    </xf>
    <xf numFmtId="10" fontId="0" fillId="0" borderId="0" xfId="0" applyNumberFormat="1"/>
    <xf numFmtId="0" fontId="13" fillId="33" borderId="0" xfId="0" applyFont="1" applyFill="1" applyAlignment="1">
      <alignment horizontal="center"/>
    </xf>
    <xf numFmtId="0" fontId="20" fillId="0" borderId="0" xfId="0" applyFont="1" applyAlignment="1">
      <alignment horizontal="center"/>
    </xf>
    <xf numFmtId="0" fontId="20" fillId="0" borderId="15" xfId="0" applyFont="1" applyBorder="1" applyAlignment="1">
      <alignment horizontal="center"/>
    </xf>
    <xf numFmtId="0" fontId="13" fillId="39" borderId="0" xfId="0" applyFont="1" applyFill="1" applyAlignment="1">
      <alignment horizontal="center"/>
    </xf>
    <xf numFmtId="0" fontId="19" fillId="0" borderId="0" xfId="0" applyFont="1" applyAlignment="1">
      <alignment horizontal="center"/>
    </xf>
    <xf numFmtId="0" fontId="13" fillId="40" borderId="16" xfId="0" applyFont="1" applyFill="1" applyBorder="1" applyAlignment="1">
      <alignment horizontal="center"/>
    </xf>
    <xf numFmtId="0" fontId="23"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font>
        <b/>
        <i val="0"/>
      </font>
      <fill>
        <patternFill>
          <bgColor theme="5" tint="0.79998168889431442"/>
        </patternFill>
      </fill>
    </dxf>
    <dxf>
      <numFmt numFmtId="3" formatCode="#,##0"/>
    </dxf>
    <dxf>
      <numFmt numFmtId="3" formatCode="#,##0"/>
    </dxf>
    <dxf>
      <numFmt numFmtId="0" formatCode="General"/>
    </dxf>
    <dxf>
      <font>
        <b/>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5"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numFmt numFmtId="167" formatCode="&quot;$&quot;#,##0.00"/>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yyyy\-mm\-dd;@"/>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alignment horizontal="center" vertical="bottom" textRotation="0" wrapText="0" indent="0" justifyLastLine="0" shrinkToFit="0" readingOrder="0"/>
    </dxf>
  </dxfs>
  <tableStyles count="0" defaultTableStyle="TableStyleMedium2" defaultPivotStyle="PivotStyleLight16"/>
  <colors>
    <mruColors>
      <color rgb="FFFF9999"/>
      <color rgb="FFA80000"/>
      <color rgb="FFD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project.xlsm]Summary Chart!PivotTable1</c:name>
    <c:fmtId val="5"/>
  </c:pivotSource>
  <c:chart>
    <c:autoTitleDeleted val="1"/>
    <c:pivotFmts>
      <c:pivotFmt>
        <c:idx val="0"/>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'Summary Chart'!$B$1</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'Summary Chart'!$A$2:$A$14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'Summary Chart'!$B$2:$B$14</c:f>
              <c:numCache>
                <c:formatCode>"$"#,##0</c:formatCode>
                <c:ptCount val="12"/>
                <c:pt idx="0">
                  <c:v>459.8</c:v>
                </c:pt>
                <c:pt idx="1">
                  <c:v>1306.6499999999999</c:v>
                </c:pt>
                <c:pt idx="2">
                  <c:v>299.10000000000002</c:v>
                </c:pt>
                <c:pt idx="3">
                  <c:v>139.5</c:v>
                </c:pt>
                <c:pt idx="4">
                  <c:v>202.1</c:v>
                </c:pt>
                <c:pt idx="5">
                  <c:v>1211.3999999999999</c:v>
                </c:pt>
                <c:pt idx="6">
                  <c:v>518.65000000000009</c:v>
                </c:pt>
                <c:pt idx="7">
                  <c:v>574.15000000000009</c:v>
                </c:pt>
                <c:pt idx="8">
                  <c:v>1161.72</c:v>
                </c:pt>
                <c:pt idx="9">
                  <c:v>504.09000000000003</c:v>
                </c:pt>
                <c:pt idx="10">
                  <c:v>678.42000000000007</c:v>
                </c:pt>
                <c:pt idx="11">
                  <c:v>117.9</c:v>
                </c:pt>
              </c:numCache>
            </c:numRef>
          </c:val>
          <c:smooth val="0"/>
          <c:extLst>
            <c:ext xmlns:c16="http://schemas.microsoft.com/office/drawing/2014/chart" uri="{C3380CC4-5D6E-409C-BE32-E72D297353CC}">
              <c16:uniqueId val="{00000000-C6FF-4526-88CE-4D28FC568163}"/>
            </c:ext>
          </c:extLst>
        </c:ser>
        <c:dLbls>
          <c:showLegendKey val="0"/>
          <c:showVal val="0"/>
          <c:showCatName val="0"/>
          <c:showSerName val="0"/>
          <c:showPercent val="0"/>
          <c:showBubbleSize val="0"/>
        </c:dLbls>
        <c:marker val="1"/>
        <c:smooth val="0"/>
        <c:axId val="1164435823"/>
        <c:axId val="975298639"/>
      </c:lineChart>
      <c:catAx>
        <c:axId val="116443582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75298639"/>
        <c:crosses val="autoZero"/>
        <c:auto val="1"/>
        <c:lblAlgn val="ctr"/>
        <c:lblOffset val="100"/>
        <c:noMultiLvlLbl val="0"/>
      </c:catAx>
      <c:valAx>
        <c:axId val="975298639"/>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64435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'Monthly Trend'!$B$1</c:f>
              <c:strCache>
                <c:ptCount val="1"/>
                <c:pt idx="0">
                  <c:v>Collisions</c:v>
                </c:pt>
              </c:strCache>
            </c:strRef>
          </c:tx>
          <c:spPr>
            <a:solidFill>
              <a:schemeClr val="accent1"/>
            </a:solidFill>
            <a:ln>
              <a:noFill/>
            </a:ln>
            <a:effectLst/>
          </c:spPr>
          <c:invertIfNegative val="0"/>
          <c:cat>
            <c:strRef>
              <c:f>'Monthly Trend'!$A$2:$A$9</c:f>
              <c:strCache>
                <c:ptCount val="8"/>
                <c:pt idx="0">
                  <c:v>Jan</c:v>
                </c:pt>
                <c:pt idx="1">
                  <c:v>Feb</c:v>
                </c:pt>
                <c:pt idx="2">
                  <c:v>Mar</c:v>
                </c:pt>
                <c:pt idx="3">
                  <c:v>Apr</c:v>
                </c:pt>
                <c:pt idx="4">
                  <c:v>May</c:v>
                </c:pt>
                <c:pt idx="5">
                  <c:v>Jun</c:v>
                </c:pt>
                <c:pt idx="6">
                  <c:v>Jul</c:v>
                </c:pt>
                <c:pt idx="7">
                  <c:v>Aug</c:v>
                </c:pt>
              </c:strCache>
            </c:strRef>
          </c:cat>
          <c:val>
            <c:numRef>
              <c:f>'Monthly Trend'!$B$2:$B$9</c:f>
              <c:numCache>
                <c:formatCode>#,##0</c:formatCode>
                <c:ptCount val="8"/>
                <c:pt idx="0">
                  <c:v>9506</c:v>
                </c:pt>
                <c:pt idx="1">
                  <c:v>8986</c:v>
                </c:pt>
                <c:pt idx="2">
                  <c:v>7241</c:v>
                </c:pt>
                <c:pt idx="3">
                  <c:v>2598</c:v>
                </c:pt>
                <c:pt idx="4">
                  <c:v>3953</c:v>
                </c:pt>
                <c:pt idx="5">
                  <c:v>5012</c:v>
                </c:pt>
                <c:pt idx="6">
                  <c:v>6128</c:v>
                </c:pt>
                <c:pt idx="7">
                  <c:v>5716</c:v>
                </c:pt>
              </c:numCache>
            </c:numRef>
          </c:val>
          <c:extLst>
            <c:ext xmlns:c16="http://schemas.microsoft.com/office/drawing/2014/chart" uri="{C3380CC4-5D6E-409C-BE32-E72D297353CC}">
              <c16:uniqueId val="{00000000-1B21-4BEE-90A9-B62E45542DCF}"/>
            </c:ext>
          </c:extLst>
        </c:ser>
        <c:dLbls>
          <c:showLegendKey val="0"/>
          <c:showVal val="0"/>
          <c:showCatName val="0"/>
          <c:showSerName val="0"/>
          <c:showPercent val="0"/>
          <c:showBubbleSize val="0"/>
        </c:dLbls>
        <c:gapWidth val="219"/>
        <c:overlap val="-27"/>
        <c:axId val="861797696"/>
        <c:axId val="991809376"/>
      </c:barChart>
      <c:lineChart>
        <c:grouping val="standard"/>
        <c:varyColors val="0"/>
        <c:ser>
          <c:idx val="1"/>
          <c:order val="1"/>
          <c:tx>
            <c:strRef>
              <c:f>'Monthly Trend'!$C$1</c:f>
              <c:strCache>
                <c:ptCount val="1"/>
                <c:pt idx="0">
                  <c:v>Injury %</c:v>
                </c:pt>
              </c:strCache>
            </c:strRef>
          </c:tx>
          <c:spPr>
            <a:ln w="28575" cap="rnd">
              <a:solidFill>
                <a:schemeClr val="accent2"/>
              </a:solidFill>
              <a:round/>
            </a:ln>
            <a:effectLst/>
          </c:spPr>
          <c:marker>
            <c:symbol val="none"/>
          </c:marker>
          <c:cat>
            <c:strRef>
              <c:f>'Monthly Trend'!$A$2:$A$9</c:f>
              <c:strCache>
                <c:ptCount val="8"/>
                <c:pt idx="0">
                  <c:v>Jan</c:v>
                </c:pt>
                <c:pt idx="1">
                  <c:v>Feb</c:v>
                </c:pt>
                <c:pt idx="2">
                  <c:v>Mar</c:v>
                </c:pt>
                <c:pt idx="3">
                  <c:v>Apr</c:v>
                </c:pt>
                <c:pt idx="4">
                  <c:v>May</c:v>
                </c:pt>
                <c:pt idx="5">
                  <c:v>Jun</c:v>
                </c:pt>
                <c:pt idx="6">
                  <c:v>Jul</c:v>
                </c:pt>
                <c:pt idx="7">
                  <c:v>Aug</c:v>
                </c:pt>
              </c:strCache>
            </c:strRef>
          </c:cat>
          <c:val>
            <c:numRef>
              <c:f>'Monthly Trend'!$C$2:$C$9</c:f>
              <c:numCache>
                <c:formatCode>0.0%</c:formatCode>
                <c:ptCount val="8"/>
                <c:pt idx="0">
                  <c:v>0.21992020718135369</c:v>
                </c:pt>
                <c:pt idx="1">
                  <c:v>0.22193802981584332</c:v>
                </c:pt>
                <c:pt idx="2">
                  <c:v>0.21524825902143438</c:v>
                </c:pt>
                <c:pt idx="3">
                  <c:v>0.24562682215743439</c:v>
                </c:pt>
                <c:pt idx="4">
                  <c:v>0.30476500243942106</c:v>
                </c:pt>
                <c:pt idx="5">
                  <c:v>0.35596113445378152</c:v>
                </c:pt>
                <c:pt idx="6">
                  <c:v>0.34731707317073168</c:v>
                </c:pt>
                <c:pt idx="7">
                  <c:v>0.35006287870126901</c:v>
                </c:pt>
              </c:numCache>
            </c:numRef>
          </c:val>
          <c:smooth val="0"/>
          <c:extLst>
            <c:ext xmlns:c16="http://schemas.microsoft.com/office/drawing/2014/chart" uri="{C3380CC4-5D6E-409C-BE32-E72D297353CC}">
              <c16:uniqueId val="{00000001-1B21-4BEE-90A9-B62E45542DCF}"/>
            </c:ext>
          </c:extLst>
        </c:ser>
        <c:dLbls>
          <c:showLegendKey val="0"/>
          <c:showVal val="0"/>
          <c:showCatName val="0"/>
          <c:showSerName val="0"/>
          <c:showPercent val="0"/>
          <c:showBubbleSize val="0"/>
        </c:dLbls>
        <c:marker val="1"/>
        <c:smooth val="0"/>
        <c:axId val="861819696"/>
        <c:axId val="991812288"/>
      </c:lineChart>
      <c:catAx>
        <c:axId val="86179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809376"/>
        <c:crosses val="autoZero"/>
        <c:auto val="1"/>
        <c:lblAlgn val="ctr"/>
        <c:lblOffset val="100"/>
        <c:noMultiLvlLbl val="0"/>
      </c:catAx>
      <c:valAx>
        <c:axId val="991809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797696"/>
        <c:crosses val="autoZero"/>
        <c:crossBetween val="between"/>
      </c:valAx>
      <c:valAx>
        <c:axId val="99181228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819696"/>
        <c:crosses val="max"/>
        <c:crossBetween val="between"/>
      </c:valAx>
      <c:catAx>
        <c:axId val="861819696"/>
        <c:scaling>
          <c:orientation val="minMax"/>
        </c:scaling>
        <c:delete val="1"/>
        <c:axPos val="b"/>
        <c:numFmt formatCode="General" sourceLinked="1"/>
        <c:majorTickMark val="out"/>
        <c:minorTickMark val="none"/>
        <c:tickLblPos val="nextTo"/>
        <c:crossAx val="99181228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E0ED060A-6D16-4B1D-A7FA-CDF40C7C1406}">
          <cx:tx>
            <cx:txData>
              <cx:f>_xlchart.v5.2</cx:f>
              <cx:v>Orders</cx:v>
            </cx:txData>
          </cx:tx>
          <cx:dataId val="0"/>
          <cx:layoutPr>
            <cx:geography cultureLanguage="en-US" cultureRegion="US" attribution="Powered by Bing">
              <cx:geoCache provider="{E9337A44-BEBE-4D9F-B70C-5C5E7DAFC167}">
                <cx:binary>zHtZk902kvVfcfj5o4yd5MT0RAxI3r127S+MUqnEBQsXENx+/ZclWRrVtbrliHaE+8HlKvLiEjhI
ZJ5zkvrvh/m/HvTjff/LbLR1//Uw/+PXchja//rtN/dQPpp798JUD33jmk/Di4fG/NZ8+lQ9PP72
sb+fKlv8RhBmvz2U9/3wOP/6P/8N31Y8Nqfm4X6oGnvjH/vl9tF5Pbh/ce+Ht355aLwdnoYX8E3/
+PV/vRv66v7XXx7tUA3Ly6V9/Mevzz7z6y+/nX/TH576i4aJDf4jjGXhCx6FKERMcBSFUYx//UU3
tvj9NmYvMENxFNJYEIYIZV8ffXlvYPifmM/n2dx//Ng/OvfL7///buCzyX93vXJN8mXtSfM00f99
+Xllvz3H9n/+++wCrPXsynfwnwPzs1vn6O+He718BeAvwJ6+4IRzwJ0REnHMxXPsyQssEMKI0jAi
MY+/PvkL9D+dzI+B/33YGey/Xz0Hff8fALp81EXlzdfF//uwc/RCMIxiRGOKhGDoOezshRAYoTiM
YEsojijc/nLavuD+J+bzY+S/DTzD/tv1c/Rl9veHfPpozX2vvkLwF6AvXiDKIixChmNG6VNYf5dw
4hcUxyjEoYhDzCicjq+P/oL+n5jPj9H/NvAM/W/Xz9FPj38/+pdNP93/hRlHQEphmPKQERyFAO0z
5AXCghKMI0I4xH/4HPmfz+XHwH8dd4b718vnsF9e/f2wbyqr7+3Hr+v/94NesBccx5BKGOFhhMlz
5Il4QSISQUKCzxDYmrNM/yem82Povw08w/7b9XPwN/u/H/y76fHjo/0LsScvIhoxRkMOeZ1y/Dzd
Y/EiZBSFEPmMCdgFIEDfp/ufT+fH2H8ddwb918vnyN/9B+T6TX9vHx6/Lv/fj3omXggC3EXERBAR
c/qcW5IXDNI7j5DAPI5Dis+45c+n82Pkv447Q/7r5XPkN7d/f8xvH3tzb//CRM/xCxRTEqEwJoRC
bEfPcj1GL2iESAzhThgX6LzK/on5/Bj7bwPPwP92/Rz99D8g7i8fh/Kxf8r47q8Lfk5eQMwjEYsQ
qiqKzngOfyEwKCsCXCjkMScYSsL3aedPzunHu/Bs8NlOPLt3vhuXp7//LFw3/eCLe/0Vj38/D9H4
hQBOAwKWIMEZiYHZfEd8gvBFLCL6pHJBEMDd6Gwv/syMfrwR/zfybBf+78b5Flz/B0iuu/a++gsr
MINsEyNMMIM8LyAvPU9GAchgzmgM90IcUwE1+uvef+H8P53Oj8H/fdgZ8r9fPYc9u/v7I/9uqob1
SyL6CsC/H/xQhCPAniPGQyA5IiTPgj96QShGJATUMYsZqIOvj/4d+z83p3+yA98PPt+H7++d70ay
+/t345WthsePvxzB3/vY/JX2A30RP3FRFrE44n/gowEBqRABHwIVLGjE4UPPd+TPz+vHm3I+/mxf
zm+fb81W/hVb8889um9mZXo/3GefXc7vbLp/fffzgsF5PRv6e2H94Vn6UnP3H//xawz085t1+vQN
z+rxNwLzfMDjvRv+8Svm4Gk8lY8wjiJQEKAwpsenG/xFJLggkNgoQgzDIfz1Fwv1rYRbMAaMJvg8
BrnNP/MD1/inW+DJkhB0YkifwgPG82+e8nWjl6Kx32D4/e9frDfXTWUH949fCTy9/fKxp2WFYCAS
EWHGYF4hPOfJwm0f7m8hruHT+P+tYW5aOqxV4tmwiXNNys0I7owMWj+mbo3iKKG1S7Vf2os19uu2
1hGTq7L2usBoTw3ddDVx1SbW4oJ2ebVjuC5POMCdRHFLss9/hlWutr6fPqq1cFdrx9p0mMSQBSv9
Ijq/GLs/WBCFjHW+oBABdwXayoWg7On+dwsKJ6fqoCirxLbhfbCy/Bg//eBtnEaxfxuRZpTrEqrj
QgKXxkM+nvKimU75qpAcw3rMIl3tqiE+1a4YX6KmWa7yzp2G0mq56JxtW8yrdFjHMCFNGZ1o0Ucn
MBKjU/dg2l1XimaDRTFdmKrpkpyYbTna9fq7+PrBMp8S89kyKXB3YCSEYcgWIXq+zAaChY190yRx
O/Fj13ZBn82N+di7sd5W1TAmmqmkL1xwrAxlW94tbYLjgr7yedhfDaM+UWvmi2Eud7iNl8uKofKu
8OZU8/UqagneeRPM13Vo+lS0QueynK3Z63wFMPM8Trqu3/soD1JUofJDy7eW7QXJi6vR8GCnmpwf
46XnsmvQYzsW+N1QC5/SdrS7aS5SLqy9dJc15LlknOJGSB3UOx/SORvJMB6dtsd26tUOlZanzDNx
nPO4klwXxVs3CrHRrsabz3/OdtGyzTW/LCsbHaPJMKlXnxDaBntFxRtfoZZIMuR0D8fxMliqNQkG
HST5wtSJq/H3HxV223+9UU9a6g8bJRinNIY6Ci7O2UYNzLWuFXWTzHQwm54iddKthsdXo95FwQ55
HRbS1OSiF6HOcF2vRxSwQaqqprtyme/NgkIJcdtcdosvNtG4oFuUd/RidOIiqAMno6cYqIIgTgrd
VHtLfJUtUdfIqHL4GCq6bkId6fQnS4Pqf740iGugzNAeYlSQs6PWTu20joGrE41ov2O0aDs5C3M5
VWG+LTvMj+Hch9uZhSaXUb5EaWHMLHFJxSFwQ5u0bb4mjFVdnDVxk84EDguQ9bdmKfNLNHF6monT
pzhYvkiTf5ol8A+mHoLLKQgwHwr8/mnXvssSI2p01y1BnbSxSYNuFvuR1fr11DRU2ik6tsMSy5jj
SkZLWxz5XCStKVXyEwSBu54jGEKCZyC00Wfn9fk03DzNg0e1Sqa+i7eDHiPJFj0c8cRe1UNhT3lM
zKl8+m1Btts6274pqzaELQ/vYn5TBmN8aIBLHD7/NvMy//JbIUKf4lFEcgx8f8J91aWjgP3xblq3
BrqKP1vKjxBlAlxixEUcg3V/thQrwoW0WCU+aJdsmNV4HOit0xU+fP7DPx3qz7+tTdPvoJ267Kqn
GPm/H+sKOWOpYye7qoo2n2uF7ossmPqjZW0krVM/yaM/CgQ48VD3cMhg3vwsEFo/0GhR1CThSFMb
FE4ajlU61rPKihGjVBf1R9PjeG/ygG0F+4QC9ZOahZ9ywPMiTIEdkKdEDu47O0/m84q80LQzydzm
fLN2xQOPFE6JFVxCnkenuCCddBUpZd5V12HZjT/ZPvzHNMUQ4pQAR4Esxf5wIJbK+Fn1OlFa82OJ
B5oGTjcXVa0l1ig/Ro37IGqqtkscFMfKdXKk0w3rLJVz1d7NtpwvBM8T0hXjEU2NWqSJvbr41yfm
B1AxFNIQ8VAA9QFN+DzMLHXglrezTsrAQ4QHNLzoMVkPxD3FiO9OXTjGKRs8O5Xmrm9wefjXM/iM
xPPNgjiBR4MsBXMSrIHnMwgDrGxHSJOs/Q6zorqbyzYpGXqttOreidqSxHVTJxvvXi2iJJlYArLn
3MsgMvgUOmU3KlobmdsYnYbIwZmnpMxQPjcZNNqJXDl3sh7ELXJ9mLEwZnvC3bDhfCPauHkbjsLL
fGnn7HNBN+MSpoFq3hDFVonEyi5JHwaymp3KPqfhWQzuS0Prn2ZQ8seYDYF8gE+IwTePQL4/h0FF
qGiGfGmSqD6UXbgSoHsTuixdiC5pOFzESznuudcHPzqXLQK9xL2lrzBejqvu9SEccSOJKcYNFIHi
Ag30oKo53A+DRklVlfFPCnH8hzMWgoqFKoyA7EJ78Wy+64JYOUN5/EKYhg5VWzGR4tTTzsMa4rfT
IJIYYLzU/fjpX8cMWEhn5xueDY9E0MCBs/Xk9n1fbYTJWV0z3yRT5eMtraegkisNisRRb17ClOEw
ITX97Ez/YMkYiIeIMYZARfxsyUOOZ5AFxdNjA5q4e+vraFO0VZjOceVlI3p06q3pUrbEmfZ0SQsm
6mOlkYz6skuoceageLWms6O7Jz1y546j7vufVGPyx9oBPV2YH6gJqMZg/D/HZ7CuGOYW8ClDgj5M
bS2Lspcd8eJVTUuzaXh5q2bjbupg8MlEkUv6YNz6sasXifqGJ8TwYaOr9UMrOnUx+95ceeUC6fJ8
uEPrvMq51D/B9we7GkJbiIRQQKI/pqIOR4WwuTCAE9KbohprKSp94YaOpz0x5W7VU/QzzvUHxiAQ
sP0YOBekawK/PofKh/VarwChVB2GZI3f+c4PB0Xmm7gs0ioKw8SEDZYij5JIFypllTnkEWoljcJF
2khfD6i+W1zxIVZugPJSpqvJ31JVDHLogq3Pq6SvVS9VXiIZcP6Tcygg6M+PgyDwhgUF0sgZZI/w
7DjUsD1D3JeRrBnwxiViN/2s2m1UBRu/1lDvozJP8rLcalqRizFQ6cKC+nbcsLlwabF2JB1Yhqix
GeOrTkXglFzzuMjGtozSbslPZclFUmKzPnU7r9uB1gkXUZdO0Wg3uOhv1hVkLB/jDW1wfAG8ej9i
qzeOBY+8TUeLqywQAUvWRh1VPNxawqNbxyKAkUSyj/iY2n1TBweFK753eenlsJAhIzofknV83Qcm
6+w6HD0nWgrkyi0UDkmD+tLklTti/3YUOcy4YSSrxjhKp3alSUdrObFhlbpspYunV7ZnRNK2fHQt
3TRuwtIC505REXbZEPhPYgJWEtb2ShvJXLxkcRwcpzY42e5VlDt3dwNSrs2aqbUZnPohmZwWaVTg
FM2r2VNiFxmBMk91fF+guZJAN0Q6glV+QLnalWyiaWMDJd0k3pJKB5kbIPrqMDO4tnsNj+1VMR/Z
iq/ngLV3NtEXE6X1TZjXYVJQ6tKAuDcUjUXiF+Ey1QebcjYb31TXTR2SpMJNI3HecRmwoNo63B7G
xsxJ7W+cmHzSYtZK3ed+m1tM5ESQz2w9BrJoWw8l0IBqHMYsiOc3tVk+zOU8ysn4PA1sPcHWQpYN
7/uFZv2sSTYrbtNlXA9RaSupZ0437rDGqjsSElzOWpGkGGcJ7lsuF9uQbLHBg5rmUz4081WB9XIR
NTjpu+WDs6RKAzwlpdahDH0tvSgTA+pODkZVqa+DNhns/ZADcVuCNU9b47OZ5OXezdWVh+anjBQw
c+CEYLYArZGud9Gh9fu1R2yjOgtxXZbHqlJ1EvZvVUnnjQvij1505mpuByOpadUW4t+ndWTbxJND
X+CDz1Uky5g+xjq6NUuspVb26I/RoBo5qeWm6Ud8UcTwBYOdb8jAG1mM3Yey5ZLP+XRY0aPgi00r
onSiVak2xQwhbjR70xWWy97nZcJsnBCIvf3EeaJMOs96SJHlbsNX00tD+ZNYdTteVUnBRiFLClLe
2PahqAH7GE6yJFqPiY2EkDWK1QYD2oeK0wS6QH3GPHxNpX2cLHMwJcVsH8zS7eKiHmSLDdly7w8t
gVMO72CiTbCqVQZ6XLf5sLKks65Kul6xbBjMtKv8zdRXR+cgn8QLNpnPuCvJrnPDtlvxum1DdefN
irKyNDTVe0PApgpUK7Z+NvtezUO6kGjcVbNoUtROTapLWmXFFFs5+rFJHGvkiqePJqyx9LKoyybD
IP7lsobZqCDSZlK+1j6PZCiaPgWeZw6Q7JdUIz6DB9AyWU/OJ/0YZL3AhVxidEct4kBQApysmDSp
KTXeBmZ6WbKHfIg72YuP4BXiJI7Qyw4yUqJ5VEpllNhFKpdBhfNk1LAzedPfKUgw21qFaB+t7xCe
xYbW9oOApZGWFRmP2ZyagSR1ny9JxFyeAdl8WdqlPKp6SEWFEcQoVlm+7GlT5qc66DYxWDlypnTZ
TMjphLC6zSrWddKgvExzPHyMwYFojSlSZyMrhb3uY3XwlX5Jmn1VFu8MzSdpx7CBMAtkZBFK+yBo
ZNymZcV0WoPkzep46tKqX1wyMP06V4Osy5a+7Sn8EkDgmng8QR+v2jXN8DA8ZYoGjudaDHs195UM
5kmlwEJ4Vi3t/dLWo6zayZ/YIN5z582mnNb3ZfmprFWXKFUtSeeEASDH6npxwbXpp0h2qLNJF9eB
DOfgXRR3u6hp2bVofZfUGgoIidFy6kuyb8laH0Dcz3LgtYe6UN06jE65jeJM9PztUC/hFewv5MF1
TucSbMmQq7dosnhTT+/gdWFx0+pGp7Ss4k3QMNnPFZU+iqp0GtGblSyhJFiDehjXJOfBKLW+DUSZ
b+sS/JY1UHdo6MckQvq9qeyyicDO7Mqr8iWw0UcTRu5mdvw05P3O8QpvwrEjGfFay6ZfIZz0UMrC
NCZpbN9LDB4QKIq4kLoJSSrWgshiZiaJBrKmjuk3I7+h8bw1HJmUabafytDt+8bD2WidZHE5p5WK
gLlxdTc3WiRhV42yzhXJjC8eStpPMhiN3zbhex7YJCrdCC7hyfg1kCUh/cE1PM+K+gpxe8WEIuAK
6o8sbukN+HtgKgYiXZbqvn0Kjc4TCRW9kdwj/q4sqOwoqfYx9idf1/2G8uISSuW+z5lsB1YkfCre
lrivU93QKbOsvOLMXhgx8RM0he9BrvDUe9Wn3TwddO/EyXF0CWnK3LopB7IK8+pbm2DSn1oTvCmj
/CWI7X0Lnjh8LNzAC6fpoGK2UzPeqapfk55NyaCmIKV0FrKtgPM2I9vZtq324BheYM3NRoTWpioQ
J+XzZot78FDXJtzSAj3Y3oQyBr4203KQpgqpLJv6zbB0QdJHcB1yxT1u0BW8VDZn5ei2JS/k2tt7
y5ZxPzSBT3S3Wonl1LdDWts2U85NWY59vzEGRxlbqzolKNzgcHZXRdmUEOYL2bIuGDN4Y+ph8f0q
pzkmiVnCcEfAKoaDTF5xM447BkfpVOkmluFTjKKF7Brf3JPgkx7GKDHOQWFaRppNgY7SudcOvN/o
FgjqxYpzqKvDkLB5LWX8NEvtubkJfJlRemorQt9BxdOZHWugEd2YTmENZ0GAiAEqmA6NCaS3MBac
vqyl06HQgdmA+giPL6fa2A/92NxZUDMSRT6CBkcILnPXFVlxaFr91lJ8pxSaZNNsi2IDdKRY6a4f
xZ6T+rFiZMd1cF+4VzPixaaku6VdIL0tEU5NzDKjiyjhkLUl4ddVladD2XOoAYanHdjEWVlAmkfq
KOAlkGSsG0h3c8KLML+Ft48XyWq5LGLYdTNE8GLj8pp06qWtIf47bMfM8mk7uCiWHjhJXKom8Zgs
O9KzHlhv8TBQgVNam11RdFdWo14uUX4Cnva+ngzNhGsvaDG9G3uPwVvS+6LvfDo2wE17XiTzCHvq
hmmDKgG8c0hNt77xbNlNrUASz8Mnz9YPcV2GQFGDI59oKaf73Ci1ndWkspkNGZQxkXk6XdsgYKeg
LbO5Da/iDhk4aeVd79EuanUiapSnhreBDLqYvgGV+JIsgVR+pseWiiJdkNhOa1aH+p2JS2BXlloZ
TPUFncnWoNBfhC5/x5+OhCb4EpKp3aoqWGXLCwK6aLgevSky14tbGxfRrYqaV6wi3d4C7yAEXU/1
GqWeR2nfR/aI2hV4kux6INpTW+0gyQZZo+hyiwlYFUuFpnRprk3k4n1NKGgnxvNDyIB9NuW2xjQ1
Cx3ugtkmrgrcrtCcQGutjjNaB++UmtFVg3fCGwQsc9Un0YtcKkgmBlzIpEbmkwe9PmsDp6PcNd1l
7fSYlnxcJEjo5g47u22GdtNfg+lL5FAFRbbgYTPBfzPqTRoG68uJsQ8zDq5o3UqB+2M3+H1Ouyhx
kwF+B2keu+FT0SUC1Y8OsjVyl1ZxkDXAB4lnW90b2RB0UnjagSq5ZlEr2+4lr4tSCjZJ7aqtRbkU
9XKcDH4PntgTQ7uPMfNSvaZjeLMo4D6j3RMCdo4fWmDwNLhdqvIC3kKQEep1uoh2TRq8XracxNvY
jqNkSu1zK26A6VQ3HfAqjyw+uHx4A6JEjY3aBCClpC48EI4pP4w0Xo+jwQcb16DXYvVE6JvtVLr3
fd1RiKMl3CjaJGCFv5z4QXNNM6qFSamrg5fOTsfccYiqPCJyyVcqn2baNGuxj+FMj6RMJ69QEvEc
5ps3b6o+34iF3JYEn2y9Rba61vDOrmyhu9YM6GPZ0JvG4SJVUaQShtdiZzFOPTh2UKPfQbOVJco3
uRx5+WoaUyKqVrKizVPfhU0SsEek+AeE5l6WKKcS13ROmmCWeWwvQPlYGXVx99QZvzG8OtWoGrOV
RU46+0ar/BWcDC2tQO+qMPrAPE8VIW8ZIGuAiZUmcInK61eiyC+nYKgyVF07oP7gfze70rJpK5ak
KN6Atlz67r1fl3dV294Mg9DS930aDaw7qKgYUhBG1V4ZI9dqfa1j9sYoctG1IZGW9BUkUl5kjB7C
vsMXSx52cmV4jxEI4NarxCDQxBY7B9XyqqpCKH46KMHcrPrt2ikse9tqaYiXQBTQISA5kQHG4FYE
rx10YvimWvti70f0Mrfs0OApTkRhSolI+clW+ZIGzfp6IfEoI1Nv4d/P3LbUbBdcGBmV7cmAujtA
zd0w4sglsQoUelCI1ALpE82aoDGOwSfU950L3uE1rzMzsMc6oJmhEDuQ5/KGvVFx+RAGgCvU68sl
7ID4eg1d0gKkRw5SIFBxouemhVkH4IDG1dbQOxIStwMJfkdVvffGNIkoUSE9ha0Ji2pOkG7bxK5A
dIxD+7Kqbhc33FfjBZRuMU5NwvK82LfN/J7UGGyguu6SsokPtg9OqrfpGpTvg8B0u5KIOhtpHoDg
Gzw0fvp9w8RtZwjIOKD67S5mYZSB6gTw1LQLi2NeOmjKFeWmWYYwWUOME22r20iBoVSQ8G6BnvJO
VNB9WEINWdJVKuGQZMyiKpmruXzDWF9uTaeLzZMVk4nc9tCxXS8iz9qkW1SQQtZEoJT4Ct8vqa+i
7VIbk5adgoOXjzdKkGlHlAqTyVYWiN8KtShalVw4aFptc0hF+ZNnHozXbNyVvETpbKr1mO+rkLkD
HXNolYxZSKE8lvBKfRKQce9GdgjAXoZ+cfW+I8Nj3gNbYjm68hODMC3f9HMPLM6JVkKHpJUxy23K
dfjYqC4LbldwdbdtTmrZgavhI45kTKtJimiUQ9wOMprCRs7a36hmPJSN8NtuaPbT4lPFlwaoEtZH
1Jk+US2EUWALIYOa5ju/Np807udDKURaRCAXFleG2Vyyd6yGLvCKAWedv+7Agk9CD5VmUk0tS33B
MASKKJhNgcPtBiSY9KP2m8gO4SFf3CY0U7ynfrpQ3j3ME03qthagIvAEuBOx7Sp3zfJZFkGINzls
jqwC8qZSE9oGbU1TPwVLJj5GfadlN7Fy4xQNQG3Uw743wWYJwvIELcW3wdzHKWJVm0a8uI06Fr3s
WpvmHJpqpv+wcMittmrqJK8rkzln03gMobjNM8iZnlRSBfvuyUOyw3RRGgN+RuSV5OCyTH0EAnU8
6arejCy4dRalHWT2g54Y+BJPsjPuP8YFmH0+zN9TWm5HTRzoXfHROnhnYbKwLF8XN11dvNZzVCXw
bx0hmc1QqEyoUOZm/z7IPSQivF/Esl3nANJA/rpchwvf6G00hkfoZX0ATlMkVatet7Y7DkbD7njY
Qlq+iTB0Jkvenab30FAG+cttsy2DJmt7VcpSYAckuyXJDEkqjBubujDa11H7ATyDfTFY8FFCM6fw
ngkU0SDGQD4ClfVdlCeUAyD55DcVhw6B9hHwPUiKC6lrmTdgk8M7DyD0Wm+AncLrNFq9cqvJqAIl
zFu7X7on7dCDRUqqdoNNECbVtB5mwV2yThg83tWRTQeaA94321oMCauc2yArWQvEN18jifvUUHD/
NA/MDi20ly0w0jFH0MAoIPYV77t09bNENMhCi+90jItDRYSF7qnvE4SA8M3j+noKy0+DYG/AH9kO
nLyPyeRBFIpB0hGOz4iDBJqjMdQT81EX4zYSYNyF0zIlU1dacB/BDiUlvK7GHiGndmAlwqbB2zrk
CoFi1QuKJeUEJE/32k/NjbXQr4XwiGNUS7N6BsTx/3NxZsuR8tCyfiIimITgFiiouTzb3TdEt+1G
TBJCICGe/mT5jxN7x74hqmx3u8ywtFbmlyJPfoO/hCl14JUuJQuBQVXfjjUinXpOU+LXxeQsccb8
+chtjEanRpfjQrfog6FPp2EFVzLResdmqF336yHDBT4pjXbrujwZT7Iy8eRL4DT8iFGvPmnb76aR
3NX0ucpsuJx0w9scEnaXeX0ACaJxbtF6aXwKEakfhl1bNTuz8BEGoLPtiEUDYyxNcKvhxpyNOggH
8qRRw5xOkHmc5GnlWy6teHJiOh7W5tfEGTvXXO2iWZb+OlQoEIahktjj0DnvSfceyZfFgnbqt/CR
egYii5tugojDYNZ3AD48qyYrDkI6+bQGhybo8ZV6+sBM2WaRZgJOwfQqpyBtDEO3zubLVjl/A1Xz
dDLtbptdk7mmndJWVSJtajoVfBX7ngYiVWwPTVxiHp9fJaaxkRh1pEIPKAu6oLxDwfNd6CfSzxL9
noSJe5xaqIW1yEcK5a9d3MMwJxgqk6rs3WjEwgueIa7aC+yYLhMMz1RP/es8zu/BxL584ussChyC
uyOIDk1PcrKa5hzYBWeFXZ1BPYsqypwEfFO7vQZEXBK/x+Wvgu26CSWzWqysMMYrYhVeFfXWXTBU
G9S6KEkJBbEgovGTW8v2cdoVtCIgS6KepDb1tOxy4so57WXIz8uKVs+Frss9DXCGwCzguil6d1Ol
p5dz5P9aQ+lm1tvmlOMCFT3fbjO/K5KJ8zmjV5ADgLxtEHE6LL3JRn1vmCRP0j7psRZL/eFeqr7C
wlvDRhk6qAJugltlXJcMvczJmbrbvPV1xgwKEYZyGPyJmwZt6KYYS5+cDlIPkf0O1QWj98AdmEjw
RjuFxxydQspYv6Z9qF+hZZm0mogtXdejqd6GT4fhV0k+Pzoh7Dfhj5gkhl6lURe6mXPDo4g+yUJe
x/0bmzkuo6gddqHykqz5a4ftS+AKZNKzNpUxlNombJI0JOvB30wpzPZChQM5SM+HsPJJ2mvcFX5d
1fnmtxjhMBfMc9WWwv3jV3yDJuhVeJzaE2RM9EgcC/DotbljOdyIAHrrOuqnerSFazyx190a76xI
Riiw3gQLyuCRVX3Z9VATqdn6so1mljlw3AHgqAtkC1FS1/x1ElWXDduOgY97ytJQZqsInZ0XxV8Y
rFCtw+Ay9a1Ttsn6BZt6eLY1yWuGtUqNLZaAEKVp6oj/FkH11X5m5n7O6q5ad1Bz44P1xqdFzviZ
vj9OSfRMZvqJRQRKgmb2RP36KzHTq0Zs+dD4zhFkYAotbYCr9B3FFLKkeA9j9MWselNT+6Uc53dg
jcqcqhJFpE52pUtZ48/AiQT1FM5kK1gMHAbrnERpxug9cgh/ggR1WnkQumqLFm4sWg2Tcal5Vwi3
h6MWDidvY9nqr9EOAMgfLjEl+PVljXDHmaXJqkaEL4Gt8Pza4bp4wIDiMcOC/hRhFslG3Kl6ftla
XTDWJUdUtdJp2L/asKde3j10jjEwrnwPjof6nhzvoqpaFsYJXhs5H+XmnkeOC9T70mQxMKiKbV+9
vdJpkLjTFyx9g6fT2h12dTS+40FCP9B/1/eBbfUl+oIaCx8Ddph78Z3JKXoyzpmmsCymxEa5N4Wv
87qgy+SoSFiqZ11deMK/N9XOWbVEXxZqRDW2dzE0uGxL9zAG01gEzCn5FoOnaSE6TgHkvlmQ87iu
hTvVyTnUPMk9iY/O13c9SxiIM6szfwEfNuBRyYJFFa6mu8nOX70zvg3VuO+Stn6J1voY3Fz/sCZf
VI74O6oXSDvPMPxFURnvqVrCj6VCZR5xDqA2Hi3uW4Lr1drATVvu+pk1wdVdf1MqgizynDA1SZVr
vUt6gk++/uEwir3JzYLEcaGuzmXj2c/QzpiHod2Pcfg2++TqV1t0hJFxqPA0ZK0A6Ni1+5W29bmZ
BpXae6s6bTjJ0YyCMahbx8y/OECREo6n8srMTyTY9Q6v4Ifo93nC8x0BjDGMvbB4wcOBY8a9Oc43
60GkiTEy0VZlzYaqOKxdl6O2JDms0ikTw1TniXJ3awSpM2a3JJIkw1Vt4UqYwgt7J3WJCnPZxs9j
NEFoScyO0WnJWq/v86aSSaoZdXNTB0+unf2zwXo2MqyX0nB3Rwb1XpW+Yr+V55gybGb0f502Rdsw
m6lqeJZrsOUh5K7MYNbz1q7KIjK+BR0dsiQasAQIZ0ylQ03a/fWnBE3RiGLjWPAX/bKWGBVt2shB
HmQLMx/kE+7PaClIsnq7CtoVGprpgfuK7+bArbIpGt6huIalT2uIo4R2Ow8DeFaJrx6a8V5BNE4N
BrTUH8dim2GyOEvqN5DEW4Fbb3b0jUYOzS2FeDkAesbY4OL25/4fipYuD4cJC26CdgXFTUIM0R/E
oOZr6pDcddqvaIN7QEZjUjUOJ2hBaBWnGAsyhuOthlsKW+4Qzf5pHOBT9XODj2J0putFnkJgNLAb
uxpedcx2nnR1hvjuERf906r+AJJbpLzFKLS0OavbOiXBvCN91aZig1g8G6AXPX+AGy2zeCBwn1T4
z2CHjV3fS/yraO+L5LCsZtpNDKpVm1uFcXbBTJv6x8EYnllt8M9MDxOjSkno0HQUCgaOsoXsnGNd
TdAuLMtt3x7vOxmkNOhuKAd5lxCauWIbcO5wVyqgAXQBiBGKfRtCB66TciLOe6jmTwK1GSJBssHi
dD5qjCVDHL8tTnWLebWAgXKLAfvN7IBBoqPyE28n1zrK+nGBX5SAdhB0PjMst40zij3mSgRVwivE
RJsm6PAznNMtGtu8scvnCjeZQ8My9subUUUmH4PDuhIYbhhtpyC4e9kXv69Natx+yOQmP8S2vFVt
cIqn5l+b+O/UWmhxvniLEmkOUnRe5kiem9UbcrmRZ1NNIqOswtTW0EwKdnC1k6RwI9Gj0APA7csa
Ep75kXvEQ9dks27xuIheFXWr3iFBPwaTf1uhjaeueavCes0rFOPMncARyhV9wlAlO8igSRkrA5dQ
fEakPQIIwKNO6bkF3QPhyZZLPD9rNJ68xyq+6S7ZQfj49ceNncxi6ivjbhCpO2qw/G770ojq0Uby
TzNx9JUV12mEHAfoowW0Xug/wrqLUkD+mJv4uuJVF+aMbR/EDhiVRPypOYZxUuvDqpMvqeeceOp9
UpW365vwY0QV2fkzalIlq5us/LzFGF17j30/xbnGIN56AuOh3qMvrpv+vVLDeIzFvwmzf7bJF3fY
gA62/NXVEkBfTM7YpeHFS5wPYHLHUftJOhEUZq4gsOs1Qvs5rI9WqIs/udG+WyDV6X69DLhltHzR
PboTeLxg5zuEFXA6MwE5vQsfIXJFx6oemtTWqk5jPeWVbxkkmy3t4uV7tgYoQ5s8+S1Us6AfDt6i
O2AWc7nVeMKNMzy3/vQd17WbwyHYTTQsGYfooJQri6HD7SYg94J32ycqmsp6JREEyRZLtL+lybY9
Uqtx1/Iu2vnmD+n8Yec64uT1nkqTDv2psO0v0c2PuhIiV7hWhVOFeyPiPlP2Z7Sp80BUFmUnzGgw
hXcrDtCAnZ4990l2/W/Cp/2s+KsauhxTR4ByXJ0syOksmXD+4ga9xySg6tw9qXTxaHIYB/1G4QlA
KhpWLJQG5RDjwApkMW1jfUAOpnkRrlu6gwUGyR8rBcvJ8+SfaISQKDgANUKmjDTBtOPCs6nxt0+f
fWlYHfsONmc9hBlbxuc20ruxBeYxYBCoMAE43tNU0X0LrRedRoS2b4VdGLtnjTGPWKwai9N8ddzX
KVQFLAtdA3HQ9g+behxXTEARvRA+PICDA9XjY1SdbIoZoGQLLRPmyt0yR/vNhVdi0XDxqvloR4WJ
EbpVEvbQ3yjluz44cEl/Lx7ms8nb/hBaDNX0if0q1nT05jZXnT0Dj1lzTJ115rXQs3vHvtaTdYsO
xqHUyXmp5hErNZjX0Bmu3UpPQS2eWwU/P4HokM5VdyGQS/Zh1ByHsMG4MAZ9IeDatsEIGGoq2wAf
TWg9Z6oD2YPfN/L6FOq67ELoa0TJN91E0445WM7crNuwQBDaprrW9KjGrya0uUCHBe+CvKErZDtO
XZsxSw7r0kNgGN0YOB0+c+exlFR8SD1UmrzRGiSHmsoOGH8hqukxClc3hSJdOMDwcZJvSkyQZheo
dkr8sXPrwfVBHetb9rpE2jliDe7yCeEYD0KahvI9qSG4WAfPGYEyMvYxuP74xW8+Vec9eUbMKC0z
bjkf8qdYgxLu8TdjVZs5kfmYOa61xtquME8WEW//PA1DjFaNBk+jdbKoCiYoY+pDu8vrZlpgEG/g
S8WQYIjQyNs4hbv1zU4oznfLiHF4qc5+Bc0sgHs0xeG+Tyx6nMDJGqloymIb7ZrExcS5/B6CkYNm
QYMi5/lvbYAjAQvD7fpFNSShaabhdcO406j2HDFzRCPuYv2ayY71zVvXun/qpBtS4njfpnNhzht/
zba4/jc744bsC4C4MOEoYlhOW2urgq7iw3rtt7uAiqFzmNaSg1Hsp3/QeiLdP0m3PXYr+r8wxjqO
yH0hYkAKW8IhsMD9TN2F/1oofww9XUS6bXaLhH3Q9XgcSVjttPe6xXEeyWA5RWNfEg2iwqsT2DU+
ELwFk7o/mB4JCv/brez80W1ZZHeqChWE0/C5sag/jahzTZa3pe0/ZIf2Ab7By9htDhgkENIrYnDQ
Y6DYor1gEa1L0v4KqO2LOOp+0xVISQNFDxrDmxuPMH1QvHOfomwOk5OplouME2/C/wFZQcCJR7PV
d9no9/spaD4Jf/gWoDeXVsp8JkDhlqB910FvH5YdYOb1VM3emiaMtrlO5Pu0kR71jPe5Ew3gCQES
+ENwx4+CfMQYdX9E/o3N+OF1CE1t7fJQa6j0tNvKTurnVRovXwOtc3BEKuWOwnVUj+46Fna4FzCn
6/NYLN9VQuE/Aug5qDgo3UahQgIly31rfyWbe3J7eo7xYS5rM/h53dJfS+CP5TLaI3ZMKL31KxYh
OYEy+iu3cCl5ImTubsG1HoJ4ZzSNU0ehr9fT8OTbCd2f/UwQ94GmjgunIUqucYDeWs8FRQ+frUyG
mRmrKRdRMmfr4vQwIte/Hqvujof9Y9woyjbglRlktQLrps1aH/0V4i47p1X6wepH4U7zLqholSKF
8enN8s3t/zbRqrIg0gsqngXCYGboN/ClBgHGrgUyIDygU8uWNncHD0Jcc/Jo1ZdI5ADDlkFpCS5q
SwS/G+jRLgnGQ534fx1v7o7KjbcHHnH3QQfsUXjeW+zG7Gx7w59Xsr0sA+lhgbkhqE1zHNTkHLwE
2QRm2puXEAUlGIRO3cLmGQZ1lBMU27UKbgszz53blgHfnF8umx9Fz8qNbGMebB2cLqSdKsLkdeum
c+Nj/dYk+RVXEUPgbwSWh6GmmDx0epNkUMaDYpBkOfjQn6DrgiwmFBppTBY4U1qWtcs5JPAhuq3Y
jCdtvEfPgTYa1raG0S7Vm8CFRexQnbfWXsErd49K1AUM65MLW/nEEjVljduif93eHQnJzGW2xiUH
olVF0GWrdfumaMvX1nlmojvrmaFfj6Hqxk1wdEkLqIfSC9+Mk4kGCEZHyFO/tkkmADvbBWq+tvV0
2KgaAc1tQwbhJsLirSFUhettpfZ3v3iX1UdgcWm3d2USeY5h5Wembg9z4/+d6JaPU+Xvo9g5CQmF
NWj7IEOE6Q9xEZOjANsyaeqnBaLw5JgdbnzggPwsN9FkKKDsFHafWqPAS9rfEAIPUYNbN0UrNucT
BF//AeRntYNAeNiCjmXTbUVLfPTiZj6SUesMtvMNUYO75toEeUugcRL8hS0qqaluntOCA5fxDB2E
5WLrlwtf5wtIb/Au4ZBympSCWQHgniPKF+5Vpy9uzLvbssk9MfRxXkZ0fV3QHd1pKrx5u03O5J4a
OywphSKPvrI6DuNK86qBrz7KXQDZC4JChCJBhuS5rX6vtpuPw36YpoPb1C9yTp4CLEmpmBPoq7A9
pmXby60GLWDJAw+G0+jPBw/8lW3tLQ51UVXKlsjkyUPiQDebO/I+QPxPu0iAuXP6bi+Tu+2AtW+I
l90wNsGr50tQKpSzf91YhNHyAdlySHtEEk5mRaumzfDPJE2duy2Ckz64kzQcHJbyWT5Mq/T3ntMU
nIImbYwEl4LWKh+wrULGoNGODqnhlwFMTkj1uW7bcbEDexBs7fBYsGi/2JLizH7Hk/cUT2HaVJt6
8mD6Pi3B3OIG84Pjz9sAa3y2DkDFSSWck1+7gL1FjUvdIR06DpX7ENJIXUaXlUaN3sNyP/z39YA+
jHSxpymIEcsJNYHpPC7nVrT7ehMc0vDKnolM2HMyO8icRn5TSkrJHh0U81LqD+I6Cow+HrNJQe5v
6erWhaOh/qEAOT4eNYuqmnQX1O3g+nOYKcSiOKwhe8MIOo/LKzcV2t6aqdvaNCtYwWB8AoM+hgZZ
iTWuT04Vb2+Iov0RPq+uP+96wHu6GupHM7vZfI/FdJW5YQEPrw20kpfYjB3q9hKVP99swpofWnLx
eZigqZ3I8xxt4nkJYVjgTT1iaR5kd+3aJufIlT4FQeU9uWN/Cmsirq7H+kOlxJqxQYUlB58BWJWs
D9PzMMENNY1N2UzRWVvGf0EGf9FG0nwZq6RYHPiWcFtZ5qP8H7DuQ97+SbkDV2uLjdgm5XJcT+ru
af4cOmPhbsqRHFrlZz+JTNeE09neDz9vfw7DEl5cusHychdogy3PooEkx2RGljn9CY9J6cCGptXn
aOz06P+KItI9LlUyPRLsGlG2BrEv/5f13ds2Q0oFz/+xjqGDeiWXo2Fd89G46BzjWYPTUOzBonPc
4e9WRURMfyIB/MKAjX8ND7urRLLjVXnT3+X+jtotydco0Vm4GUzNlL0N8BVOWsQVcPI4egSvff/O
z0EqFZ76fnkHnfvlgmJ7sQtEGi+OgjfZNzyfYf099KNRZaTc16re+kzHwO2QLhJFCFHgLlq8ibgG
Y4YQXbauWtp02pltS24cgsIN6kF4C2/UE8kNYbl5hyGIQ8twgxPSXcEpYlNwWqPlK2YBJGQC4YL6
8qWxTFw9OomrWtqMJ0tyGqbDrGrQmZaxgsIcffo5qE4c+TpCo3b7+WlVFVI9cbMbqpkgw+WEv3pe
IglofyMk6BQcWdb/vtyhv6MgxojjPk5e7z80FmJUsm480yCi8y3BMwU+a84CGeKGQRAjcyA6vsaC
8szpyPw2dgzwQgdcZusy0OP1WfKh+0iqY4wk2cEVsn9rRz4dNIIzT87WnBASNBC2HRgqdB0PfWQK
mZD2yaEVLdgSrLAIR3SPMEmxJgClARNqso6pd4/w5B902skgwGTcAUuAR/Xp3hakCA9tkIkic+tk
9A2xIsyTUKnUeNwBSYAnDf0WeYZ40ofe8kzbYbyJcS3QP3snBziQTH9e/hyCLkQY3fYIPbRdUq7V
u8Ni/xlTPnv11xgxb7e6CeHxYpiN3vUx0svGTMEh5DfGzFco/foU63XZUTUPx1HMn64Lr6dT6A6x
zUDgn+3yMiTRcs+ooJWnsyz8SdhjaEh79te5HGj4oLCiPnRrFJT4/9Q+XMzyDDIwdZhf9GFSX34O
neXsv1dcmC/hInYQKa9NaSebv8hmgStFbX0agtY76nlVaM6D+qGHggh3/I8BP/PlJhylFLLOcwQs
sYw8V5dIxLb7nzrs03g41kiNpZPbhwVH+HvnNPW1njR5QtqzfgDB/70CXrkaNie7OmGFA4DvRBUq
tJvoCPMELdGpDqVjMb81qwbxKtyq/CkO5l4VNoOLCOu98EDkEBcCO9IZ0yMlU5fpNVFHbBcAvrSd
3nxOADElaOiFaJqPymVNIZk0pRPp5oM28S/Si6Egysf4Nlp1qodRnYL7KyabokIm4KHGuA+vevxF
KZtL4PZhkVCwh8piF5Euho+4zMYFrxgMTz+HgIbvDujY08875IjwONcsb1H6/vsBpBi2MnY+VRXA
ScWqfXXG0sxU3cKqV7eoceJ91YXfo+RHZxCfw8gW2NZN8zqz9b4Hgn6anHpNffyTk4MIfh5P7Yru
AMKQGd3grxvCUaC990VqAPS86QCxy3B9CLtxu2oLZ8ZNxG/C7JQn/ap3sg3/9X7S50zDUMzICrqj
mnt0unSKMmTB2GUaKyjsMO0KhfUdWm5wHV3tXvj94HfQqtKf96HhrEBEL/jvbTIsvICvGQHKwB4p
ehsZLG3eHzW5h67o+IRQWgsGR1alE2C65VMMYue+a8eKJMazDxA6jYME9ts9lKyt35x+fkQvtD83
ESgV3A4ieod2+i5iX/0VsXgR3qmFCXCJgoU9B6H09gF1+iyhVZQGAI12G4Gq81PlwEyAp5iKZATH
PLInf+b9PgBOs2+m5L5dQ9ClVD0Y1tsThHIzQzYx6vzfS7PqovPWAJlIBv5s6by3gVpvvzG15p5A
T+5VnrPjA5jisSfeW+/EqLSom12AFou7XZko+gRjokUKDN4hHyCXKmwcCWEf1nFD2h36vejZQqa5
gv67JNU0lqjXYVb73fJA1vZoXKwIejb7XhOx64TDdoH7y22n5fow48G4Rlhz8nic/raz75TOptZM
xvFyZgaZOWzVvcEgWg40Wd+CRPJ91yNg7fn9K4AQxzgPrWPDlHO7QYpdQPth4NwFHDHtBI/fw7J4
b44i0HdnONiWLkBkFJPHAZa+8dASC+N/hwgv7xi2DDyBhndPPewO5YXDVTvrkLYbOpOunQ7+Ct4u
ciKvFPXSnH8OvsNPmjVr2aLEwNypVGF1++H1E1Y5sHBQb6H7o3/0TnyEsO7Cq3RYuOsRfcpQmr4n
JGvKzTS3lnRYQAi5bYGE++w7p1G7car6vtpNLuh0HzuSPNqYl4FrLuhX1zKIzK4Fm3zpaIhLhzoX
gM41i9e+Tt28N8Dif/U1MZnjUnB4sHnpChbRNHO1QwR8vCAj4B7EOpJ9vI3qKrUZYevY7oWZu5TW
e+TKF3C2jrO+c0gjf3no//fi/hVHQARtakQ1EOzzig0M4B50V/LSs/VpQfwMsDpYyXkzPTZHQTKP
6rhO1eD7r9iSzlxkVz0Dki/sx0TG8WNsuHdSmKazaBztxxq6B424KAOFtCHUGZvL1NL3pYY0gClg
vaC/XcutmZa0lR02ivDuD/Hck+fVW7FCeseQKOepU/QtRGwMEyR9DqJmgGADL2Lw5PiAmN4v1UL7
bHT9Mkf+fBtn5OBwFz7/HJBWeTSdE56wX1MMvrAGkP1/msefDvLna0AmKYCDb6m98RFpTqQRm274
7HS8j7qmK+bJzEWwYm6NSPPG7mRx4uEsYxGpzs3s0aBgPjadiO4DgEa5uHbu/Nf3BC7rfcuCn0Nl
4bPbZM0CHZjbaqeoaEMMQYmV5MHBDjy7RPgnz6PsNFmq93XUThmHrgd/aZj39l6yPIcvF9Q/ggDD
kbnz2Swacwh8tCurmXdJwOhU2Dfmd7upPZtwWXbwXNS+V9zmDQD039LzDlHfJa+DarcDX5q/nIiL
32IVdrX2bn7swLxmEDDa2V6RgU1Ku26wv7jv7vposVkVN1gBqawPP53l6LD11mLTAzxsBr94gQYY
gY9/wCYP8zU2qkprD53gAOzoMLuQWv3FzhiEEPKx04gW7L4ZUof7T3ss3A8OyFklXHGZJykuRMrC
DaU9/rzzuuWYuH13sfIZEg19aBe/enSo87wC3vabhMID2GAkktZ7mAZW75JuiXJ5f/vztURjyTD6
Hkq29/22+lF6p6Wd8RLjyp/Rt7wMYWidfw4iisTR4BMwFsuzmm8Ok2juQGOc7DJ7oJ6IB5Y1Xk/J
CANWYu+sPK6W4ABmCPf+WK0qHRfL33F64IcL+7tpGcFT2vNDpQ3M0AhmssEegzl+EwEEO9OXNjJn
AUXvNwYfHzyFhrbSAxXCxl/1pXG71qTxzNiFYgeyQZnmF5+QrnA9DljTHcrZM/F+8iP1PLo+nthu
8XMyAhByRDycmzE8rsjcwZOMz/MWdTSFPMiKRq0I03Az3DZ1qpCcfAskot29tr9VgHBXPUb2wMga
PkZj8togtoqdB7YEYeYlur4PSQJowiMwHjcSmQs046udG8TVl8j0+66i3yASebEEtX9CoO0DIBKQ
jV63BSA2jKu6gfilNje1YSUPakFUfIp7JFm9wI+KgVyTpd6+w57A/V7r5oqzMsMel+4eEdgHTsP6
4smKF1vl8Z0Al1GwqKcniYQJpJpkg/qPkx/McOsTGyy3Do7Ujer2KTTL8keM1dWz3fibeBoLeRyH
T2vYY8uR3tozryBNVDHxy9oCYGHz6JY19i0phEmW288r7M6jbyzZXhBDM0chIXfSqMWeAPe6pzbf
nIfpo2q68CohAe5JpP/VLd79aAE/X9fGJSVjETLPlkt4csCZXAFfGvcQdvoA5cMVgnr//1uO0cnO
xZYpSLZT/xgCxPvZGcW5V5ifV0ET6BI7Mbypsban/zlsevzfb1VHMEQu2L3nvx9pQEeNiVTp/3y0
n08a3W0SxgDb/HxjadAMep5tT0ZWJyk2/dsLUKc6BKxg9nRNWUcbO1XTbM9LNMHiR5oHBJR93Ppq
fRw2mQu5sFs167HJtj9CzvKx9vH9NSA4lc6Q/fwgYYbgDvaxj8v/I+xNdiNHgi7rJ3LAOZPbIBlz
aJ5SG0JKpZzzPD99H9a/+Bv9Ad2LSiCrshKSgnQ3s3vvMUfPzi4QOt+IHxqE+mu1/ZKUDqa4///3
BQ5Az87vBWH4L4j9ZBeatnvsPaab89jVOHNxYK3xGoLj+5Ga+RInxG9HrtF9ok8nsOd/8MkQ1jfx
prhSOn5qEo030j2PM6e0Z2W7Rk+SPcODk7CN53R+tJR6HPR4fOnE/JkgUfRthEuw2SsutBu04g/k
dnGI57CvHfPm2ak6ADVyfVMPBuRqvzYzcSzyWXtZ9JHcGwJyU5g44+bc3k91daW/2UqxlLYsK9eT
NvGTd83qcypnuFH0HUfV9xjK7Vbbzar/rqJ8eirTwfLJtpyknruhXwgM1Th3EnI8YrjIimrRczFD
y2SNrgZcsas3t7TbRQb5j99hpDoSuH2LHKwm8EOsYEooXKepPmeteqg7ouK1FotAZ+4XN8N6qQnW
FTLZDw2mSjlDYWiduAvN2r1v7BXaTSV2nrO+uxZyoGWgD6btmTHbryERtM28n3dWr97qItc48+dg
6Qc8lE6fBYaaG4T/dqalsPe9OXsEcBwjAKHk98zjfIKvup/jxWn3VDdY0WOy5QJBO83PeZxUjMAI
c8Vl9TBoxSXumFIWetGFtd4cS5V9O0P3UJCSFql3r4zmPSEh/Ci74tZ74821GscfbWZWXGHkIUR1
ahg+ABLAqzREu3YhsY8tfcS1JafXYZNQzA4bkE4dFXT5VF/T1Tqjnq47hUFwa9Z92SzTC43jg4Ks
t03PmKjL6dms0FFaLSHMIzzZH2eqDzVfrRQXExFU95Ks3FiWYJTW5n24tib2viE3blny3lbFW7O6
zCUk7rRGWmGXyGtpK/XUNAi7JeoN46QLc+j7ISIvUGnudHYLrnNSMtAdFzPk6N6eTmMXxf0YRHZf
HOliZNhU2r/GOtgWVrK5641rVZSntSmRtOFdhY6sH7oCS7RQ/S3q2r9Vl3wJ4o3+oKbyaMWWSQOu
XAzLc+J3rf09pwlhhbFtw3GZWvJnqR5kyR4HcENjU/xVq3cZ6gRHP75I3JARsYYYW0CR8TSuunt0
3V97XP5xwTMy0K1/9VdTuB8zUzKyUMze28W+5XJKgizCRkX4ldvIXAlrNSktsc1XKf8oBT2DpMDD
gGCCd774BP254PCcwllbKfJVO/sYiqIThpVQNMNPM8j6EfGUv3BZLjg/fMoklzBAg07UrN15e4JK
kZ5F0zqnIce9WY7WpeX1x22rLHAL01KMu8qNyW4PyCVaA0kz0xY845hCtqTyqzvpj3Mmy8OSNH/G
ckl9QwM6YvbREODRrYJo2Je6697BTkR7HGwyXbq312v51+sZaSAN019NOVTNbDwSvS/2q8rCodXu
Yj7IUBRx6rtARUhbwFMYrO4ra8ARYmPH87K+t3p16Iot+/g2llZ+xGfoYTKqzdAbymdrsrpTkaq7
bGwgqoz1HHQmErmTIQUyTw3q3ORcHJ81PTJ8MdlBFc0fZj9cvLE4TG11GruC678vNDwgY7ubU4Kp
ER6C1MP9Jd1pgUcgxKM6mX1cHBKRcuiO8wosLf6NiEudsUyVwdARGHanMhxjaZwyib2Dpi1kQGfs
1dTDk+iJ9ebGSzyvAn3U3utVi4Mm1ofQnkfCr5ImP7H2tendxlEc7LlAqeunhMFQ9NDUWrSlfixs
bygmdKt3i/siIqriZ0gbJNa9juSf97ZMQ7FTJVkvd7J92xs+PUl71nkX0zb7o+oIAFdo4LzZXOKJ
6PGJ2n6dq/WsqfiUT1gLNA3uxOxQfsxtKQEGxDiUFhzesO4vbjR9YZrJcO+aj7VR+2pSHlpTTwpB
R7MjVRLtot69z1uRhHnR0bkSCxiwXy2zjk3KaNJjrhs5yTMORFxeGADJLafYBjjGODGoLu0EZG3B
A+HQk/CSLOQHFtVf+t66LUBcb/ow7tNFC5U+vI2ewTxQ8N2aNZiIprqLsskMNMea93qpl/CdEhKP
20h/rNCG8s4g6T2h5Np5T4eMcOdzXJDxoJ7AW0lWbsChZKvsHI91c0W8++iX8bKUkdiLvv5y0WKa
krNuuxODjBG3IG2Kjt0qLH4TzfOfIksfs5gc2rC6gprguzdtBJzarQKnHr6jCed1sZQXVPPDMnXP
hpucTaGKYLTMZr/0Z5KmOEoXJs8wQryL1w4vWeF8VEsMSnR8qbsmxupi4STKHWSivn5011UPV4Ea
NRb1bx7lYZqKKMy0UeegCxqxkDZsCVowEjoWJcQBxGJqumUTR2hzqsS57ydnJD3ZyL2bbT6K1Abq
oGvag4U9dmcSVFmTCdE0nfeOpZNiMNODV2nkYDmWae4FtxJJT6VoBsom1Jsov2jJz2LgxBEkOsZS
uE+ao6PAE/uoVsnv7IeCkzdIJs24eFCMsYgQ6ieXuV+sBSMcBXPp0eO0mFqLHknVxFGPPb81wtpW
73mMh1a5r4mgKp2ZnfGaRPOpVHwolGPdjFpaxeKzzSknU49ksJkZ/xKLudNdHc/RLb1Q6tq+jGPM
31Bvuf6euqalo03ITBRWCDwMExisVslABiEAv3niNg2G4HgIE605ZdWkeBc1BuM5CB8xvVdW0753
evmSD+ZzPAjk7BHAbykMMqPqPi60lZtsuQwlDmYrRUN3l/5WmkV9ox61yDF63UkQpxLEFvHqbmLp
tzGllBwQdgB3DBElf/Vdy7V+bDQCen06wvxQCRJAySAzL4tw3PpjI+rhK9hu2Gv44y19/vYS7Snr
+7vR6rSTMubPFtbxkHnG0Ym1T/tZB4v24MwergcblhE9KTeP9rhiNw+cxnoUmb6bi9VClgVRkVz1
es3OjeKZ6tokNBid+XlkbYl64pXxIB9gsxzrr95uxT2XMelLCxZAvO5Q9GgL6tY+4DrH+fYA0lUP
sC1zUkRvdT9dlsYxz3CiG7/Qur+8Sj9j9pG5fRvmAsCxmgAowLy+yzFxEpXz02gceBk6EsA6w96i
alGts3D1nDzQ8DYHpjtI3sLZIrVWIk54v3op3ouO7H9rdos/m9GGfUIOGi1GtGQdvWDQB+I0XXdN
hmQIWnsYCcuNvyOnwSXHy1QbIwABifo+KfzsosNhNRjnqtcPaymfJ4tjyo4id4MBOWFCKJ48P/Wa
4bZkbzTfyLCV4cw2DgJjnmfPOJIhjOFIK/dVVpqX2ky/NMH1CbZnXWhRTPnR62AuUvM+SuM3EtHp
3trgPNLsgrjLjhz9GMlsRCGTsJqwCHote7PwwElW7pkhpkYwcPLNXLX7ZLETnFDxefG4V3uCET7N
7996dbFetCjMiat/YRfUdmM53MsldghgwTq0IYDnU+imaJFC4g2ex6cp5820i0XbUR25sAsS79Wz
fG6qmuIYU2D8NeYWVuZ0fJui/FgW1XzKq/HT7Xq/hearkHR82quGLwTPeVSYJ6w/xY5RLMTpPPpT
D39AWm7BSb5nZ42YiIz6pezgE7V6jTENcyfYtJVzuDIOxbhGpzFZn/G/YLpLvI/UFb99uVb7NHHB
z0C9jlIMH3Xq/lnsjJareLKjeHPRJoS/svzUGvn96HW/DHdfY05PwohRtG8ubV2Ja2ODnsjrP8Cy
j6O1Hr3Rg99hDZpf1FQecn4a67Xfd0V1zpNiIfSYHGBJa3siAAXxPYwiGX4gJ7a/ElyGQR7FDD7G
12EFT1oro8WTwGxjULF1XTGxqrolAtPmMI6X6is3CHBOxP0nGCh1DEH7dcWWXy4YExdxdsuTaFzt
YDqVTk6kel8c7bEhMzLirbz0a/YBe0+j80DI9Ja13emNxUepVWTkyM4xpV8D/XOF3MddiCnZzfiM
YvfWjeV9I2yiLHb9Sg2zj0SP8ua4vLZ8cmE5v0LOmjZe3xc+Af3JTMZvJUjwSgcbZWJwgHNCnvLR
bgEmRF0gt5pYt2rj0SndP25X4Ezs7pOiZ3xf9NGhEg4aRi4/7flHMldONfs91Yi/Gp773VZ1AHb3
P7bVy9QMm1dWvbja1J9IGyIeTETCVnt7FbqwG2lRRWGcXLk8A1DYAbt9iLhr/XRzHU694Se2erZI
EGPnAiSoZZio6VTqHoviEhVpMBmTta8omnMH6omp8Lm2Y3sYcl7AdSHvgPWUTGFKkqQnuDSqGOt2
7/xqq3tehvx5qHWiLJ11N+Au0JgqEoFWYOKAfAPesa/2hZ/XfkBt2qVcciAw6A6FRY3v4fTVq4Ho
fGXuR40mZsiqJlRWHZIlfxYuCTviZajvOPpaZrNUbhI+gYaFSTegllQJFixmh3Y6ToFbYPkn8Ft4
UEdERJR1mi9EVwI+/T+JB39mHtIvMTSHSEEXdAikISy8IgqGTkFDNyY4qOv1mw6330XRyv/f5meb
Qe8QKD4Q38WnL0jfWsnX1JM7yZJz3LWffUO/4ogOU2qe/YXw4+5qiHN1E995/ZWX++AM1R99ILmF
ivqQuPmXl2v0ij1u2WHdry0md7SK72Juziobrp059Lu5G29QMKiR9eZ5FWZoigrvuDa+K9IouyWN
fpN1PmYxZ5Or87CQM4YuvnOc+n3yzFukU7DH7KykSL0Oo6n25tRtZ/NfJ07Csb6u4lm2jIp0vaSo
x1Q+Z0/15F1zIzqvI7BOa6heOst5KzrMPutM6bp91U3ev9oAEQrGSclfxuM21iQd6pOo3uqZtqYx
X8XQkzmsGJfocjpo3tihdIwH0CFIRqqvMMDs+hn9w9XLp3hZpoD74Qw5PGzMk0edpPh0A4mJ4bj0
65tWtOVeck+S3TOKxwW9jjc/rJux2C3bAQIZJqVUMHdGK0vYfXgYapL1MO1gsMmcaF1pvYqY5Ccj
tJ3X6/C8ObGvA1hLo4Rr6EiqtKVhMllsmbCcaOfNFH2/o7Rt/V7VDJ6d+mH28KI2zfBVx+KdqUCz
j6pZorkaP7bzgmMf4MDAp0TwQgu306KEPQY6XLX+QHZui1GVuHRjszsyTr3HT/Sz+W0URIl9aVig
8QQWR2dUIfWGjnmCIGM722/rMLzg7wCY5pQvjlZc8zi6Vw33kSO/jfjXUV0aDC3D87iI7zJkYCAk
H6jXk1+kd5M+XOFYvBpS7NZptn3d4XUicLTNZ7y/oiXEmbbk3VrSxXBrdQRKF/ocmhy7wnjsteTR
IAPEbGE6uIv8Nu3+ZSbtsNKbpMyMhVk9xQp2ShbHuHZLCBuyLb5d0XnHqbRYc2Bp3yJBmslQnANr
4Tv1JvOHMUy9iwxSRFHa7oaCxtFBp+FR8vgxVBP3DRVoKZ7ikksQj04VGrQDO01bQXknhBFHv+hF
gkc4+tAlCQXVEpipHSuMsFvfUzee83K8jY15FAVbL3Lv5DrMzuvpT9HKex2bZIBd8g6cxYMxLAGT
pRfTIxmXwBGhXS7D2hqJOtqC2lCDA6i7BWcf6BC/sxEp7RKrVm/o+x8dFmPoGlBhmhzn8rBYzYEy
U1+xnzhae5fYIMUcNRyXnOqdGnIhy1x7vrZ8bogZw2Y2bc84GSkeX1ZV/hBUYTiajoTPco0CB32/
B9BlwvqiGMv/Wav1peX9C00dLIYpDeCWXqO2I2AsSPLYNH9kdVsIITz1gjHtrih4zSS4paWLrLuc
pqhCvwCwVmsGP31HMDNzDqTzPLIdD7kUv2v5lEGwPEwm5mJ3Spin9nR5tUgfUywEi9szJLDHXWMt
ZtCVxoNTl38RC+rAGuNnhX1RASbnEErCfo3VznOVcergrKSd894O2WeNf29B0AwKR79pC2LzgMtm
uiVEdqcJkBB8JS9sK9A3LjYlOeMHTohjg5iDCLnUERVP/NJ5lunLkhexGh2qGftJ1604bAcoDbGb
vCVRmV36yqr3XgIfVE4O08TmPvGicWeoYgmzlQcyZ53HFJHoWACQlI34iwJa89cfRWwdS6+Pb41V
8JFE3MdJNAXQ9FBsltw3pyicV945CobT6in0JOGiGWbDuywqdcVNBcKK6gXSoLbxfqxZN3cNUnnr
iAcb58EZm/WGpuw4xYfE8w3vLWEiFYIzKXfVxutpvD9xi+2WxoFR9mz9w8W/7hxu14C3fY/DyJer
rPeirjvfXhl2rh7B8hE1CeCExh9tvS9T4o5IqgfY6w1hcRzTwG0hWhLfCznj4eVgOs2jIoGDxl1P
Duuoa+OxIYXkZ05EyFpeV1d/KoEm7JTtHWI8FXzZzoSnyBi3dQS7EjoDBAmKZsw+HH22a96sbnov
DAr5ocDzThiEUHbGLGBJGG01rveD6QksTNNe6EbLc1GxR151NTNR/Qp6909dLsjb7anWlpFFdeI8
abeGdyfvXMvvVwnbbntdu8Gbz3IwQksbuG+G+E3Jc2T2r9PM09/mzfb03sV68WbFYNL6zmmxI0vY
lVni3sj4jDuNZFJI8fVW9ZOEQ7vsLXv9UKbOZMGO9uNgPTmawtvH9ouxAAXqyvG8CnkRbntXitHa
eRL9OF1ouSRT6mQikrFQYi9Em1nQEz8UtvyORnpqjqszrwBeUHO4aUP1pEu9uhajOtKbFztGAPda
k35ZRoMyJvoNi/NIPKHevtqeQec5w6oQ9p6SPKxOUCHI3cE/jgk3i++2pLbx3BAzkseFm+zmVgOM
BcvUWl4nx+1P5BEiXGp+Cg0m6HSKvCFXHNR2agbWYN1s0gXANSvmyPZL+yrScsvzuDPw6uIqB5xA
Yhh51NQctp6FujuDPFcO4JMiy49p3u+3f9ouu0sbV79lhPSDNcvwHmNTIdyuP2IOczG6z5+sSbDQ
H/cgwMIyNmdKSd5t3UKonBlaMjLhPM2sPJz6lpGLgNzVdDQnUbandzvgp32wVvFbplVY6SA9uWxS
8nfOJiLEl8L905ciObUdyC9QPjtdKOigDg57I/ZuuOFjhGU+aUaie90mJyHtkshnIfnJubJ8XM0x
9qXrrlSw5LnrmGGEoxqa7gE/O4EKYz+yXyla+7uFnJRVyhq0WPdewZYPo2SzFolz3zsXfZ5D1fJN
SkkEIdXEem46A3+pfnCdXj26Lu1ik1Bipdz1X6Zl3M9qoMkdH8FRt6fYcC9iq3oBo6/7kYj5TvTT
gzcnebh25pEs0nCX8GilDZP1sYfkrWR8YoXe77Jir9Gs0Z+F7LlV66uSPUMiG5qwx6RB7/2sUj92
Z0cw8ECmmLzvQdW339hBGM6lCFjrxTRd6zwQpXZV+cBmxPcNKM2CJ1Pj1jFMZ/b7u5gVU77FL4e1
145jl711rpIfVICKDEb00Nr6cEcbP11Lj8o8b7M3RF15y9zZPXsbQMicng2r/iom4p9z+wOpxsIa
0N3DEEbtkGAvExWrqzl86Lkmrmbc3ABG24e0i1EV6prDW89CmXEEewspDGclMpYlWGdSuOvLRzUi
3sQd65lSnL2BVqOyl0Z1K59k32enMhuDHk2HzhbsEK7Z9TAvehVKFnVxrvixYvFONwNlgOJ5qfL2
n1GOJbGSKd5YSiQmIfqFrvReElgnXVNwB5miPUqX5ASuktCbqOxG03yuE/OQmI63b+bk4DF2rJfK
us8hdTzzbgGO7T5agZM5Z2CqhTpOSa/6N3Ps65LRhaVpKIET/cEgBoyR5cz5GiEjN8pCCQU1AHL3
Oxuat3r0bsb47dTyriPsrJam+LBBt9GOTfSvZjWiczfrl6GYLJjJHqTS4uv9ODMOGc86DOFLZr3F
vZ2eLVXZfgN2xe/Jl80pExHwrjkJUUAeC4yohWhMz6jJrbUw6dpwXjhG5KKcQIvjRytNn8GQ24fW
xug5E4jIewaajiJb3bTtuz11ccCPk7ozqy+i2byt9aVLY/N5UnARtmSNKdOQJWe/glrOpqkL9fXa
oQ4dKt25r1rvblIMhLVxMS7JaK4ngCbMh0HbQF1QoMr69mXuTerPPksP0723GuVprKo/Uy5DTZv0
OyLMeiD/Q11a1HYjeBaCSgHHFShYMk2HuiNZoormIfOG6g1K5acKNANwJm0QBliGzKpeuRmG19jx
iBnyRNFnf9sK7lS/NdcxR2WssU3H1uObBuDc753J18/sw6K5WECE2YQ4ejR+XHjJfWJROFitpnwu
73+Z7XxGTfqQaVW5XxAj4Kg2LxqTN0wOuQ/34KQkGhs1AG2PoYN38UJBxc5cZj4jkNjtixNtUIGF
mAIEAOgyHZb8JbD6xSS1DthC6Nl+NtsXO//nNpN5z1xtwGaZrDn3IAbA2yTdB4yzV8tImn1X/tTS
s/bdsFlpOEoKyjyCfJxmVlWhpuQ1c+DoIZ36z1lpr6VlM4Kk9c0z5yrIoymApk2HXjorRtXUQyAi
0Sg4GwOr+8SyQkIcN34wTePPAMwn1Iv8DaPtDPaH10sfs9eVLVBQ8vwoJ+U51/mxqaaRLCsVs1ry
Yz/k96ntyrCtN6sVthIQz0PGgWJ0/IQSfCtUx/VelulpAi9VWF1EOsZ+qachQN//pBH5qwZK2LWz
+73Ul0PbNaBvZngTBrqF01t3c5eAk5jfzc3f2DXe38iu/pmb2cIxode2zEBkK0dGO7ApqH9+q7V9
HteSYDrjlTqHPw0PJ4EQ+ItPn6jg4K47jdvRkWJfoTjapvnAyrRKNsnBMinR3fqzwFvlQ3KqeWmW
ov7CJ/8Xy+q+XUCRSr5Z2WruTi8nPJLCfZlN7U8xih+tMc+JZ/W3cT6UtXpynPnIn74XdB1BGaUw
0PRkDvHp3mr47zw1loAbgXChNPECcsbzVzHv3ZaQyjSyy62WeyI6VzwoBJ0RuPC4F4zCIDKPOBGM
vvwtpm3s02MVcI3faDR+RvnawpsbET/2dgvaO+48Mygnwt6t0H68DAOtdPHmN8Y6B/kqp1OKGcD7
lxZP5BI+MyPvGO9cqgmR1s2X9NgQFGSKBApspjkwqfFmad8A346YXZt2PUOykMg87OEos48otxk1
cWTvAOT8zgILr1FMmY+l/cVJ5IeJ9ILhwby385TLG5U8jUGZEkuJ2R+xzAeQMLtK+fhn7mMj85v6
t3KOcLGTvdZmf9nXiKTcDFgpVqcNvd5qEABpsF0o+gzHY3/pDKDoGT3wAChE2Cb+inJ5lZm8jHiY
Vwbzh9gjkqYDZVHYuzHVJT+IXhfioUTkhRT+JNy/DfupAGiSM1M9/4ZSE+zLswano56hD7XDNtI1
nX1aTNSn8Xtru0+sh9ivixuf9L6+L3GYjPw534lQSRXAArtqeAPT+JN7f+YhXLGH0KNDA5w4DFLA
aK73BkS4u0YxJ7jWatE+8swHraHI0NvxonssYXCT5n4lKrJPJoxwHtF6W9SBHGOOXzbSGLnzJa1H
XK3nwpnflwQ7X0X0YpcgraCbNy2IbLwfh9hpAqVSoIM2VArs1MAoM0h/mxA2OFs2jm2JupteiBz3
ZfrLcToiB4dWzzOQDpNxiE2ipmUCXKvLaewN0s9DvAbWBLk6ohGCxr/54MbvDnBtSUKGazz6zEoy
Fg4eYZ1VSOdRBbT/Xtj3fIn2SBQmMn5zqdgF0CxvYuCH2GAdBzD06mkz+daqLdGAKv5Cdzn2U/bg
5JSNI46TeVqwJCpEWxzdgSKWcl3m/OgMx1rzMrQBY9fVGXilbJAhnZ7CDqH9wUNKhDDp+yDL2ZgU
s4rnUkXmg41TKJlIBfWG8RPVTLjI894MLRLHaSV/ZjiFDJylnB4ZY/VtdXHxENqp/pOh4w5KHZna
zDuHCeRpMSAXou+cPaVZvuHEFn1BxfekPUdpfjfUOGZrvvZSWzATDcanYTaPyzDpYUmm9GFl7R/M
jFNcGus5Xy0ZmgvUOdLXvSZf6kgNlOvxtF/m5qtRXXFMsBfaDc85ZfW3EbGnQG5e/a68R7JtzmtS
fXmAjEmnlwc39v4Rm/9YwZ2mqfF3kcZydBZYShrPwTRmLhLAGmj28tjqI+gwRgRVY2WXzipO0V0n
c/dRn9bL1FrqZhHtCgm65kFb58Olrq0n+NDdk7lBfhan5TpcR8bkk721zJgLKDqvleXB+tFMc+9q
pR5KTZaXtmLXmiA4WJacJGQPikNlmdZhpkypC+GvCg/LCg5uX8dbVp7i6TA3JL49d1qDqRutoNaF
Rz/dXSy9dA4jKeZQ8LjvDLFVTOZ5Q9qx10G/APIFNkHY0e8TPPm9rA9A9b0dxuPyburIAXZnfm6e
L4TOf2cW5lPUYbE3xmNRWM+c+ijwaByW2cpTiXt559oa9DxwXlmETlWVybkxaMEkhq+dCQN0iPXP
li8yHCVDXKEl2kUT+Kz0NbPuarzMUVKPwUrdyGdyF2dddLGT7C3t5nNaZAycCpCwgB1YrZG85C7C
4ZwW35DM9vM4HrKleEqwrLuxOHo5s4jBmqt7t4Gu5MX+ZPNqw5giSe1Nyx7IGljgmRl2acJ3seff
LjdvaQtne8Q22EZlcoii/HGqQNhJ3oNAS9x/mqqvkxkbMKnzk2VUXxV4cN9lUk06D/Hbwf2g99pf
J9InkFkZ45B+n2i1gzV81MN5cMA31urXzcrnfEUlazdR3aDUsWbvzYuT78hiFY6h4a7zZt6KUqbs
9xkSnC6cN6xvAFiW8mlCXEcT52jMhEaAkl5F4K8hSHhkYQGwqTG1OCjkrTM42ii2Qbq0kqG0zVIn
EpjXSS3Pk5mQEoq/PIVnd80KmJpxGLMw6eBQwLMlzQ4iXLe9rWHGX1z7PGWkxjttvsmquUBKxJ2D
P3VAMv6/r5Mz/8diN1Y0Oo5rG9siQpaAbUud/7ftpUxlRvGfUF5STb14PMeL6a1fC07rHbH4S8Wm
ozuZ2t4FraoNtdX+okwYjwsv/yNtyHNfa9VHL3AqZbqLKL3ZrNh8czHhy3CbEEYRPeN7UUve8uTZ
aoV8Aktrcya31c2QJkAqVokQ9i+xkRaMjZfMfCgV89qyghgEveXNSo0KJQdrdo2BcReX870wh9Kv
pNYcUbS6+9oJ/7/dsElPKErpLMfemUv2OEU44hpvcW4R2cjw//7DM/7H2jZHUvM6IL4N3bSN/3NB
tMGDjRtH4J0zG3tbrOOEUTV4585FrAf1A+5fQsxZ22CpOywPteHtS6y0FJjLuc1AlBgIenjh1D4T
MZ0YS/18vUmObZuxMENBNJKJeUprlnOkM0NTo8Oo5g9VXQcNwKRHa2gITGvzwStM82JUOUuAJwdd
tVDei7uIAE+v+9gMc7N3AWT/P/avad7/WPntMECR0tD1bZGlbf4fTw+eRRAtBlZdtnmRqKls7aGK
4kvai/jdQvZmXqjQ9Qo0+ZrIzEebx/+mbsYclNCuyzxpGF2VtEkCMHKIm3rhbCqXuwx0CykgRapq
sPCmMjv8b4X0Cl8Mp+o5ZuXMkaB89xjb/KJ34N/MCsRIxnabK5XFl9GW3107fQBl3sCAnR7M7dSQ
3UXJGfT0dfI0PH09e9yK3g482Q2Hdam0l15o9n6zJ4YKD/vONLhcjVqvnvNUPdO10/wx5LkasQQo
xdG3S5xanWFb5fQwwPgFRMU7e9o5DUs6tO1/HCZYZnWayxOm/22DDSGeOutg3oGnKXogR0vUy3vm
yetpHi2Kkaqc/IY+eVvNPKI+QA5cB8WMuqb4K1z9G+6vd29hc/XYiXCL4uVcsPzh2GjsbraM2cMJ
rD4rM/7Vx9Hdzy60rC7HZKc2wnups7/8v4WseWZmEJdHUC9CaMTuNO2uldRiLYQm+CpbXun4357J
xgCQujisIIiGIQH47z7METAfkAfVXWwh4ABz/V5YCbbs7Y1BH8PAIW+gXf/7ZS5t7Vp48mnJnfgP
XxyI8oFT1Zheo662gymHBfTfgvWmGqNL1X+xkudOxwF1ZOlXckDG8b6ArVKSL9hV6xY7wtrt9ZqX
M1SOLr8H0CW+2Tg3gzWtd6hA+OH17h6F3A2m2Dpjp7MuWr3iyLa78iEedTw+g/ntVJNDYY8Ws2yC
HmP1H2OZtUM/yjkYoZM9ru1fiKlXns+CpQXletN1VYdeg1kAnCCot6qJH4tRvidVksF2AW8Ub6aF
diud0fegW0LKvLk2vjc5I2B2RvuSrc0Gnaw75pDQx8GGNH8kR0j2vxg7jx3pkfSKvorQe44YDFpA
PYAymd6UtxuiLL13QT69DlsjQTMrLWbxo7pqqjKZYb5777mJutZLFnqesEKnGiWKjFxWRqQbT3YL
c37Cc+3PEcxFS87tAaJZcdsOQKMrEsV+4yQ6l9zBwrlPYDAwR6SVcEzJA9Tp9q/F79//qba1/ft/
8O+vspoazkndv/zz77uf8vqR/7T/sXzX//5Xf//nf/JN//ih/kf38U//WMoluumu/2mm+5+2z7q/
/u/Cn3L5L/+/X/y3n79+yuNU/fz5x1fZF93y08K4LP74x5cO33/+IWgs/ff/++P/8bXl9//zj//s
266JP/71G34+2o5vdf4mbMMxWOCkZMG3+VHjz/IV729E0j3dsy3D0T3yfeyu7Cxd9Ocfpvc3XbA9
eARxhEOkgvbNtuz/+pL9N+m4uqkD5+XZdHT5x//8Yrf/3Q78368zr8M//v1vRZ/f0q/atX/+IYnV
/0sJpiHh1jhCUrkMcU868p/3cHSCLnJnBRU/hIil6wUSMGDvGRg16PVcnRSHWtd6MVDa6NmdDuGE
z98C5jQIaNa2vS+zsuYowuLTUS2FiPMu88jcYWJdy8wtji6FhA5p8XXliGiN/BuDE7AOZoiardv3
Hd0LfglxGD/dow6fpVuGd+R2dOZ2pE3Hot+ynK76kfo+yg7uBjO/UzMtR6FhkOeO+/MUUvvjcp02
EH9XakjfXThexCTrZH1ymYHfUiJlrxy3ocea07yirHBNSQUH9vQJ83HD/FRgZO5fshwDUTN4v9Qc
UERlhx31VDeFyXzLLsTV9VBswwBPYcwJ3JNMeDxGJSSsvApqTRftlU6S3aMHXfRI6+ETyhJUnPuR
wEvhYZism23l2faKDqGaQcEmAg5waav5PtOnC3rwVVn5c14QrhZh+iqigRerezXtkfYHMImWnQQ0
ObB1ZNReroVmb2MmBmtLf2CONnPha+gdCtmYguBT2FRQuw0Tu4pgjCbZrzoAZsCXoRiG0As7jGCQ
9Wg5tQCI+/Y4B+SG7dY3ma9W8NUZFGCPyRB4RB8X5FSwSxM28emWpC7KHcNzlwc7YH/kHCX3CWgf
nB/ciet9LvxYzucYuim75HeRTdXa6rRfOYdE6BXu7hbfr99M3HO44BtnJ2YXL7qEtS0svuI4sddT
ilEpiISPVKTWTUDygZM4rFqtnTfQg2tQmathMOaDF+tPMi9ouYhdOqnpNmJxw1NAD/Pa7Rh6DnY4
74a25YzjekT5+Emkf41ZG7bmlCAQRYeyMzkPDSCjaPACcs9VAPOip64iSh4hfdznnXMPUcCBlcuF
Clg0NoEBytc+RNr1BlCqlUYtmjNBLxhC5w6fC72uc3AspQz3LasZhqHFJgE0HmwrQiT2ZRRXLp8A
2H4Cw5sOIsT+31I2uMHB1u4KVFhSSACmcFBuNf564HYDJGSzudWlGrejQcraTCmR4ob4ni8g96En
RenNyQvFd3j1glhsiF7OhUM0qQWFLxXgLdVEhAu5HU0tnB+Iuuveo/q6jkHUpwZCBCEmk1pMY2Zc
UfrpmCFG0yS17tEKTTLr955J3mCyObtYTVpu+eAwJYBoPMjKBWTc8AsN4TbXiRUpZhnacg0Me3f0
axAvsFRX1GAIbqFtxCenfeTKA9m1u+tpFtyJNGF4kLV+E8svrEqcH2zgpHaS7uda34D3wA5GJkUj
XXBLap8McTDCRc2adtXH8wb6xLA0hwVkSIH1aQaNbjoYj0oDK9bCTt4ZKczAuouh86I2BtW9milf
sfX0iXhWi68qTneNHt/Z1LPxCUQdAxUH8x5AFu/VNUzNvUL5JIlqNfSEKKpQCrfcMOLcwXykuDKF
XVayDCK6GIB40bhqlyBGHUtrUwTpa5uJj8jLcbdLmiZi6lMgWztrEjwjb4Vm+NI7Jh6FPUYQwAe2
m2PkctJQg35DJ9L9ULuSCzt9Coh2lzoBcFPt0gYoSwXVU9rRaajxOc0Vj2vOqNiyhgoFM3k0NC5n
FUvDKqhlh4/OvorcBOfb4aXr1OgXXhpTrpM8m6WE2x/yMUKkrHGRJh/MiLOjgVAkUgJpY3XFkEr7
BQ5imM3Mg5PxYLTiBlu9JzkZKo0LjGgg2ZKgqXZsC5RDGXI1pBKnAOOQQqoPakhxLhmOs3LL8KUG
Xo/TnySDHt2rnltACrqEgSMQODJySXUCEm6vh5jrSd/EW1ycS+7RC1ZRNRZ+HtI8q4LmBGi3W+ks
0q7buLRpJbcWl54dxkyolDHtxtRKHm3qmfdOkTDlluISOBUTONN5ESXJQlKuDp81yh/sKj/MFhjK
cgn7BPuMkhi+Ii5/kQrdbIgvIr9pbE5lGowykHtoXa48uppp7nQ6ghZeHLG1rH2O7Rer4XKZZcZK
UuF5GLp0F2det+0m2DrEe32Dtp3NWIR+L637cqh/9ToiVdDFmEsyoKvmglj1BJqD9sloippBqo8B
vu9EZdGHa1FrA0yIDPdfT1Z21KV1NPRygtMx3SB5M8+0khsbcwRZuX2gzVfa/qyHEc9imvRH6kB5
XI2FruKgKHbMJ7g5YMUpyP6wMKyCitCckzVQqKXcGRbdCC2q9BbPtejeyRROmLsdesvwD65Kmd/w
cXCB7MhfWDhLqkC8wX8afUnuBL/HHQWUG1FzofNkEqDb4ByU4GRqiMHoZq6fz+zcOLnpERhe49iE
bz0Q5pCxla91LYpW8KFXJMDzQzXrkc/CwVGkA2qduFzW9FNUvY29OpAa3QvCQrscBbTtXc93etn7
OJQx2kKjw5/8pAsch3HBUxBRdxUBzT1O2lBvLRGB4Yx3XU7t90xZ65qHVTQ4LbDzM13EusZ4wCzD
W2JwmAFKX+T9k1kRs5FRurOd6FNarQ58GYJmCl+c3og635rUPkxhqo6TaZ3BPT9xykq15IVKAopV
eAcizhFoUPTgkFTHP/AhLQovyMJ/OMw1mRudFe0Pe2Uy8q2dQxO7hwwMeRDXH0OEi6bQylunjc5d
KV6mhrSwNSBWFal7qJh7bMgarWRZXGXVkf/o4HHErAEjrSsNiVFuS8AdGhNmO7ntcj0YYKom+IMG
CNScWlt/SMgMAaKeyizcd+TihtG+hczpMqgECSMnh24bTEm8EwbKIoMuxYhHgaLuw8wlYEl1mzY4
2LQbIE6AGfaB4z7rL66dxfthJHEPmJ4hDncRaAZnK4wAiY/hcxOIHlkDCsgYTG+cYZJVG9INVCXx
C1Egv0X8W0VBkew1wS8et7BT+2K5zj6E4ThuDYnc0qJTjzo+mnS4Bcowr3tD8ebo4+sMq4/qIrok
vbrqLtPITAhTtIU5Ga1r5gGbjG4+hjEC5mgR6wauqDNt7PVzjm9mL0UeXgojOeFhRjKYg3XdRNU2
DXMkhRmeMSg38FrIZLvMjq+hyo29aZaRnyct7DmWBy4R2qVuKR5ikr+2jQDlmAvs2gildx8E9Pkt
8SKzCJ+7Qn/q9GeagcKjcg4eOgilvWRxMgynhezo4RHA6ZVIQfFSpS7aEOm4rB7LlhN81WAUwk4R
bF1sGey+juNnA9KgQ/OWzZwzHL81heuC3OEWy9AOVFN+wHPEBjIX8pRojVrMXvPVMCsmOPg1NGAJ
RU4Ydxfw5ty0AWWt8DXXqqZOq/XjEHh+2zc/YeWemxLqqK2bSDP2B4moYE+F5oMR0WLrTUD2AIdP
ekBsvLFedC2GT9QXBLgwqlqMDaGDzhw26FkhgAFJ9qUkyMLpNIhRP82SMkkwISH5LrS+G5MrMw9t
epkZ2lKOsHJnllrZAmLVRNRuUyUwQ3rUcQR5rvauGdPEIk8FmzuZEucUjawcgcbmL8IWzR5DgJtC
j+dMJtED/BTZkAq8hgDxkikePQrKuoisBlHAr9SMCZPN83hTcFWIbaJpCV/Kx7AGIZJV9CSfkDWW
A7EmSQdL1hIQGSawMDoPjn0zAgXx+r1Gxgj4MF3HeseLFtER03JA3vBJSQj9Rq+lfrBzt9h2bQkd
r2h+EwsdKu5UegD56W1MZfxaAvHcGUpUxyY92yFLH3IT6/KEPyvkk12g7MnUJADqTK/6gHoI+oTG
t/JGa6N+FyfzIwxhFysvgnY8oT8urwIj8aOIA+eUmvTUQqUYa/nVadZjbmASIf8Ck0nzXsyk+0xB
Ja9HDE0UGO+xuv8u5+ym7n6zggC2ooGGyjUDxTsyLN/x9r3EmgkEvwAPkNzPXRXsjVHnKFfyGpju
M/Uq9YrCpaMzhbhSq4Ebm3iYYjKsuYmDeFpildovV/93BV4l4X5gYzzfyUpenfxUT2raAfEgvpPu
VQT8ZXQRy4pilzfwNDppfmjckDe25x6oDzG3Ld4IIw/vJWb0cGiytWjHD9ebf91A7dIYiF7WlND6
gfeAQeMEXpTVyFUrW9eS8yBclghBErswgykOhZNkk5jfs0HbC1PLNhMTyl5yCB8ToI6pS4027qa6
oVOzNdNNt7RZaZchhSteYCzARSI33iC8dSHr+5ajjx8i7iLuufvRoN3OdtiCG/qI9DeZU6tZIO76
A6GUVeRYP2iS/P/mHq+5GKnnGZ3J90bcXnZFnCqfou5ACrNHWNfve0h9J+Q/eFqkVgunItcEOEGF
yXezsAac0Rg2yonQPybt1bWimyzpWUobk60IUFQ+4BgMu7tGdv0+cM1zWtrXkHTyTcZILiDYtq5Y
MNbuI6uhB8ed2Ms0Wxw/00bbMAuuNo7FRG5g8KcS+utwLK8Lu+Hy1mBJmCduxclAmXFjIxYbvfqe
oqbc2YNxFR2KYF51WwMO+y02wfamHh5FSJW4oH915IHamDGuJVOqr95xr5oJ26YxVwgufaeOUiPZ
l4WlOBsOkbYpGO+lpj+5XfklmxgtrWZN6VnOgmGPUBZvGqt5aKDw0fvpfpVOw6kge9LmjvWm7Z85
xizEC04OVuRGvu0o0DmeQ8GUcpYN3j2MCRlVbVY3fan5ZQxMzzXlh8Y1Q5LCsKJqn5hCw5ubb5uM
NzVfXPnOdNNbpEvFNLIlQmOWOi5io8C4XqIIAnHdzSRdfe7sGAlM7q7kcY7KKKoj9Y3VTvUklYVD
5LSRBiPt3n3A/YHw1aJglxTrAdd7ExLiEFZQGuLiR200JbZq+WCUpLUFFW8OQKdNl4GLZpXYa6oF
qFSJS6TOjsq1a3hJnIpfB/fcRq+8cwzPaD0uqNP4OAed5IPe3dXxLC7dZG8rl4tjGONUZlZwqWPQ
wzPvOdOj+qB/h1EQU9sBYiEyNrGr7e2IjJcU8GlJZiWbYnlT7BjwCGOoZbHmDO+m1CdwnEnXcVpR
PFZd9Ko5yc6+YRQraMJ2XtKJHGPiCLg5kHJBSGIyMtHJN6MC1s+JaxuBDZgrCc7IPcvEeMZxCEiN
kU1Demo11LASusQ7cxc5tLwDW1vD38v/ZkuUq2CmoTWmRGJlSPOd5O9GaFl47HuKPPB0rKyGxB5t
CDGxA7LYBJ/SjK62rNawu4/N66ww8FcqTvbusMaIEByUu9Ussg5ecEFP/m217oLpm5wjElAQlh3J
ufxKlcTFimvSauqaj8uqb84Eq7qKu1QSvIYxb3EcBNN6GKeDdHSothO5UNv7QM+4zO3Urmuljj2u
KBu1JmLcuTJE85IfyoBqGltzf7D7wq1gvm1y0UNeY+iSm94uq6ghBihBXa43nJAlqasDj+wK0vt0
WYXrukUNtZe04JX74r51c4reZvgZOv3Ndox/jeXKp7QM4EJT34wcgNeTzknYEYhBFjZCKnQaMKMJ
YmzEnxawmWsRTjirEPcd2Y+VlxWfuL+UD3SArGJKJRVhBh6n0knePTBkkabflYVr0UU7MI8I3Lch
xB7cs8cFUzNuuCTCrFQYoJomO0Gwxfji8D559odlHUbZv7t9tC+K/okyaZ2TWnxMSnFwaJSNZ8Al
HjGMvuUTO7LFp4LQuJCUI+nyO+cixd0knrtX5kV0FxAS0ROEdEkTEi0+K7ha3IrVpzuNHruHjcEF
YkfEs8RFaxVoGcaMgZU3svM1XMKLpllE3K30hufV83N3t9CK15HWG7tWS16pdf2dIJDgIM2+8yB+
6XWYvJZr/WomTDzGbyoRr6mHTSSbg2bVai3mOY8SLlURpc09kuUk1U55RiFuHp9IDVDdOtTXIUJq
qs1i3Lp2S/lu2jhkC/OT3ocxk7z03gkx5nYzFWEp80KvqoYbndPxrIptqGXYN7G9+6bifJLYOhK9
MO97J7wpXG5yFRaj1SDwoCb0Ua8wQHAehzQfAvWuXP0DgTP0eWQYTOC/xchh6sYjrnFi5CULQINO
EnUF5y3XOHUprHQNoZzW0OhgAa21Bu8uKxXamjd+pbcGha6vkkOVHd1LxlF+1ZBDqaP8oQeAyvk+
PVD7+YxAQtTNNQ9akaLiujMhM1x66xYn6KZowaJX7UsokjvoFYM/um65tSz7AEUVdymdXKcBiDFT
PgKJRGiPgeW908K7teb+C2vrM9Si4Kiti57ZXi2Wj6cdfTtO8TBo86fZ05Jh4xkY8uhI6KG2z7oM
9N1UE1WU1pLDa62L7v2qLLY3oWa8VtgdkXipv3FqcxN2PHvuuJYGLQO90jYmD9WZ4LyvJSxzjkMV
CXRcomVVQVMaSeBAG9sVhGI+xQ0XXveNX4egUYf1XpS7MuCgLvGVOqY4yNT+9sgfRUA6dCgKIFlI
nBcecW1nHE9dyO8nhXsWi6dMr3ma07L6mil7wvHUWdia2DjF9I3jvVp7tbwXoW2uzKr/BUYz+SMi
GsqptaNU94gwX+/EQMgtnQtqOVyLn5gUG2Vpj9EsL6FDCqjKBEc873sK5WZwh2xXj/jq6kDt45RF
wIn08Q5buHHkU05IuzRfXcYLV5T/M3YO8sACli9V3BRptX5rDcAyKQZpOxp8p7K4w/Lyppr6HWeh
pj3X/drDMLdrE62g5qykSvZ2WErOqcG84qd7Cpf6cyLSvuSXYAb+GkLTQ5T+dOrpLVS4DXMa1FP7
eeiWuOxSrZ7RsY7ae9f2oDCHpbzBg5ZYYIbVGefSxsNqzCGPT+sI/r/6CSK65sMOrSDXgeHRkdFb
0VOyFL4bY2pSq/qGx4caTkP3Q1JA+1aa6TocRkzNubiraJAH07zOTQCEgm75Mtl12gzVUr+PaJ5X
NNC3ppX5w1JKP9u4wgUYA/pnDhVevZoYG8cO1PKcYgY23vFk8mo8mkvhPS0RknfnyIz5MeO3zHqa
ZduklisVte+knLg/ONjhShw+mHaOo/Tm0wTFk+2UlWHELpjGuOlwUutT8zLohaCIkuOtMOI7rbDv
rDQ90MrE+2sZMKRtRUIDgoA759QPU5OmYOOmUrs38pytguVkbTE8Upj0YXvduQ+qpOqa6dqHSy/b
KKZ3uBYneNnYESIcuKxcBeqz5z2MNRGtWd5mYtxXYG8Ika5kb2JloWuU0ga6WOsr3vbYC6HsQfar
fzM4QQ1dEggTXEiZuxws0ZwM9iwhvZsyNT5tbX4cyVHSytUB5wbS1lJh38ZkfAEwlywP6cJZHsqH
rmin1ZCEAy7Jaxbtxyxn8hIy8NDzX0xXKYE7G46mgbUcFMmZeBbEgo6YV67fOLP7FgyEhcKRYETa
ynafsH8YTFMeCqzwM5O1nZw2ms0rr0n6LIIOpOjk3diAqv0oofrPLNFS+5L5VMjhpmbwuyJMxWTg
1DYuEFjO6opiQAaZ022C/Dd6YOpTPX+aA925dwvzHk8eoVeju60ZkoMWIBjeA1zB+jlfPRC8DNad
N0NX/aUpCc5Z0aUo6AnLybivhzZ5G7uNXQMWsThh6Fkpyf3wNunTY+MM8iWwGITYQx/4LS9G2+t7
e4weqLSi8bCxbrBebObSMM+92d+qtqfuxGg3HQ7vTZB7yS5cymFgrZYBM0S0hj5Vn5FZ/5bC0Fd9
q/Z5ML64TQuoV/64BGM9l6LXvsayP/fRNUyyHhtPckBrEudZdW9OW13SMYcUHKr32Q3OswPxQNOq
GyPJ98w0BBNPVLvGJHwsjGnvkhwhc6Fu2pZBTW6Nu0pgXc0TK1hGpqRxvegWIgWCJjv6nqG2roPF
NRno3teaQqopfUs3+ISmJwyJiwBL30gPC8ZvIxwmURz4aKMm3iM0PnxpmWdS6ukSma8WeVXuR92i
dqF5oivvA2fVXvT5jxY4B22S+0yRS0Xi2Ok6mNNccqaqsleNSF8dbtLesfzZxYScD1Bwap7XAbXr
8wEfkHPSUs5ypRyPRQbrqqCprKri5WxkeuyTyh81jpQj25vPZnQLPS3jNSvlW9KfnT7cWFGf31X5
WKyk4ntDhF8JaH6No/DiTPZ91sOoKTvAaFVXSYqW4L6lHXNJQWCsx1xK1/DeHuZ1BO6X8V1an8lb
DVypzKdA7xZ3e+LuzRzEQx0NpJxs40vW2kDSfzJ2WlgSDXNUeyPgjMs5TnB4C7h/oufE1rbjhhHy
ZmiwIuorRTvOqrJRaOexHg7SSj88zu8ib3ZCeGqjGMr3Q/yBdSdmBlMvKkPyYjBaX40yovEFNA3r
igOrTf+aqHOlyq/320aWO47b59qiwkDPLIDoSXnBdRkfAFPsO8ur8czzl7BXaVARlnECRis31fdR
Kcy9iVDf9862ruHFBq57iN3gUVjuixXWVEzRqtsYCRQlckZ9mN93lg7ZitWkUTii+7TxXRz3PuPa
j8KGdmybxQXH0A2xOP563I9IyeFrjVeHOfxi5NQO8K+uOaGVraW1Z66X8SEOGYH0uvUGxB/OQ0+I
OkjhTqbZB58dxzf6hYwjJH1A5bdZ1mBbLQD8/Folz39sGM2x6Gc+4fbZw7jq25TYVc47AWSmVBKJ
gJLwryJujI1bLynPkeLKQsQP+DRI1ngRj1lf4agpe3YepwVAZR4KS8990wNend0jV7wADYC1rRi5
YV8yENEYe9cYflaRhqepKhjWRnmZ494iyVDKBZjSMWKXDUkTlGh9y6K/F0KSa1HtXR5FP95dQ/1r
ODwWMfcLwLPvfBYwgjrxw0KgX6ImVBJAJ7K0JcpCU+GSLSJ7wsaFT2hwXeCHimFoiHpgRjFBsqzM
UNhb+45jCM1eYuta6SvtEgwzPY5nE0wZDtXOje0Zr2iJeNmFfpZZDJE66TfYQhkvGXNC07x+YMQ4
nQcZZlxaFzp3FMhbz6v3rtLe8Nwyp0e1WhsFHG4uEmRT7fg2HjnspQIuTMxHibzbL9Wf7x38kO3o
ynfwzf3ZdjQOd2HxMfQQl2bVoBpRNrRiItIelgCY4uUN5/pr9tx4n3nDmUZR+FGyW8VRJV+xgiLN
Zc8RcPB17FHYF1cOZQexSccXeUYTSkfq9BTk2twONB09uoiX7Eb4JstD7zKqaJOj7d60scXIuALD
A4Fim2v1N/xm8gJmTSGxmVSbcigZ6UVq2gZ2QSelVrPRRVTTsXfNQ7pxYiYDOtJ0VlbRyeUU45kt
eLKGu3MwiTXXIsWpawo3jup8M+Hi6dQ2gP23NHX0Q1bLZNen1UMTaMjbVNSs9SUtUnH3jJiZkSYI
gnVkTKAfxNJu+p2TWKFZ8asJ+8ci4iTLSaf0eS8EM17dWs+e/gCXgFT/oG2GuGSG22QmagjZFVBr
k69bxCpcu2z8SqGBZ532NDeMHWsavtRSgxEt+S/8KQw5VnC2vuH8rMZ+AEY8crCqSCpuUigrft0x
drcDnbmR23QolXTXpBXYK4Wqbu2QMFlVkg6LvYwfprqnayJpd1wGjT1boTXQpNngRjbN8DRZd32X
j4tXlS2HJt611s3mmoPcvJtpNl0ZABm2WUjmVZAahMEndlSVtMznq702Fl9KabCbtMnDPkuUowUe
uIksJPGp0I6p7oESdrHZyGxxRphMHqOEy3VRVF9eHlvEKAab2RCGIjyCzJPNLblrfoyY2m23aI/0
w5mByQnYyXk+XY4bNvc5iCIQzcXLmAakr/AjbGMVkoS0psLX0h8s2ONRzOai730GM88kjU53JRIP
SB6Lzq50uiOCyIEcV3924giMgSC272NP/gxBCts+FEejOxZzQqA30zrKDvEhdHnNdT0Lc1p5nW8M
PWpbBC+xRn+ttiAGKlIpxQRXpu4PXdO6x85gZCyHeUCgI68OjcnmTwtvJiOIDnUOW6zhVKQijjc9
H8lEY/5PbadvOMwbelii1SKQh5UDxnCAKeiw5tTTp1cKIozZdNGWQ0k2qvNcaF9zURobR3LyivCN
TQj83Cq1K28B5vNDZfKkeRGv/TzMxym1Ck62rMkEKjZtHXzEpNHJ3V9GhDLwfoizaT59hgHN4w4N
goaX76Oq6jdlgjdcGToFyEoZqyiT/c7rcLyj5OG8L+8aE+aUDsB9tsx4p7LFMzJg1KlAZOBoZJlS
+ZbnaDtMNvhcfYDHKNuXiN0AvDjpEiVlcpdfSuJOZvVgzQyAl+KknJGeoXgKUgc5HBVTYldmDG+/
hjkqZ1Y1lHnMyT6xuNTQM2ljSwMWofoPD+WGFuiUJti+yQ+Ea3yCSER8vbhbV0DgN7XBTPveC9r2
oayfVKXRpRwRck7mDfmwIqxuJsqjd2R9f5lZ1Zs5qJgGSw7aaWLAjQy+82YBAnvjUwogfjBxfFCK
vILWxdHFRT1P0ok3J+UKEUWvhm2RK8zY8ZdaL50hTWdRA8oNvzvVWr6ZhmeRBbR+6hysXcUjnojY
OuCPODo0xpNiTEIwR23sMiDu3Hv6c++liE/0L5rrnr11Y+KuYRJIu1lGa4u2bwhqXLySASUxxlUU
VndjVyFQCSY93BSYsJTJrRfAuBHIfevYQRWUqJAYsRfy+9LxZvaZD+QWKMu0CfFN+EyLG7/ZxJgq
7hO6yC3dFBfD1rYOevl6mBP49DFvM0a/XewYd0M8NkwwSD/QhX4SLECCWETaz5ewkTltzJlztCKr
Qu2gxtOwbN9dYhVLviIiaKETuIjUaF3xGJoF5moyww9j741ndNQDvkrSaEtuo1sSHE0yX2aDHjK2
uoEiagabS94jIPjRdvoxNbtTWHJ8wFGxyJSkRFwRYDrhfuXk8Muq5SNkLqkSbcmXQHD79HJo0WNL
yDZYEsFUERM+e6gIp0x/pVSWvEoiSK4ERFg63lh3ybTg0vrStObDrHmR9UKyVaYw+jDafeiYvtSS
jcGKjDPQ+iF70vlqyc9oBGloNI53DQ9RumRsOsI2jvotl+wNR17BWE5DSaVUcNssGR21pHXmJbfj
1TTEkOMJlkSPvWR7knKfEfWZlsiPl22zMflUZivYo2K4n/hCl5QQ68bgS3s41lb0HC9JojS56kuy
KLeTwc+IGBqJbV6NJX8UGiSRxiWT1P6VTiKmZBFXQsGldqOENART/Eg1JHY5O6XWnpRTueSd7CX5
lBGBMpYsFHimh77p904ITAFzJnKsHEHcCmwufQ88O9/aXlVchwD3NP6xaheRzWgNCbgHzj6O7wjg
Ppz4rLLlMdHvmph3EwmaGVEVOjtM4qd6SXepJecVLIkvxAF23yUFVi95MKb2IeQ+oIAmh9XEntJT
z+5Hcp0gQNdLngO4xomqWUdoJGTCom90jpC+ZeomhIaPYRRXz2LGT+Zub9igowab0R5VPiVlgOET
XVEb2z5S3VfthjHGPwRDAQ9dtYGuJs5JAVwDWu+mcfmumKz5OpPGFWCkX7nk0UUn3+w6O1p4gLF+
EbrTtQ0Qhp1OpPtYcXhzaN8Od7XdPTC6LV4MwRwZlyXYh/ZAO8IDZset4QZwhjP7hScAhEI6f3ux
ugWH9F07KdoD5VUH5Zwq1t0LlzPN9CFLO3tcMjrng/GSVA5PPe29hYFQJ8yZjGSevwBMP/JXoJS7
poX7EhW6SylwrVacCSC4uvJGM9DXhBmfWxexxQUvFGXFPgiTz4R8H6NRqvZKeqGjhIoKO5WcZSp/
rujZjkcGn4qaqKGIPJyj3DPWDRMhvzVrtcmWy0Kf0GUcoiXZzRIna7AnOy6NXKrM7gwsZnM01Qdn
qvYTn4e9cCeWD10dqV8aKq7eC30WUcv5SBsgIjWFHStEXu7Suf5pc1DSCnDJ2gw30Ys/GJCOp6i5
z5g7W20EpZ1IDpwpWEYw3jZazzZuUloHqCbxdrTguVNkrZzcBcpk0OeheLaFWUN9SzaTdQmy+RaM
PPWqC0yvabhXY2foN1UYHVtSF2ttnp4ydwQfzhmNDZeaqO2wWCVi56NKO96FaDiOzL13MqgtLpXG
6LcLnrCzS/jCZrMaa7qIYGmpUL0txMqspIXHEti9tYnYCiUL2449PeE2tnNoFNpgriX2mgeXRWZ1
Sugy2EXmmWO3WrazEv7fY7WokZbnrUaRQIMZizuL/Zv+18WNPcSnwIu0a4Frby8HDH1W9tmly5HU
VtTrehRWRxzj1obpUAtgdbNvCj5YyMd+wznHK/S91gx3uef8Ll/IkgTA3tD/EP5OKUN2jWNkjM/e
jDtkppezK1K5mzM2jCrFysTn23dTNg03X4tS/mClnXeFUhhmnI8EWC1WLqM4oD5iogPH79uLK4hY
65X5OD2lI4niQOKtR3oEJGk0M1yweHgVlKAv641f8qSSbBTntgT61+XmtErrjqcgBw/WTvISl/wd
LkLG0qSsI3zOU1ttQ9zSqz7Qn+kVcVZ1zf0rVMVBTpTL47aHvGjwaYkreubcNtuOwnwMYhyuRFfl
ujWNE9P1EkeoIZktWNuUYzPny/ZahQAicXoE7PhL4/WJWOBD2JBYnm36SRAHgqTu0bT7Q4S5dI/3
gz8uN6ptaeoCfLO74+Ds4KLMvmMBL7xJD50yt6YF8rieldq5xX50vZ7+nd5ZEapYKOhiD3pO38mk
e7SDioUC+DYsS66cYU8uqkCb4FzOAkHcPNJbitx6Y+/U1jEhTIu2vkDBGs/wI7Qo5RkL67J7sNRE
fgr//1ZapN8hIlOC3CS7dhhe8GDtQy5wM/znlT01zG2Fj7YptK+0sOv/4u68dmNH0mz9KvMCLAQ9
eZs+U0op5c0NIUvvgibIePr5WHXmTFUDM8DM1cEBGo3Grq4tKUVG/Gatbx0BvD7DppN3ET+dO3bQ
aRMesVywygvCDysinKaBbYj2quxO5MZtibcjMBupxa63buqcLEUe37vKzS36eI9cL7JOa1UBcR3Y
ILNb+IpCZpH04uFael57ppxFCpFhkFCABxCPsJ0JaTZ6L4ghEeHyRmrdspH5yvx7Zyzf+x7KkBtX
bPKNO8jIbIzgIaxpXuYN77rlBYe0oLP1SesIg7GGi1A6XJsRypHymALvImsCwNfY3Awl3lc2vck+
tlPOcuz9oVcDzCyLey4xEmG9cTvHzdHTDQa7CNBj9iotUyHaCbjKIJ9vbEa7YOmxq1pF/9ynNCUo
I2bukmlXszXBNWoCJ7HuTKfGgjA+Wyy9XwY0U344nO2ZFepSSDN6916GRR6g5XEKh2tnhPXjYDM8
sK8oV7ITahsJdi/K5obz2jf6jG9RNM2x9VHKCuspqlhCp+WUI0HRm3AY2EQT7LzlEqEicJoeVbj2
1l1YzwcVIx+cBLJiGshr1bCJYndnnIi+8xmAhg+VIUsCho/0dUR+SfWN4BlB2LA154ChKSOhqqt3
YGJwt+TqStnupTGqbeEz3J2tRxv9DKyFybzxeypDX6CPnjxZIXrsES8tEh8V5BeJ8nhtFbxLHhOP
EuszQSjxIc7Ue59LzlIbBRc6XyKjh01kG84la1rrOFkuU4DI5qCqugdRDS/S/QLYyPiCQPRdXXzk
QbzMLdo9tsLrNAzlKRUTY6x4PpvAuk2RX0d1km/pFD7LxQyojOHodVO+Z0PUMmIqSixozGp0zrVZ
S4EHw0IVnpscBUT7vg0jatkISbxX2y5nyXtNxtGa+EoUpBWC214vLPgABhXIgcwjqIeJ/66BACz1
04AtdWGoS0bRN6oPSmh+4sbEhA+YK/jJ1JDsA4s2WmtkMMmSiNgb8spTrL5YwPek/sDOqCoavibd
uAwMmeZqwpsKCRy5cMjvmqLb2babA6shV3bPVEvWgTOQgC18oTnXs40Vfk3QjsEtV9Crp9skRpI5
mPrRGha/kT2xKlMWlvd0JGKjhckONKYgbI9uTH6w/xao+T8KXXh3qiqPwagVVwmj3WHIP7UBeoN9
y5sL6y1xrCPDb2wxXLZcKVc8Yc0tw9Nnz/ZeLcu6BXz7lhIp/JATHr+aecf2Xc5S1HyJFRasKKVN
ItbDahLQUykAH5WhHw9nth5Rp6YzjUNC25qm3tmPRLAOy7LdT2k9biCMDxHUhJYpw6aOswPxFQBD
O57q3K+2LnPKTa/D5EB/Vu1CmiGm6hUPJIlkRklBZooZLVrQxsT72UQ620SkBibMY+adDGDHzuKF
XzzLHp9upZgga6TvuEamfbeMOELdl7t4tt0N/QlPVWEh7HPUouNGBzz5nb+hFa4ZJX16gBu3RpUy
WElYkrUh/ivTFf2xMqpzmjM5zx2SgFTr0oxO+QbZAoOwVn9H0gZu7nTsaEOxN/vi1iErnKWgkGcN
eSSZNTcpXp+ZRMCk2zvR8n4Ql73yVNUcNCvx0iD/1Z7wLVUg/HZqrpEmfVoJ5HMIAEwDXDLW3ayE
29kwTobpeBPDNV27OTqpwb+uycm8sjOWuGOk2DO1+7GkuU9CEjmsUIZHBfeAvSZv0zQWW3LGfgMD
PSIgwvza1YRDOTyqaok5kP5La/lAEz2yT4d46ew6Hpwsy56jGG+UN6UP3Cn8Cer9foANXEx2uQVi
zjTTAzcFhsrqhvbKvjUZMK0X448qm/Igl5mSUz8ELQg8V5ffLg+pGxQFEJCQtu92ns3iEhv4AiIL
QRn+UQKcLiT1uPQz4XtnFDdhuFCCgXIy4Xw2PXmZCtGd4D7lm1g0X06KqSSL/IfIaA+EpsH9UcJe
hzostlNkYNOAnr1yAuS5s3C/Bbe3UkwK5pbrxREln5gxET8KXPPsfzuAPmXvTeuCFcyecrzWDvEa
ODfqcAAIiciwmNvFa4GQVxAeuES20MS1HBr1jrGkPEFoOuXmwmhoWU3QrTFWh7W2at3pzQ4KvEQt
c9WkRsXeY/M9FK5BVlIVnirjWxjIVmOSUU9+Plb3Cp5fMBDWDsIQf0E4XgY7hBM/Fy3msveSpeuj
0EdZ+HelTdpTRMpLZiyoI37FVlhv0wmVHF4Ytv1IHQ99pgyurpFacarn63hkH1iFk8CqCFtTDvO2
FYPBBdy2kDqyHYtV7quuh62BxewQkuKW5OWBkUh/XbCdPVhz9BVnBEEx+z3jwvmOWxt6glZIc23U
4t60qNslqnrhx4S21d0NPAqXpdg4nqVbxBvi9mreaaxcQUueLLQJCvCnWKaXhlCPtWBKte5bf/GR
JIyPh/rSpuUZsAOqAK+C3mH5ewzuZSZAF3jGlYdUDBMXNdSErGGSYXJNj0aFGpMj0TcOeQuiPnBJ
tev/r73IFl7g/9qLvIKqkn7820f1/W+HH6l/4npMq39Yk5d///9Yk8M/PNALFGAOpGsXu/1/WJNN
9w+fkCMHhC6ltXAW8Md/WJPdPyzS1RZ3MhUVE0OoDXS9f1qTrT9cD6WJz98XCmGH5v/EmmyZDt9Z
85eHeTFd+5bpu2ZAdK5phYL54J/W5b/hRXxrLiZ0hkj2WQjfoWqI0gHDUNw+scyjn6/a19hu9a71
hugISu00K6XucVDYZ3wDuzQuse12RAaBsEDeX1vlIc6J99Glh3lMfPVgDDfZbMtr2GarkPYQ2oeb
3UvUGauCiJVVWMbitlbpj8Zol3AM3auJ0UJqYz7FpXybdGjfmqB+9r38S4aMSzwRMW2+NfvZfUBS
9IkenSZlzslSKi5pl48PXY3XOEoaWFAVwWogvp5JZIIsU0/lWpaVvbEU0HECAK90xh2bMYm9Zu0L
HhWtEvXz+OAlfkEllZI1vBRNRAMf29nzT3KWobNuUJWwFwSFUl2hy5lv6Tl+SOpF5g6v9RqmIDt9
PH98Rbe77QdFVkNLGpdTbmQ4JR8ueoY6j190o8aXpKTRJQrRSfNfOSJg0IRMBw5jtEDnrP3j9tTh
NyqD0kKBDamozg7CGLq9AZuNWb4s2QpDv8/W+RSLp1IcXdLMCMtY7Dk2V0NQO5e8KpZGfdgHzAbX
qUXUc6nzeWcVkjFFSWiCVXjbrEufHL40VtKQePUOiwiDk41n3nk1ewvYrWhWA9hdpu6PzjSvaL/y
jVXn3zXo5q3w8wKRHOeVmhF0FmPEevLQkS2+yuN0gu7GJKLyi4gjZ77Lfai6DsZWAiTYk1FI5eup
QTGUJRAHxbLyLIOuO1mxurJs7wclSbQqu69IYaokexnRRTSMa1bPGcUdTjOvnPMdv0a58+C2Evo6
jYemy4aV37SYTs17sx0VKD3JLgWScDkywWyVeDQmvJxxTOiPr6sGcDCRh+NYn1gPldu4zg/d1Fi3
6Na5lVxi5GxGc0GH4KBZrnDLR3JcV320s+0iO2D9JXSrSecDuSDdMUGBgHupXtfNlOzG0Tf3ENzo
UkOKE1LX9S2Cl2Ld9b/V1IzrynA04wgM0vYwmdsuaKrrP6nINYXxrhprMrngK17MaNryYg8nz4M9
H4mFLUHv6tcVuFHgbFFKZFCCnYZ+rrk4dqJudj0guaOXsEQOu67dFgOLLbITijXdFQO2pu2ugrI7
k3m9b1r7IJB+YxcdPpKZoUeQW2+eP3KhJxSRLGKrcLb3RsOkArAVbiI7vy0ZJmrBsKFZXPtTqx6L
Xhm7XlkvCQrSo1wma3MTeyul2e3bk/sUlK3YFKC3CNJj4a3DkGQVU7+E8fzhjOiEDTbCq3r03nFE
cdp0NzBPj3Ob/9hZ0G/KpPAYJoMCadtPN5Lx1aQuVS/0ZagZKrr2lsCImp+NMUcmnXJFJtsd5jVS
clR10nibd3bZkowlgmfqymPTNc2zM/geFu5lYVq49YG4tsscT2ILhbsntu26tOqlHvONu6Co3iSA
7sqP9Ldb6nuwOOWnWRU/HhWFPabtPTb8jtqxenYJcTwZxK3hm+uOxLSyiyPodp1W5Xtgp19s2fNA
PzQJ2615aM5uH+G8ICAtB/aMNcMAPT5W3S5oI0DNw6JICpEJeIi1Zu1fU9myFI6gTM4G0SSEs9Us
TtlzLsXWlCIfjxCCtXZ3x7I436bSZClhA4RAHJ267PQYNbDXU4StvNrSaE9eZE6YmAFvaQqc1fA7
DWiQJFpHWGvLmZCxe2WJyu6z19+qvamgkvG3bb2EZXGt8+fc99kN8lumuxZkwvfXoi7OdRmSCR2M
zJ4z+kMjxrUi66ekTe9kTCI6s0R2sMOB8cPvHM0PvgvxK9JLBDuwNZkfchl8OxMBlXHUv1oKK5np
PWShed8MN1qhHIhktYFfo88z5QwzKZ4OmZLVc982yjlYDRrWtoJOJWuG8m4iH4UNF3DEKn9dkKu4
6gV9s6nUITEnnD7wvdOuPnG3rS0CZAYZvgpELJs8pBO0qg1sYLTALU20DXEhAKATkSu1mi06NX2A
Gc+j5yf8tk3zI0gIDVDLhiQSO5szY18Jk3VH6d1kABTX5WAfwj69Z7TKprW1Z47BfHfkBW12hSbJ
Q6CHRntwKJgD05iS2BTz+Lb7eOIwNl8c0FOg4vFaGpX50TEdSW3vqnJaCANtb2yUXX51sk257Jj3
C4KmdwBoEbU1Sb5uaiKvNebteAAnonKTHSA5Ygj+28vY4L8okJuXk/pM1BSxCWAzzAzm0lBYXDml
cwHAsR4RWAAvSuEDZ/onQYQ+ifwbPTe+waLjqGK0NZYTAkN3emkMe9e1+iFzDaw/Qfnb9uF3PdHo
FdawQYF4bCqS2vI++vB1e3aDqGaWQOqgZ0Q3DvqClWcAVAkb+YKw/jgJtz8Vb0HqfHs9bFztMbfl
IyIfgHlY3r1ldUgizsKd1BM3Xto2d6PAfW4im8NTIvSW8fpxkmRfuh7pFyV9C8oynx1uyHg5H5YV
GEmZXk+FNJ4I4kRXbuq9IjKjCA6FWZYnhNPU2vOX5crXISTqGiLBfGwj40c4ySWa7OusZbLQBRZF
iHWqjaI8mrytdPZ9d622mWT1EU4e45AIEUmDqQOozHOq2QbSVWyacsi2dQFqyar6Qz6nFdsDdnNQ
XBcFm2azUUfXYBzJNCXfE25MtXFl+8wncTuEIEXIO/yqBmUhhy2eKxU0BzvAgmGVbsYIoyZZyrV/
MKFypwpYqkM1HyahPkwRHEbMwmvZYyMk0mclTfdBAtv3PcXMFsbkCtIOmvLqFX/zxRbNTdQqVORe
8owuH0JjIvQD0WsbRw6vZdcjZjAh1w707YtYryAJskLX2fZIncdmXE19/oSsIt8YDUOCwMci3Mlf
1IYW4RoZoTdEB3b1OtLMPNAb5PtRWmvfhuYBjWSGJLZoiEgXdlh5bbOAQ6kvF28AJLwUx7l07Zc+
G/qTGuyrUWKXsQOsrq5lHymr9iCiRoYqiVyLrn4XUCnnRGS71pQ/9HNq54kfZdPDinnWOzJerFMp
kKstcwel4+aKG1DuIgyRxfL/DjEchHNn7EgGcHT5FlGQYQpDuidally44qwJvq6Ja7mssM/4ElEc
6RoUo43P7iQfP10n//TJAL1py/bd1sHBDqcz041vvPoxjnPU00wwMMZOj5LXzm2Mz9Z17zs5Zqus
8h4D5DC7gYQXfC3pjIy1/47G+jsr8XbXJgcg4OUnpy3ladbkWpQ28/uV27/mjpvua6AXQTC9uHb2
EIEFJzK4w+BnaOs3D0SwN3z0XGSHhXZ0F3iCRV8h8IdEN54kKmWkpJn8kJ82PicGWboyQCg2kvA8
sYR2LPdcqdE5D5ODojm7YMth01EBAUnOSi/C/bn8DGM/2I562oKS/h0IaiCVgs0lwZAekbnERhRm
AKjLlAi5Svcim/DWpuBOVDCziIwRpAbIqQ19V+UeHENj5+V6C4sbRxbRh420knWbme/ovUFBMkFg
MNwm8V3MpIQ0QybW/Z1LBnVjh18FwPKCnE7V57etMI7syG7SitgwhfFq46IrjTr7O7AXU5QOPzVc
y2R0T7HEkIqVCtZmnjyTEXFntPqc0Luvg9RId+yDBNYMbBfsL3CF3saUlTV3CzibYXSylVditxWz
2s2ZfmpKwh9gqtUUf8hL9nbdEJiqYuYKNS+UD8UjiD5ivr2EEU9Gbe/oEXNIyj9MU3s/po9kr/g7
FUZHeEPLgxbd1aF+HyPaprb6YPb7yXb8Ecb23i1duaIWSjnaofvWpXjnlLyba5KSmFkSahpQG0We
exR98D74XXoS0XuV2dNV0bMvGEeWP8zsP4mcyBZhGPV7xDaGmmYi656tfHOOFP5G8AjsyxbAkZMM
yCpBDuvpGoGv2s9LXI6RrWTDSUBjBnyPCX4WMQ7yEdjRLR8NpJIbcnw+VYDVAlIetncq78mcPwpz
wa6U+sEZ8yszZy1XAndjg4V8RGbJxmRj2Ej+ZlVAc8lmLtDYxpReezvZDk+qZEsb4LYkrCjHvwfQ
LXpcSIJN2plLXG4NpfU2hp68zvzgHqT9vrQRB6bNTeVzRkGmAI/6YHNvBnNJUoXkMeCcuFEzKHFZ
V6yD4Zpwgro3EapO0J6YGwabo80es2KfdPo5z7tLMvef9oQKS4/+Y62T9iq2wicEmzm2BPwybQSd
uTH4wXtaYhGW+y5KvZUzDdMOrVGdtdhuERGYCoh1x3F4M/soqQL1onNPP9QkemlEKecZR4cTp6Ak
ZoaECePcjsVOa8QeNhZ3z+APPEinCLB2gpTZKgMwJUHZ+L4cN2MIopBx8Q+iAudZmSHRMzrj5jlL
2OZ7KaF7FNHi9PyzeJWYtQvoG56WdylelhQZ5UHHag+Qwd0Ln/e8D8yrvoqKDTgmSSqa+0siezL0
N/jus52yEZ9zzWyamWgURtRYdAZim6JzUJnQtOr+XE5opCt3OM4iJWFUsLWY6bZwf6YJ0vueIbfO
Aww+MRpgMRnXwHLilZXZ4BiRIfSZT/Xdynt3oB5lli1zSBp2/EakmL0yU/8waRTyECO/Ma4yBhbh
JjO4WiskcysX6YqJM3ctzOnbTJMXFdCd4BzINxXsUrpqdqRjoj9tyQU0UB+vleO8W3NY7hLGNvTQ
1YWB4OINw4YbhM2rMcJwbGm3igH6qIWEJPAQZ1D67yQDvQoNh51yfrjS2i1HfpjLQyHyTd8TWOmY
1W8UM63ml7dzR3BzWblFm9jS27FEKI35t2bj1HqYWYpa7Ym7Ir+4ieU6sLJ3P7OXew4iPoJDn1Hp
IZybIyaGkYMXjXgdu0ezTQHvtyCyDU3ChmslZ2jmW+j3M6nj6wTIPKhhua6drn5UHjPU0aIpqUuk
clNRp1s/AJMmRIcBGTWjBpAi1JIVHRN/1+Zs7fN6+V8OypSgmq8G+hWuWOTP01WoQalli0Gz8MOH
kYPLIo2yGURwjLQ8+9w9qxYkgpD2nUkA2aqd6lf6Q1bZqIJ6Rtm0fTE48eKxypFftRPULB21rx7+
JUoIBkQ9YcNE0UQ3iHK/B4/l76jYEVekfXlpd82nsMLLcD1kCffTlHLP+o+eIplhgn8E8PkrwqK7
qvl3qnbG0JTmX21pIRkB9QOMdj6Bcj4FowEqb8FH5fPZNzlku7A4Ne70PKLkCIusXHkWpqvJsF8G
eTcu4CBOumTTVRNPeMATNqOT5/h+5XvOll5FUQjM8arvo+sg8uujnr1Nk48ZK5dgVxszq8Ymj3d6
+iQiQZ2bpT6t2vFKshtk7r72UrTQ6ZTDBfCTTYnqijsSEG5LjObtOH55HnOIauR5i/W4g9Fm7fpq
KeySdz8ixq0LFPbghjxzgf+7n34dj5VCQvEEqSnZZ8J4jEliOmApzwHOaaPfEwZvA4jou63vuqce
4++2MxFlle0djlFxFbk+Yy10IVZcpWviN6CnRblzYnFw0rb5XvMl1yMfMtcav0ZTmbswUgACG9Kd
Yy9ARVP37lKxN5trxAiYnuKadOCFK2BqGGPcqHtPJ+42gPuzyggtBF6md/VU/Qb6S4zWtM2LLr+P
QyIZ3K/WaNW+z2gCPFFyJ+YIw3y0pvkYPQa2RFUbpW92ktyTsKt3HgSIYwY225o8c51qxGh9Sx6m
7e8iGVEb8zlg2cBn32GDiHDCF8jl5pT8EgalK74jVkkUj7GF1W1iayqt4gOcHjuMhngDcttXCLiw
hyUpipQi/JhNniWreDZnQFakgDOJ4bvMzPCFFoziuwTihBfCGmwuQEZVgE3lRuRds8mN4jong8CP
QAKL0Xg2LcQRhonMq0PPZc/XwEq+MW6MN9XwMyigHI2XPdh9RLSMY+0SXvVtqoh4KEiw4BkEopfG
D5l3W+Rsgdi6z2uqEddl7akS8LaJ+ohZb7c9PYSdBk9Dx08sNVbexCleheInrsjl6BA6m+74AFTQ
3bchejrAHoJzeV0Kho0ui6NqlNF2KO7xPThb3bBwwcd/U+ok3REEN0EMugSt7Embqt7S2P9O4fIR
yYIWGgwg5RgjS4Uwzh+BX+NKuGXyS/ekOgLCqLLmmZVf1Hs20xqMk8OAdpNf0FxWuCSE+vW4Q0Ka
KC8usY95+9lnqOiMmAn8YBkZ8sUguzYHv6x2Bk/IJrCnjvFSRGAPFy8XMEo5GT8Wc/wa8PRsunJ+
71v7heeWD6RcBFewyHNnYvg2m0RxEC1N8tzrQFHnM11aIznZ5FR0E06dDaCUFfqMNxEnirNtWqRs
4t2OnvPS3kgdv7Bkoxi+pwMFIjDQZ3b2xq+w59jU1WzEilvYWYzMBRfuTG5J0y/BEhRAwUxyu/Jw
IFcVAEl6q48OWSpbQ2YhA92eBpZsSve1jquXKkJI01BQBlmCBCa23yyD4oNyGo3mOL/J1rhhzX1b
W+1GYG4p++CGFgeb//Kchn0m0A5g3BeUYQ3inzr8hRZCplZvknVZDkeI7iRJ1XoH9JvtV0IkBNSm
66EhJ0xZ7hcre1QPgABc8puxtbU5YRTuV5o/CkvAIAopGCYHA6lFixJVhsXyeNUDtyIMhP/KvDrg
q48WMhTm0Gn6UywTmNbKWX93EeHFL0bDX5wtG/mJ6U/sM/Z0FIqBAdsNwRo7f8IoOCIJLhsCecgt
jgA9kfGVgIOcwsxf9TV6LhTPZauuwtRn18dZvykr69Wf7Ye+J+SZi2/lsSZc1QPSvSR4mV2j2CsP
raeyWUiG/pVb2195b01rO2oCDsfmquU+X+H2eUx99RDNDHxKBwjoGJ+EM9LDCdbX7YL4DOSvyNoL
00h+hpHatiYABt+tPFTB9DVJnxE0lDdi+ZYVSvXZoq1AI+3mm8i9JWYGnQn661XfhQCds4fUQPRA
tw/NMr+QtXYXkmbGXqnBehMjSgx5GNfQisBqlfWwCftNi5SQDz+r14sgGamVSSjTLmWXsTZxIJHY
zMy4HyMCrA3UIG0K/SYwxIbRfJs6es3yPlhti9lHljUKcp4a/9B74Z2FWxnbqub9MY3nMOQt15xm
2ueX1SBvWJsihXgrwdnjN/U1JXypsYj73bPOpntyRb7TjPxu5NoYe9lbNYG9ILNwvlXJg25M0Cz5
AxgWa6UwmSFS2Puj8zPUGCpy3uy8RphUlkinrPnGqOn8HTl+A1LFG0tNOlvyI7FfjEkQ4e0A2/bK
K2K+X8yu5g7rxg/85RbEzfo4BlSu6pBPA1Mnaf00gVpZjcGmm14HGWyKJi3bAptPgWkhrst7BNyp
3sUOMX2hqt4ydFIIs8TvMjpwGJiusrvYZbTpsEZYGwH9aOTuG0IuRZnpNSzF+6glVMzN3zpqp2qR
WLh2CfCWCpk1ig+ZhCOn6oPvqaybC67yBppv9hXpuAAWyTXWTj91PTG5bPqPqGDB5/CpRzG6yNIZ
dl7Hh4b0Kd7GtnNjtv2jG90LqpjV3POk9kxGkN8PpL2MvyXsGtbroAogQF97CZueBgovY/9k23n8
s3hOH5WJ5KBO39tS7/IBERXXMCNzMAfrMnqbw5Coipb0p7mNq019W4QD02Pc0agkBiBOtrVuiuAz
KPTBwTi+brg38ApCyTBSxtuzA3IGvWDUuflOx2yCRA6pddZXYNrQRwGY9JYMXJyY6zEsrrV8x23o
gIPNUVAROZumFs8pbqKNP0kI6Mi3tP0t2CgzBYyMNdSNkwoWk7oB0UQBZ2SCeSccbjmrY/8vtbv3
RrR2SVSSs6vrB0NkHwT53QZ4p1BRcE+aWUeMhx+fU3NtOtVTjVAReFH5W9r8j4ToA1od2nBRnEH2
Q6kj2xZnj8JZMf704fJSKC5UkRlnv8/IELrwq7U4heEMGjKHC2VDwTKKF1bhl7/eH/A0G3qP1o/Z
GbTVd1GWFWsnBbrDt58m4sqoyKaCofgOZxyaxY6yqMvvsvBXxulPPruIzxPrYiP7mZv8ZAz+A0jD
t7oEd0W9hSSsGo7UFsMykAiwjkJRqSPeNBT8IXVPn/AphxWjjHhpko2POotvBx4fFFsFB9QinskI
oeDmGiivLIKEvdsu86Fb8tHOBfImnkIOsOWXxSaU0N/mTTTG64wqHFUdCdmWR21XxBmFNh5yhdBL
G/IED/EqaWNMz83yXAeYN0RinBVh6kKHbymcHILDwfKmMgUoaN+owt2PRSG4iO18C+9qk4zYWyby
2PyKyz9sCO7JiFNt3AfdGvV24W5PhADtzUm8q7rLKIntaYPvYy3NdjqyLMBY7rxhPmTphbusXho4
1SSbWvOzQXBa6LLlfenOIzNYik3/MUr6q77jTar7PtjmhvgQE9GvwiczPCK6ljoRb3ZTPyQdfOCM
E6tpuYwqMzoNIv7oC/6EZ7jQ9idNM838onn0UB1OJK4g7qVE8NwvK0JDlnWc8JgACXqIwp9CPY5k
c//5urK1BsHgg5j2u/IhZIXqJRGIB/euT0bi7f082dkdNE46hZ0WlUGThjiGpgk5mckAkxUY+qVv
UpUAOzj1zkBeg/KSlz7sir02JyC9oY+bBZzBrkMoFCV1fgzfXOD669ROXloN2JjubC3VOG0RXt41
kFXn4ULkAzr4KH4qiYtFS/wt8ugh7dtLYNWCLoj1Rs03n3YGXJok3qY1P7/j0yLnRvzh2ciK6tT8
Mut0SS4yPjLk4z6eKxylPU6GyKXYQPgZB86zB4xh5XoxedECj2HfgaFro/FrIGBcsHfYkXr1Mo30
1ukRjXa64pakm8rsfabSu6gP0a5B4JQ+jkVHHKSRPfooi4ne2Vp4CZlUHPSY3Sqalh42y0bb7XUD
xWSOLl1IjY3XhRwtJlZuemuNjORLJ7nSY3hOZXjtj9GtboKrSnId5hPsDVyUqfVGKgijFONa5pV1
xR22laXzU4Suv2oESQnmWwHuO8E5saZGfYMfDV4pfEb6dpNrZj+iW4JVljyuhKbRr+4DbIR7N/cO
pvQ0+qae3zE9M9kYNIxFqvc9Vk5ADASZoFctR3LpOvuG0dWnZC+1cdzsQUP8ISGJkcSg/Xdz3BpA
+0zE//QL7EOJeKXMS4b2ZGGV23tFsHOy/m0Uz4r+Hp5Oc6slL6NDoo7djIcqNGY+0OIyKcs7Jbgo
UbNMvJ1UapkFhcFEU2Wa1sUsP9FiUMjxmPIeUO37+mSE5F0OiQEhn1dG9d18kHgLGFj2a6+lnoYQ
8cDe+lXGuK8LJCUH0sfu0RFcG0Z93QHXB3wwxyyBynUycOsvZ67wsNjq1Hts0C7UCWy33p2AlYTq
VUoMc2lO79i1n7ClyOpkDrLxQzSXWOm3fckuHnU9HYaNcl6DLaytJxFgeQlrQUMejMT8mTsYqWqd
uofC5sRrE8wcjsTzNWpx6wJfA5jPj59M91ncnBoi6Vbt7KyrWLxXA/T9kcBXhhwxgAJqTqc2Pjpg
f8znQNgwWoBSHcMYS6YjCYUvWcYE3zYA+U0xf5ynbzwrT2nR4VqEF7UT9A9OSHKx08J3mJ0ls3mg
Vrciezd7HlxscoCN0dzlJfxF3wYbWw83sCl5HauAN8Bo9w4pyrT4hdyWIx76pdyFyMYkqUJoj4yp
ypBL40dlFNjow+xzGNqYWDwFTyjzHR+XzoJSkih4pud0Ts1NIjCHJH35v5DMPdYl//lnWsc/Az/+
y4SPf+R9nNMvWXf1b/+vf9U/YkH+38gBscz/Vnv3U8TpUP49B2T5F/4S23l/OMIOvNCzAqaiiwjv
rxQQNHOOw+wVOcUSRMGF9n+ldq75hytcB/CjG9hCYCL7T6ld+AeIDh9tnLAsxxOh8z+R2v1rjJcg
hQqpX+hagYt8zyKi5O8xXgK+b9GWHtV04bDjS/ybvHNRfxaPkV2fwsx5cAsgXd3kHv/2+Vz+kvL9
I36En4AFycyU6k+Fn/jzK3tmYDlLpAkWn39+5ZQUClArDi2OcoiY1Pljxo3gJih49W9jY9os+2u3
gM9QO7hg7Rcxzh+Do8nIRpgfnsoTl2PEsTWeQltdfFvdXnWXYIjPQXczWIBOWnUkfxA5P2EkXUJQ
EONqaBhv//0Pgsb5Xz9ERIoOsDfb9FxUk7a7xH39Taw4zHGE9i9CBeeE89o0s12Fa3w9ePolG6UJ
My/8RCLjUGOO4TYr9bHzKmPfgbVhtPepLLb/qF7XHkqy9ZrSDZI0MQHZmDSrDgvu2DPec6PG5O+F
nBga6dnQYPHtJjgkS8xFE/kfcZQA1ihNGp3iCnXFTxza/MFEhOpAdocryXGy2xzt1MTocupDdz0L
9T6GCczzbIuR6AO1OCNOSf6QUVrXhj/ilvm1X93qTonqy6FnZSvBtGFAZRIDXkVmwTfc9wP1raQq
YxY8GuEvfgNWE4lxNUTqUqPvJZMye4bLkt862XA7dJ9TD3lqphqC0F2g8yq5YG3/IWC3BxG0Bkse
/jtzZ7bktpVm3SdCBQ6Gc4BbggNIJpnMOaUbhJRyYp5nPH0vqPr/Q1Z3y9F3HWYo7CrZSZEAzjfs
vfYnt9uxzpbwUKB9YU7kvnFUfakBl2ABjW/jI6hJJJ45QpcKCeBCiGCr96PXDtkFvrtHFCgCZNLj
dAJ6IJ1hOUjzkVjglkeqw3qkK4Dx6cQ7cNkH/gLuH9lQ6p7iZhyv5lScTEVruNrtSIxEzQGhcZ8h
DKBHtQ794tDYB2yQNdDkfBhHO+3JjkDCgi6LcENgHNfQSKENonjj8U7Xb5tY8yqU20QczrsUY2Nh
LME+Y1GvRfjdaylAHyfZO/maLI0s2yReY2bQWi/PVfzdrjt6YzN8IkMK6SD+dyZ1xi2NRqQAQGwa
4sepbpgtdvUmDKOr0SCEK3VcsywmSpeUl0bqT3HfVezxhzUWDLvgfs/uKrlDCAOO0UEeF0YuIgG1
8Bk5bA0hE6zDGR/VfU94ZKB2M9HPugVgqISb4cGPbmyvHZfnYmKaDxfhwc1KBEsh1E3nyxxqXwMb
EyOr1J2dtCDQ7dmv7M8KOOPWXh1LgxTHsikfrKY92ao6aFOPjDQ1r/j/6KCLhTfQZbd+mo6Q7JI9
osFrS3ZabsZHOwiooiYw07J+qnK6F8jRGaTsGc3OimERTGYQOW/UPTHW7xPmV9onUNkszMt544YB
3oxhHRH0eNPEdGZo2myKqmNnMS2pn7Qge8JaXuacDkHNZQhBBxnOYhmnYF7uBo3KKS5isW+oTTpz
HvwQBVVXTMONalmiVnFscXKa/kvqJDjx2wlORhK9xWIdlk/ZN7u1LKDuGo1MfmcJN/Nmpb+HXbMF
FQ+VdmyPBLZjiFopuAZyD0qU91Ko+0nJlpGCg2BydQPkGXPDdLI/ihQJmaxJHtFV8SXTza0lz0un
1hAi2HLwsV10bd7c6eM2oflTZUzNO2nC54SihIA6y1S/XxsrcH5Ztg+cZTyUsnmCabcb0rIGlocP
xC4BoJe9syGpZNkU4IRZ+uGammheA2EijizHPXm1g7wz8V1txOpx0Rvazl4nkrJU195kHibn4ong
+pMqgs+FmG76DfEjq6bMyzOgokPEbL+PG9ScQ3NA2JLtJ0nRbdmE2U+YypaAESGGJMogXLlsq5gH
4xLFmhYgoYifwpJxkUkeRVA0lVdr4y3o2A/q81NLMOWxGeadWbQ7rgwyXwl9xLqXoky2umMFOWhk
TbaRlUmIWNBtW2R25MV+T4Vgo5YI+bZyqSf6Ov1rxaCU2w/lHMoVLN1tfw8M9Dtz9C9BI8wHfU0m
CO2g3U4yaDzrZGXLm8luzmsSnWxfol/j4TvmduNRSufbquXxkuAltviCc+VAhdA6Y181ci9k9UIO
ZrvvhuIe6uGFYIQOfxoWMnQI2/zdUGh10U6N7F/KvbniU6uK/XRQspPKNIb3/ZK+o2AhpwAJyaLE
QzqXb7ZCKBM2DkLg4jiX56ZjmatF1hnNfcXFxYaDnflrTgW+Kefy2xSvaRkVwpaVtZLzc8DpVUwc
cgekt2JkLJyXqs8njxycbCsjiSdavPYZE70gcXN2zzVqeDs5VEtNirhZnRrHxtClT4/kEOAyqYU3
pVQfTTcjGAv8Iau+NNLBdl7S0Z2LJQgIIa9xnpOFoJL6szWzezaXxwWJ84YRAXWClT/WZX6EZ/sF
6q3p24zaQLWzeyoArqaO9jnG7nvCU2PDAPKpGJbgmJNAeQDNskAZwnPSGvhf2xWlxX3IArg81UFF
6onOmKzuv2CY+MIWF8B0hOVFy61j3zEe6VLYTcR7Mt0lccpt8SOUw9cyL6cjSvsHA+zTYXEY57LS
3+kLy1xnPDX5RYuU7jV9MqEDjN8mHQdfBM56W43BPgHrrFKkhQPeW32ciN5q8j2BqBNUMvN7vG6Y
y/DcqB4uKGex88xR6YELI2cTNfAKNmoJPRF54pCIa2FdREbrFqM6hI2Fy8gxsY6W5CE68sFqUZjK
3mKQ3ZIXBssm2gsr0WhoE27Odj4REmQx5+ISKtWc7czyRpOHtkSIYm/KetgkdfDoKO17F7nxVjJc
wk2n3ttJPRUkkW8ZvZ0HWkx3eKVe489SzVvbirhc4O4aY+bul7plnTtcgzEMj3U5PZRdzuQiR5a7
wke6+SM11HLMGs57zrZrXw/zJZ5QiTZjCv04Ovax/S5S9U0kd+WgdxdCqL+GurihwQaMp6LrgrjU
c40FTXFifIQxMz0+c2+s0ZW2Zh9cyWK/IyH+SDensS0U2aqP/cQ5TivOfGeracyERxZxvjPmzWbA
yuy1SdRdhvBgGId+Hq8sLZqneDIgDIK3ysVauBhp7Y9srMDcW9OhyGC02RU1bjRfSIViYUTSp4nr
EQ/is2G6T1pTORgeq9eqVAS5gLzQo+5V9Q6Ti8D+PirQihXRloV9nw/KG6fuQ6gp2IUGhu8wgt6E
3dwz0+KrPbmKpCyX4KzRzZCCQfbShwoVcuNJaDO7Jo0DLGnfnB5JfqowvSxHNEvZBgobK+gV1emM
6aNtj7tqmjEnGvF1fTNAPxAEATa09dfBXmWd01vTEYVewx2+NYysMfk7zo5lMc21Yxr7cUTtjPD+
rDghD63kHNPNJ2ZUy7ktguEwR+1La0LQAKHnu+kQH7I5SnEAOEeTTnuq+n0wEp91QJrnbiOHJwsr
gXAPp/B9GlP51GD7I85ka9vauK+mxn6yBBPjeEqMC0+SpwRoCQBbANJ9NR7JqJN7iu23NtP7fbOw
3Z9E/Ywxt/L7akouMi/ZZwRLdDYQBDuQFLGnI0QfQWPE0upBEveMmHg3mxavUUOFQSOit6yKIwdI
KKN/JUwEMWZBSntn/DDgHb/MwWc7SALfStZjuB8wC3bcvEsIxcPuTwuoEa2Tqz6VmS5Y/eOIinj7
TMUrnjmujwYL64NhTyTUkMyKnGh57i1Te1MS84qy2nfLyp0tIUC4KWXf+HxkwSZJ1ykxtV6UBLRS
tqelq39oypm+aMD23OJLUUF80qe3LkrcK5Bycyf4aYEbfnf7hfy3oP4AseD6ZL83wGQDeHt59Rcp
QN0tS90a1Ke8aKnxwHm3vNctHukFJ7JdrQ5A1zU9J5TSkxAR8lKfDhNRQyTjztxXetTusB36LGNH
InMEHHHBFIyKDe1m/U0fzZkOryfyCCAWtpfxSUwKWQghsqHdCHTiDvDEdbijlZJ+DHu/ZnolR5Ma
Dwmrqrhn2RyAXAlj82np2+Vi9+xOhYEuw9jHC9KzWkdyFZGbCIXZtfwaJ/lK9CRJhcW4tjC2IW7s
Yx6xE6NZh2CQOu+mxdOpqrueej7B+xSdafIyLbygZX23A5JkC+KNjBXiFekrbVKjqPv5i5wt8vxs
2DzB2Etv1OVtSPWSaaKNLN/eWy1OYzl9sRjQ7VQ40zXHvquXL9nMdDeXnXOGIprShJB0OIt3ncZh
nwaM9JdFYxNdG/vGWkkes3sgCIw4nQTHS2vlD/CtwxNjrdoT/JyyQf0xJZwFI2nmG4eB9oapUn21
9eCF9AH5OJfNS1vIUzkwsp0i46g0QsmzBXWx/NAyjp1QK1uUGBmYH7IkecojAx4I4onz+Ye2gsCb
Gvh5v8TuaRgb9xQu6t2E8rWvyKBkotW8TVV8D7yaOowac0J1CJ05P8OlB+dBkVcseNwTTB8JyQk7
LS2xBQU1jWPEI81ATRi4txJFGgI4xp+9UZ2tntS5qo31Q6svX/og+iznNQZ8dfc5iAJtNBebsmnd
HRkJd5W+Sk2UW3tDO9oeTqTcy6Za80yruoInrbZzFwx7wkEEBeXSn1NHDQdNN6pj1HPrh4qAJBut
dRoX2rs+RfVBreO/wTSbYwfhEIVJCmQDBg9EIRo2S/bdGU1DtKuWRnq1MTAGLHoK6p/8DVEdmMw7
kq8U4U1LgeTCgRlMtRvoTJpupJSaGVYT+HC14Ze0rnkzuCex6ELQDWOUiDmVPUPZfQ7OGXpEc9Vc
59lkaeMpOA8hIBfUJBm+98Fy38SM62fRUx9c7B6byCtgR7wcH3VVc2BroEI5BrmF4R+Q23HTiMvz
nTyHY+UUpD0guCOSDMFgvck7IXewb+E98dwEkHfokRoHRrzH9feR8sUbfUTFNzwDHFH3lHjArvtz
jwDX64zSczMAwuls3qRTfOtcFMmDDS3EcoTxlA7HUYcZpCHpI7oGQOty7fTo3e6QSLeGWG3e/thF
+iHvszurVj9MaPUbM6fysOtVKynsGWqdfoLaQ4C2gqsSDfo1HaS5xq5k+zLGSSZbFzpuGp7tuAIC
BsLOKzBPo8cjNKVivQ0BBVAgI3WLvU8bxxUE8qL/ksMC4yBCPfskOLJkHaGsH5+GaNxZPWd21KgT
TGb9UoYAe8mKME1cDag70bSKd0D1TERqCC80eJY/2FiauBg2EHgS7JXBe6EKDWgBUhItia9V0uFM
jUhMEqI9LUqTZwQ5HQ9SSGzZX6tbILIIMkKFbsIVpVV1iiSG2klMd1c1fq8oJSmgG5+karrC4j4l
TXqrUkgYkbgE+G+y0niqhQGYwEg+7UB7RnBMM7rec6QCoCEtW8CtR72N9A1/cnWIJ7c61XVybeqm
vc8729eXlBAjASWkF0P4EmVQoPPawDESlfgqw0aSFdgZj0Ml/Kgu7XMN2Y+kSesxgRJ3tHPCR3KT
EPUm65/hbYTP1dQd+D1NPfY3p9HsIx9W6kFHQnLULe35528q6elZwhJhF5iiR/Je5de2aA+DAFWJ
H8wL0UxtwwGvYaWx4lOOeyOxrd0GCRrCqlPPqnExEndqq7cFt1Yu3CN5TAcrbDDnkUL6718C67Wr
4ENXFnt4ENxIL4DspESJESt1j06CA8TIhn02iEPpsqeBshMdg6H+C9kEJFl2FOz/2gOr2cckVmzz
CZv0Imd6BjfBOGlGsCrUrnbjC+WLuXM09KEmNz8cPNIEy7a5RzN4N0PKXtyJxtuqvaXFHTl2FzsC
1u+yldkugmMc9R+r86NdnhmIGJuksmmS1bbWs+ZKHjQ6SjBlaX3rGvlZ9tGLPbUjoIQ+3hI1TTlo
3vqlXg5NqD+2xTmpkA0HyvqRVgj/QYroZnwJdWZ6hLjj4dKmfBuwWCrCJUWARBEDw1wvv5HEZQEf
Z96ClcSeMb3OLVorxDz6bibDiIYVRYggoNRpqxjgL59QjlBSaMI8ENfReaGEU5qz5FyYE2YQGzwr
i4NzXHJ2DaUSVNFx640DQIOiY6VkYXC1bd13+yrx8iE95Rntq1UhvGjJE6yI6PaiVUmrVkOwPn/n
/6m8eGyznaqjnQH6YaOV3CJx3n/XZsqEvsCUseTPRsxublpzD1SNNWpsTbEjva9FiWjbOxfU/Tx9
Y87PjUdtUjWkyLgGuu2h/rCEvc5ULcAPhTw2c/3RUvo2RoXAddL9TNOMjSwJgY5rzwbR6JsNnZti
wXiOV+0IGEqCKYwfRfWt4MdelQRtnRcOjBIFQCldaL6YedxQBJwYcOr7AJsxD2cgQlhfRuSPZxbQ
ONiYJBlkzEw9t7HFxdMI1tlJzOzBFPq3hpSiLEslD//gcckKplx6TB6zjSSg6u9x2CwbwvH4WX18
i5b5YmOs4yqb7YOBfKEltlAignx1JhK23eF7wUpNfknMmrKsD76Ok4B7XmF1x1WTb5GfJTkqx6hA
vdasH3KTg3lvq9yLq6F/KBnAdV1pnaoc/HadOM4FfodfTTWBdBUTyQLHFcFBrOfLil4hSyq/Mwt4
vmmOXoAzQ0rARhLpt6kn4K9iqGdExpSBIIOAs2ihoahctIdSS2Ci1fWdA6grAqd1msqXOYryk1r4
oJnDb2u49aEEWCJs7dHpAmJYCuXJCfPJknQrVKw7gDju7yKoVElSYoyp62MSsx0ugXDFrEg8NWI+
jttdl7zmJb3f1BIXLuPxkIPatR0GMqGPWgfhlJ4/DqoccCCHJ1c6w1lWh26avo8wrzyZzJeB5TI5
fvnsm5bw9dH6KpmNZTh6trRxj8B7qKNwp/MAIh0kG0nczHi/VSsWmpLwmayNWKu+RxNPBYKV7tHK
hFiBQtKoUB5b8UIWBl8kIl3KERRZafQCFKwEl6quNamGHoVkktt3eM8RJ7aHxIiKAwj5typ3t4uF
2zI1SczKsjtzH8elvpdMeknOSy9jSjInaPljWcbvGeaLo5w0bmwCb0COnyWClq3goZPU96rLnuq4
tU7tkj5Y0skeyny6ag3iu87+EHV/TZLi1nZIdEi/biN3j0ubEtYify5dLlU0a5ey+GGwUz/A3l7V
tsmp0cFJZZpiySvo/82KcDFFAKy9YF8BRAD/ixG0N4du6lExqg6DRM5HNbZtuMew9dGL/OBoBk8B
1927ND+c6AhXIzncxqV1N8qEHJZqoGeY123diWurTBgPAdNbx66AEWXNJmAgPInvCv+BlmsRhtr4
jBjPYyWyNRCcFqb5EXdOBLR1RKbJw7qxZQVSgKRcpai5S4lsW8FuZh5PuEBiUAwS1Cs2SGJLWeDC
cxFtmUEO6Kzp9wO4AsTQF1nTAhIMSrkLV5PwQiz1JhKQaigxDE+ddedSCCZZfKnQkjAQRFEwxvWe
g+7NxRJG89JgkcNq4g0DrqGwQPpMBNhGpHw9rv7dhk/WoP4Jl2teO36KVuZOj/lYtah/bEx4tS4n
ExpVPaaRhSPDU6CwPpFaHLQ4jQ9c+wybQo4GhAygnS3nKBYa1HzEUiISPDIWCQk103RlIZdzwvlJ
qRm0Vc3jDtnCvGCeZ8HHoxFo1U63Sl8xDijcEvko17LnKhg3RP2+FSROU0Ty9a1IeFsIb8bOpyG/
S0egbYQ5MSIRIt9j++Nx3t/PVXOtQCl4obV8gXv/abbuK5nt2wog2U4omgODpOolzGsvtIc3dxSv
fVTt2PmQZhQ39y2tWdF1b3PKInFemhD5NNuacHpmhOTLXh0FSw5EBUSE5FbAzTggdYuMJ2mXL2lv
I5fH3BeJdjvP0XhIbf2WrM1F2fbj3tRfxZJj4EAG5NoYcRIuahutTxfRJoeQ6hhwaifM/F+Fypnh
wfJGXmbsqHioMa2h33dqFhfHC/d0TuNmVnGEK7m8Lnn3jrB0PvYY3QKM+iSh6V+C2Kzuev4HQ/E1
zPTcJCLXyJC7G1lbiK5Gke4sHHFNR4qFUOZqh2VEiHfQVvPJJEx8ScAIOKq1uZaYb0pEDV5Za19n
AsIi/kOnONjNepdxekT3Y0JdXqVKHmw1fpdqHM4T4U2dZWJTRA9CeRG9aKmIdkGxM0X82VTCvbcK
yzdHfnQ+hVe8rKxbSoM57Zp2ovTnNOGpaDEIzzWcabrW7ntnug879iJB0DcAV2FexyU3mDnyQcfM
7ZAoplvOVOZD3Lest8Co4//c1JBEZ2At5445D8dLxjB2F1XJKwrJa7VAd8Xg8q7VuENhliE1t1kv
hkly6ddcUEbWVD66AcJgek7m6jHBhush83ws4ugxHqj1DV0jF2B5NiZwZQiR2U8M8ntgESPAXIQ3
Ub6UCdRFkw99jR74LKS6zQEtXAiwFAG5fBxDGpAokB3IZgdOmIwPY0qSGei0hwpmQODSbkyl7I4L
zvy+Le8IJNW8kf3bxs6qdD+TsuSS6bmLJYQuyyHBaaa6SEJumGiNl28a87tR1y+jWGcLBdKqRU5c
ULk8LWgDwbWeljkxfRYLt0jDOxAW9HYJtoM8zFYC5GD4tou6uIvPetj6eok7kvxjJIhIxXLYtaZi
HDeaO2zpzmroO4sOF40+McdsOvjCcfbEQCtVyw7z7DZPI/yPmoF+i4hMBdhCtHZ0kGq6oUF+cdMC
zkdgIrjLMSYnzr7L0ogC28+n+ZFVHsgVp38YShZxXfxiO/K7XlJryAl0gish9NhyQqUbpGjZEizy
lyA3Nb828ZBpGsqGoQdsrbXFI9cx2qzws++vbsmfIIkWeHlAeUuCyrZgNFA01+W5AkJ2ASZZHmBD
OlvMrz9U1mBaQdTQdzhYG6d8xLepO93N6IdotxTjm75M1bYZbCzoKdSDS5OPFViy8XWo7YDptXog
uRKVb9T8KA3jGbTMxsmYvaSzfCcgN2KZmu0We84Pc+X0xClSM+QpG36RJq/ZMkTHYlXnTU1JSEZo
7ANW7ft4qk+M5pmUcLZ7quiyQ5gARoOxx9lom0c1AbwloE3tnURcCaK+d9/3qcHGJwv6YDfFbE5V
yn1PRzV7NTLJbde2r07e/6UnvKG0R2ygd9PXRpufcgZQZP32wRsUbUY3gpJMcx7J7oivk26dQOHh
B5nYezMdTPeNCdw7ror3hyXUqbgGwS5tnl71cjSxTGArnsgICSoCaxrtZWgRKVqVPWCOVQ0o/+qx
m7p7mPff6vXU/qkmWQVN4V/lf+piUDT9qoP67R//R+3U/0FV1MoN+5+JZIfmr78+/vpVFLX+/n+L
ogwIZChGALYaSjroZhDN/FsWJdx/IUTSkTfZECIdJVAO/T8CmfiXspWlO8IydKBlFqKhtvxJIDOt
fynXtpVuKtM2bWHL/40sahVr/apOMoTDm1LSMNFa6ULJlU/2i6THMgcoWSFOgrCG7xDLZbvYZvMI
kXIbuBRcBQ7fXRSwExUzIxln4EnbzsVzQ6uMdI/n1jShZgzN6L4WlHpcphE57FPlr/QvvXpTDNau
v3y4/3np/CqpEsZ/86b5MMHlWdJeP4i/v+kCxmIjWKd4uWlWO6oiUANYsEJ8bVb4V9toYIdCBOyk
P95Ch6lCOcnSx9Hu/8Mb+e8+PQeLje4gLTPx0f79jZg6OvOCIRFbhgXtTjjzGLT1Zr/QMnqI4vC0
yk8a+NnT8GTvimJC1UuM9p/fBji6//IdsoSVtmFZllSr8O7X7zCIqI7RioVeVmEhbeqK3kKDYAiC
1spxkfz5pwm1KtZ+UbQZhqG7Jn8JW3Hl6PZvH/+A8TrgEQb9Q5j9taL5GQISxIfmvtG6dCeMFAXq
EsrnhKySTR/O3w09IQqORSvQai4AqZ/ycXyLYJ2CpzvjM7iMFlIDlUEykYKgMSObdT8dK5ShSfuj
JB2drk0chWaTapYvdPYsZpopfoQfkx2btOvOU+W+6sR8ngrC2fyUmRYWuCR+0muaRCOX5xhd2ay1
1zCDijbU/b6PUImJ1lF3Bdb4csjP5Yo5fsrzZX4eO7VzCtPBNEsykp25r1DkwPeL/EYgGeNVhgpF
PEI7ivMY3JEk6Yiw7R0zjc+eFe7JaB8Trr1bPXawtYzwEiQJhs6VpDBNBUpyDk9svE8dGZq8r8VG
DB3QxeWAgBaSAVYsB17yY0B44HG0J1/T+swbFYlCWWauawByh9DmXKGlAwKqU2KIdfPasS3f2yK+
jDpqfPbW2hSd2ybwJiTjG+LFwr1jIMSYZPicDuVzZh2gNaypj/XXpTHyQ6rst4AYYZcO92s1TOuy
lPRLFhfFFpUTSiUWQjvEagNra9ZGaV+nR92orYul5nNnQhtQZBphIUiKe3uqbpqTM4LFan5yq96f
nBk7hUaouqm6lwmS0NltgivcBNbuiHVOzZo/aQ5kk0qXGXiqU1K2CFDm/hUvwIZMz3mPbm5+6ohg
AVUKVCMCaIJxo3kuR1LcgNcYZ6qdM+Bt0LOmoEloXWqeHqAaqPXQtxXVj5WEuJZj9qVDgURBC8P3
3Bhmfr79GaBoPzku5YhyysGHwIxbhszAIXCbBzBuzYM1au+W6F9ngR5PNwEjCy13aT4H8idmIvf+
fNMZv0kvf95zjosSXriOYVs/H4m/PKfLQhl5zAKOsQTKxyw59kY3nC36I5InDsoGAWU6IVQd9RWX
iAZaqgyuQ2Y8jGQ19ks+Po8xqILBjW8BIjv0PzOGl5BfwFkzgIszPIfPetv2PDU1MsoJhvTDpQLh
MMfn3tn/+c8j1mfE358hQtelMiWQeYdTSP/7M0vXZytiRoXdu4YWZkWFe9Ee1Yxfo68tVB3tQDoe
wTyEKWwKZ7gb1VIesA0HuxLlwp/fzE/d6q9vxjIhBnL6IUVmsmz/fp7IsWCLR+GMuZrZ2lzlw801
iEjsp44HTNY9an3Q05k7xzAzvo453TQD3GNcFLBMGNKBcNTvUOnCLxM1v/z/f2RrPaCvqphZnhRD
h2/VWLOkl7M8w11079F8EO6XL/ZxIibS69wqvaRxmF5+/p3eo0AcgMOtoqPhpC3Jlwgz5p2LRPMx
0dyPZpDzgYm5u8WNoW6D6J+JFyzPcVc4t0CN6hYloF5y7QW3IWDH8awVLWlsjnXuuth8GfKSRy0u
DkAUxgUztbnNJgr4P3+8vx9PloliWAkgLILrVujrIfrLpTs2jA4TNKHsjwPHt1EPuK4gpDLUjjZp
Ov+gtzZ+v7L4cUjGKQ10ri0HzfXff1xfz0IEePm8IjPSD1SHrJbS7qNE/b2JB8N6JGM8OkRW97Xq
6FJs02heZ5ygdRW+uY956NwWaKSnqhbmkei9DxIwMpY2GeRNO3J3hlvbD9UypcfRHf/hQpS/1xMW
wU8/yzFdN0yly9/uijHJR5XZKeCrTtzxzC9P5XKMeHTempKUDU4hE4w03xcSHT478wQu8W0uy/7C
IGW/JMbosSNhbkL/sEqttT0FFBRLorhPQ3+bM93+wnClJrSVlLE6wyESAOQ5Yjz9DKMpPqio/tRb
4lTtEjbo2GkGJk2NyUWb4D6W6O2MgCdIAqpSW9gTjqp1t+5o3lmGCl4l4KgMYk+cMwow9TUlpW7B
CQTjfcFy0Otr+uGwIl2tko3caKZu7/N2BWfVyYWh8t6IIv0SG3MF0R2TYFMGSCnpxLy6Jt4uF4w6
/nxtirXI/tuDyDLZT6H4pILDgCB+L4BTERojJLbOM6VAiSvFNo9D965BG4EODtNZn7YJyqJQ3BvT
6Ph6N5u+ldosrp32MWfsU5lV/ahUVR5opSRyTvacQw1/sa0TPulpHm6YE7NDMLTGOUQN2QCkoBM3
XLR5xcoAr+QJ9jbbK5dtNWnqvpGQJipLnstJW+Ka7IqjTZTNwRyhDbVt9VQ6cf+RtdaHMT3V6bXF
EfgOyozAraXOvhstAe+Bfo84yfWroNUu88we3yHTqR1ynRqBA80dVb0TcSluYsjvjQ6WGoPS5og9
kMEzo8B7emJYrciNWocMZP2cxItgxhoSx7dU2mkw59A3yvpYjivNSANZe5Iaw7B8jEcARDnAD04f
hhRoCrcF2PfHAtw+MwL0JgEcxUnm3RU+lYXViJT5fmsVWXkz9PYucuLqhfNaPLKZIy+mdI6DSdpN
LsX9UDjxCyv9+mgYRLCVxsmSJKokrMCY8pmjv7jsmMZQYTrU9OplckPJsFKhtzIn3SvwyD+H69/F
XPX3WoLcbCaPU3PIc16suTv/+Qqzfm9WLDp/SwjJg0/HgfLzZP/l8Uf0k0CuB9NkyfXnnwwwPSES
uEX+jT4LMEFPdpuZILYuZgoUxCwMOhp7VR/XBNCYobqWmn2JoxOjwfw9XCYTcsi3GMUQkVvnWOU+
0LvwbgYv2aTEz4SsqkGwBhhIOj/XWcdo8ZspEItgo2ch5vKB6cpfRNWB8oiNr21i7XN1Sszknfq6
PEBeR55cFS4rqjDa/fnzkL93D5ZyHZvjU/C5uOySfjsOFjbFsG+YZ3KveoKshKu0V3o/cKCXOc1e
JiuJzhCa0BLk6CDOhhGcmnZ4duk47ykG0eWbyiP5cUQTDcSK9fqyTTMb0wZJll6lgJdU4jGcDlbm
0G41dEB5XnYEQLA+rsLkBx3bvuxMZMMZeX56Z/1w3IDLcegcloPko1KNYSwc5aubybuIaerGcF1r
W6PLiMNqRmjqLv4yj9OuMEEo6MQaHBxZky7YGgdYafMOKYuBvIrnafEeudnFiuw71Bwkk0tnJ9v6
BX7wB+2ajpgyME9WQGLROBfcrdDpFRuzp3/41P/LqYjzCsCpkpwq0uA8//upCBKXopSIC5Rvwnoe
X6bF/IxdO39KTGZK+GTTC/HUUHs/KF5SEgr5hbINIlwVCF+OznCru890KpLr1NoX4KMmB8yDSUDZ
azPb2dEdja0aRHE/xiXWkiDiaiMTBERO7i8LT3Roi8Fs5LfQEF9qe9Gfl8YBCTmCG8XfGzkDaTIA
JrfLJIqnnztRAxcm7U/3SQzQuGc8JXbVDIAxb9FPskn7+WQza5S/aly1JYrQvTLMDqRJPbV5etdp
MKQjI55e5TDsymlUL/mYfiF2GEp5ODxPistqCEAvlO0/XOVCrE3332pKh6rfUMqy8Xwp3f1tNFA5
oRVqDvQ7wbR2BV6vL/fnK+aoTvdps77yZj+TU0X+EwowjRHxYdH2ZnewuwPJUbxUB/8L7N0huOj5
bnEOaerbjZ+nvmrWl7H4Lrg25VuLH7XM831T+c5Cj+PL5KhIUUMGwEQ4OWrK5xWtWo1jwkFWHKbt
Sk11oIn4OKxavMqO3+vE0PhcmLwUo2f+7davM19rfeUe0Gy6KOt+vhD9RsGB7oNXWx76n68hOvBy
l70h9xp+n2XfdviD9zhnO7ixqJd3Qz3DdZp090Fk3UsUEj65ADgqh0P981WUKEQPHKc1/y25b3/+
KoE1LSwPGBpHsQ3D1rHaH7OvpvTy5zvF+v1O4eYWQldg6myHv34+v355XpN/l8Uo9mmhbOJ2+IIB
PRPKc5z7Nas057qzUmHdkXhv3UWWg0KN1mLXaXbPggmlPdflaOylyKuTUzTRBbl1tGtMmvzRuQOR
IT4qc8jQbsbuLcRGp00G3CxLranM5R2cPpbFjXUmgogNd/0fhJ3XjtxatmW/iADtJvkaGd6bdMoX
QlJK9GaTm/brezAK6L73VKPq4RAZ0pEyFUGzzJxjiupR97DMVA5vrGb18takA++rof91rQZUhNUH
H2aY2yTFRGKTVUHwUVTNj3wq66vN7uG/FUzWv3eivEEuYn+oUaZv/bNzo7kdPOKLZ2rV1KxBGe0C
N2uOGiqsRWi4Eg6lHUL8LvU3bA6/48FL//iJsyy9smdIpOb8cMe9sKocd0h+F1mO3BnFHSk1AmKH
kXjmazy6Hxok23OttOGOtz1fI7t4hBPP71Q4xKKB8dbdobjLgO+Im8LbzJ7thxdc0Q+p8U9lOeKi
9b17q7MCmxt78ecrQo1/On4+IifEIjVGgmHE/K6KmCcAxcoFdFJ3dFqjXZgWMc96CGKo9wIvX8pI
PAgEzpdNgkSpD8BSebX304qqW2Fb5FSwykyQKU2mG9+GPr/UjC+3+tAXm8p0xyPkT2BjOtYGWXso
bUVb0XeP9oJaHMhS7yDhHbTqlOsGB6+Jac1cfY2j7G8JWQXnhYsIgaA9ADwNK1FE5Yu4nWBl+Zl3
C1KycPzer34Z2jYaWnWtsJJcw8pNiM8edz5mp5Oo4ppkY3XQgtzY+bUtTyaTkmVjEEJgC+4iUkPv
Qk5RWYF7zc0Ardj89hgDrc8Uw4dpctN8Q8Vz0wpbPPyJEtfSQQFqjGowLXKSo9Z+aAnCjSzXnDu0
InF3Fbh03yNd0FHIPYsmuWsqrh9BD0cX6SCQiX6sb8JD8JwF2SqOWASiM61PSEa8mwmalYWT8Rax
D3PN5uBaitXj/BWaJfe/dJCzi/V/3bkFPYFJgaJ7FjdvMV8A/+MGQNwbfgK8IPDgwHrqTjMbKEzq
Kuwhx8hAI1KBX/lv19W/lUXCtnXcyTTI/Gf8c4hbFcrGAzmUfC+5CSY01WhdMKmO+xZ6+Eoajr02
MQYt3V4F22IazZ09OD+mCe2V12jm3s3wxf7ne6Ex95v/eCvwCcBf4ieygfz8ox/tALTU5shwK2Eb
2rqyPaVEKO3CIZSrsVWcaEY7EEuSKHx29q4f27f/8hP8827M1EBYpNg6cJ89j5nR//4wlNLzuB2n
kswj3IvolAgFMPCVDXwr2/HDTQlqYjEgkg1jVB40sR+l6W470UEgAWv28p9/HuffHussHTgvdE+4
3AM99x8WaK91EIhmMeO+qD0hd5EbfIgJ5I/M/ZHhhhpEk+90QrsIIkVh1OrGB6sSwc7adk6pNrl7
EY0fIge+TJFmHIYEpoqIgFBHc2KW5mGFbv0OsWkDSE0ZcXAdunfDiXqAur5l7ehQNzJPwKIGdwVd
768nT6qxCRYW1udkDt3BQgN6YGJEVhLStOPQt5/oPd378+C7kMDxwTNG94V7rz204MkUXbNAy89W
OiBSBDzzOVkIbTUUFQf4eM3ledBi9YdlN8mJVhMe//P76v2zS8LibwjWYMLw0d79W32aYcgZpYaX
MXGc10hG20YWhFKnfrUtQ0maVmRfAV+SvlE51Yumh9wd/cY/Tb75p9fx3JZtQexq4hyTeqoOZCAw
rc7JEdCxGxEuwHhvjyTzMWFl/rC89o7OVL85bL5uedxczWTIPy1dFMjIIKH1wbSPY5Wt3RQtgN0F
tFZOLFbjvBB/HvI0XXt13lxc5nZDU6mDg4/4mLUEqHU57Bmm+xQR07c1QlXr4qy4Y/FsIMOqcN2M
P5rWhOisqJUGlgDrPizHr6YE75jG1fuYsC/vkQDaient5KD1B6M2+4OfeO9uwnRXZH6zKzwjP6XC
ztd2n/MAIDHxpRwzZ5mNvbNKhj7bhWFgr+TYtl8djRNWDOs9sAprxz2o/tevO22zBaEs3sJckGqp
uva/XDHGP8d/fLJYnNgv+gzmDPufhTAps7nLzRb1c2OtaQ7aD9GKUzCg/cumHKFK1BeM3RDSN25o
XutRZ9LUB/aO692ua2eDji+DTRMTKe6b5uM/n3gsYOfW53/e5PjZsMbrLuNf8f8paKw5hytwKWh6
M2ZJbntHaIPZHqL7umZPwdJkMohEB4yHwg/5eWOHH2oOytTU9CapkcOitPbPQx0xkysYVS+lPl7S
YAoOw9ykM5x4ITzh7jS4iociiN5czEyb2C+pfbMwP8EQXHszlNXzWEz5FXE5ZiqGTc72PyovY5tX
h9hE+5SDGn0f4UG+hGW5eQY7QRxKNyQp454pUJaZdWG9yWRHOkd9CMwympssCkozr5ewHu3d89Xz
QIRavnZaNigBFcxLGXrGNoEcD42KHRn2/2A5N40kOCPJjeWQHxNH5Mc2cNWyNfP8XsByCs2h3RsA
EoiepJIAx/uhpfILoQG3476q9i1OtGOEOWyNF9G6mWyvXrjJ+h/F4P2O3Xj4hh1N5Ccc3chyhkOV
GtVLZg7Wh5hUwV4H4+JoNrfaIaHb77HQks6cvRXuL60jCRlTs3Kr6S4TzvXUB6cO0lAchGYm+1iW
345RpeAB6GLtOCiW2MfBqQX8gbahqzJi9lgir0jag5JDfCITrhGZa5AoB62bveG2qh+6CHPW8yu9
/NAjNFFVJeJ16Ul7Y5uWxrvRelsW+IR/WJgIVB2i2nOwnwvcDo9AtKeS7eWMyOUGkOxQ3nU73wON
pBNKjh8jjk+yZ26TugpPwJD/nQdGBkY+1m2BuddKdFCDglmnj/hze/SpWzdN5KmpELlEmCJPWW5E
B6NQB1vqw4WCdXbJJz+bUiOwy/S7j7Syf2sBimKtwvWWl6s2r+tdADX+pU9mvnedmYfnVxWWbbTe
uvqAARoMkOxU06+00ONjUM1HlAzOcaRJwIsvzbvtuuuhHPzLWMaI+xQ6+cwn6DStDo1WW8Ni9Ad1
wurZ48iq8SG56tQ3bbBviopsbtubGBOGv+GWpJO0vok++yJ6UoW4IlseR70/2OdSRoRGzOGcoiIr
ngpY94YrnQXr1RebEWOIZOLBAq64ULkvrWK8WTjJfrkBVm+9meprlejRMXIblL/zb5jiarvleogE
EOra8JeaKmepa2WvyH5W23rnFQjmhrKoLxrOlTXjWYCAHQLCwIjjfVaQptXUYCWkk9Fj12SuSy0w
HsZsxh4lokvD6gIwnpO+YWGUrzWtD3gDMsb4Y10QCh06ybqrwfDbDuYrir/worFdVWM3/YHV+CL1
PngNOhjLk0lspWi1eiXKquUS8PoLUevoOYzz8wUKSRspNlVJxH7rjOvK2fVRcpzSorj2NKZnHuzl
wqx9F4m3HS49M9e3eGHHg64hQ2yBXJClIrZ5FTaADIdu39UIXyc1GjsylIHXwbPeEgPS0a6G2Xkw
fYRDkGD2dgKKPzfVrQitdBsBVOOWDdeiki75PuQCWHkh14BmCbRBAvp33LJiRHXnEIVV5eMn+SLu
KSFDutfDjRPnDRm9tfyx5p9LcnFhvnUqtw7D/z3gTOwBkYIg0fXsEqO+uFtJoQgHK95Dr8t/wuTG
t5jBu2W6AwMxsSQ8NC4539NOnCXlwzawftMYc6OVFdYoySSeBb/ySUp2v/TYMWlWx3GtWKXtYte5
TKlBUgjJl6dM5OCuLHTVwgQX6wqauclrnEOFiHxBIrAGLh+ooIRAaMVbL3X/Pj+DykEe4PMZL6s6
D29tkG+BVKaD633qlcZAsabEh2v21ytTmBEhaUGN+d4hHNoP80FlCPnTDL+33of+Ni4wG8ghQjbd
u/Y5S/PvMRPu2SM6e8d1ypyMT2FnV23Pmtsd7qCBXwqrGN57f3SWwMzlDj9U8+nzSI5HD50lXfTA
/u/DK8pH1kB2RFL6YSV8zJautB2O+hD72Etn9vp7Id2z8Pzx0jhuTJc7XFWjOQzVwzPT0WDZNYZ8
I7Z773tRuSob3VxPLrQbYz44zBAXNQ7woDM/nkB431hpmjFhLgPTWuqMedLO/m1jP/mpl+0FcKt3
wUHOzj2xyiUuZ9xpPh6sLJEronLFShVJf7R8prReld54FsgFCKOXxgyGjeuTfMR5+1qKXl+llaF2
biwQczSwkEkredihcUq0NLixvEKBjmxl7RpVdeCxUR2GrIG84StMbn20Gx3Hv44iwoGBtw5j0HTM
Jyi4HXv0DeycP0UTHTO7nFZQ88FnZlIdQBJ9mBrOMNSSWXIMxzEmCl59inj6bcWd9Rnn6dLwydh1
ah3LnXSiWxBWAWURTMCE927mEATbtsaJa5lhuM2d0jipsRVrqyVzIEZA4+EuAzoXRwTYuBnZwB7b
vrzfuYXLDaqCHul78c/AGdXe9ERxLxJ10evEPZt6l5O+ih/SyGiYlIOH0cd6HzvVF7S221ArBXhv
1Pau0sBgl2Tpzd2FP/S4wZUvNqURW7dMaLusQTqL30ci1lfIxqR8jPNjWjjaIRk+otD1fqaWejPn
1KeaQe+L4HrJHJcg+7ZuThb+LORC47pB8b/261o/shjvF4iI9TMJxchLaqgD4zBeJ5sED4dIrSIr
vLWUWbEnndfBqwgiuoyi9qpK199rFgPjkAdHW9v1u1X9jL3EejRdm6w1KEE3PWZoLJDx0sjSz9lp
f4zryTtHDgEQA9flr7qrXkTIXFTvp54ZXoFqokiiN6LZrsrtIF5kfQLXKE54R0BFZmLSUPdIG7w/
dOd45JZCD9ItUgdLt9Gk03LI4z0uEIaAtlagEMUAI5p+r0d9chANxte0kcdQJuG1g1Rxaewb56D5
iVoCuCf7GxH42tW3Ru1iV3fXKvasafSNMKEkd22xAkOyNCdIqGUR5V8MZHZIkLslUbhiHbbk1vtD
+M3CJKJLHIhAbum4dLTIlzIBwmxzHzhFRjg8XK8/AcegZyirbEnnkhz02oG7FJfZmqkk9GYPg4Y9
8glBfUu2xC0Pp7z47qG/AK9AA2+3OtQkA/eMMpTGo86N991UDhcF8+glsXGJOA2r4GBgNuREeUaA
nRg+xA85udWHx5jzPKViBWt43xsaIl+tsRg0Dzo2LV/8EZVRnrPS53Sogf+3xuH/Hci/CbaKG1Ti
RdzfDaQsld6+hZEojqWNibPMe3+LA+ob+0tA6VTA1vfkV95NzUzR7M6W6n4IBzmWRJfOiZXlm961
rOvz4Gne3o4zj34sNS8Sbe6omeeoSPxL0ka/B9OY1m6fBtSOxlZFjr0njMp7qar2rBkFnjUu41uK
SW6HleaXltfN1mm0v4GdjtcgT79BBGvLXIvrfcn8ZdsWJhlkUHlJHqjyV72uZQAkvDvKSuArHFqx
wWSSH3Eu2SfNiJiQDz4eYQdeZolg86Q0crpNoLO4LtdFWYojMZvJDaH9Mqn/eEaEzZ5RH05thFvX
5wpQ74S24fFrHZJOt5F9Fl+RQRuuMW6eZ4pyyegz2IajF24BZ1Sw3dMrbmZ+HjNtT+6kUM5giHm+
mYQOCIhX2tVQXnjheYYtizUXZLb8dyTbBXvlcjXkIxevV9fXFmbJIaphUVmUUuxWP73BUKtBQcBL
O2WtWUGTLqJZbb52gRosYvR/1wF/EQo0HdjyN/smnNd+Q0Rza+eLVOXlXsd98KM9gJaYzpEMWMcO
7NcJPcx19685SlwSPmOmtCTvyHG94WjhYzXEWG6FpcS9ZJ68NbtvZU/O2WhyEDUwzxLTh7FmmTxL
3Bn701HsNi8BKs0fLNb1pVX1xrLJWCCCFKivz8OsfgwMmH820PyDcKwjAvvmUtl2eel2mlcGa7q0
Ryur6d2ZdiMJ8ateUsrIOfDa0Czg5vNXTZXNnCl3WE1sjVp2yleyK6t/HSKZHBJFhhU0KQ8ZbtKu
agMH8dQRA5N112ogA2vRVO3OGsTPuHHTT5TyU1hYEe7Fch0KRgiM+qrVYFvBPkzJfZQ+37AVaNti
ERTfln2xYhm+1bIbl2Yh21ucFKj5G4ntppvIcjWYNCTKE0s5GCAvaOPXjdTz9dAYj3SewUy6/SMq
EXooUozWLsiAk1+0nKs8HWRCVB+2arWChdi9U4h/aTbNIBkJhfjIx9nTM+jp5vkSyDsyesgTZ9VJ
71CW4WvoYo5UAMFRnZgtP3LdH8ss++mXYGtEXr/NwStIhnExj5Wq1+CzuQzMtGj2cR7ekdI0F5iS
2WW8DF3qHeIM8swY5X/cBCJxo8nfeRb/baKZ3oJ75ND5wIjmwn8pMY8PQ9mfSiYLYlHr1Ic2Dk6u
apNCRrcuPjZLzMj0q/Rv/jKNI+veMwshtq1wXg1g2Tpr4hEYwEurZyhH3DxcmSmPgGcJ5anoG99u
sXXJHiGs1C7WxNf7D/w4ZFpV9TuJJcOVD/bigtt9zxF+nuRAQ/j8TdSVvptYyxB8zYc9ykcmRfyR
JyEpd4m3TwLd2zepn6/6kRwTIZzuDKeaTVMT/e4gPMPLDmmSk5yJhW8ilNGMCxLWaI/UTC3RMYyf
lkETNMX9HBiDf3+RTOMG7uuebwnSP5m617rAmgCq0dqAGWkuWTQ120S0+Qvqhw6q4wgyNtfTTzAg
oK2iu8Jje2ThRM67O7jf0iEXOi0dolPb5NXux+rUTWALmwI8FZZMtHBW510dEpj3WKe/oZogtOuK
Wl5sRvedBzmoi8JgR14vCxH5N0mCQyQS0Me+cm5BF0PC0hMaNMJx9s8DeYnd1vWiHTy/4DZBiCjm
P4Oqfs8n/Bkh591OT+tFpyfjoh2Io2OquEjGTqKFhwLfMTq+9IwLnypSxiwgPuqENXsL/FnTmFvg
SVlOjJJ3JCzFePSi7hFGbfeoYYtlabuDfpy8m3ULBGoebRuOKZZZ6+avUmPC7NTNBxK79ih1T1/Q
BEAdcf4kIM3TNv7DBod4jzATD22KxnUB3hrcNxBlXR0AhxnbMc1vQxX8cQNPu3S2k99HeCZxPqyN
FI2M36LjF6TwcctHrGBzvt4UUO4lnGFue51uAcphRqnPB8/qaWo6X+xEOCQLJBzNZxEaFAUeUSdT
dBmSDLuwhMzYxCDtutat9702DWtPmvFNz4x7D6P6I1c59Xctp2Oog04oBTKq2lFUZUEtLk2kEZsH
SHmbaOObMdX2pkOXGy7ZEvAEaR37gAcwWiRaiK2JaGMSHT2SQucaO+rUQzODkzUW1dGZD0NaFZSC
mf1mSHf89LjwGHBMoFQLGopSmuNXnCTfYH0o+yTiIituj3Wk1ScozkdDn4K9HD0OevlXN+pyg9cv
6esSKqpiRO9MKwZ8He7jiKX+zMgRHThScqq/c8ZRm6DU+1ugxXQlGRbKpG7PeDPas3C19sxggmDD
3s5OBJPQvIZqeB398q519msNm+cqfLSfUPmXZq5NH3I2o5dgACdlxUee6gkZ1jo9SIEHNhrOcdPp
Bxi42pV67KvXOvfoaC5+cU/HX5UZkBNJd/P7U/avuLI+ukToai4tgSqy0POT9PNti5T93e7rQ82A
+S/x4iuT2HCMZObbMHwz6fzlkuu9MeA7GQvHzMszEubyzMye98qn3WIw1hcUY6yQ600CTmCdsBfb
6I6mlil3gD206/Gzgp3QKT94jcZzFw7lOamz7hRaP5te5r+D0Z5Ie5viq27cUpU5D4w42K90sZMA
/qwAOJk1S8drjClIzNhw9nnhgiz03Ysyu2Tv0R7PJ3TN5f+pyJBeg8enTXKycy16dvgy/akbSXOT
oWjXeaCnXA9fqi2dtyFM1xGLuYMGUyXijV058xATi8ZrlSG+TZAcv2iC98RlCoz0D7AJAza1ApAy
gcQmEzJLMmdXjSZz1hCRXSN5vJXYq+ZXBLX8ht/RAPVCHTA6k0eKN7YyoQ019aUtFxEpbGxpNOPk
4+X+4K9KYwyHOi7oQAbNOoqZPpH2Ski9CdOCuYKx4d11HkNhFod6hqu1bTtbe2y8ppo27QJMvEfY
C5w6ButHA2TQWOe/RafhgytYYUGB+YxMtjL+1LR0n5JgorFmoCILtz2ZObbishpRALXjNu7wkRI7
pDDdjhjeUVEs8rS0VpnlhLv53atg6zAq4S1URCVr2pC+an2hPoBs3FSZMMV9XijzISZTFutBj4WS
7Rj0zfKP6SngMXWZv5ke2aqQX377qAC20GbLLVrN37khkVVFrffpyVIsPBB2e7exWJiK+OxkhXEu
jKReJDb6syBNufsPNrYUSbKUz+PhBEhx+LBApfPEXdXhV9D247nBEAM+gaxUAoV/ewkQXYcVxyow
l+wRsJaSahbucz/OTh6wq8wdqRdjeuPuw8WleWCZpA7PrxLUVIc2h1ZTExsagY0bYHVcp0LTbn0V
wEEdo7NmuVS4SHmpEBGn0uDL0xAX9ZHxxjovDOtd5fWrp8f6HfufOCH8AITMMnQlGLVucpMK1tT5
9A0jEq8WaxfkDNNVd0bn1c1ainwSHEo8YA8+wHejs2HaBdSGYI5Dv3S+ixqHelxH1nnK/P2Y+gEu
EK98twYWMirM2vkBC52IUCNQLPpLG3hwQlPt1cEGtA69ptiXScHdyy2YWJgWGEd6Rc4IF6fF0F5S
04Oxk7yM+IhrvafYz3NvXQuLU6x3Gmydn5g497rqspM1qOAGsExdY9yghZtqNx/+rplHiCOjMbgU
rf2e2z3VPoGrRB+MyHOaxD/phRFSJkSgrXw32CiwFq9+gpoi5J8T+V2/G6eWX+q7D81s37s40WFY
xN1rDMknHIgOqLgDf9Zu4RMPGuuvWQYGw2/lcHi+NNg94/rN003sFjckZ/rJ0VpYZPhAN0aPbHCe
yz4PmR1sBdjqFR9MsiBsIAe2EGIyzzgbEG7ZIwVr/ZUxMdvYZRa+hQGTn9YqeYxLuXFKp6FTmWfO
fgPe0OtoxcMS7ELeFEcWcBTIuudtjaQvIdr62yZxxntvRltsK/ZKTXn6Y+o6dnCjsQw6O92ncUfU
J7CDl0za3jXUdWfXDQykEtsPT/wcRJjm6QLmQn7vXb8C66D720wxhGKxswq7Sh4UNUoAMtDMErIS
AKGTXs7ghQXseG2YiS5MY3xNw9R8UN2sHErRqbdrjBIjwUxkJBAmoCV3mXnq2HDjt/ppJ9xEO7P7
T4+DYxJX7apj2o8Mi/qv5wtfkpk6dERpWAbpGBw0mxCASupyz2rqhEI6+2FHINXT4tpmwaHSyvZm
DAxBh3FVAVJ5C3Kiz8Y+ImlZ1OzdhW1228SfQKVUIxtcTfP32djE24AapixE/h72uHxNaFgz+Ws8
9UL7LNBZx6UVk5Q5Xcah+XKsCK5WQkQqQ4kjnRJwkSkM3i3vrzeCs10g/I13hFoyrctmEy7OiTt+
I2LbLHPAw4vcQrVy2knbJZFsgOVILySWTUfysF+++V4JE3XS68dUOx7l1yTXaePJh55CEAKm57J2
K9bAmLrjc29P7mRzQeXeXGJ+PQwJjA1m+U8DPHnTI0CAHo4syCsZqiIJSEXSXMawI7dX8v+XpeVD
b/MC8p+qcEt2pbMnE286RBYC4TL3degDKqeQQSbkEtixSYhojyYG0SasNVqK8mOaUn8FKUEe2jg2
jkrZ+rHWXWdbVBJNEoGe1BOUwfU+EHRcTZ5lZ0t+dcmUH0XrfklbRA9nLhhqODBcd2a6d/rUX+YV
M0QJX3H/PDiKJEMlg3r5/BNdwMlYEuY6kBI38OgHqBoemxA6Cw+eT2mMcqOGjBaPoJR9G87VdvrB
TDE7uxkiO1pF+INjVJ7b0jVPmvuvMXbmG1tNZNYpsJR2M3VCwiDqiF3Org1thTO+0P+DnC3c6obY
ecdaaPqlFSl9kGuLS2E58TGcJpKRWNSTk6QGRnO2fsfPVjJW8a212/5haj/uk77qope0GjdOUeza
tl5im0pOhuYmh0gbrwAWpxUaE7HVcq8FzgvBDMoNFLxwGdd+hsaT8ihBNndl6z8dZa6frAiI5jOB
pAmMWXeLPHfeQHdDnOwhqW5c6T6svNM3dT6ynaYvPmqhwW3MxKFplyV3QNhm0Ooog+rYBoRnvuaa
4f5ET3IIGo/zugJO0kv5I28RLhZclTUnxl6ZKs+2FLUKKTyRLMId/ZXeF1DsvD5kzl9T52rDUTCA
XJd0Hvuqqxp2C0QDDojVN5CMp5eGWfoFu5MGyJPRRtMaV2yYJEnqyKK61Hlzn4tkXzJOJntrz3v0
R81MIXTPl1AHcOo4n3bS9FgX8JByJXDbJAD4hdjnjod4WZ5F0J1gJbWLfHQfz0eHR+/9EoXO0qCX
2luFybhvVrFqAZJtEsJg/DKCJbLZeDWIyN09XwW1+ZFwqz+Gvc0kTobp57++GsWrMdTm1fcwC45K
pZspdCEI9xLtrA9ywqqi7za1+W5q2LOVwX+Ty+LKPbt96Ub23kSioLdlRxUVxx6QCfJQPqs2Drqd
67XHlr35u2FY0dFPLX2huaweZW6xzXfx99mKTZ+fcE2kabNqrNRY9UzwGUVVv2oYLHsnsMurNEjF
YLxpuQ6qN2Wz8S6d98C33lPDcraNie6OGJjtVBxRX4tzN5T6paA+vsx4kkPmxHs34UpsVaEfsgzw
KuaE7D1zpA4sKg5+mH2MVTEmIGCYmg3qCH0z8M9c+2KaLgVYm0XSGfeit81rJuvgLanu1ETOqqpQ
HeNViM+U9GrTAJeHCMPLMkRMqHTP3hjjZDy4Pf0dCoSxvkFCWevZ2sprk+5HwKc1Btn0S84odCqv
4mw1EjZ9QLLPZBrark1DWsrWKa4BTwcsASYg/lBd6rbrzn0i2aAJdXXdcdiYKiaatTTDVT2YwbIP
A+v4PDhmYR9jWH+bYpQ/yQcMtgNGoRdBx7TpBiP5IOkNd27MIPD5Ug7p1ieRJ9G6B7FQ+W8E/R+9
r/fQQdzxxZvL8VhO6quvCgqtOt11iZdfyfX9wfI9ADBYFiewOAcxNeNNpfZ4sxnEVoLCnTy285Ah
xcjgLW0yJEsEWs30N3dKj/58iPNcXwU18dVstYKTqk4iYc0LKmUnfJdXz0NVU/nOuUaNcuXVZzxD
pjW0mqjrz0FG9KABd9YbrXZNRLhcKWmY95FIMqB59Ipl4ZNuXujGlx6WbxKbDmlQwW9R5MMpQe+x
NACGmVlbvdqpewx0JS/PV21VIKbQEvult71xP+HMdJXZshInAYR4WFWsbZKU989DFqrPOuwjkKsx
IlNznDbhTLZSToOYE1scRFaElXD+zfhu521yDxRMV6s6uH3+pghPXtJPRZcuZvOmZQUJsWwx9+SC
OEyE9L6m21nA+B0fhT95j4nl6MKm594hY/AebPaguiicPXVYbZPIs47GZHYPa0JdYBfiz6Q6Y9vF
msZ2OePOlcKkrmqVvWuZPgdCyvYXW6ZdqUjqLoaMbSI1WDoW0en51fNQEuV4olN564ASrAunW+vY
1Pj7wM+k+t3TQmYeRQhUN4nCP22aPqyWEsMzAHQFwby9S0DuFQhHEgA2XOW8ev56FrhgYlLgzDH6
pntEj7nVasLkOqc4hWbCCl8r9PswuiwCWqd6zVxcSEFiE/CBvYuxotvfA96VOAdLSr5tf++4/MSU
ngpZaDs2YTxhILG5XfXHnclfiTYsKeq8I/M5RHp6aN9SMRFSAvh0MymW321/jkLVbzpLqsVU5eGl
hGiybJqpw3TuHXs+wpMpRLxvFCDGcRq1Y4HWeV2JrH0Jg6rCGMLSgrg67zuQBO5pgRdtMyOTB0b6
7FQUcNjOSYZ166p+gb6kPZIE11InmPrKGpAsBzX+qK6Md6L0FO8Bsy2DBAQDPmRZc2fAlchkzoHe
GEgQLwRNd3l1sXrudHbNFKWPhk/44N3+eWaxn9/lET/wGHGZFcLKkMjMX9Ku4dLVXb9YJ43F6V3F
nwBzh+2Yp8EpdzUTXwSf8fNvYVjebpyHPJRw6tiwMUx6scrB2j5fTz4b8d5m097rGvc9uxrfU2W/
ejAdwMCOrLRGlZ4ck/Fq02FAgNVzzAuxiSrPWRjkp+sQGGB4L0Th7XvH30qW/2kbrjq0NYvK6e4+
T0QE+C9khLOEYISQ7sAI3dMhv4QQD7yQzaziuoUFlqNUw5W7gYu6goV7TsEJlCNU3/qjGRgkHFnL
Xwdd+5Wjrkhyndauc45G85mykBnhUUeD2iHh6HxrT7JuO2tV4EKXL1U5khnRfaLN2ddq1WXRxegQ
Y41fNgPeonJ2mU1cQXcAxt6Lz7ih2cc44RnGKk33Veuf1dRueyPjc1d/+CcuY9s+e8EhxHWrPkvj
C3b5lRUgN5xoZTC/HIvw4Jc/bKhWVcjMhIDsIJJLt9/ncb9vMcmmw6/gNNVb4svWhvF/eDqv5caR
tNs+ESLgzS0IkqITKW9uEJJKSngPZAJP/y/0xDkRMz3dXTVVKhHI/Mzea3PaFD1tOvoshsJd/Oqg
YGcTOfOdSIxtK57qvUeNttB+tHMdIq2i85abifn/tHhPffvdW+j6u5ixgE+yCfT46Qfo9dE7pCuD
z+D4LcUuW9Dw4YrSgyTSzODm/5OOv8kXpmQvS/qiGx/gA+764gjSNdbjDclFe2Rym1Q+0LN743L0
7Z/qq5xt/PWXkbChXALvn4/+8Jlbwzlwh03Px881vcWT+qN3Zx0tgPs4Y9v07CFKxyEKmqcFCn9C
RKaPSNViXT04zUVAuKo0EgOlRsVabtaqQbnj0TNcUpAzuOZoCUgfTwY22wUj4BHVm97U27ldXYrt
jotjk3L8D3kOndjc5EboNd2uSKrNEL/FBin3QAwJkCH1Nck49/ij44iEPZweimDZo3oksQTcE9wy
EBvZNnMYzTbPqUFuc1kJmpT4QKnjG/1lYc4cLi5UpgyhdJYw+QSf7qnigIJJC9xPNtVnAmwjayKs
k7nYlz75WwDGtCFxFKwIU6jJLn1KqKXOuUqtXxGXIoSMY6hdxVuqWXekTcBxnvwX9P6HuclvJfHW
fpYC2uENk1z5+W/Oy4IU6p7J285MTdoyLewcDN7WYZy/Cb7bG4G4LpW4GG3/JfWMsA/xMutsWsRF
LMO+ABHRceI7uMeKDII3faWY+kM+4vJIxU7wHa3nDGwuavrlF5XYs+4np2K0HrtRkasyf1Wr/7lW
z0UgzHs+je1ificwBVErhcojKlSOYKTtCGPlzR/wraZYvh21I+sG27R2z/1Q73ou9kqrD02nbesZ
kSqyAAnDq63yHVIWCZOkePDJkE488Cgx4zhCzQcdSsecHJvaiII43WY+DdrQb+a4flJuc0gBIZbo
dTIM4jkDulxc2iTZtGjbXIzmbpEdSQTbTBNIoKAOjqgLS8WJhUj8iCNpr7OAYOK5vAp26axXTmVF
YgUV+F8KdpEvwfqsGo3PQ13SVJwzbTn2SXDn6YymneWB9Oaj50qeeo7IChcCm8y7pkwONReMLXFx
gnsP5p3RVQiw5leWxtB5QEO7jR9l2pH/aO5XUzxPgdxXrXkz8D6DJ4hLohfjTS+6UHOAtxNkLoRD
mJuHhK7gW0autuVc0Bh2IULHJ+YVAm4ekRMYpxTzpqEnGcA7Flb53CxIPmCwK14t9MLgPsE0tRlY
dH5V6rG3VAA2XRCT9xQbJgjXhYersFnBMODsARgtevEUF8b7JMQ+ZZWlw5fWFwwGs/evgMPnqw/l
fNVd9S0XDKAlryU5X0RguX8inndTKaNR0068gldWnPBsfxkWoUojeKdt4Oa8zYtmh0GCNb2rf3Lr
k+CL0JygApL9maa+RqEVnFCg7mxTfDLd2AiLeIjcGXDkJP1uyto6gqnLsot53Romy2ObVjtyEHbJ
FESe2W2bqvsOGNLeTUt3lkglPHj4WDiY8rJ86dHgtLMW+ma/TZLqYtWoczR/68VErDvVVvZmZJnl
t+QEQvu974mpnSwAVzYRKUxxOItzo30nIWLPqxLZDREqeDID1tSEBN9E3Z6NrHrpqulWIrXj9T+n
hnOzwPF1RBZpyoiWijAu6d2Xnv5b2N4+z57ERO0cJ4xrSGqLcxLxglM+zXejZb7meQe3D0G0uqJC
JL/1T+rBnhx0Irz8vXKdPW5+2BfcBWPNVilXZN07xs3mJWqN5rDU1V/HV4zcfwVGPolS/jXK3nIK
Ac8as29wYXWEOY6xYmUeLRE8LgbC1SSFv03ckdXyEgN7tONDxwiQ4MaotixEfgPbaO1jJNQvdFkP
jA6FcCZCv5uO86+AdMzF2D5kcfHqpinlFOeXke4NazjGTUklygCgBLJbJkikXc5pDe2WVx/aBkZ/
Yp2Xtt8kyX2Jl99PJMrr4hkbeOSMOYTJdp/p2rk2QZVmIBtFjr+743yycvfI4fvgkTaW0+KRU7dl
svVLL3icDR0Muv866d0XWsG8Zm8R7/RY+8uN/tw03dbxxA5a9wP0x8hZ1F1hKVy6znZOmvve15hi
+PoxGFp8+/8cc4js+G+2MCNOxT4tAzguWHgHZye99uomwVOT1bsaveTgMOePywhwn9GYdzHq3rCY
SpQLsGvLNQXPe9FBm27qe/Iu9qi0Qw/WYaFlZxMDCfEjIUi1R6UJpH1qi1mIInYsJxYC85NcjA9p
k2VUS/vakqjMjydUEjFpjBUxIiM9UGOqO5Mdz97oT2JsMOSmFLQlmzaYw/cJE0pClPlyy40bzOAB
CUXLWW9AnbXzFBkO0tvme0APySRt6+A1wNZoOphzHSI64g6aoNQPjhOvTV2+gdN2EZm3MYtvl+59
zOOoaYJjY76kOPBjqE+dqLZt6b0l1J8Vb1DHjdKMr5VJaSP0Q6elO9Emu8DRd33f4WMoWEtPV7cS
jwoFzejVd/lKd4TlCLkdJW+/c1q56RgJmwTraUQBDdA0Q1PL/jo75qIN7mSDPzG/6A7Y7JyJVlIf
h+mx8NPH3htPIkf7I7jwgNshsUoAEoHivOijeLJtdC3c52M/2Nhw/N8iowwxmJKFZZAzxUSzYWf6
n/KaF7E46XbsmvnQI1eJlk5+SRivJBxYBCOwGxzqEZfFY+pXx3k0GWZVGNiokOKhKfaDIANeA+rJ
cgEBoUURmrCSxnsRslxMLp5Xn8qlvS/jFiC9ZLSg6muupQ+NqgkFK6xXgR1hrFoCF03kVjNjX+LC
w7wfoFzr9MuSv0HZ86+266cS1XYo2egJpR38RDVbq21oR3qS6UgEnGciVkAgoxH0+hWp9ud2/r03
6n9or8hoTgzogarg9Jo3sW6CI0XEUOvvYyBe4q5615X/RHhaZUwIt3helMYBNcDDi9SMTKt2ruSN
jOECuxUoWnUGlcCn37Qp6njm9ACiRZf/Q0suNq89469V8/XPcIFMq/QYUAlFqYFTZ+7ZPJYz898O
o6DulKB4RxrPhLg83lpnhvPikieAYxLrTuHtK4xGbPkNxpkz5GviikLDkHiVym7rojc1a0vi2ar5
dTr+bdd9eyUadw2rpWllS6SXNJTkmG5BtxyEO/w1qBuYkVAA2QoOPas4ZZLIZECXtgxCwxbZvbvF
izdpqKRmVN0l9xFxV7CnpE5mxUTW1uy/BSLXEAwSrGR057kxsii1iAAaqL6QcOQcPQRCzjr7rGxW
W3zTWbgl7mIfVCXl/By4m4RVR5RDVbWK/HVdJVsLbBA2wh+KKfgecfx7wW/WrF+DKZabI+mUHZn9
polYrRjTuE/PLNTJ+qiyz4rxS+hVB+VR6c6L86XP3cHSu+t/i7gUkV2zOAB52RoZ6WdvkVWFlJkO
Avrz3M2XsiOHOiVsO5zdLIlWRu6U8kpWDiRSbfiu0ebH9j9XnXwIs3ksrv/9P9gYF6HSTrYoj7Vb
fo1CPrbzfK4zm86QUV0qfM4uMsN4n9DspJ3/rsXdrmd7FjJNuLY6CZxj/sExdzcW6oBwgxIrdk44
XjxmsuQPWPJdmWJmZms8e5h9+OF5ZavaL6PykJCZpMgmhk3pprl3da1I1yiYFjK02+i58VOZ4nmd
14WuQYpMyrJ2HLp/rXRIv0IAfihQTKWOdfKN+cGsnnU1LKFOBEFf+z96TK9bBDdT098wHWPwx3ax
0RiwTQPY/RHrjq4JUm9Yi7poDKQ+DQBdves8wZqbxsd2akACBiSB4vFjx3rJRqyQaceL3TAvaZnz
Dll5sOuY0mB+00jA2xQKDnCnJxcnrtdKpIhiI2ZUgvKv1KvfaY7XSAL1V7vfjWk0oXSgmXfW8M+z
dy6zt4b1R59nLwXo8h1Lnc8csTNKAUS9OjwtjcUfh5T1PRcEk1vDfVajSQi0UhyLq+ey1ByLjDcN
zApc/7RGAIJAJAgLgmNbgThLn/L72qoeWD6RSWXZnyLjGWgIIZ8Ui0VHs8neyCOSy+NNzAFQMsff
aJJaz5LjV1b/6kVDjkjJ4AEnMDYPvHesT8Dbzce6dNrTzMLCtzS50YxebTRRRxDDMP+Prx77g4i8
JaweMIkaMjiZutCIO1zrsOiJmW/fmoDizYoH6HkxxKdi/iod54W9Oe6h6Yc6RG2W745dMF1PSxxN
FXzr+q+ekDGJTsXaxZpThjpQeFkA/HUqrDctsQh5W3/5lfs6wAsAnjndWTOVBbJPUpMW6wrRiAfh
2ev6bfGQOtjvSEwnhyEpORifYXV9TOn4GtgPU8+N6ZbveS7Qh0wgvAMno5yqShCbPYIkCFysp2+e
5jAT6dt9uWRv7WActZQ5O3NlOA2s5ztPPw+t6TFHtK7N+t/JyjemKh0Azdp5TNgI69WX49K/ZxYx
ZkHGmTznyD1cBjNgPW9j7Kz+qavBQDfP6GgaO3+AFJAk8l76hLAMxWlRCFwRAWiO+lR4K2UwXobE
P4KyOjg+qgLPvjnk2xqiuEu16i3QSUN0PXkwFI4PiICZ/DIHvDBTvXISLsm4mktch9eWsBCI5ME6
WQBFhdmWQKXPtEwvlckypJs+OSXlthzzxyp20TnaiJQCWtgp/kgCj7RndG7kqDk8u8RfNmBT3Na+
5dXMC67Z7x1nH7GM0tc+nHE+yOmhKbULgV6HIXOfklL7ztGUac7LZDKAsIyfGJOAJJnKi1nHx6iv
FRynqe3YzHb4G6ghLPWSGvpz5i9nM14e8VOdE4yJodJ5RvyMj7pZhjtCr6JGR1GsZTSqVUOykaf4
J173nktd0XZLQJ8ESTIHa3RuY6bqbmo/4mr5BpP0mPsobEFgkMPRgWcnuyxKUSxu2vTHTdnMi2WU
UMuGV7eGtxTUCIrc+t2ol7cpuQyl+1hSJeK70CyelZWhv/6J2oroij4V/2yjwr6bGNjIpLuHyItl
ydCejIIFMoRWRqb9O21PGtqWReQbuVJ6XByGGkY6FFnWSt29XhovaT++r/9LhfuqtSMzJaZnjvvk
BvVuHI1X7Frb2Em+lTV9EvOBrM7Kd56GhkRKLTLh8E+1PAdl8Ufi9H1XknvQxWOkKlqM//4MosSq
WQ8PAjEl8S2mrS5y4o6K1+8zTdKT6ECwDdPVl/oF5PhhFiQdJeV3R8GgK+sWm2hfh2HbJVQqOVQI
xpz+EqKZj6yWu5MhWZ3KZ62sfyw+WXgWZDgvzLAwlHNpPdnpcLWIqQyBCFOPOBOJ5NV4HPSK/QBZ
vo5Jg2PBh2of0oHMaqvUf1lAHIOuutOQ3vgie3TT9od6gzHS8re+5PDljEJ/tzoKpHnCNV2ldFfF
t5zERfrGz5SleVQPLfqpkT4RoUDb7xUtF4WT3ErfZmBdDteG5y1tq29jpOSKiwdArbtxYJhlLGcy
55hk1Ke6e4cGN24wQKGzyZLn1uYhBEi3fo16Zf4L0vgL2vwBpO+PZ1rYn2hGlNlp4VwaWGUWMjus
MTISfzOWQoVTA7droXblIM7/+d42deCwrLErsXrvbffIB0rwhHuwJpLM05HwmVGq3WTpEa/4HkX3
cVmA6Ih1LGf3BvF51m5hzmXrOR98UtAQC/uztyH9NdhlJnME5u4FF2d9pL0AVmFnohDPL8onuYgR
uCiHal9pmBDA7lXh4Dj0bs5V5d2fgZsMV635bip2Z0C8951n7XqtYXViW6Qi80OoFxgEVuO75RV/
ysH0YOAP3gzdFGHynnfIqdSGWu80IZ5lR3c2XXU2sxg/r+U8WAmz40mXLnoGPp8C7GI4ucO1YMY+
4a5pRrRvWgVVqI35zje+ftZzF1SRWgFFjX+OJ3i1uc54DexnS+HFZhuJD6SqMGj5FCoJq7ob0SGa
Db2LmrVonmg5lIy/O1uVW2YBqeFW27qyFfnbpbNdAjYfdruMDEzRudn02BtDdD1WdE8ccuISZLAN
moAYjvpUOT1YHPMiYBE6Sfdliile41bmSHziIiez0nZCoswQEEh0D9LCr1nqII4oUXyv+Bal9lCP
HEUVU2YkbWUz2Iytrx6xSCDybQJVlw1zORfaeHpf+tlNjqCTM6dl1GU/57Df9mMq/R1JiCvOhvZq
VtPL6NlmKEl033qsmE/W6oJwNJcgHrK5x1L396Kc7pOlcfZJy2XiGbAHWjveNcz7NkF5wNpAg1To
DP1ZByI/HNK9g5BY18f61Lefc746Eybqg6DhdyLX5qD69CQI66WyE5LRyedS699TYE/cJPwcg9Dn
SprbdqCosxPvwTdiguQXgGl5ZpwaWwFtIL+YXRRgf4adyiSKo3TFb8aCNfRrHNeCuZ4eqHsnYJlt
seUI+Lm523/FisatRWhLiVXG3q/hv7Pi54t7hclEmp0+AVQp7X1pVT3eSnI9Pbv8dPv4FR0uFl6x
7Aklr/ZzIddRgo/Kjfjcuk+uVoD+YBzorBofzQTbu+aRyZW5Hfv5l2B47kx2zzrTXr6txWZqfBmC
xz07rUbskJv9oXU7tlUFjqy1iN2rgc273LsE685KoqAHFBKaTfqnQzsRbfVizc6Rapte3G7rbbzc
Z7Gp7QdtPva1jnArn18FpCNgMMdppPCpEpourW8e0ZUia8Nl1vIggvWSLx1OqDWrk7JlBSxQV+Nt
dPe5mR+ESeOlkVRmKVrRCk9OAkEpYZWKOJySitSX7VjjOpqq+C6wTVT4xZtEsI93xHhz2R/b8A0C
kWqRNQN3qmEHsB5E5WIruhSbRFYzpinqZeTgBSAf4gBi78xU6GKg024W4tVv7pT23FP51xDPR1Mn
EcpKdqXOPt/qHwiK2MaWf25X6w+/OQRipgjM3Zxxlbu65IT5DkMlvRt2LjeiRbohSsVjwThhuiZT
34dOXt7IR1pXhkeweB1aMGw9kA6jzHDfsdV/++nwR3n4EaTZN34CcDQSIgpri5T12DQT3VTp/zz+
bJtYFMdxROxXAegkDAhYronHqES16I2QpBxMnxL5B2SAW4vqdDMsm1VwFv33o6lh/DBUI1vOvxcD
G7BOsGAnmo73UrgR4D5m6/LoihQ3FoLMZb2cKk9wLBkvaEe/SbLJIuJtD26XfflCzxjAfRC2d2e0
1TkmBkjXumcEZXubOnFS/aW1rGjJl7csH9/sro1Suke8rPTmtNvomNVTV2DvrVQGkT07lgwReQ3k
pycSEK7Dk2kzVBoltts6sUl3UTzbZYLDCJ9RSNsQCMy67lNZpW5IEhmeUD3sW9zJNa+K0XdP5iLx
US0AwXynYmoib32/J+lh4acXh3rKn/KqfLFNxIna+g2UFop27l8YBWQU5elXsRhsgdF04rTMHpaq
eBgG8zUGAOg77Q2upxaO5rnJdR5gs8cYVeODYHvvSn5JQx9eZ/fHnMYgJCrmuW8SBDkF+xY7ICnM
sE4x71wM3T9mpjr243mq0mtTK65VMV8GFel98QQ6P+GPVjz2cjy2Q3xiWIRy4TXIE8oDvDZO6r06
8rNZ0qvl1mgz2+emqs6mwMJNmrUmF74ZEmIauVRfpBd9wvah98sYxXRasJ0hJ4Zkui9sG4dbrysW
5RS1cD28dZumtf6NKoJ3fEjw8RZRMrXXxSbTSGT6a4eONnCMCIvbAGmE6jiNKWLVZaH2DbVPu6DQ
q/GWMCInLk4h7efNdhvCRyE/f2Q+iQHGgyULrtwlIM0SUEHof1Q2s/gshTwn1tTSdGYOzsO9rtgA
7xKdVrLbYzrXx49ZzTFdqXMLK+PYBt4DVp0/o20ugz//gKPB5+09Zz3rOdY5qGNH685L0Fnbc0au
YOV9QbV7ySaCr4b10wRfDFehzV8hprNT4QAIfU44htwSF4/XPOPO/hxHMRyaFCVODCYfsvuyzeKt
7bH7xuAZhzCC7vomuziU4DvDJzV+Tk6mxURpGeiRSlSqLfxy9z3rsBZAoVcROApmIDtfxPdK047S
y5k9e8Z7V+OBNllNJp95318pg/MQQRkPc+ofTckKj5ubq9Elrbt8cTN0gTK7AZWJEEbc3qqKgFPb
aPDGNSSkVx59mMChGAzTe67b3dYcrDzMurbciXn5RPH8XFZlzyLf/Cl9VohkkvCpG3xjZE1R4bv7
qQHWJO1kW8fdKyAYdG249k4VlhDUu9qB926/VOQeuoIkxImrCxMY82EinVzL/cGmurUZexlBdRdg
OaotIMnL/NX6DGldYgSn1UI7WM3NSpeozV00CYn5ktkpZQuBVgyrvnhh95qy2y1e34mh1aG2vPZg
G9Pb6GbZnSKbVrhuG6GyOQnpw30eEOkPE0sWI6sRTDNOxLIezrmFj7syP5bYf2vts0toLKVjsSaO
ak/+WGC0yygfyG2b55vfEA0VBLDxp+QBw946QY5Bq+6CxfhzGonjglDfsFyafad1J2/038zqKnoe
IVkzfep03g2ULuRc+5fC88NyqiwyBdCZlC1HhOZMa4IVS1+ruGhFupvrartASqJ37R+ISjsJh2vI
i2YE76FueXvpvxQiJ8TCR1YxNPqXiaApzRsqCyH/2tGL/BWjJHT54pvjRcp+4038LsDcitDw9Dw0
3TOnKmOvzppC18fj0hntO84T6n5zepjgvJFuUG+bWLypsXgMzPSEGOtEBiWZvGMeGmaF3xUq18bj
mUEyypBRXObGpInMGKGUZvEzTRY2aDwArLZdgRYTGIA5zE/e4nqboL3vmuRB+iWuwP61xeu1wTTF
c12TCosYAp/v8Am75lObty3y5xAvlSs7vgMdB+Pg6fj+PPTer4RBRYEbnKnCzyLL75YhqTddgZ+l
ACxlakzK8RdBONbQsukxdcV/v4xRkI9nPONKoGZ36wuBU38jOwuIzOUnsw1ATPJ+7kh9Mxo8Nqls
X2PfOqHKcytcuqYy+C6UxiMxy4heGXjI/ASTEU4jw2wqzuGcMBAMU1vALE2PnjOf8JGDVc0xFRSG
hjwvg+oj3pK698OpPMpC4ndq31gIXudO+0bzRleCKil4I3mbBI7gEZnVl+y9nwY90RLY/8RHatJM
azNzt1bHfWqZUCrV3p3ydwPtKQhUngMCAwUAte+UCx7BeHpyC+lv0YnHG3hN5l2p1RmVFLIVEWXZ
W97yZKZm8CzchpIKUG7P/dqYrJ4Me/wHHPy1dS0KnhSI/dC7u2JCD5pjzxj7/jtgTa+NdtTb7cM4
qV8WIhcdQAwgnzvNWHnlVsNyur1zTPWY5cTlamsTYM/eSW8pIEfyfvCyqUcWahpdGC4xNDstAheo
/cXGrT8qqn8VtNytM25wbV8lOFV8oIDMa1ouGa3ZF4qOOWGOZA/+pS90YuiYkgALLba1MabHjmW2
pKO600Xz5LaFRV1OMjvTCTuSKbe1P2eROZl92OqMBxEYRnztj1CMUQp2zaNV1PexiFkjA9rJiFAN
40KLGMP2kUFg3ib+DjyUWVlDIhHJIAlFcH1p8gA4hXBWYYt7X+ecKjzF5EmLCo/p3CW7pT47QfOp
GomlUKdaJ2vvwHyUfa1vtZuAzXDZd+Z2zjlU80H8c0f02TFsPrCNt7FdI+IE2kK896ylwXWztKaM
L/JHXfMBbrTWapXXQvXIM8ZhYdLB8N6lm74YPqeJK7bOuZhMm3IWenfNesj7bj37kroO2dv8MYXm
tntz0n8wTq+nzJRTTUIgIe2mUsSET0wUAZtRIBr2UU/TVwfUKltlkz8mccobDT12GFvuhh72rtTl
Lyc/RA3xYJChmAYlOwvaRbEUOQGS7LQFEy9cNNlC8yUXXn4ARGiAR+PCVuaOQ6LG+BFagu01OpuG
Ujhur6rqtR254WW4Mgd3eu/2l4HwnnBESrUzsnFfp76I1DDmUakgmIn2XpbB+5CS9oYmvE+dYGs4
9QAz0F+iDul+gWXw0FubssuQgRjJcxrY+Tar9Khy+K7Hmo4KJ29RWvtGwKgc6Dy5iv22ZogWVLAX
KLY0CB4e80SmXqh+uueCjv/E5bJLnOJJI4Job+irbWcZtYfeiWHXGSQJG1i17ObZYqB1Slsd0zfh
sdu87XHBZa4kb51ngfzGjq7P/s4nOW19y25oBvNkayespvU4O7P4q335QAEfbC3h/OuqpdpWk8Af
khiPZmLPd0PPa4AxhVihkcBTwybMnZRe+htfQJTrrpXRsB2WTBdiijtWc8fGL7V7LveGxLwZZtra
28Xz1a5YL2csdY7UA83WGcj3MRGheWX6PNkMMJDBOxEgG4CvgyB125hYrRqgykztQGkVKig8odcP
1RtSxZHRKpSoKbER/g1kSE7zspXJB3mJ2TE3SNyh3t5kXiOIlVyWE/prphh5QccRWF8gP42NY88f
aVGXIXMntU30GWvLXJ9cLRqMLtlXxcgjLJx4C6Ivg4uVFC845NhwWLnYo4gfz8oHUYE0Mc62QwND
CaAHfcSAsYcFbXdzS4dUQMO09i0W54PWQ1luWRa++O2ymzzzXluK8o+TaQdXx/7KVAedumrlJa7y
n7QbGR0l/GzTrBlom4pdTyCs//0jcp8SXxCEQeBUl9LQ8seivZEXP7+L1n8PrI9e/bWAf8//owjn
7Tt+fQ2f77Nt6GjFuY3PU5uUB1jLjJRz8mgaj9RLm3ErkoOUOKq4bl9Nr3wQCbmlHb/Wxmha7frf
X9DRF4ckhz6G/TZEHu6+sDpqtvCxugvrb4Z0oOZRkS3HCkb2eVps52biQwY2lb/r2fKp9Yt79rIC
OWFhqA2OX+v831+WzMuQyta7KrafyGvfeNBX0Jm1y1u/0CfKyqueNcYNbuuPX8ENoXb3068FoxMP
2H79hXBgLwfTJeNf6RnXGN/EwygD8oCq+b6LwV5V/TsFGQL9yTVftM6L7/77x9wy2z24bM7DcbEP
usElY1okpFGpD94uc/r2bnYLg/Goc9HnnAQOt1GXKS7Awg5jc65mCZ7NDg6ohtCtYm/5GPJTANPR
W9sCdtUk+9q6f6598J8e1wEjQ6pwaVjVXQZTJ3RaazqhPXY43aqPvgVdA5BkvDcW+yGwHe0iyO9B
Ggh+3ejlCmMUBjsHX78EdQwewYrfkxgKSp4XetRkE9EdKT1yn/jiuYnVU7v01desI5SffExJJHws
9zpxUEempuQUL4l/wi2B4DWzKRUxdnxZmnezs7J9KJrl2XBdqAUjtzUeBtK8VaeyrQOZc1ebyG6U
liC1U7BDapMxxGgV1HuZt0NUVV+zIJv2gZZBPvMZkQdtGVzHlV/IygT7ao2yKRhA3YMQe6ztoUcv
56PIJHE9yjtynpANTFucAzULcUWUsi3sn1GroeeacXEv///fibIPDhQd//v3llUsh8rliPRqVZwK
oiq2ll70b5KZZm4M2T9CnZ4Ja0JW4J9ykDBbjvUVLtONRP4gLwGDWzzWiB+2sh0Ix4qXFPhGYu8D
d9zPbsewECzNnCXqQOvD28hggJsfEdvKG5XAdF6MhGtNsSYvE/PNjxGUpmyv6T7TTdeXww3TSnPg
rdcRwzy38VDf7L5h4LSyuUX2rITn8TulAMWJJaqaoH7QO2CjtqPQmtYNP6dHFwGSdqvRRV3KgSlt
oJi12iTLHHEhHYvVJqXS+yzv+fE6Ia1tTItNrNS883p6SglCRmjZMeOiOTnBV5sooPiDkz7HTAlt
JChsq2QVxeOCwFi9OUbNme6qeBdAW2JeRAIF1P1t0unjTumFd8EDTHCxseBzy0vYrjAgWgZA/G3u
ur+JKE44EOc7zyrlq6+gUjWzPYMZX+Sr42gkbq2Mu3lKD1DKusinH3iZ63klzA1vgTS0bYuoee/n
cfmGgNLNbeSMurI3ltM5YZvBZsntAIfJGsUTWA/Oanch2rbai4nuow+medOxjMCSMMPIkGKb8a9O
Uw/iMJvhN2aTNp+9mC2OEc8ROyFxNFvW67IYDoPVZrv/Pp5c/ZSWSm5mWt76Ou7vzUIjX1C4+pPF
oRFpXV7fEnkRHpI0EGgtvg94TjNF6R2be7GcCXmu9lIjncNUrwHGp6dqZI1C6nByp2wmKZ6Wq4gB
PqZBGV97mNu7uNIC9Hc+6AZZ9NtROOiuRq18MDt5IqFZ0Y5U7ARj72JzHan0RcCPe5zRKoFVNr+o
i7QXI+Xr8wySh3Rd2yu78Pl4aGfi+bNtIjCZBhvy/2cA1V0eM8f3T32yejMb80n3kLMsfX8H4Anv
6Oi6e8WQ/mAFKA/RjhlzLPH9ojcKgEjfzWJ5CfCc73VXeSfmBtOuy6m/G2wZhW8FG4fgx8Xu04tr
V+/xlFtPDrE0+LJwusaBWZ5bv6nOSu2WJtk6k9Wdh6v5QlvYF+fFtdReaFNwrHw7wIVeDZAYpLo5
cYOnwnVh9dEiI4qMurjnbFnb2A5B1oPEvIH8Y67YUFWRKVoEpEiBEsW9RpoOMc6MGmK21Ehq5vo+
b80n9PX5/j/TU1Oh1rEDZlYrTGcavP6agOIi5phhGmamxJq7/UQyJUZbY3WVssocFg8lvs0jUBMl
jE6r2Tv4mdmqureV7LlzjYlv7sAMIAiYQWlWknH1NEfTXZwzXBXv/wg7kyW3kSzK/kvvYeaY3IFF
b4IDOMc8aQOTlErM84yv7wNmVnUpJAtZurGCyrIUgwQdz9+791wO1xWz6MWNJLvkNi9itRsnOuJz
R/lppfUeCl8NhLSmgYESmTwRuXTTMtRCfdXbzLSTYjMsjAWDw9hKKt09XJ+iYtrX8CbvbbscTyqr
+nMuivBEA3KFyNMPRPs69fZ0Dspqedd8ccKek24ro0D94AzEhLdIYLSc4Y1FSDyOYj5hnL69l4Zd
f8QlsQHqE74UBQSZLICZ00Vm8GKM2t9ciLzQRSYRBOlwAssltvDns3sfySN4o0l/Ial3X03C80cU
3HWqkscxuh1EAfI7Vcgz6WJWp0z2BKyoilNDAwaOWAsInmARH3TA8Gdm149NwGVlJON0oqcy7FMK
HcSKJn2MhTfFgWfr2CY70QDmdbbMYOt2hNW3KHnBNXfZi+hsZNBDuzVrm7aSXo8HrOHalon1rb+Y
umjVmVvGpX9fGUtd1exqGlHCDpNXh1hFbZynsyrWna4F+ELGcMvmdorKBTtdjbw+TklF5z8T7aAe
4BXbZeA+DoJbWGaUxgPZg7clMDpuUXSzuwIqmeNuBbGf615gu6warom4AJxXt1+NWhW3mtnu5pC3
q5+/BQKkoCT1jGGCKfdRF3j18iUPyeKiwdaQZwMx+C5z9gBfjxNzqksFN5ejqGYdwIk9pCX1kDZw
tLR72uFp0g5PuWuCToq+zo1oXhFUovPsALBlCqdPIVGKReOxwHaM4CVtvb6lpWCNW34v83xl0+Aj
9rntosTPlYXvTo/C8/WnyOLDo80h4zJ6bq0oPwqaIWskJdkX6v9XGkqniUlfO1lw+OwKwVtPp5at
NkggG9w42pwcyJ+qH7u8UVzpKU1Z9NZtDr2Vxs2lSuua28PkwrqB/ByMVnvpSse4jBZIb99djGpk
gzyGbOpzVzOBsMFRtTRpbySZng+ymXCs5B0IoSbrYIrrGCFiP/tKbswp878OdLoLt4VeooKcGN1F
HROFKHGHY6zZ/AWccp3lAelvCiWilxhAeApWhDzTebY81C9QQNPi6z/76bKptkEx7nN25Jsqgvdm
447cdMqRj7g3oESY0UtmazbDCXNnMcRby8kKDpMbx8APnUtnJsWpKFrEJghR6NJWgHUWKYtb/PAT
1/bMuXfWTt8AUdXJcY2y6imnWw/p36T0hWqAPHhITtcH3fIxb08Og2SZ96fSn2iVMfR8n0tmVnWn
mxe9RB6Fq+Z96mzxPiGjWyk0vGldwvWNrzfE2PYGhH13aahcuhpD8wZe8CWa4vir5YSerBNvUTw9
OPAMnkeJLBzq6+P12by4I8eoeLo+g0ENNL55Lut6uKnrpuIonWfMKUumjWFePXVxzmas8IuF9GTu
VSsZEi6IKc1daqYg1c+ZFRJoh9MMNV3moM0qj73VG8813WWLzunJDeV8HuJEnKtUOivUFO2athJp
oWOaPNmhuOsix/pBwu6agyzmz3tXatPXuKO9Sltni+gGP241+sxl65o3YXnIkUQcR4T7WKpq5OFG
fbz+BO6SIiEagdfy50TwFOa7hGr3N8o9zTL+xrzznQGof8dtyz/4oeOfc719BaAnFlKUfx6HsGWw
W9gbsGjxLTADtZ+H5mlanjkIAW5cq+k9saCWRDL/RRuweLGNaXFKhHIXqyh5TUtQRoBOqovVhgT7
MdifNIjto2apN2dKnimrsXMhS4ksod1PumBoEKNZzFyLl8E8gJSLdaY1/tEJ0+4hHPpv9iJqjqza
RsuYiOP1IVl+0qxFIoR0emO6LczlmVGFMhp7Z+fCfK5TLVpPs7B3V94+MYLxOkPgvktjcpGnsdr7
EDeZHLp8gbLM3uET0U/XA4TeMl9KyqqA/z/Xktu0Sm/aScQns7fHhwl8iGhxNDYZWCoRtfdJ2ia7
2IljT/jkgKVj8TW3EYlOEDvunch+HRgG3uijbb2PU7pO2gjqiV/oh8ow+zWhwvY7mWoI0obuXp90
+9JzHTDScPql4dZtMXMEt24zBedY9ivBLPD2+pA5nP9l7NLy7LUfCbl+GyPXu3uoddW6dfRbrsAT
hep0EVVCd4/Upm+CQbdI6dMlCfTHa2matwr4AzFH2gzLShPGAR1JttD/6fRn07vq6j8k+OgfMycs
ZRhSkaMjTMelv/chNYZ0wWBuahNAp6hhJxuMDB0bLXRjplhumbGvtCYY9nZ7zBsmOLKaPBpU5bHI
1HSCIbirSeJcZYxft8mAnufzzAnT/JA4sbw817GEbhB1ssT9/BxqE2b4x0b4HHTzo/ZC5KCzchvI
ySqxaz5jqyYHQs3ZttZbYx3qWLGIG6Ya7pnqYxex7wiWApER5Pq6LXuuoBC4Qe1O6owUiZbU6HAY
7/qQZOxMF5tsGNtLkIGuSQS8c0Mj28xJnZewqvpVrEOtl6C11/1Ux1tDi1xE5Xa+VaFp/Snk6Jew
VZRepGFajm66hsVo8+dfXGSgwWBn56sppgzrihiuoGr7TS9ussj8Hne0N7jBE33bb2yf39ZJaUR/
/u7LX/KdeBFMTBm5CtK0fwkkSTWtcYhxX46m4VYY2D/Qeu5amwbuXJTBgSm5cU5D56ZOA1yybK5b
ZenxM6rq76jq6784sx0ahPynRjDBHXK+9dxvRsZH1je4Vvm9SQPntptJOOHyFMcxoKM21dnwiEDN
7qd2nQIc2ZQW8OewQQcw1uWFVHUsyRlV4oQ2/6ktO9TZ6I2SlFBQKLn4TqJy7zituDNT033SqhKM
bhTr1Bux/8QYfVg1plvsr//WEm28gYEft7mLkd/Hh0yJtZMU6cSVQLDwR1PdzqEGWLGsXhTCPT0L
xeLVSNZupNPGq0mQZ2Y5iazamZbhPshKTgRB4f38/APRf/d1taVhcLqCEaMs60NkM7oOBCRzUjJE
GNfzHLiQ0yqyfZafSqu7l+ZhYASVHdL+YOh73LqssV1Wl+7ndt+7u9Hdce20WwM4T7uswfRc35vM
ZdWDh/oA5XO8GDaNEt+q3qJzV45+Txy9hmvyfSyP/ywRHE3zYF9Xgl20P4zZsiJ/b+rLsvU99pap
pTTdLTlOVPf6zm93QbdzfEgm4JW80fRmEzuTJxvPajzsz4UiFtGbox3vJ4/cOexxF33Pe0an+JH2
rDbc+/Z+Hvd1dHDgAkYHWR2sCmz2oZ0PmbMs2O5JdwzTY4RPqTsOwSk1jywimf5ZwDLNclkFlv75
pOhz4LDnfJ+dWRz0iaD7U3qZ+5sdzTFNZXAUdYnp+hiaSKBbWU7oOaDYNeOtSxvlAkAmpMlIajJh
w3EUZ/c2BokhLpy/m97cJrRTVqEfJSdbV8UhlimOt6CNHmP/LyussrPL7Z3cVH7S0nQ6BojRpxoi
tyyidy0T1qPEUbcOVSse5gncfoW7YVch4bkvT62JsVO2xisx0tVdUTAXnRoXDmuE+lalQ3UXBNa9
mBDFWe7ivXc6wp3K5nscl/NtG2nijokT3Ea3tN7JeE7XZZ6SRZJx152jeXTWwL2sm5ZflqY1s77E
IoimfTYQgJypaNQ5Vq2i2WLJbVa7nIg6VB5WYn9lKuKvjFwSUgLXB5kt7EOdG+QNObDtPXCfv0HT
uHdxVqubmtPNUxEFLqnsuU2cGbKrpjfynXWfCsgxpJLnGnQ2rJGyTRTTPbfhsMPJpYkMc0s+OBOA
nlj7xOyLOz3TXtpZZt8jp/wOEpU+vOHzltx//m22f82MYzcQjrKlgMPuiCVB7X/i8wTxPcCIES+6
FUzQwHKngzb0WJYspa2GYHhzdVQrftgNOFih3ZlICy8oZ48SlPOJnVbfVXo30EbvX8M0mJDcCeuC
ojdeC/KsoBIaP1rsBIAp4WSMazuculu7mcqnXh6EKV/wd2g46LHWR0J/jtd0NvUtVDAN8uudP0NZ
itPyPhaDw8wX81oVqvQrnkUgUwlpC1WiHoLoHd+c3PuuG+HQ1eNLYoWHUVj537HeOWuNCdjl8/dN
/u5948ZAFrlwFW/b8hX7n/eNcyu3Yj8pcKQwoid/vMHQHBRfoFGiqF9OBPaQ+ftUF0eDHPcz565D
8XXQSVBBTEMJIYGY0JZ08mcCuX8U8XtMTWuE9gvqCmM19Nu8y4EqtLpzQwsVi6zy3VVJFbV2CA86
yAFjTSOmmTfM9tGS4HJ2u3e7bpBlF8Q4TT3RZjovkLr6SySXZAp8ZGnEyaJukbNAQNpMeo+rv4dT
5dNIYFhnZp4buYbn684yk5LfitjsTrqRrk2LAaEQMn/hBHKnJXp555s6qLX8hI+oeej66FJykv9D
8aV/jPuywAKZRCC7AqEVvJMPNUiC7lFYQ1CuLBH1p7FX0b5OsE+3iXvMqwg3nRVmjLIhjcLlPRbB
NJyoS76mRQzaPVI1sbV1tPKLhPEj7glA3oPcISb+Y9Tq714p5YmyFe+F0q0PZSIjA6YfOEcxDYQj
LJyQLlW4ytxYf/JV+XVgVHLqqlhtaHWYG8y5+5pUmlt3Fo+SHWZTDH1Kdyf+MtsRw50uY3Bc+eYf
QiIN+5fXSTknONc7FFQ2GKEPgZkkc04QliFD6tXZEmcTpp9YlqrOy0CoOvuCiJVzyEhOP0c6fZVl
0RBtQKPo57xGdngu63Oln6f0wJ0Qn0l97uvzFJ7xqY2kgIZnzTxZ4Tm0Tl13iqkQu2VN/JwuKyXn
cDoS4zBPRwdOe/nvEuVRD1DPHlhxv9QPrCmDcr6UEJa+l/pSP1BFQN1mUT3oiBSXKqLJltVlO6oI
zV9KCDBEWOpLhebEyxUB3zsR7dJq54wMm3azvSxs0WO5B3NgjHtxXW6FvGaveKwOdsVY+gBtpZkP
Cbfw64q7IyvBnIgAg1C5Yx+c2uAky2XVATQiVMGn/Loc55TOJ+kQJr6sMTvDQOqh92VYc841ZObh
XAK/HM4YvpJhE9GIGc4RJOeMw905pABgrtufnZ67KnFIZ4cvJ+nRkXVqUtvE/zDgjTvpxBYDt+5O
gbU8tohA+Tldlq542SdTHYfpaPNOT8cwX1Np9v8pn6idWBRRVFDUTmiHKKJArVM+/VNBDe1SO/23
gpr/Uz79bwX13/KpGTwT7e61gqJ8yiDaXsunhLFF9d/y6Z8KivJJZxIF5OBaQcnfVVD1fIjTpXxi
aTQEzKWIonzqglN8LaLs8lQFP1VQc7kUUfZ1RTPEqbPunFgdb/vkiW8N7zpvuaKyyy3qC4S7zvbz
m4P5y5mFr5hifI1UzKRKFh++YiQgZC2BG+WqysKETp4yHvMMTTFGbXWkgxJfOLJhKoVTuKvSkQGn
MVYgQtBYCk1at5wfTeazJX1Ecyoaxhfsc2JMb4GXUDqlfbDt9NDmiiPfpbElIq+QdjTgxBoSJxHm
gYu8zKa/coTq7WNrnIazy9ZTJr5/RuYChEwryp0gw3otMy18mZVLwGMbF3+4T5rql0Mk9aWtg5tE
k0cAq/NhW6SqqYmFWMI9iM+7rkmuWXmwwZpSvkElcOuNP24ITGv8TTBxEFqWSrbudYG/H6gdpq1j
bX1rmzN61LbudfmZh9mBBRk5wv3TeeV1Qa+qO5pTnnFdseuNnZe6HmGsuQuFifvbsmrXszsvMLwe
JgdsZQP+sidxT3Do3ji5F/Yew2cWdLYw9CIMjCEoOlBGXiW3M+xxuSU8JmqXRQNAv64KvpPcBGID
MDzsNpHYFMRqXZePwspZ9xzezXXGdJCUMXosYllI3myNBs9Gvz5yY2OhqmAV7oZ7AUzWPiYyddsO
W4n4o9yW8fapHLYMf0x36xiAVLZTQryFNyRel3gjQ6TramuPVdfeMC2rm7zm+kgbRbe9GKmt7WWT
N9peAo5o8qL/LHKybNKNR8+slqVX3hR7c+UN8bLI0e2dLWsJgOq2k74ddOIpQdBuQQrigGDp4RYO
ESvWNwC0wnLjdxuAU6z4FYFG664lSiFzTdZa0BJJufabNVh1vYcQsKxZLos7PMuvwWJsNFQ3cMSs
ZRHZN14XiSABSUc1VffWtbYIajULLdSyfA2IrscKcw+WaszFcl24/vLcazqvuy7QP7buDZ0H1mjq
PFdnLOlpOjJkDzQyzDzG9s51wXTXgHzkHsu9Lg2JHH8FV8h1Qc4e4GtIBlFbzqqXONgOjPoJoWkJ
ctiWwJzkhnha4pKCblnRdQ3RRjlIBjeas+5MpsnLqmA/VuuxX1tiWSnqPtDVMISui/Z6VIPq3WjD
hljF1MUGtmU1MWOSZVXDVjMYOW9dY2u4W2VshbsduUjcbc91wiVRk7fl0SkfGXGwPXgUpTT/2CkL
vN+2V0//rnLyWDlXkO2lXD5cONOyIGaztNGzKs+FsImkr/JE5Y2xB6+35xqJIRt6nbNlsdM63bZy
0EWRs0C40RYRnREuS4R4tlATbbRuk6sNUTZut2HcGsP/ijeNu+bMyNKwPTXg6P5QFZnLjlykU1Dk
+7/+7/9RBj0uKU0dfT07I5PdDy3ImJRgrZ4IsomXAmBhbJaADKExjRxOMLa0VXK6/nFUuf/+pJvW
iOM/Kx9mo+hWTrNECg7BS9VU/rk3GN+miDreLJUQcS8XdoStYTvXlH10nbzej3zUk4k9oU4nIv0s
7NVBSIoETWU77IIDgO6cuI0DFCNqxqZ1bmypvTtkA9x1bpw/mukSNj4/fX7v0s3f1IfKUggcDCpZ
2p0f3grgdUEaY1NYSQO6T4IR+VSZ/uBJWz5Hy7PrHxkYsAJSEqpjYh3C8Nj3B0JznGxZqEciY98v
ypy9aglKWZZyd3m3C4xd2e2SaefaywIqLcO9KplW7jGLbk0qsQix57IcmMPzYXYghR6G9Mjq0mPf
HYW5LDcgbuikghPQJlbnnrLq1LjLSvNzNJ7j/NwAwSq3wXj2h7Mml5Wkl+i6SMWs+4ufXJykDtEW
Ko24ldHQ4PMSBBLMR608+sExCJeVWoeuPwz9QcHfzA6hse/8/dxAWAHXsXfavc1v6HI8XVbR7bpq
WYhKHXtZkl8v3Gvjsgq516NDJvcYYKGSsZAXoXnr+QVBN3ZHHD1dd5zNZZXViSWpKecTnPR4w/9m
+bl2TywC3FhRftYWmcj5D1eB9UtP3sFU4tgWd2xDcK5brpL/Od/qE6yVMkX8mWVEtAS9llCkZNZt
6OPY7ovSfBwbUJyh7NM3SqAX2dVgTqIZp/WA8Ikju7noClOjxC2Vy3ZbdAs9lCD4DYgzRTiJccht
1TwpQ7RPDSaizmzai5xzdqzI3I4W10lBNvOrU6XbuLN+tHX0Ukg3eKr0giRct01Xut9uZBP9KAiy
+JZLnRAm5owjfdVdU0QAyYJKx0Xf7G2LTa0dDEK3BKCiua81mn+4tSJt4a7YVv3E11RSdwO+Ve0z
B7ZmTZOzh9QBXk2FlbyJBXiM2SZsI8pBqsBWvITmC1HDiIHnDl9VirbVGZTH2AkHNuDwO4bMoFP0
6BUhtzozztgHbn2pzVLbwfYojtMMEbo3BkxQoXEAxCUZz4H2tSY8+Ysj84uh0WIMJvN2Er1+7EIx
3l0fULFDZpopmxzL5wCZhNFtV+fHcJrEY1Ppr7w/w2HqM7xeEfGyWaOf4JxD45swj5SNfZdJB3oO
W9cerH2wntMuO5gDU7Ogi+rH+u9+IsvEsTL97vqgTYF/IAhwqGZCI6z5KFrLei3lkQrYeitavzxM
9og7nKz3L1MhXkVJRmAbjsDpQRkreDkbY64dRJgNs+e+ZhTG4Twg5mDtJxXS5msaB3dJoylujaHI
QSVhpVA+84/SKuSbZek/GIXn38cCD2lsBSFWrjO0uD/2HH4p36XkTmDSFrM4yvMt+PnatxMzgkuA
zDjIh3xJit+Yo9m8OEj698QxzQx5AAcaVemeihaC0jRmj8YiCmVWwojzzaKxavmcq5G/np0u+fb5
l9NcGuw/3ax4fRzfHYi5pqPoQv38+rS8hEM7A06s8AafHVXcz6LpNuFYkf6wpNOFbR6s68j5i5lz
t3Vyc4GH1Ai8l9jQsWRcI7sg3DhZ798WwYLMkvrl+kCWDH69SRS769O2eIkAnpsG5tuWLuRD4LzX
mUn7aIQd3Y6du49KqofMmqOLEupIL9G5MPv/Uxvol+2Iu7Oh07TgHm2yJX04Ucm5pEFkqggpWsZQ
QY9vpc/MYaCDHd9NUBV2flCc8qTxL7Bs94SgNkdz+b+N+vwV/M4bhvRVDvPqD/3T63v94bOgMaX4
RJSw4HB92CcBqMEcgx216tACnRlWuUQe4SI0yaYEXGhstNAaTzEZ4HsXHO26QrDQ5u8ig/RJ9GB5
CudpPnWDMC9o4XOQ9pG1qvlungGR2ucJ0S1zbOVvcwP0Vd6DJJ3HL8zj5o0E4LKP8sh+GBsFeIZI
kTV7CDc9RXJvi17u8+vuN704WCwmDU/TNkl8dj9cd1VtWQ0aqWilDLkiwBqZScv+kRlKu8WkuR27
mvFVBasfl9JxDLUQHORbkpnrLiqbEyHJ5oXhJs7mDJk68vNg2+iRc/v5yzSWl/HzR8LAVjAtpKtt
6jRnf/56ZKFV1lyVoJYUNnBafUgZ66l9mX1UZhlpeMFUGPfIo/T7NM62c1wka4Vq6qZO/Ed6mfHJ
LQoyuJzEXikfQiW5qfScXJ1gEh7sxpyRYFhor13CEz9/8eavFzpTBqV4ox0H1+vH1gGogoRhXpau
asP5Mc+2Og8+iG0myDpAQIsCJXPLbQ0z7N4tDIsw+rF/1SVCHL+zIzpe3DiCurz1q8WC04fOo2ZP
aDjtdxoS6TlJmnjVaBHHh+XpEBXqQOpF9yD1ZaAqMnXKHLve1SkGmqAxKMiJ69mUiJEt/asiJm2Y
xMnCfljg77L2n//2+m8+OpMLjKLUFAat3w87rxZx72c4gHEXxQ0xGdhZu258al1FD1HL/gKWAJoS
M1ZaE/sdhoJ+ZFRNEC4g0nz+Wn77Seh8Coa5zP6ZfX24jBIrcXWLKoNOaIbN86ZI3ellCNBuu7Y9
PKFuBqxepIfG0dPbPqCRGQb2i/Bd9CFxZJySyrHv3U4HgKiCv4B9anuZ18Z6cMJ5Y+gpIOyKvuiS
lS1mdpDCkO/kb5yyHhthqProLe0E+dwmBMSkssdTlsl3AjDUuStr8jLwOHFscjlOpg3yts9/ffXL
MUDSyZYMh67dd2ZDP//6E1dGONgwDv2lcJvL26RSwRsQBNqJGQFYdL8cz7fh3PLix5VRFm9AVNuz
mAsU4k1KPm1IBdGOcfTm9g1qfjs9h32yt9LJ9fqSoB1bAzKSEOOOkZt2nGOPR6v1Z4jmUfc8FFg9
mpKAYmPFJrshQ5D4Ld/krDgHBONmunuf4yNe26pUl0YLyoMF18drgk48WhlMHaIXxm0w2Gy6rZNf
AqtFoQXoS5Cdh6DEfIFO8B4lzVNv+uQ9Qpm4qYqmwdmk1/eRKsudg1dm6JqFXdE8mSJR+wQuMYfW
xD5M8M5UEZrvpelLTyYdyYtTltFXCpESouvbxGFC5ZktIRabvGxm+iBBCKTP7SlcBvniRg6Cjkyf
H3WttNaQuKT3+Yf4u61Qsp8s7TckHPLjqL6bEuLTDUFSBgHzdunL+7yv/xI5OI4cubyXUAfORuk1
8ZgAdaFda43GPRxk89mJbSJcak5ypf8wknxFvop7lxIzeiwczDYD/ITrM2Mq55vPX/dvKhyEBcym
4duYhqJt+PPFByQflFYH09wktqTGRWyO1aqbmmCTCFp8zNjULgc7v9cLex+GMNqaBi0WKiFMXZp0
j8tTtXyOSe//8J0BIXY7kcdbG+WuANWxiqcOOwJnlZtetMrzTSgPcsip+bja2y4amEQ4yR0KzuGG
nNgRc6/xxYxo56d6Yx9qC9/557+0/UunlH0fSytTGdNAECU/dEoRfk2ZFY2MYjmjYEsLh2PkA3Lo
J3pEDUHfe8Rv8dnxmXQ6Q3g/9haAnVo9oMuigRhiai5r+LlwNiOSn0r7ZnbY7Z0hbzbXyXXuojBG
bQVJhLCWiJZykZxnGwBLC2VEbYykjvfDqH+zQqNh3Bs0BKCuYHgVXR7umjEbjhow6wPXcrWvGLnj
E1ONN00+aWm1MKhI9BqhIxWlFCGdSKe/d+1VSab5m9nvELmLV43R72lqoS9gyer+cL1f7w8fbv2O
AYnesWwEKvjXf75u7L6BN+nk+UrGkckeSi6a0DNSL8ImvItyDEwDk7vdkA3QM7Wke0SyHyPk6vOH
uZuNG84qtCa0ProfDKADOt6+nXQTwBd1rJjZkp62nRp0K1YxFEfDSBD69n38TBB2vBWOO9MHASno
ckTVoQ/T/kT21d/kYozewLC4m8HPDfphrrPWffBMpd9o57qyih1ep6/XZ0NsuF5d+tUqU0tiXi30
HfFs0BeWOW/QNPUfvmzGMqr++U1bpoC4Yima4Et8HGWPWlFFfFUoR7XU49ZWPOoxx0lrhrPUhCj2
Y7PeWeMkjmFWvZe2ee65QN+0bjz5c/fWddOplqPFDYKznN1X1tkyLJSzjJzDuJ/2k90gXRx+gKZ0
vnz+nflN+Y3fTejCciXiLN1Yjkr/06aIXRxWqHFhpxH5iRvwuStaPOEGsujr05wphx0F3V3lDtyR
NMemvQpBR5aZ3Mgcx3reA4pGgDh/AZBk1eLYVAXYwXSfqkFeAjsZbmkHWdMi1EP7O2eiuBsiwnZL
GJZFDKIZa/G4D+ayf42Fwlxg/uED0n/zAQlpOErSkbMc6+N5tCdmLS8TE2V5ac1emKTDXkbybbKL
dy7sf77bypoeoqIf6RL74hhIfzz4CvYlJKn5D+cA+9fz56IZMpYRly059nyo0iQx1BBPJghZHYk7
+Cqc7TCmD1M1EGsRpuFlEgPQQSX/fbCDmq7MXFarEagrvuJVHYUA0dQt+sP6lcurP1RYOiCS8jQy
bVAhswvm/dgGFtFZ7dRvZZyrp1nSPgRt/ShSMipHX6suUtPfa7+1H4idpIXn1umte29jJHylki+2
6Nh0/Odzu25avu5YElcF3lKc6O4TCWLDJSroaafaK0O1Yh/EDrA9s5GUuWW3KnOnJRBAk/dJPL4G
USuOPWLZP2xa8teSHxe1Wt5NvoSKttvP1/Boy7ocMX3g6iMwBIDeEkygHZKx1u4sIHQbESprFecW
kUo1fAO2teZYLUmDDZx/z58g6nTKguMiqnCHVpNYFZoR2txGd+Z8l2qEwWh6H7EXyX9T7aNUZqfM
7o8k2jb/BN1j+qPU0sgJL6gmj///YTLzYRsb9x3KnRszy4b3Nq7kqlI4ytshcp7bmLMoBvx3FcFY
pWX9NZpw24MDSR+qgZAY0vPAUiH5jwFqH0kEqlYpJgJPM11wtn3gIttwziOu2zhR7UbUnblJDAdg
UhnmW46RCDx1n28W1VsTEXIxVY9zZVEycx0Mf/i2/Sr3pcmgOMEikTBt2/ioiHK03EeJzZbiLEiU
yYzhS3RGfzGjEemrmox7nANwxDadhHkByLHshop+MRFtGh8XoFV9RmGKV3xOiDZpB4KPlb6BWQlI
vwM46eeuOPH3ZuuwLpttMRnhvYLxZ9dzfNsYbCf4EoNHYtpgwONpbAoF8W0m04CQg9PnG6i+fFc/
bP70kGz+cWw2mY8VYtISZZ7hSsYv6Kb30mm+xZmj3qtF/R0mrjpkZbSwWpI9lxlc+lp0hxof8kGZ
N2PT4ZA0u5Bsy05tPn9l0vj1lVm2y4tjZyfzwP5wAGE4AYWU1NhVxbAx7Dv93LQasxGBaETrIWTD
7X64/lGgSjIBIkk6adpQWUTBWSulfs8gw7wVgXE7AjMjJDG60x3r7xJjBMkl6ISTEDGUThN80Q7P
h6okDIKY+HOVkBZlzpp72wu9OI9gtlbhnM1f0xqdP2ebF2PQxK6dMQH6TvZVr5Lx3lweVCK/wOoP
kZUOL4kIv+Moy29RUkYElqPkSv01+btkmpYNTqjcea7JYDuQXlZvQqkXdIWZYTqDE5yLqPVv0kZ4
aVksJ8iu+6J3VXSBEbwvY4kBJbjV9OAPh97fTH/IHufkZ/FOSKHLj1c/X8KB+xzYzWaq+x38As5j
dThRpUCDDSLj7CRufsqw8TpECDKR0Ka9GgtCkaxosG8EfQXDuuv6gTiWqjJ347wG8QBTOu8ZlhPE
/ZdZ6V/ZsEeqeEbrcxngsHJqwwOMVz4O6JlnIKGj6MznXMIrCDtX/GUOiK+J6Fq5neDILLEo6Krq
VnKxAWcAkT2ntbJNauDtLftK95oqAxw1juVDw9tHPxA2QQAFkMneTp99KCgJA5z8qgBpyYY6ZdzT
IYwP980i4/Qrhe9aMIw2O/d75VLNxWVt3Q8+luzKPIkACPdN1y/fiAgeaBKCNJwjMXEaHdsHvy/8
c0FSKLa3bzJLJIE1tv2ARpYERhqSeT/tCrsTdF6dAs0DSR6rbkrFOV3c2IwG1M2wPAVL4XoFskos
W/ZieTdWkRNbQHAENN62ymCE1NGmgdJ+lxVoATL03oeEBIwMrwt5AzzIUBDcIYhE0ZsWSRmAqhen
y9+m1tfP4HYitIZMwTN28ZWkj3hb2REOq8LgP1YbB5skLDavNiZqCCkOkAGxshXNixEJ+DpK9RyB
VALrvhHVti8n2xsxMHvMDaKLkVc7Ljb3ZC4PUTS5p9HiUjDTfDpEtd0/5dpOClzB4yKirwPzm+ro
+liM0Bi7nIf/PjRCf/t8e/mNDI428XLSEmzyBt3Mn++6rerhZ9rEN9gBW3rU0h73iTukKW77b8Qe
fp9RM/4/ys5syW3s2ra/4vA7fNA3N479QBIk2JPZSy8IlaRC3/f4+js2JFslySHdG7GMYFdyJskE
9l5rzjF3pRSLdAZJfozZraQ0K9xJLaUzncBdZIcBp5U7pWR3+GFcHgxZP347tOLuGEK37HRFJd8+
ekwLxXqvJFxACwmneDt0zt2W6s9DaZ8D49lJX/zpxUpfYmBOS1Xtq2bS4RPVDNjTd1nxlhTgMN6B
qdGUt3581y5Vj+8YWadMQoemuFh9UT82hnP79ftGM+7H8zIOGIfBCOAIli00yL5/48jJM0J2qjm8
W+lam+QBQakwd72hDO9sdlj4zumCJL3CanpMz0Sgp2e4asSt3erSvtRyjU1f0QuXfgfnjlaRwd/R
ag2j8A/NboJbGfM9D+RKxh5u4ZTK6cTUMisdw7BOpqqN74xBI1WS58qK9wMzmwVAv2gfAkt671Ro
okgnbr1YzVoMjMZnH//MmvjQoy6hSCYw5qKbLbNorUQ8UtSaZxCw/FBn/uPcxtprp05wrHL5o2L/
YcsY7Bob/GMlDm1RTaeMsHL4BWoGLgZSxpREz5athc9OcIcRRzxMi1deBbVujnV+dTowRTkmRpBQ
HVBDwxzOcjRmpwkGkK5mn7HPjU9NFpEWnjD/1hWmlzqxkDdCwSvMkBjJcx1LFJvAo9aV80cCQN73
7O95A4num5wQrFYHlLIWriPYiuRmSR0jmDjNtyNCsqIrp/cmGVzbQQpkb3TJjqjXi9BgOZgKyPRk
IHDsd1+VH78pDlJY1VCREVi0tH+8lvCPd+Xg1N2a7jUMFF960fvhz3BmqQo4oiOr61ZIoO4SB1hv
2RFY/Osf4OedLdxDBB38CHxZGWj/0FEJyFhrFAmAuhb5LKMD40ASKvOUtvEFzoyJkDF7c1yiPakY
T9qWyAhDCDcXTrUZ1GDTY1gHNWu7dvcuI9AsTF9bX0dLMwQfWb1mrF6n8gEsl/frn1z8DX23KuOH
5pRkocEwGGstf4N/2daGY+v3MNy7Ndcr0klNInajDEwaQnR0dNqnVAunM5H16f/3O2ZiCVEdQ+xF
ZOwhP+yn5aRW46Y3abZl2tnwE/inbWoRLYs+UW8I+DbibnzBQPjUIy8Em4cnVqqqPwu2/Hed8NzN
3EAON4z8OQq0Q6j55R9AaVdzBBbM8F9alUw64aLQS/03+yj156UsfiSd9YvB3Falgfj9iSn2R4E+
KJt1hpB8ayOkdMtaTnc++6dNF7OgVdhgbY056x/ifpxoBzQhqJ7c2Yeo+pZleTdmJL0QMotxwUqB
OIESiMQtKRgk1mNK6qmlmp6rfCSfrbf2+jRO6PCzh19/AZT/sunn48dzZ6o0BW1F/mH8gJPYUJhR
8UmE0XS2tUnZ+yFKdhuo3HpEQbSvc72+04Lm/NkjTeQkt+/tBLr2pBw6J7HuWl/Fl5GgkzXRp7M7
GQk2OS2Tj5ngH9fOhy5pH8Kwny/43OcnM6XpZJuDs+FfvspxqB3Jk9WOCVzrVdsMPlgS7pp++RlU
a340swqFoxR1uzks/uQUWN1qmfM7KRJVmQN8QR/tT2p2i+eadW+ANMOOAR3YivoHbcTtLEnmO2N8
Gbp89IwKcZgmmTG0y36Xy3HjRWpyavShcVsduG9H7PnVKbgmceYnIQXCEGztgdELROrKA9zb8Rfc
4G4nbnzfhCpcJQwUBRZXUq+j/pbPtkZeXyCxn1ayjVY5yqO1kbt+elTE7arPW2wsxanM5pS9A14W
I82TA3Gu+eNYATwkwtvAcpmJUE7dJXK1f81D1DeMZY8J3niErBEuWkmnw1d8QhkyXAgOn04pHMJ1
FuUidA2tK2cX/ESOqR4Zh9xmuHq7CHw1cAcFtZ82jx/seFj1g4HDYQolcj0H5rxS2BF9YMXPesPZ
+9fftsVF8d35BliHTHfJklWaabb9459OxEWzUiFe62rd74cc5uaovVZxFGzSJA+qHcilgUtNlXqK
0LNJIbIfReC7WxUgVDEyokzAPq4Kg9CrIR+yD0kZvMqyY3wMauOYDsb4p2RDI45LcN4QYFgqHpsy
mI4ZaMuVWH1ugCV2QrfzbADle0dE8bhCsGBcuogFmpGUNyu7TGMyH2Szh4i43AwrrHZ66puwamUa
90bMqbJhWOcwldqBty53eWZKK05pI+vRlDVF1cwED/vOe9wR0KZmg9g+8k1nvvQHbF0a8hhkOSuZ
BOrfbGmdn5ZOvM20K9EyoKgS8pLvz1AhSHcsjWxjiq54ZoqWbSWrRw7DLIDWcz6clNbpoSz0b51c
9+vRHOfTcggLZPu0CXr1Nqq3phbHrr71wU1WrpRD+LZyHS6VjlzwaikXR7kEgKRuDR7SFSexEMqi
ARu+EkjEA0ro8IMUSjCpAfu6RlvXfwJNOvoZ1700TEzmv5J+49Uf+qrDDp6XwyaumO2LMpUHLXzU
W1HqUpbxmGRPVD89RdlTIH2tuX72/adGfx7r50p/ztMXqtCfs+mFitOXWoLX8DI1r7n0QkEJRVub
9QOxz/i4HeiVdycsdsRzO++zTHU2wHreTD0Nt+BG2qfu981w+aduHIIzwzb4S2Bv4Dg/Go7wIdMP
T3AOKubeqA9WfYAPJMv4WY+jc9B4k/Qjx5a4rejkA8whO7s5NdKJxHHj2Emnujw3s6jROZv5hckj
pdsXP7/0+ZWybeAoV2oGfuVcS+daFbeaZsN8G5ea55vtiyqru+/zMdwxvrbcVu4B01o35T15Mmeg
6ywMn5o20/dqghelRikb1Wa1D0orvAZFgq8fUXOh7iXGFAdZAPwPEjJGf0/NRHAsFRK46hz89EjZ
KXrOY0vwpX40q1MdngL/VMqiNAI3c5bzZ/DeEwtZIFHphSIgSE0vnXlpdgO6zORamZepv1rJtTSv
Q3/NTVFJeqOi9BYPt8ISFQ63zLol1q3N7pQ53uvsro+icDy3qquO99S5y+PdLB5i594qvXp0iCBN
Oo3Jk5iccLYJNySPkuMsxT1RzwYnJEsOdmoZJHdVGgS1FisQ1IgHeX4w8gdtKSV/oHwLGvuDbd35
lmFXBJClW3c9uaeDKDn5Wrlx+1LCyR+RnHuzlmPYXrXoJjVXXSPl/ArFKYuuSXtJoqvABODhb+kZ
Xjr93HZnjmV3bhJRQEawYpjDSV8qhbPuHBk8UEl9jOpjGB2RzuTDYcgP6XBwiDuOD7854/+0WLIY
CWNSY1FLg42F+venoiyAh16HOlnPalg8hkVCcFYrD+4ImOJxmrr64jcOv05qPKIrIlpdGBfroesI
09Q7XCahx8YsPy4PLQdCjbWzrh2jyXDMDQzIbgXJcy2l/XwPHbu5sBDfYk4xV+HEjjiVIVQNQTG9
D5Fdm0piv8Y1Y13+MqPtAlcRj1sZ8XpTa5sercDoy+tl2g1w3Q4B9tFtQhjTSrfK/rocctBD16jX
g12rNuZqKt5mVppILqv0BtQGrkfy0dSr9LUbm3rfZPdfv60/7ziE9MhQaR0rQAuYXn//tuIlitIs
Coq1MRtPcRI7R02a0bqD1IoGGnpIXzf2XFcwXfJLmPcNnU2yWyeSxcdsfFRN49k2jOQOwicyaPtp
SeeihDXIb4JVTivBv2IuTPFN/+bapIjR6PdLABU/uKOw8WAM/NNmzWbGVHTZCLm4C7tdO9dcJWv1
OfWV1tX1UtskWWneyJ0lEMoJXoxqhlkNUQ/PctbS/u7zbT4yWbZU2DQtwuZKpCP+5u39+QLKYJxm
Nds53TTsH0fksTVP7CgAOLcTsUiFSSSHEdiB18lssmHtWpepo7XCGtkd5DwGx1pMYDTIy4K3Km1z
482oMlwPSqdD0O3JkByyU+z48oM6+e+A8V5bdl2/2Zj8rJvjS8GVX8dojc/6p/ndDEPNsUNg72Hn
l88khpHHPdQxnUp/cPVGw7TM3ursm80WtqF8UXsEDXGjomqwp/dy1JEQ4TNKKHQTVQl8TaTzNkOW
Uf3dT/rzroO9OsYFtuwmkifzR53lKM+9EatouS3TkjazH+5Zh8qnmGTEpULQOmSFYg4Wvm9RhJwF
majR380+yTS7QtuFgygHxH64C6NdAsxTFoUOvM63U7XVCF/H97PVUXr7X6tJod7t5BlE5m6ad5a5
qyLPYH5belnk5fCFDUQIXhSiLBIVll8LHQiFGLI19mZ4wPud67GDCUeCY65W4JFyZU+Vyj5o90m7
j1qE2F5ISjy/DuIqyGOtVyreBIoi9QZ/R03+LgUJoe0CfpFClB/uoJJSjbw12i0xW4BYIzdJtpTB
L8KvpW2xan+prtlRMxAJfqNZYQtpD84TMQih/duvGGvHn/58WVPKiBcw/GoGrJrvTzwQZSEgZQpZ
lIRSy7sgJs/ZU2CBVB4ahibat0RqQsWM9vYkyp/2pbWH6mTHB9hDY3OYm0PuHxrlQEJRlR/74djk
LHlgqm/S+DQPxzw+USWRvzGi9ZPdiKqC86yeqLI6d4GouoKQLaqvYJKImpbSROoSeu6zuhwdjIj+
OSsvmI4lZ6XAAywvsSSsx015wXfclZehvNBrpeqlWulM9Vz3hU/SbXjNUoNypibyrXEgK1AozmZ4
1mpxTPWTvxwZG1COAmixLs27lXblu8lCO145TXHPSMJdJfIUP5J5r64gU6u32ShfS0wYmrCdSuUJ
z6mDt5Qb8wnbaeicYHdI9slZSs3O8lLjIMAd/SCqHbjYi2rM85hc8J2KtEzznJnnNrnEmH+TS2Ke
8+QSmefAhDMo6o4w0zbO5lJSfBEB8MNa6c+qcZ7787jUZJw1C/IOneivNVonqkrPBJO11gnVsYrw
uBAVFqfJP1KDf0wVUX59tMmXiI4GCH/joLHiYKGxVFYcZlKwpH2i7dnOGt2eBNDoFfkEtfCZvBl0
Cn/wnVeCzAe6o+10bYcS6Ndne/A+/+VLTQ8KF4ohemE/iqsrxex1iWBf4vXYBa8nGHDquge3Hmwg
Z1FatQlQ22EVHBgzbYhzCgBrBHDJ3S5zBwI7GnfKXPZYlKK7Y+NquihjKQtMj+4mkpstVUguVS1F
mmjHV0xyLZJKJLiXLonDVG24reHiD+0NUSN3W3fmdusOtFgQdhK4wRUzd0MEVuB87U0cuUDCKKhN
1Nh8rT7aUNBxHX2tOutKpo9EuMZagcm5VEBSTiCKnpRUbuxk08qi6qVKibRlvBNuLvEUrABRc+UO
LOJYKpDsNbjkBLKQpibbBfZf8iBpDbbbLKXQg4kY7btiMm27FKtAKloqsF1DEaUtpZDwjocGkqc7
9C6J05Qauz191didYtdxNpazKVAATZtM30C30yZEF5u02ETkIcebGB+yj6NunUEwFGl5axqw6UQe
+9rOV75nE85FQDSfq3CjbPRqQ/wKWsqYDB1lAxgSeL8Kb9fa6IFL4h01L0WHaGrc/CVBE9uwVnHV
BiqEq00u+KyUT3DiLXIDg4xCUcSaUwTkcfmHb0dVS+Wz2xjEwbid4TatqHYmi92Fbq8sNdHxA5ES
ua29iSIX3CFmbEohtRlrU0PbbNPmmx6DPVd05m3O2tbRjK1rWRyFHGoSx9xiQr0h8dNh2JkQ2b6J
e1GNvKkIqzVEFRJP8bXcWAlOaHfiAx3EcaBUtx6ASIgjrs1G5SeBnM1PJapeiiV0xIfOQtp2gVdS
Ma8EUaq4gEoxSumK61iu0rsW+NzelbFOleBAGA2I6paaY9d2NqC6Eafm+ibVN/q0UadN227qdpNA
8+Fz5dP1aaOvFSgKK6gsnbx2+t+0pxaB0/drU8ZNiDJMA0gNq+ofLm7lVKaZVdToh3wVHIouh4+j
VoSPfq25/TBkHv6nECmQLbtYArjKNYr2Jln3gAG578PiSbX5ToOy2Nky4AhETbukD4AWQWhFNBxe
vx1StNpry3pzrLeke8s6/pm3OXirujcleNOWIlsVrPxCln+V0ldTf+nmV61+sXVRvv5icdt/psLp
2Tmk4T2enpv0OZ2eCQew9CeqaWhePIXBUxw82fNjGjwZ+aO1lG09hIOoeHjQ9HuTPBg600VSBwmQ
KItM2oaRaT8mk0QEWeF/js0ofyZP2qtRVt0QDyBa6dp4nQKE+U1X2vh514gkhla+A5WFicqPNlm5
bwCW+2LVnVtXvcRksxymlBy/IkWEUQxIT8dJfZFLk6Ty1lCOVRW/qx1O0ITnaZuBC62sgOxuSMMk
sS+J3ybHAWpD8itONBQEpMTUqoaV3Cc7Ji5EKnORyfcunbmiO8kxM0b5vjzUcHdlwfJeT1Ho0NCw
yYuT0NpYdmQ/TuNorFqYaKkfvxTKgO22zv96wF6O03hW50pZYcJjOaOj+Zrb4FC3kv1kM0NbpX3N
OYQJ0AZcv2c0ZfZco7v9zRd80TP/8AU3VQWVi4Kbi5b/D83+0VT9RK5nvuCVzXVOyOcKq5n2QXag
RmefAT5xWHSLYjH+pQLSFBxcKKJYj1Msxv1UHFmMUzpO8gsrcqn/uhxHnxVZW5bjlE7e4LIcZ0Ue
J2JRzmI8HL8uxnt/y2K8XerLYpz1eIFKP/K60dNKsRKnUsOLqXIfLOtxP/i6EhfOJMj2EbQGGM5Q
MK3wtBwKCT2o71Ydwid7kq5dGOa/Ma9aP7fwNLZbQr6FecPBwPD9WjgxI0xrFfPMNC/NQ8q27tSg
ZD1N9q1Hq4UxvpzeonpGx2oBdyDkjkQMez4uh65OacXEybCu4N56tR0NmGlQADWpqn9oVWVdAlPf
6HMBK4A2E41XbGb8PXwKU4Eb/c9Dy+N1XfvrgkAKd3mCAOg/R3UipC2Oto2Tk2XUkZtmD7NyzPnY
yMqa0FC/OQRdrLN4fHGC+GPRGLE7x5P/2A0qyWTRTMfDwC4cJJzfptG89SpjuCSW82c1l/Rj12fw
ous8f5YR6Z3tj2ZTE9qCc/29XBEy2k3ZRyaMp55ewHPNdGNC0Hksc9Q2kjNbHrNtBJit+qw0anV3
mrz+02Acv0p0phSJQQYM0qfGLdusfPr1kk/52XeMEJJTvZh5gqbTflR9ySAnpZZt8npQVHzTjH4I
DlCLK3L1rnBn2hDOpgIgkrrsT+vaLZfKRjLqoQSIqhkNnKMKX9d2HrYjohhNVA8EAUxGglVjZzlb
klL1BO3kTqt39iQqNXfxUkPodUtJBts+j6LZZRXeMHhG4WlLNYOHXAur21x4xeCNhdcXXjKIYzR4
beEFg6cHXomkq8AO56UFfyq7KfCGpUJjp447pZyY7avJR/JnUPE26RU1g1nvNEDx9c6Zdmq9y8yd
Me0Scxct1Ydeu1QdenYhqgy9fvDQ57cDdDj8QmrhoWUpB28qRIHZS3F+FqJiXsIvEXhS72mB5/Se
EnhZ4Y3IkgKvD8SNwNhRvi5qRqQFygHlBWE8m6La0VJJ4x0xQlRib0tF1ERAZL4duu0QbruQDfJv
WlPLVeX7syPWZK79sulYiur8OA1PUyvN+0olAKNFICtnCeFMcdY+KvTQcmj/Hj5v+9G0Yhzf7Rw9
0oYhoWuIMs9A9HeIK0aAiUokYA3N8z3k5WNjQoQLW9JkJ2tWrmHwziGrEdz2dCmnvj0B+wvO4czl
qCyc8E0eBj6gkLDvqlXata+AD+7lpl9DEzevNqLYQ9W0UBKdPnkO7PSj+F8PV3FNJ8u6IgMlRjNn
49XJDgj+Xj+oRimvLDyHZSY3R9n8oIggkbS1iR8LOBHM4UQc3xRo7wJD+oT2vv2Dbu1tyKSPYWzM
D0XCf6t3ZXIDaC/9zkH5c5vNECdOQ9iGGAsuEtm/yA8sYudSu5N5OxOz9zpjCg8ts14Qy9Ejcqm1
DJOnqp35tQiikmZB3LLGDXtEu1FCLiTjzUozNY9J5fRShA3ZBgaE/t7wWcmH/dlIJFJ7W83/Tff1
Z/sgkQSsFGWdJhb4paW79ZefO+TDLNG/MyTXLZDFU6Cvx4yOq6RV1QH8MpC8Md7Hkdk/ME52dkrx
DB1Sv5OuLf0GfPSz9QpBrYOsVsXmwWXdFEupv/wsSjLOejIk0iopUcqnYVmczTL6yEzC3hqplm8j
ZGXbyGkhRaQkxBOsku2iCaU8fJqlLx5rESLELkE9Zs0rSPjqKzAocx+bRsTWa3betal+t2un/I3A
n+XcTxtvW7hnNFkndED9CRDaBnna5KMWrIfZl6t1ALccSZ80bWy5UnDQdUDNCzGOGXSVzgGHTmPf
GZoBMhHxRGGgHogy66Eksnmr9JZ5mHutIqGvcDZxnuUQ8QO6ZsJopIkDQ+3m2kXzJ/LhjG3VWO1R
G0CnLrc6ZXgrhqbdmS1ZmoUZo8JRpn1XJKiv4URIMLGPVdH7x1bvrXrlxzCS8qoGW5Y6IPNp+6yW
m7mcNQfZ2iJmzezHonDGYheUkux2nWqQLVkap4SpBvjphAZfQ3TG8tg0xeUG90y4mUW8w1iY6N8h
I7t2WCuX2PYB3k8mKZKhFt4qokzWQd2TcIbu9bY81qmFc8U4KTX/fiCmZ8AYxCJozG6PBVM70FCc
aRV+z02HJgjiPgezTFYsaUnLm0dAOFZ5lzM7WMsywdRx0XBl65pLjdv0GGpKdSMPhkjh0UcqACGr
bZXO0/2ifVI0Upb7wsb3YHyOcnop6RykxzpKRm9wZGuFt07b5FNPX9ZQerjqAIs0TUQbtLtAawsy
tcjlsVKS4zmJHUYGhkYw64+Zr7Efj4Eepyby6kQiQlnELpEiTAJxp6ogrRzWJmYTv5nDYG1GlV5k
x2QBHDuXycSSnxq7Dm65JqkvuvNBN8zsOSPnI4h8zUv0JjwMxgQpRdzqO8axy60yqxzOvn31xa1g
Zdjtq7a092U5D27eYN5q1bY/4ozvjh3hN8eMsBcy92YHWFi6apjNvEdFBTTKaaf9nLC6UgPpFS/R
OQtj3I5+r2E7aHzYO/qUHEhfk0mxIFWiKsf6D9lB7NlM9mWKYgaFWd5ebBYky71qyuaNXcHnNFOp
BdmMi3glG62CqoIU+bBGYitBjGiD6cmSmeZgt7q1DipA05wJWjSbgsY/26eC7WevFcOhC4LhwI73
6y21G4dD7vAlZu/KBZff9t635Xy3O+WjpDf6AXnXdP/yeNrgIC+c03JveXyi32RHLfFwkHUsn/1u
66TTLcKocFBUruOTiUSdK9vdsSyiZBTmEoFW+Yck6InAnuWZZKiU5INVJB6NlkdDAhBThanx4rW1
SJvaTWhvVmDolfOXQ9PP21wKYMEWRsNweIIsWPkoezTJ9/KZvqPMqQ1K9lgVq7K3RrBl5rXqs+bs
yGyDikH2oJrw+6ivs6/zxplqK+JXrENV7Zc7nfwnWAFjL08Ibr1AF8v/QZl3cTq9q6Ywe5YAcHEh
t9+Qpj5UZTTsMwmCOTvKOKicI3aVuF8tD82460/LoYveV4NN8kWl9+FmSWcZWsa9jTF6uUhIJeLn
6HTl14Mt7toOyYFVog+7bpyrY1sVnzo5bR/4ZuZuQ9i3awrfxFDbxPxl1XVJU4HyC4suqnTGW1q8
DyTSQEwkYKvWLBXmgYTV2KEW7Ftw8yuoxOVNDghsTOv+wkr6s1VJ1UOllXxx4rA5JWStHsAAPNLr
biCkWtgUc9incSMRdKCxMc5CE34Z/4ferJJnq5OSe3byOKIxp4jvuaxNK8bDARhjhS6lFuAArLr5
mBDgephJVQYTMaGBiGmIi1vLIVAHVrWTNtMps15tKco9AtpBV0q1cdZzVTvkRf9sKy2MJcPCAskm
bo0DZD5aS7C3PRerrDDVlzLLXisTAVzYqgntU58tWKkjaRnRwRZNfZDbvljroEc2wHgJd299el6t
DbSH1C3WLoVcr5xIzvEGaBXj4apyuzbtNmGH2aY0AuT2UHvbMU3RnHXDkW6FtSnG6aBlhOD6xBte
+rIvLpKeBBcL/LiybqN1N0ulG9J12vpOg9xlgB4aW9Cx8TVYXhhH86pHw0uYPZCm5dCRn7qqqp7g
IGNej3ZQiytF2HpFln3Uxd9CbDgZ9MYy9xJSM6+BkYVrUglkGvEhtP8g/sMa9c8o7PV3vW5CTQym
8KWK9n7JpzHZFizVOJ2/HKTMr6W1kdlri7+BfRCUcbWaS8I3igSw8FzUoKVW/mxAwFKhG2108Exe
vDZWcTJ+cKIwJPobt2xAA92JJONQGoP/gCzmpDTkPSpSb2xh4IyXUQT8TNM8buzOGS/2LO9xBZJf
Y48DInA936pjX20mC1pbjK7qnMTZXsm6ieZm/9mR2IzpZVyuywBUR9daD4oWML6KdR/0GTYRcCju
GOO8SDoCZhU9iB7J0mEmIRSXedj4j4Qw/CEnsfWHEeQf6z4w6eo55CWLtDjd7u2TSpDdphqJsR1D
+X3ZOsWnptZPBc7It9TvAcyZeNhSQ1ur8P75gAkUg3eFXeM/h3IorGNcQmjEHG66RqB9nE29fNRH
XdsrGummBWFtO7yG9rGLJIsvtfowKkhyishC5YPnwmO9GaySBiDYr3fL6s/LNMdhDo5h3GS6zErt
+zVmocytzbkhY/Wd4Q610vfaFEQ4c0DH0Qg2tBq9mFa9dn1e8vHPzYV31tmFWs4sIE1JQh8dZbV1
azNGiRPa0T40Q2snw06+Zc70rOiY1IxAyWT0n3J46dIqvJRpZa1+/Yv8lwk5gmdE4jYoGy6HP7rQ
iCk17bYjtjOs9PIS1qrHd0PeyNDIbVTum7Y7auCi1vy3AdnLaDHhvuQrjI3sFqdzFcfvw8no1lXv
PBaN+l7GtvtlQf8/H8f/E3wubl/2m82//pf7H4tyqqMgbH+4+6/d5+LyIfvc/K/4r/7zqu//m389
FWDes1++5Bx9rIum+LP98VXf/bv8v3/96TYf2g/f3XHzNmqne/cZi9vnpkvb5Wfg9xCv/H998m+f
l3/laSo///PvHwvu5Dzy968PCy4iEnCBsf6fv/7rX58W78M//+52dVF+/i//yecPTfvPv5vmP+ja
4xRB0isLbysDvuGzeEZS9X+YCngbESzC/gI55N//lhd1G0JjVP6h4CvR0aHohoElnR+BkDbxlKb/
A8I2kn7+A74xOruuf/9s332C3z7Rv5GtdivQ1jb//Dsbme9VLwaSDDRQOgNzXZjImTR+/xeUBn6h
Fqlibeie0R+xQ8viDF9lR1Y5GcDBOd03o7xZHvry7PLEX26GM2veBjzOSg1qeM8kFhIVX1pX1o6y
9+Xu8gyhjFDDLBHk6oxZvekye14vz0Sjb4PS5wla1mP/JezVzit7r5Er3rGI3IbwSlbTkrYkDmXo
O6sK6o8ni7vLE8tjWmWE3iIMlzAcbsCQmS6ZBGTQ+YV96MUSpCij8Zp3KTEu3Ms6/GrazJ5Iy8No
4+OKBV+AVsYZZ+ue2Wq2LmvAIEb6ZaYgP+uopY+k0Vl3ssGtOwrGwert2/L63oRJqDvFcXnqy4ss
Qn/jIJxEgp11D5Pi0I09aSw+E3pxkbHjucxRFAc2XDXOs1/um0SMShJARquFIwE5eRrYLBTlyqxF
AmKBtMpTjK6Tceb57Tmq8WI6nP33Q2H799rJpTthbFtLTtWLNg88hJvswvWEvR/PLa+C3FLt1QbC
x7fH6qEv0OSQzzAiekCa/9JGeAgMCZTXcpefcd5MLZyI5S7WJ23VZsPXF3fB9JCS/XpbnlSCD7i7
M1g2rf1gTYBpxT8opVZ5qSEyOdFJDEAsUFhAn40IRiH8MEC74u63g8VEjrSt+PztoU7XxmPe1ifZ
So0rLkPz4itPcyz3j820iiIleWQDNjwOYRKDiwVr2+F2f6RpFp/jRn7BTgsA3tLs9xoL6dPy2myE
Ylo2GAVGo/o0mSOI40GvQZnXDfIPbn07mGGE9AMfcLuqhvbTIF5si8d+eIkvsUK3TLsqtVVcE13W
R8pTL/nmpzq0jk06mG+V0xob7On1ucsS6WiTkMXEvGf8E2u7saiUBzKwwgfiI4C7yQ+9eGSAtUgf
MIs23x5TDP+x1gM28OJljqGawOjGD2FYshEfUBI81EGt0LgUu0RdxiSfd6WnVHZ9GrVw0+oA+l/o
Z8UfA/4EiyYvolWhD19vfXvs2y3xbFAmEdYGduOFOjgHsrEvRN3BTRkGpk/9bHx5bEn6NIe03Pod
5s5CpHAynqPHmFnxLmmUP5MpFzoVHursAfn/t/v/eUksnqXT1O8KS0G5Lj5RZhQsf+dc347iw48E
WzzswWuKJ5fvQzsTAZmQL4eJm1d0koZ8zHZqKI68pNBTdlAz896xcq4kMdPcc9LqD6ujHdJ11idW
7cVqiOXpXg1hvVKm6sMU5eIHVP4dt9iEfXAmsgyHW4SxopLqg2p3LJhzh9XjVCrXVuuyJ5kvwdoY
A4IQxV2auKMXoHxfJ01BLGUX/JlYvnaBWJPbWXuRzVm/LI8sh5l+2obvWbFZnhhthvCxilFJT3Tl
uBxmTB9fbi13Ceft+NJlJVkL/37Jt9elNtB6u64GcGLdUw0H99lSouIq7i3kEK1q8+VeX7WWN5UY
aI1q1F2Ttxw8saQ/augPLyjJb/o8pDVCouFBltFaFLPVPCStQRRf1rwWjTNsp17V95zlgwvdofFk
9O1BHp20ILsrGNY8FHvLDnBuKw3nJrbF5Vl/YgwVYWJb/1/Kzmu5bWVb10+EKuRwy5wkUqKSdYNy
RM4ZT7+/bnpZntr7rFnnwl0dQFokgQ5j/IFbIsHRoKgsMENo4COQZegNkgHs4Y8eekYasSV20BRW
1pCI7ecMM/O6vfXFubaMrCm6QGwGgeS5hIXwnq25XQdxj8pWoaSTBdk7uy/FvWz3JVK+fXcNxQ0d
i+LP2Mch+M/7yNfIc7Hs+tNv1MekHbWT/Hxxy0m9Lohda0PKx1fd6WpUMZglcRqGX1OBzWN7mdZV
dR+VYHuIiE7FtrNHtHOYMd8roJQQ6gmnRUoarKzUHtYffbIW5M22niLt9NGPalm0NiBXEBn2fvlI
F21qES70ReBQmwyrXny0ZU2anSbaTxem7znu/f6sVCl2hu44vakFsB+QzPGurF1za7RtsfcRaOL+
b81dhdHH05ShRoC3+rwSdDO8blLgWF4RLuRonUzldS6f5BjaouFFnZP7Trx3YhXzEq3O4dhjtvkW
wfmj19Sin4mvJfNLGaN+Ll1OPwr5KPp+rJ+sGnSJcBQSj2St2zynH5fZqXBGGtRD0hrAdEQSlM2W
tnBd/D3iKZienbZaIWk2vY11POzNtjGx26H56TJLXEb8hODkPQ6FWYHP2KEe4vyxQlnwPdaDq+GE
L31SRfhUK/Ej0drqwmFfpNOTR9nVW225N0p9WsimHAgSNOCnAQH5j77/3zfKa5Rju9KYq4oQHhbF
bj+pj00JD3ZIfI7qYnUoQ4Qh4MjiuWJO2TLViQD7EzlFebHYuD3aCpk8vSUC27SEhwuMRH/51ahN
RzuBsdOUzUPRx80+JKywCK0YXc5Sq/93G4WgagEvrQuX0TwOC63SriFG8JewQUQT5SX/SzbVx64p
/Z9N3h+8ps/e1Xw2wIPZxcXPdFzSp/Rej0e8htDD2yhxjmuMKOLUI86YvxgYlRpLNiHmoZbcJVnt
RRvHd/OQT5m7m2b8iMA5RMte32UlVs+jixws2q9zfZJtWZNFzLyzSdK4ZFtRNx1gS6U5YsTOxxva
lWu0zXHoFfT7ZZX8bINRNp2aqH00ZZ98LbRucG3tbDX8tLOG8rt2DLQ6/SkqkagE6nyriJ4B8PbX
gRwOf/DQObAndAONx3Tap4bLzVWZzinK1OdkHJlE5GjcEMadBChIjsJCs7oQDSIkvFZpbmCpIopy
igIgFNnDR5esDTn71kwbr2ncOiizi8U76gC16jXC3MQ8wvWAvLmnI3vm+3ARUHCRhfunJpvKNKsn
tc7A8HEPGZGNQJFuvOtCjwdeYn0fF/a7TK2TvhHiIUm3qMTaQ+LgbdJxEJamsaLV5hM716iPrmo4
HtEd9NQHNVSt/jHwwrOOmuFJL4iepr03vScBggy2qz2yI25PfRCzAgg2eJiBiPTyaOkJE/MmL8l3
RHX4XY2AEQW2sr/duV0CtkY0pRilPWfDqgndbvWxxhe4nGz7MH+X08lH/8dsI/v+eVlnGbg2iM/Y
WAMcQkQG1434tLFnVBhS1Mm6C92vHunbnR0pGTsO03gtQKBv224ukIysjFcnn1R2tClKAl5qvo7B
Hj6ioK8a/hMYkC/oRmtXtyjN/TSYwSb34vbdx6s+UsNvth3p2JA55nHwumTRkWmw4f5H4BzQOd6B
ZgLTE84D+uPduxTqMbr5i2+46tOnC7SueU+RREZameh5QGwi9jQHHH81rwLiTQH7RCwsZG2mL5Sj
4rqicoxv4pYwkAmFULWR98jtbnEz7fTRtBK/3zeTjyVwpV7cUstOgR00aANp9UNf6hfPrrMTTpP5
2cmjS2gn+aIWMlCy6DnuRWaiXGSrNfDs8hs8kMLC8HeFXiJbXs/t8eNVcg8jDolOOPx+VaIDv6yy
0UCGXHf6x3mujQXJ6+emTtjhEHu/Dxpvuk8FLQiudb3O0LTctBUuGbflqc1s/zSEhjCLTaKjVJJs
UItdeGSAj/I5cBKSHJWlR+jegzEZrfLJx/ioSPC2VYhELY20RMK69NPvPIYof01esepNiLMcvbIL
rOD8gnJheq6UJ9lQOhMsIr7ymwDwzbJidT3I20xpkmTZzw5yzOKuk6NKlLVLHZtuZFsntHJ1jZi+
ogRsLoMA4Lxszw6QMM6dJb646Xiph7ramxi1s9Sr0TVyRQi2MOwfvf+FWHi6NiMnOzhqjumcOyF+
KPeD7GWjLrcekdGwrsngtct2Z3SjezLG2D659AD0jNIveZrs2dchy9m2PzPMYZ/augy2fjFbOC/V
3YWfOFtWtp//CLG+KesfseOj14Ru9IX0HJAwS4m3hWqOT1No/zJDO94ZxLfmF20Mi2NdkVitoipZ
zI2Hz+bUM5l5IaLIsu0HHShdTKkHuyUePsVnBIbJ9JVa+G32gaFNuo0QT9PsYC2lW9UMw7eI7HVa
hii0uWWCqEZrXUP7PjM1i2WThmqhxht7sb6TYx5ZquVt7YTwVD5ph2hwna95bTRrbwrUQ9C0/eMY
4Z9cGE34LWh8PNjNOH30C6tEhDGKoNlzLo3MOl92wVjc35JMeva7pqjdvK6VPicHCNlSSdzqaNkB
q40XJKcKIDQ6ld4L8YF2X9go0YcurJNcI3k29Oy+WhUEEC4A10Gw36ym+qUOTspvRJflW/PGQKQH
iddVPlg46lkWJm9tY1+8wfDu5zp4tWE7xmNv/9Bi7dKz6rxyZxZrGwXjU6N35ikflXgdBtmKLXwM
ch92emFbV/n9AEJ7nYcqv5NfXtZYGTY6VoY8p7/3xxxfS0KdKSma18ZImPVr7O3tKDFfZ9cz10SY
cayJS+PVLdVfkylA+r2PbIVb+Wu8B4JlXEepumUH6q8HDXGxGmE+dn1phwyHpkIratFMyB03PZvV
pMD57xRARL3zbo7qgjsp+/7pis4AnhySFzh2Xh+wK8E0xlNicKs6SmWRgTNbHFrGBbZgvtRmq/uu
Dw/sUdZTkJFLDFsNpodXtBc3UVe6Mbp3sjUEansJMwGD9tpoHcWzTpCL3PJdmAj7Jseq1mhAFQt1
7DmRiasLK3AOYF/tneIBMeiAiLV1VaBcoSNcKauyaAq1uCvjzluoXtmznaMp+xTSQGjIu/G+aaYv
rR5yrspte2Nh0bhHPEK7pAYKdqHrxT/G5NTHYfA99QFxO2MUnZHQxZQMs/V1AJ9rOQ8F9sCR8jTn
TCYLrd+4HhnzRZIW96ZRu++Ry9mmjdr4CRmkap3MVX1vVZa1U8gI7n3wMndKH/hrHMnXk+PUyBSn
xZ0sXDJRdxGfF1J82+Ejk8TYM3x0+qJaVxqgThsaQQD10Rre8hDNVjfjSIFt5/Qmh5A+ExZ2Ebv8
hTbWw5uawfWRF8neAJTf0lFR1CwAosi9T4Ny7KKpcFD6t7Y8Jnbu/GB1bnseZ/elUmLvbIeu8uLz
eJZklnVtVi+JWjzWVqe8JG0ZHTNUYZemuAhjBn1jBVkJJtVpcDnJW5TFTMyCgZ6sbsfiJHSWOkn2
izw1ylEnBEBxO1KLUY1g24L9MwR2sD3kDREaQG0aNf4ct+4P8QE5UIlRWZMFycOyWvzVdq4JvuvL
gA3So+pM1SoJ4GsOxKZuNdn3MSprSN3Hy8zuv1Y7MxuKswwAycgQ+VHm41uv7Oja2dkOKuqV9qBN
l8rSuvuk7ZZAEaJm3Uwj2mn12O0Vvyr8hYFCNu7bJnc8QhNXL2VHkXRIkQrN/qsatPO9TgrFkkuQ
YQ3PQQBziEgAC/afa+VLVTeEaijSLRlgzshO8TAS8hy+KBRf6Y7F6PSrjKzowu4LD2q+6JTDHxd6
qY6KQtZzAKn8IFpJJ13pqcsCpeyMob9+OOzK2ofrbgRQdzGSSt223qve/bQtYNDLoFAw5/ax1ZG6
vHBtIWkD+jQiA5+LjNtmyNNDb7bFoi87uN+V2zaruAvqzccLmHPv0fLN72RXi1jp/VCFh6Y0gtWA
fM2mUxXXXfRZ8RoUYXuIp5KmW+vjKkDXtsK2eKWjYPvcZeKrNtu/m3I0ieYZqYjeWJKIHyH7I+ad
oeoBKQdHHlk05qxvyd1lW622qscohDjkBcazbCH1tlb/0TLE/yfHKnDp8srCdfepiwA5y87V03Ji
GiKmYzhYRnaRRzTwP1GfPoB7ZKgVSGEzW2ghPqQe5irHQiPUUETQDXy8zblTmgVk3mLa6NAJjogv
kfzA/6AvwmihGLGyr4oxPFtzgOmQiGpZ/vBmd8zBcrvouf68tNrk4CfusLWGsvrSY8/T+tnwrHco
O9s5GHoC1hVSZCxTIRJ8d9UEXSHDg7IrgPzXbd9uZweHCk0UGGVBgINFMoUs5qle3Oelz/IEkpL9
iA1OIy9f+ZbdO12bikWS2cUrFjlAVSvc5CLRRPPaW6YGxlFydHLHa23E8T5MM8xp7QqEYpI1pLed
7Cnq8HW3zW1B7BCDDiMMF15iVqdQDNracwRVn41Jfij0LDkN6jGLJ7tk9gYg7fbaAlR+/6NR4Chq
kQW4TYeWVQc2LpL8dihJgvyQTas1ni18nG9NTfzOH6PzP5tyVF5scVNAquZi1Z1dFmEFBJ5lt/W3
3B/nQ81TMLe2ufPXvtoB7g6m97TUFM6AfXQytD65uvRLHbCP/kKNk6u4nuT49K43g7Ks9BBoF/qa
y7IsrJfOUU+dOg8PCgqrLxCB+KT4ELdGfyn75NEWLZdj1jHAigLAHS9hITO3gdOwxxGjeCHjaNiN
McprufYs6fv1YA5kZs1pEafujAT9wFTux1N04JinPvo2vPyoMXZllWiPsitNIJQZZH3WoXzF4EGW
j0MAd85TKmLD5BF4rPWGeKE7LmSXLDKdqNXCDNBchSjE3y+u44c37+VwbUe3V3zur/n7/TaejqrT
jut0CLRV5auEcmS78FJt1do16weCuiyoTcbs7F3lFzChZsB95YZQu/gCEhxntqaStms5Gs9Eq82g
1nZydDZF5KexrJMcrbMCN9PcJm+J45v8Ewldr8YorE+aCHt/fLKudC2g7S1uvX8GLH0mGahBXxkh
jZzkxbe+Rlw9JndBDa2XzVOPnvFFFlOS55e8Vg41ol5sY/7TzwvKrRYCNpN9XTT+foHtBUczLzCR
NWNcWmevXei9i5ssKDHkp3TnlSAMrEPHBujelM5rn3dPWhMGD4HbDFelqXYOpsZWCrrMNvKjSn5h
myn10caQ5WiKQtY+CnlZaaR/D8i+j0vk6Kc+2ZwM/cmfePqkGm0xqcMWKKKzxDOe6KRrIlDtTdP5
Y3Q0A3cZYQuIGkuAYInaG3s0BLgTRKFoGOV+NDmO/e4zvPBg1Xqzk4N1MrNTgHDmHUqP8FFc30Ef
qu9QEMd6rtchiDiwqmWfHP0oZF9us/nUhxnCpHjtxxt8NJVYL8DExE86srMsjawj69I/zGOnnUWs
51JNFvtoG4Esr8tjxIRpygHcsPEwSOKLn4sX5W38boRVcbBIJPYlG/hhKOGsZ477ZmE8LeMljZUk
q7LMgL1mkX125tle4CoTfetL90GkWoOojxc2DicrbhkOFSDsuhXhJrxi8LfVFlXd1fidpyDhqy7Y
pgEYG6+JgKrbvnXsdSwzcP5gDklxbG0GcFi3dmQ2JMz7vWuhvrxIQuTYyDIj2yQOe60oZC1Ug3zd
BuqwJO5QEFrjACgHZG1oUEkc1cQ9yP2NVqII60ZmtpG7H7dlN9A1/ett3yRAR0MzWUiRZ4j4u0N6
CVHGuGCe/r2Z1fJLnI/RWsvsbi+bA9YBEOLe0FVDIEuZcGpjMjxWfKaeDDRV4NwzuwRQzf7QBA+t
nXkX2Ai3KMeflipCgVOMlYaKs6AMiMgx0ZLRkj9XyugIdLm/3uWfr8s8oYTs6MO6RNuubEfzZOu5
eVItN2IzKaqyMxcjHU/qCmJQCvD+PxeOTcmFsv1xoW2ULxH50u1f7+Xb6A/JBGnmu1u7nKb71nCn
+6Aizmr3qnXrkwMQAqd7vuf+zjXfZI8BeFRfyOqQu/jWkghbNOsOx0Z940aB/QN+xXeldJrnKkRE
IZsK/9AH6Aq5CncWSH2XOIytZYtByN65YUjiqzKJqHtZk+yYoPFYJq9zyEQha7IIEYs6+GpuoNwm
RmR7tEL/Vvs88vEWI4qYv1/z8ZZB5xwtLzF2XWuqaD+RX1JMB0l0WR3NTj3VhfuaGybuqOKSRhSy
Jgt5hbxWNsW1fjf+vtaOesyQ5UDhh8mpnvcVdK5TG5SXJjfrh9xq6gfZZXkNekS0ZP+fq1B8sg9+
ESh9wgYPPIAjcmRumnDardpwJVNmMiEmB7zCeQmdNjvMng382xygR98ieJWVj/tZRsCtuUHQo7NQ
IRVBJGkI0ooagDB15SjFuJIDpZUSL59m4WQsOuU18mpf5Pb7YF7n3RA+K4oCFt0rRpKZi1LFuFgF
LGotfI8IDybRq0hTjpkM2UdFPd4x3Y13qjkBUi2wwo7HKZkWspOoyHhnedWL7RglUryK9qqK3IMu
ijxwxnIxi5yFI7ISspAj8ho7b8lcyKqC5e7QKQdLMdytawW/3G6Ivw+gTazsO2rg8WqyrOnOrAjA
ma7/y21DkvS9yiE7bjkPzUZwJ/tkDbXpfEcwJyVyMxCtFnu+vmwvpdsh3cCG0BetnJYcq2cCGGIs
0xH6rBVTXat9lNeLLEmfkEettsyZ6DeLQp3Ru4KfOXoc9rBXt9SeG2BSrM1Q4G1z27RgYIsNMiYB
eY+LYldoz15pfR0k2kIHxt+Fybtul+XKLHA07Vs3XRil9lx6Vvxoz2nyqOQNrsGFX69knywyH3ef
OQxRHRfXyWJks2UoUXFBW2qJgvsx9OGH4E9ASMGoiY+a5kOtav6FhO5bE4YzzEuEFSzXX6Iq0z+h
L64+KOAJ5X4dGyD7AHgJnrzY65OMhRkBwHerAIR/bVXyJHGI/oUSWOZOcZpyLcPPdRA3J88EfCJi
drILwMLOVTKC9I3RbTXVZ2GvVKj6szgmeY75GrhddLplySMEOYBkHuSBSnbZAz7LdRTlZx1PlGUQ
9wX67S8yrmejK8Wk0ymPWCvCypebBo/nDekMjd/MiNg2GyG8S/l7ZVNjH+s28ZqNwlF8ORKt4pwa
2AfPAJMua7KYCOvmi4/2/3VNrffKBr/GizFii3m7+NPb/J/v9XGNbWXJAqxrBHwCbUPU1QQjYnT0
HtC1wvm90eFKIIiLrp0Y0WYcXzzf3GM6z7lf9snRgR3nwiZ2vWY7gjlnkrPmx8gOEFWjKQo5cBsV
zREN5EODQ9Zf/YhsbpgOsevI3eHO6tFnwiLHQLoGcykrzzgyigFZkA7moQeKfhvNlWihe0Z+aawK
TNekgx2H07XVBvZASzOdXzLQaoS3dP9BXrL8PaInzlG3jRc5ohTWozrp5nmOnKU8LoGdRQ2C+2Sn
DbgU6d7/oz+3CY3H/Rez3Mo/rwfMvS8R8v7rj5VV+THkaM7o7TOiL2MuorrWSBkHZoicxajxNyD6
jy29Ri5CNtvA4gZkwHQAUmu2h0rHnz45UKExA10BIPeffq9ysYCCkYO3bYHg2Nh9j8SmpNVmu14k
oirbsiYLq/TYvuCJA0TwLlDSOxVI+iGM2+meY+B0L2vE67tDWXonsMOs4bJPFl6Bcz0KWw35emO6
h7v+Lxw07ZOUmmVaWD7oKq4Uuo0GruV94sTHUM+GmDza0tX19OjMKq5VyVC+Jj12MGoYoC9uRuVr
NKGrFjJD4aSnWQ+T3yO/NOvWl6iYv/FN+T+LKl5Mvu59j0ZFYymbsmsEJJSpcnoCsUGcSSdWWZvq
tJBJ08JXZ2K2bnWGoqIvdTzvbkm7xEOTwzYHd2EbJut1WhPQH0sL8APO6Y4xmL8SRdlxB9ZfY6sh
izL702OSttrGax1tZ43414PzGm/J6HTgNLzI4VIfCYKvQrHa3bLRQfzkty4JLctVUZQyrSdg6Pph
xBz4omcV+S/SVDuoJF/nKdjjI2mhyynssIvBWUruYF11r9xp1cM4nv/aXJRZYG6SAOtcuR1pRlt4
BP8aisy6TDo0EVlDRA9JFdE3iL5bzTN3Xa39tCcflkTgw8+rZ7S5xCHbhYoJS8rnHFPb7JMDola6
8JBL/tnEPfPv0dKCpyYvln418rXzPEE3dFEpnZLq22C73dfcbL4RQeq+DvTIiujJVYLloC5K8nb2
j1RT41MQdv01MBvUyGbo8zEQ4hJ6PKpN48TsHzIo+v/CO//GFP+NIRZ46LL44xx/u01NGKeWAb4Z
dtonsYECZyY/qxRtebvzqhL82zpXH6PMa87zDDG7srEOH2CsnHjKCbyNof6QZYa+VEY3fCs19RuB
wu7ngDJ5Mblo4GcnDAKK+8xR8ntZQxhx5Tkt4tvEbboICrzTzdFvDJ4SFzpbkbLdVhr+Yx5vpfX9
/ZS0+htRwWGVg3rF7g8/9cDS7U1o98bVq2oodlXS/VTbRZoHyb88vlJj4R9fC1+FowlVYcDfMHE/
Aatz7J748BnoPg2vszIARGhgtbzQxO1raPmrrg3tIagn5GtNIUOLCguH0Qx5Lq36WnoZOT/RJ4tQ
6JnmsdmsvBJPq4+BMXRQcUQkCpyUohcHb7bGi6YV6hnLbDsaccfiGEjoAlutJYIp+KXGdnafm70H
joaaMiAKcOvDsnLz3+8N6Zz26UuAaQyI3VEtMJWS9vAXB7iPQtRnjEJdDgbOIa4yZnueQGeJujtR
YLfM9pZR0sx0hBb5cz6PBkriwNR0n4GIIQIqFrWhGtUNTLZwJZuyaAII2ADcpy2YFf9B9mVF8IjL
ZH+Cl1MtB11RUHmCuh+Z0ds8WuaGgHm0d8oiekr07gtB3/6bn2RIDuZp/tgNXnWAuG2ue88tMH3X
nmxjAh5eF/ZO7mVlSFw25Wb2Y1QGNz+a/AnRv7jE6p9Mi3jmLG4VUBiGjSIA9FQhhvfX98ph0E1z
v2iwtZyWXpzoZ0cUQWlpZ59vcxFpXrP9GGgzRNKV3HPXpMEQaFWaqyw4a5SokYISA5DfXnFWm/bA
pnAC9iq1BKxqbgy39M8Jm5WjmZrfyL+1Z5c5tteVex3iIzlGx9s5+WidezXfl6YnUMgURds+d+2g
3hEV9a+xioVjjZL7xh5q7y4YnF+YU7hLxc/jB5RVoy3/puOUIgZgqEO2JUzgXDCqUkASZePr4Jo/
JpyaVq1r1Ouub+Z9FnSokZjmuZli6yxrNplQ5ANsDS8tFN3MVhnXyVD3X3StWIfxnH0nfNMDpKoX
gdK592PYlue0K9jNt47/HiYqmQMzUC554CLfF8ZAU8VAbkavfeikVzQahiPPOyi9oPXfwVegjZdn
wHMwIKly7NGIsuwcvWhgVLr+thjs5C7U0mZblrZ/N5h4AOV5Ga3gNofo8YXVlhMxsmy5F7x6dokI
2ph4e9lsvJDPp9coJjOoaEBizfglbwb3slBa7yxDJ3Zc+We7Vm4tcjrTKVSBYkyByOgQ+psKb4DE
3Cnbmsxw3F74jtpLq6BppkAmXxnmqJGmSMJ03Rkpu7NCeeDAVVxl4fZsniK7UA+em5ZXx1PaQw5u
fBEKSjRwhGSfO4CRVJZoGMLVZsi0odimUCpX2GzCKEsILrmNH/3QeNj9FuJp3CbZuvbTVTN5zlXT
zWsSm8k5u2IbptyrafjSiNmBrY1yH/fxC9xGWqiXyrHMML9UPNWWPMR6ntfvbYvTvWxa8wKZL23Q
ngcvQLXCSauV62flWVfyaG8P7rwrCA6dlYHpwwixyNXNAv9umXABK42F0r2dlcT1Og6hXXbfumZy
B7ucPQRSDpc4XYSZ5Vzg+ToXyKLOZZ77qzUJTnDmn2RoKw/iH7GX5AhsDsdP+T7LSbNl5/jmytAy
5eiHCAthpgOJC2j83uNoeKfVU7ApYjd/zHrmzd5WzNe4xQDJHs3wB4IOCHyF8/f/Pk/DRPq8iFts
khwYdMgeCNHvTxPKHNlJN6hTvSz6CAtYlJMX6NIj0dH4bYQAI4VaC161Yuwq0WIaD49EUkI4mF7x
UmUljLu8vZY49z0DZAnIdqyVeTJZseaHmGPLmxtP9c7IsmZ9a9rMHvA+iZyWyNmMzk5pQb85XfTk
qplyAVTsXdVJ3Thhmlxxebkzmyg4DKPX7bKut5GMtMN1mg3aU+z7CxD96cLNjAZHheBHq6qIkGju
kdBpHixaPEgBnxvEUMovttV5Aaqe+j6AQoF7ZVwmQiv1C6uvD7KmDyDMgvwgbOjf9xO7eyLPDYL0
ZFxuYWo02LAEG9e3Tsxyj5HrOzsisWOzqN3Wwaur99ZJU4fnj2IUQuexisqohi0QoONtXYKKVyJf
P7VZOm28qcseZmOAUBH1HtEAZ1qZIaKZHwUOWtkdwCkFWbG8079NEe4ysaOgN2hbySY1rCDcTLiB
H2VRogMGUlDhwFuq9imZqt+FbFpwbxY3lGmUmRulNfgqjdBduj7qPYNbaU9l6nsbXbFQ4+vI2fiO
eSGNV+6GHH3DOXZX//1GRALq841oq4aGHgdbSXQ3PMn4/Gtl63vPGrC6LJZv6TiFd3M59K8mmI8s
a7vnJlGKSzeWr7I7w01gXXvTZYyGYCX323nPYiSbrl6xnCQam6XAwa5t9H+2frJvtXR+j2dzhnjQ
TJdh5maaQS8i74OBq27ZPtsNxV7nc+kh+Ky4+Ki4QbmHO4dUkPlF6Q3VRtE3n04SfyMhOxrAkKU/
ud5GwniYTkgMWKhwBskWVKQbg42ExwtpgpOa8G7Z5KUSHPVKD45+XoTHeTQQvgqDll9QIQMRG8mX
Toun7zxpp9gf1F9toywJKMIDjq9J3wDEb810WcQBM4MZi1tKzA6m9lJAbDuVzCJoj3vGI3ynddx4
zvnWCnDtS4Q+TDGU5mPVGPVGU4qvUWrZJ6PtfxdjjYJA2uS70dSatdrjFNXEKQ4jmrF2WrXf1r5Z
ryDBsAihJbD1VPxRZFMbccIMbfMpDfO1EffOc95g+W3HyrQcJqf8EoL/hcan2Xcqm29YGmLn6mTk
IkpChZcC6g/ifZb6ZQpDZoZBj49qhm9g56f6qp3LVVMr0Q8jRkZixDPt0YoRokLLSWSfmWsSPv2z
IUKNdrvSPBu1QWRltrBuOYGCJz8YAf6aiTMHXy39SfPN7ltaoa4Q6nd4gx5ggiBk2GgNgmRozhl1
Zj6URQ9psZiSx2TWLo4wYbdEIWuyCMrM381IlGE8S78O5Jg992NWtjhq14Xz4EzN6lMEgqe/XypO
x7m2rVC6pxiQbDvKpqx5gfNeVUn9ilqVoSrBz3h2DjoxH28q1bOiALirC11bsLti0XaqA77v1XH2
eJPKK8tyMXlRswL0hnb2ZOXhCmIbzkBDQKcDB6Ju83WVDtrWH/k8SJu2KroUCFb0FnaTTtqzlbqV
vZ50exclikTVgz2GstE5tHw4Mx16Qgk5+Nco4+cGaoUYVzuPr900/LBKZD4sNyxfCkDlEbanNvSR
o1ukWEki+XQPkFs/JRqg4X8jhYu4yD8OHQTsLQNJf06lDiZSn05eUR9qAb7L+dINlJ+hME8d4Brc
jZJ5H7cYrYm+cNDIzE9iBNlykFTTPTys8FQ6hoVKZo0NQ2EMGw2h9XUwpwRGsTreeWkD99Ix/m3i
Y774X381TnOuhxoImn3O/1qB4bhmxL1hm+qNjq6l2T+Wzjwd5B7e9Tv9nFVhf+6/yw5y1ZANgvpS
erN7xTRjSD2b2DSNiEUErWA129vAQq5pU6N4TUZpKUd7FtRHb3glscFi7yYuHgUa4WfP1IPzDBnt
VIbjvQNd4ZS1keIvTF8Jl5b7pXfnCOWMAMvCsPW3ZPpIgRpK+DgmFa9PYtyhSqd7SZWhJAmJEG3Y
BAuc4p7BbDpvnWMz5erR9GAggLQZWg8OmUti81nxzK+j4MgEPrTUaB9FavxoVE4sGF0dmzm3eQTT
+W2qgCnYaL9qDZEngtQTKbVEV++brgQC6UPu1XFfkl2y0Eu8PoKm3vlVhwfMwK9+7PKpwHnBCfpF
1JMPtJrxWz6b5k3tLxv4rgK185ZyJ9ePc7SvCRMub1ttlZB8RxrGVNVhP4GBgVbZDc/z0L26TWt/
V2PlOkNFezFCSPpmqXUHjjIkStvArRehh25dX6ejvTDJfJyRLjukJUJW/30FNYTkwT/vfk8jd4MR
Gr+Ziokv438toFFDIi7GhGiJJJy+Rew/OssCWaPo7NkJwFW03xApRidB9k2wz7qw1xdM0kx1ZA7c
063qc98hCV8+yL4aVPEp8zVwRR5Q2j1LeH+FyYgSXKNYpyHwzLMKq3WhdXP8rmVomSf6wTVb/TCH
WmEsZVsnzfMvVh6YVn7+zCLQglw/jjUYN3ifQ1AwxobAqZV4yYG92ri1OtSLGVjt0ReqFLIoaycg
E4c2s8/NvTaSxtkFTh+9Jb19N4VDdDdzD69y8rsC9E4iwDdyjPsISi01qF3nNCA3hBlmvIwUJpYV
1mH1AWOmc9sTR4qYbisM7NVxWg+42++93q2viQLrB/bwvEOpUoP3q9mbJu2ite/M1iYdoShkaPhd
lClCTwv7MUhYenYJ1ZD4/tyn93bX4AxSvpc2yN0ZOYvHplPmFd/Q79qQV90e88gfAw/qXVU1yNZM
5fjiWdN4iATUnyPk+GKh97BiYxvdSVpiQdoCez9HKIf/D2Hntdw4smXRL0IEXMK80huRlChX0gtC
KgPvPb5+FlLVzboVd2aiIxBMA1DVJIHMc/ZZG1wLPCSXXNuQsx1cVb/YrqoLDUOdR6HXynXyq/dM
lJi06KZy1e2hOrBQZ+skm/Mhr/onzd8rlY9SqCzNvdyy8dC5gBEcDijLrLusQKuLr6ByCL2xPaoF
5BkL84mdzMZ2ca6c+ilfDV0ZrwvbBsxoJeJV6ZoX1WoRSZb2DK/5J6H8V2pZH0IEkXW7Lsfe/UDc
ActDj3/lCraY8awfDYKD6QddsKj5LHBsgwUTasaxtw3jXgl6sUbfmGAVr46s8kA8SU1FH6b6svQD
fy3VFX8pLuQohr86kq6KMiSrs5WDbRdKtoizGrVsB64cx9j6hFdYfZKv5MEBoxNWA5Yh//bXKRFA
qo7FSo8HCrPrtMXlZPbgygBoUvMmBOop5/+Bjkhq9H/cKmzMEgg64thiubiJzLeSP24VlHY4Jvga
fNfzSAP6n0c/JdwBEwzQDzMEQh5ksxjZmvQ4sgA2i8lHFtMFDvLIAqxEIzfY2LESSIwKW9nIpm3o
l06nIEuDCXmJozhZQDgLzqEhfrGC1y+hSl0d5tvO1lYnEzdTL2VX7zlrxej916ZhSW+VU/RAItTa
jFU5bKjazQ5FS2jXD5PurBvVgy1SYy9bsh8RLpmw1CAzPWfn3AnZWASAdnWTkd+05FqMvLtRCWZ4
tt1f+wlSLK6pOPhgZFfqHW5hjRv0C9XzxVYU2rdAJdutUaN5SirvOyUvUH4iftZB7nxPIGmfxjHX
nii7wPMcNeNODk6d6W3UZmYwHkM3cw6Dr9gHKmh66GFzm7gbzg929iZb1I3nK2EZ/Oxnbc+XqMhq
+2oz6rWK6orCtmjqx3c7S761qvr/rUPk4ujP7wQ1ctxETdCHOoknzAT/8ztByGT00nBKliJCG+Rp
qQfzKfM2hMXyq+njGtWFyh7EUnye5q5ec9Oj0sL5H9FSzCK7fMJfD8/VgEILPUi3iWDj3Ey1fpjh
nhMLwAegH9VjTYHMGnVuuFHnppFE6p2bVtcBi/FQr06Y6YDdGW0jOKvzoc4pKUjZHW5ZixDMzUyL
kInj3o9N/i1NWvsgWyoS+ft6NAscy9Voa9Y8zu2Ou8etZIaie3dHtO5FltKEeZMu2hZpX1v25lYf
oftLWW1pwUWyqHH9ktVOTv7gUH38YNnWvT/BtP+qI/Etfdh7odNjGQaXPenzdzT7xVdLcxrknjW1
GHKQwIfY2xiQ741y2Fe9mz7JQ8KGPUNwVPqvOGwGG68YEfKUY0mRtzVSn8FmYY4LEAAZzorINEpz
yU4PThWf9CJo12lbXmF44LYwl7SO3Dz+n3WFtJr4+4thGfPyVLP+S4TIJzPTss1ANOYmT63I30rP
G2DDtPArWbpBPsfimIfn0vTN6aejRZ955hYvVashCdWoAEKwZB0HkQebrimDZ0K9d1QP7SdNK17z
yrWWTRVrD0qt1BCzHYv5kQVLobh6fqO9OLW2Lqwof2TnbD/VFpQrW1FfBq8K7+K0te+dzvbP7oim
QtbEKj3LYAww1V0/18TaaahtKl37lVCFuqDyXnmZhijcT6JsVn2j4cyLUHvSk37hTkF/LKIouBKp
DigTwq88VXlcQS59Fn1ePQ/Fz5xo2jdACARpppnDm2uryNK8bTUHK29N+SCUzbZqvS1VoAEwoX9x
Q/8l/Wb/vd6zTSDVLH54VGFbCf31P3+w4aDpqq24kEX8tKUmd/qh+Fnx7JCMvXi+ci4LKwfF3yZX
LCvXsgXO3Xgq7ZVsuPPsnJDVyI3okUQKAOTqnHtds/HFqHy9ys3BhHxe7XsnHo89JEZkn2E7HhOz
nxY1G19KD/oj3vQh8WdWLwoqi3tbi+utriEUSrx+VbDMJodefHb5bGUy8tzJcNxaosKyT39UTTjg
DIkubW9VE54F8oOdPk67onSA26NtD02tfW2tdJWLrjjWXp9svnarro6eRBdTvEWMbp+o1rRP5Xww
E5L1ZVMb63BaRZRYPk127z6h3eSmHiA5yGL3qelwhjVndkUu3v/vT0r8tUgFA+WoDrgn/rOBC/+V
JxU2cU6nifmCuUoef3yVgmWgyOKPr8Lw//vtdMyK57X+H79ZtF8E0fjNusISLoZsf+0F8r7TtHAo
fpljIs6m90h0RPneeoBM1Vbt71VDRAcPqe+GWovkxbHHJzmDYO4zWRD/pVfbBYgsdIeFMpzqahpP
8pWR5vZC7TKeDVlr7jvLpZAxSKf3VnhEH9Pm5daP0mD8b/21HZgbj5T1hhhjT/DLZZ86xdoT6/Zu
401qtYamqT6JGdJpCp8V0Nw02Pxc0kwHbIrprEiQ3AFqUw7WWLLyYuWIwns+1Jo57EoQ/7KF869/
HPTZKu82RY7Ik/8Ylp3/bY4p38BHJh3oMIr5P1BRbteF55yk+ApqbflamP2rFFwADVnWzeR9kv9x
Fw0B8+sUFth4ujxMIObA6UOQsgpx0Kqp87wjex7A4EYWtujtwMMsuh8gXhE9juaDx9r1UvuZuvHs
0cEYjb6v2Zk1ZXdj7G9k322yvCCSsmPYJf7xa668XmewNI3dxiQqyFUAMJLzoca/25ro11lk2rTl
+7msevIsq58h4sXLIommc4bs/lwhOlmmhaCyK52epxijCQxDi0OX+Q3eNFn/0fYQnnT/fUg1fVMb
rLgpye1ekO3tjcCvToHhoZpzauLnviig8ojx0jp4amATMHyPm09XCayPgaDYKp/S9ATMqT8ZomRh
pJn5Z+Qh/Hb776U+4GveBNSWVepIBH6q1kRbIXqRPWLN1p9vhzKeSGC4q1uP8++EpiYLY7J0WchR
u4mGP84c8aBfTl6Escp/DkRqyzsQffT1Lj3eLiynJeGkH8w8+rtfTguNqFhXgzYuZVP+JU1ap0sH
2fc+ivGT0bHDPlq6Xz8bJrVxgWK+afbUbsh9KFuv1Os3y1n6yS5Mh+571IMBDE28/4jkeMehaqN1
Yufhe+INKzlDV7CosZ3lNMZPaaaVz0Hm2CAbHVzljMp7Msb6xWIp/gmbG0LLVEePJsTWfTzaYuN4
av7qJslRcVv3k/2UunC8Jl6HpA4vhdLeWVXUvarwvTe6GRcHHr/OfThqFnxmpfveYVngEHZ4YzcV
r/OuwhFSxQ027gMkKvMMnK6j0pk+gzah+J7yv5OqO/iXFV23MktP+7CNn+jq++/yS9KgCL+M5Kfn
tQQGQDiwv5W5s5EzbGrrgSiU0wP8KrH2dWM9KU1+MsP496EhZ7Pth/bz1l+zHBmosfxnCrjjt9Lu
nK2KYc4fp96alqiTnV1eUogVyyZXwoNMSOCFfWEpPD4UbLWfrExby27Pct2jm3hUyuhu92pUbbgB
sp1u5Sih3XbRVfpw+hrVX5wxiV8yj3y+arQfchJFj8ZOYQe6ks0ECf+yFVl0EEbWUTeq49Hiwd9t
zTAoFkXo5EfZvh30iDgWtXwZbjD/Tox9pFeyXTh8gDymGfrjoDXKNjYn9HCxeVYG0a7wIGpwQaK4
sClby169jGpsnMGoMj5PYsPUraNOiKXt1+kCtQFEH18d1zwaq50sry0VfW8alG4KzKAvGiVG6C/U
b5Zvg7koXP+51sHu9HE8XVq/xkoRadsxBWV25D5Tbl0koPe26KhFd1vz2afWY9GmavzZEm0qXELR
FLrdpV1XnTUATktlqm2IJLp91+QhkssOmO3SjzHs+qPzNkmfZ0KMjfdplN7JfjSSeF+YfjI8kPd9
dCfP6lfVlJoHEanIW+Ph1FrtcIqm6VekxSRJzbJb56PRH9IWIZTeEAlFPR+g2QoTEsssLVMj5Jll
mhB3bJPyEpazvqe+lxGQrMreTVGEkJGKoSfC8CUm8n26ABfpPIVl395T/nRQE8N9kl1ZuKAWYXrS
5uk8e++6AE3A1+wOpcM0Be5RNj0lQk7RRFh3zHMVMvmbJI34jcxN1yabTy3otJSTBXmQu6rFgki+
1ThR7k89704OyvMnZ0vIJv36Kwa9PKt6M369sYN7wsIrC2OtszY/TmZDYBobPmsknjQ34saKl1li
FXvZxLXF2zVmxq12Hu2nsbv24fcwpHBS9lQFpD3TqbyDP/dladpvHcJY8BoN5eTqxXevxNSMd/Tv
kgm8hOhj9MhNR311W7+U+Lj8JIG+RQFhvMdEEJds0SZuX5G6ByA5bUfQateAn9mijbvph9XBFeAc
digUTqKQeayrWSgFs/3QZ/wkSM4WK3C59ZuX55S+nBTLMLCOFhQB3cjJn26UZud0EvlZdsqDbBLS
atz6LoxxX/GLs0Ne7FeF82IEliBcwMVAoGiW1ND73d1QdeLT9wx/QUXq9G2IoSMbmW2AS6/qlej7
7KHpMQeeRHzB09i/mlW0KHWRfuOBSq0ZRhXLrsyyb7FNtJZ65vJQhXX6jSgKpmZF8kwpkzj3ZoS2
ej5rGMN0E6Zlu5VnUcL4SqRMEFQzbL656Z2cFaJf3VkijwiWcBKuuTa6lESB9xB3r172z8mKexT8
cpdylpkDnBu7Ebe0+Q8qidf4QwkbT+HnrjjmL9ntW5W+KZ2ERAFB511dl+3KY1MLwcpN70c/qU5O
in/ekBfNhx2N5zEP4+ce7c3es9ghtIZVfwDXCKvQfO/NrNugK5rB30X50uEGLs9rWzbUvdK12Hny
fxDERwbHsq4/StKiC6zUzPuCsm6SqSxX5BU71zpGPTedvsUA1kk1OBU5FttN6CrU3kzwz0rX2Gkw
KJ56xUq2MT5eKz1MhievFdGdIrBjlaN53vdX8K4L8gFRu/TS5OSKzjj77dXPjOgS5OyaexWWZkGO
YNmnVf0SZOAj3ZT89RiPz1kxJT9HvVwHFf9KeOPrRBC9MGIMFkej9a4epb9ZFV4jw/LQ7Af1RkyG
9jWWzH3ovJeti1xQTh/ygDpIys+W8gQsT3Qc7kS/jAf+b5jt4L8pfN2+Xt36AvufPjlaTNGf8+Ro
Nvf9NU9e76+r/Ld5GGuYRwGUY5kPZbglc6YthlEj9amhTVuIIiJMoganGEsnfNG5B1zkcF5tDHLR
51uPfFXExWPVVsFBthp5DRja6JTLod58tf3MTy59GPZrZHcahQu8m5wuB4LSRufRJz9k19fbkohO
2BdVyz/65EtQjxu/4ffC9/33Hyb71ZrbuZbjxi0HvubOU1xge6tIq5EeyH/Q17/l33/57TIKKZ5F
p5n9Vu/tl37Su88WqAPRNdfCKG4EnO4n47o2EuNdM3/ICRWqhZXe1c4d95n4opNvXAYi6z6LfNjZ
7qC+1hZUUTdoBKZOfv80X1r1LY8beaofXNd3ruaDDGPJg2+0DUATDCKJDYaPuaLaV+tr3J8DYbdx
OV2eLy5y7l/ny6Y838XVb1atGSYx2Nu1f58r58kL/HXt3+/dzcoGnqzlzq9C8SAQLB3junmRLacX
4kFNs2wXDHgQyz4X9OqD51f1uslHHwdPmvJgRkFOVDwwt4nJT2pZBPWH04nkqGpZuClRZq2KztdP
8jBqrbvWBxevpLlPrzxsAwpV/T0ca7m5QE/tb4bY98BRkfKm2KJcW24lPhwCzHVGenNAL6KVVXHk
l9g8UHtVfQ1UjfmGYF08sst+LUbtznIC99yYGG6y6PhqFZXhnJu2ds+pcMheZsAe5TR5MOcTojwc
D5WuUDhO6+sa8wme270TYoJOO7wQo+LZE9kw/rGLDxasiNdG2Lu/4ngG8zf6z9qyj5ob9T/qtL6H
/1h+N4rpuRzK5DMV40fII/ajNSH2RGj730To4dsykP7t/WxAsJFbr5UOLMArCvFSgZRZJlWzDEGk
Iintig7GCZbCxHH659AIsPxxLe3oKHb/7E+jtyDeKg5ytNSGaom/kLdXRD48q8IQbAXdeC9HecoW
yM6KeidH6wzIPzJFbdsVybTo2zkYPLU5FhJFYp0srayXda3Fa3Vuhq4NvgzhvXmKvybIWV8nJKZS
7xM/+IkdXgbU8D1LHPC1XW9vs6HyviVpjpTUd9+NxvFwHa1RNLuR+hKC8OTjct+DvEG7jpz4MLVR
/STS7L7KXPc9HnC5xRajuPOKJr+OuN7J+Sb0naVZhiH/PEzcTSvyZjTItKln1wbgNslFvionU0EE
qUWrvwbYTuJnVnkAXf7zDGNIymOt64fUaDUic/OoPGQRaXGKGgIttveUxVH3LMjM6DNNtgF8ewfP
NdgMtVUs/uiUk+Rwjy8GEsyBmzK34ywhx1cUrHv/utfhSIoRCo/ks2s08TYOTGcXqvn0aDjZz4Jd
6adqKIjAFJ6lDnaLReZo2wBO2bOhuVcLI5dP1MEJnkXadEXfS/7Kcfu91UbFRR5YBMHOqlus3Vpt
8Nf1BApKZ6W8humtXdvKIvenGjvsgZwnnnzOk9vvFPhrTzECsU1uuz9apa3u5GHo/8E/U/KFQS37
lKUcUPJ5ZSqpz7eJt/NCR83XQzHoGN5zhdvArelYqbX/igD2mf7gl366FMDgnpMeWoiTOuI50aED
OV6mPnO7xQ5Uz9pn3+gb8t1B8dwaLVhX0UXPiV8MS2fyiGqGDarSPHzTqR7FkTegTpliHNDjSjNB
XUeEfMD8e/z98u+2ylpi4w8h4Z1lpPkLyWX2J4rQ8ikqWDQCYr4Bmm9NapirlWHgEoJxR31oobod
LLX8/SrAXylZDPPIbVi+kn1N6Y+7ojvYzSR43gt/zdZlOGddg7GxfOk27YnabpxP/Br/DUJLbOcy
gypvfa1D7AsWwvrutyyl66h5MEKPH1ww/+RrW31WDCo/K7Pw7ptMjBu1E3iEZ1W3j5yeH7UbK3eY
GvUb2FPhg9HWGS7bhXhmv4OaxXTCDyUw7hGeF2tYEOC5czO/uj5qGmKQd3pf5xDcxuncqwoPZVry
EJgJ7PQ5ldYN5ClxP3bJt+Oft5fD8iIlD2rP0R9kT1qBcUHBzo9rfgPZ53VdvjJD/raYlOoDBcO+
aWlnO3JcpHXevCjUz/Z8SCwCwpidZHPeEzNqy8pWihM56gK3GrCwg0vFR+mif2DfvXTKjj23FY2/
R8YEgZ9TYaUpZ/9xom60/cY02NvcZsuLyYl2BrPd60J82uY3uL3VML/pAARtZ/nmdzVWfexpjb1u
l962YA2TULsglgQivUujWPkVqH19rNvou2qkxVWXh1bzCNuNGNvMM+QAcNZHI7BxeZ+7QEHA3A7g
wqUYyt8Og+3+4rtAHWwqulPdpP64EGnze4oaTg0POLXbFAFoXLtNLUL+nn4P/QHxoTIeEr807qky
NO5F2c/V3gjmZFMOQGG/d5QJb6FOn15EJp6isPSglwHaW4pwojySUOsqxsjhyC4TGmuQNtWSxDk4
2yR58CbHehyC1ltWQUkO3MntR98q9YOfZz3uNIzKQ6P88DFDvf7uoVBaKUMdgDnzraIU+zhAHul0
TV0tLaBysfYor9VNmU9psklqcr4WtFAscmtimV9nAjUikVBt41i3DwBSf+elZXJaHuLS6LLFrf3H
HCX5SVlPeKJ+kvUt5a27tiiGNx2jzKIt35uQSqw6NbJtODjlOxyEIMyzN5B19Y4cXbWB512+qxSY
ulbavAI7bPcxiTduk5xtFgg0ElV9HsaSeq1S4Bc/9wc2oscuVh7TyLeOTlEFuG3B+xlVVHlDG1PY
pLQBi2c7bxdGHFJL1rMQvjPyIV66PRwPoGZiTTWpta1VPfyWBiXFFIF7n+d28Oj2aMjm7toW+b6b
DZllk/RMDknWxdtmHm0yosul/SKiXD/FRQmLbu5mwSLWPIEpnCcxeBS94V0KMyv2Q1j9ouJauciu
pBnqrdm0lFl2SnSeeFx/HWCNxHsjdh5v/UoLVmLhKLjUjsbnbWplwJy+NU0PthYmB8fbmV+DodHs
zbTdNnneLdqK5CabAe11yDdWqXovYQUnrXbUGKe/Un2NqFLamqXlrGWzRLC7wDo3x//LVF8dHTUZ
X/9np3b8+7F030bDTi6TikV9xYrzIS/q/mg43rfOCxzK8hvnoUjMktR/OCxln+mPK3fIScJkNrdd
BCN31Kgb6yinul425YClhls/MIcF9oMEQ1pF0c6WoXK3ZsW4aNpSPwdFZDJC3d3ZRgFCRMnZy3ly
NAbcQVoRFFnm2tmazzY/jUUQHtvG0TdBUFaPNv8DyKEk8Y96+t7M2OkkNb4bml68NFPcYJtnXtxe
dO/a9E2yX/KePbUd4ZTkFVX4gC8bD/yZrps22TuEKvVRJKBKKa9Q1k0Xd5upUNst/L+tBeL6h5F6
752ZW8+FF1NngB/Ysfbt5KxBMl1REoWaPYoWondC9IxKxdfKFSjdg18KQuhTlJbWc1uVn83QZWc5
1rOg1vtQ/2pB2HxWMei7yDHRgUA2lfGrVZvNWSdOhnOYWY3uhhw0O6QgrlEHKyHAH181HpRRMR6q
pjz5SNFPJnSacGkKEEDoKJIs28J+yI+92fgLzFgKAv1AnbzYFisf/4hXTEVLIrGAwOVoyZcjoczk
Ylue9hJ7K9kLJUec/SRf8aP7gSmc96TnJaKFwmog8xXFwcgrfeuHhnMPUUFfqtaYv3VB/GDNJcUt
2sRWH9IfYQ6mfrQzROtFKPY4zi371rPetLrOEU/0yVY2VXVatrkIX91ALQ9hy6fna5b9ZtvDK2Ly
5NrFAWTscqAYE3vEtzSLPWSPjnMy3Ka89uX0Ysz9MN0Ejix1dgiMKntNiU56kD63hCOcjWIn00W3
In2hG021FYbaWAtH6+lM6+swYRrngqAbZkgnvKT24Af1N9mKCVKSFLS7e70BoSX7wlhp7gevRBth
99YynpuyzyzShgK3qz+aAtlC5p5KS423XW7i9KiTtXZxg1i2bKU+KVPit5ZaP3IH4EvgESaVc3vd
d/e1NX+r57n2VBMrr4M/5o5Z5nJfVT5tNEjHYNb1EwXXUHLO6v4KgOIitsHkLVScyC5OxXLCrHJ1
+2enU6wik30s5pDQEPl1Po8t3xEHmOE58lV1Jxox7FXdECfhYyZcjXhnj1C/0AhH4WdZTbvW7Ct/
AXN+FVDaeD8p7q+hourK72p372nNDx1VBkG9Olw7feicAmXmQaI/x0GRwOOmTZXh3hgy4Eth4S3N
GVEfkgMgj9w6K18i6o1e+93uPLd6yPuxehhriGk5hjirZu4rkdWzX/c8I1gEdZetrDocnjtshpeh
PdSHIOuGZ2QEhMYSXOnlaGUPGKcZpreTo6HZVay7gmInRxVgGKugHGDQzpeaDQfXjm/6X83ZcWjt
4We8kaNBquM2SQpn/XVunymbQB2qtdWPPWC6iv39bEAZ94lykK/koRgd71DNh0Yf2YHd2rc5nuWP
61ShOktOlAOVFy7UUmk+PBMAolP06pOfGAaMIlEjU0uTi2KUDt7qbfFRVeNqVFRtm4rQ2XRdjYcT
AbGjXtTxtU/CXwYf6oepwKpvXKO7hK4egzhxs6UemvlHkth8KRT1MSCsd1DrIljnWaxeqgpgQ6eI
8Gj4+e9DaZX1vuvxkWUXcuyqEq8AtE+/R+UrOTI2HTd8ebKSxEW+kENZlEPJDTW8z0O+coDt4mAV
CqjEFe6BKzfGeVM2kabfQ0DoHgotM1cIMsmTDqlg3ROXe8torGtYWSPFbulBtuTBHcJiZWea2AQU
DF0THNuuk1jdJmiEkjdpahlffUIEFgvXdmMCOUXcWRObiZy7NiJGRv7kBXfI8eSbGL2LSUtfrBxh
w2QCJZKjZmqMe7doxVKOxlrmbEWFiXA6lOxL1EeAFfohmQ/pVPw+yL5bU776X/scdqU7leidFvM7
HbUyvZu8JN2xiDXvvKSZicZhiS2PVW7HwnVO1UAqhKhnd55addgMPtBsvin87lhmXkibiLUaeNX9
QA3lmoysj13XEFF2o2kPBaGs1RSj84OfDXkb+OTGsaAk6SbwpEnB4pNyfb77qvJ9wnZ4QSWA/0pW
KlgNNZW5mql5G4di/iO0MuvQA3PZjr6tXaKSTGIU2u2zF+NfFEdN9gn+Zw9xiXqrno9szPgok9Y7
92nvPCqd4zxamX5PGX5x5gnmPPppSMDLUtKNHHRDS7+j7vNTzpeHRE22GLPm+JBziQpbQQrrEDc3
pg2GBWp76E7YV86HGHrPgjJFsZUDxCYRys1TbgO3PjlQlN4/Z0watn+ND3+zGa5GDUsxh5OzUaY8
o0CkxcmAHekFhNt4DdJW32ukRxdy8gBN+Ez5F6bSthmsbeH9KFNX2Q34jVzawVBZRqnpe+Ha7T51
zfisjgEy4yZkW2m0C+hg9k51o+hB9pnsjZZToQ0b2ZQDbWnX68RycSecT5OHIR277ZgaMbHHf/py
I+apOlwxtKI+1phMUqJAgSQZqMsjtlv/NoVlk5iEFbjUVUrD10GWGwceGHa6GCyK/4RfZ3cW5bLL
JuYTI5lS7fKhjvYZXBmceSp/pTVUfvppewLpxmdRuuladxUKU0p06kv5kgrBBkl1YD25rK3vxAzf
11T1W2I78GXnVh8aXy1Z8OGk41cryHN2bvkEr4bCyIVtNcbR0JzsuVEBhxM+N/Zibprk/Vdlp7hb
OVrCHVxnulpu/LFS18pgjVQOpv2COuTpHIrRvfrCvuC/nry1SDA2uTPh+DU39anc2FFXUlwSa3de
REg8Js8MfsBU7nruhWrlQ27tJnM1BGXvkwvgN6cYKGRVrOt69Da/7K7cVTpONUqlOTtIjRFLPeMN
jqJ1aPCQZnuYq6yE4XjuuEFED3IKK17IP+ZMjq+LvciNH74ZeleHbD6pv51h6u5VHuwWjDwCApDk
//Zp7NMca3qQpxhWZ2wUPa9XvarhpB370YbKPv3Si9K9prbtkflshqWcPJS9dmBDgHNgS5U7iVV9
CQhO309zMyejvUhikR3laFtTo1FOikMFPVKJZmre/S4xzmZbRQhOo3NTx9o9/HySdzFiJCgcCzXv
lDubAiQK+dOFYzvmMw4B4mJZ8YfsNody3EW6A9tqnkUxJKaoWvTWN2aNWCV+JrivvUGWT9ZYPQ+I
3oAhKtUOmGC2xqyz3fuJGHdBMDhrs2+1t76aTpZvWI8lrJ5Tp2LUIi8hfNxwJ1tJzinPoev/duky
3oWGss3V3l9OQdWuKY7WxEKpiubCDhqgOR4Uaz1Sm4vsk4fCDCsetmmMqK4SwVpH5wA00+83hVEa
wRrQFKXLuu9sUKLyvdQxT8N0Y2cmTfrrP17Eos5+NWO7qxTnr6Fm7qkYwlQNIi3uhs2MnL8d6pku
L5v9EgJm+vX61iuHZLPTKEVK8XxYeagiBkoQ/jnzdrVqdbuG5NbfTv+aNF8jn68h8pQKx0Kt9mOi
GPxYRPNijjppc92yfyLVKobe+tU1Ks+TLviGm3y0ytrMv08KO9uFRafvhaKG5wBQwtooDi2QmINB
XdNC1UfvSRhNe+ZZ9RxUiveUOap6LVKMEMLUe5ITFL1kkVKoV9kVu9xQ1LbBzZXpFUU6ixKP1kNl
k2Npk46Eh5o+ZyOGYMUQkaGfm3qLRQk/aQKbc9Oza3HyJH+UVhC61X1rD0c51o5G+tiaVN42k9Uv
pxCQTJE8UW/LjSm0tyHljA9yptV55FPCiXt9lqIMVstF5MfJnRxMKE1eViLyVyg+UexE6HKNMbY2
CMyjewEd+B4UX3L2iKPIVsejw1mkqPZWLUHTlexMKUkA1EUBUaPbp7So8SwafedkjXa0A/TwIfvF
PHibIV+BP3gzTaXcyZZXhGyaUgpLKyVBb19qxExzBUD63JR9RlmbS8qWpg21dSgf5gFWpc0KIHm0
7BUzPPBA6Nlrarg6YIBzV8wHuy95voVtoR0p1VmYZW+voLsZd3oXNCdbRWw25JX17gNIpygm+FEm
OEkqoCuuLoky4DVgIVRLiZ7wYofONE9pcaWfbKf9hqFbQybeF0d73nNjW6csO9J7CzNRcWoYLHuP
seosf2vj98pRiJ1FyRPUBe8YdAjzIs2J33sj+mmCz33QRFqcKSfCJ3Ge71qkDzo3QZ8VUCidjET+
sl55ZImvPFJCsBdtbV2yuZVAmFhFDbs2OcPhagfNJHwum2MwmY/lq3xtObn/ZENYI9aYaQfZFyvo
tU3RVit5sRKryMuY+kc1cLxqiR3DA5vz/CzftwwNb0UWYdrIU7tuN+gTqcDRwZmFBQfcUa95odKK
NGJrBWd3GPgxpvURR9XuQbbU/L6JrZLAPLxkLH4RZausEbR9ogXxa8nfhaZeie4D7sVbx8IbzFFD
406lTmAT25GH19MQLdsk799DLTxT4IfOSlF+su1vfhpq9CuKxXgc+kisRFSk937kJfeFomwnaAeE
n/T/Yey8lhtXljX9RIiAN7f0ThRF2e4bhNQG3ns8/XxV7NNcZ+09E3PDQBmQFAWgsjJ/Y5IA6Kdk
G/BHonbI6NCnB0udyG2BcnR8pXlj22hc9CJ4zFxAkqnV9A9mB7JNDpZOs0prrCGyDiZsbc4h6CbC
nqnjd09EnxwooscuCeMn2RhqIc9XoNoupssulHb7TW6l2apHuwzHHgoqqBV2GL7+fQ/wedtqhu6K
KcjAb+32216F4scidwmaaHgtcrHkZdoj++PhNUySDwevDP5ZWv86F0mA1IbSPniituq6qDa3LSlz
eSb7aB0Ovt8c5am+x20UkXw6yHMLp5+WfecHy8x0AAjFYXMq+3pBFjo4xpOBYrcT1mTgqYktyjCw
NnB7BbHat98E23yZQ0B4ieK6oiSbuU9ubrY48lbqo6V3+sZQSE1q7pDs6hL9HOiE+r4zdGc/IZGN
M6EF/61Sa1hZSOfAM+kePXbSazertCeQYS0mBX34AvihW5Ismt/qWVMp27pIDVDv47aJ/QtkyH6h
xsOTplbZLzuItz45hXChhN/QREJLwR+eUELSMJopmo0Gd/yXmzaXIZy6L7Nvf1F61Dc1XifLLHSU
S9z0AXqurbLK6yx4kn2oY6hbWF7B8t7X4QwB9bX5aPU0QMdeK+yzno63N7n1uYG+tFWKreXfd3JT
84Mkr3OQ7ytfCNZDKN3IW/m+qrFpBlftwuFfE8SVSGFzKzSe+7MVQtWRDoVfm2LjKbQGmFmZE6x7
MUB1nfRt+amYlQq0aCwP8Vx7V09VfspxeeL890Riw/ema76wBA2vUesGV9vPfg4kJoBUIKi/BI3W
p4X1JMemsOq5qLEIM2ospxQ/qze+WpfY04q5WRggaj3DiZOz5XsGariLPK8+z+IT/NLuz3kxw7nj
oypxa1itN6LBqboQB8Wbku+oVjM7pc2tnVQmWsc49XRufZRnECu5T/b+/hmzUqfHwM5+3P8KGFMJ
2KCwX937SpXkWhOF5k5+F3n+PGqbyVKxsBJfqEei6qxCB7+fRGhc7lzQu5BSIv/gpu2v23eHUIky
Skrq4e+f4vbdR+Zl+lF2QaIbnkCIyoZ8Q83m/41bw29c3ogj9bhaGiUaUqaFAq/fzYBPsm5PWNe8
DWlo7RpUoLBImrXvZbRpEIbdo5RV7ytVAe+Kys0jUjPeidsjYykDG1QbvwG2ad+H1JjWsAvng9Gr
zpOEDEkIkID6NGYzvBRpau1KrqutFRjzex2QEBDvELtWSoJLJx1kOrYw+S5ub136n4HrWDCUg3FN
0gegkAAQNe74Y0IyZ0+5eUCssp0/VGwNSqGyZphYvkK/a876MEwPswb4w9UTfRlNCN6McFqwPwGr
+wDTIGa7rccLUzRHhOwefK2hPAC7CaKn5bG3LYfjjAdxtZCH8sWqpwFlz78jzt+206TTkhhYW97n
WIo1LDIS92vq6hjxOihfoe7xPy+52KXem1OlzwfXiG/TBrGPNSJu876qDpqRYUjrxA+2bfXnNk+G
2wsLZrvX/PDl3iWPIkEhGGz9q7TRKPJCIg/Zn8cleVF5WFbKz8Rtq92t7/7Gt2E5p9CDaTNYiL37
yvAKjaP8Ng4KganTGHCz0ZNC7it9iJF82VNU03aVZY3nImuzdZON9QssFnNhlDhOZgBne1bVKzpV
BmKn87VMyJdDv/Ih86JJKam9ZL3J32a2viMT6nxovosNUD69joEWPUDHQghC9E85xU0XPa+jYqjd
R63euivsBg+5weLelYrzYQ01pBdXUR+murFfyBttZH/pwXzWIwjYYD4204wNnN2q9WqqBu9VY4Fd
OKGVflU97p6KA+LIVXZDCkaP9FF0Laq6/t5QjCLOM6sX/jHhes7z+NFrzGBnuu28iPAkX0WNayOX
gn5uhTzm7RPsTndfJ58ij/wEJGoOqfwEX9nNuRWd7LRUVqk6GNs6HyHYzx6kWPGi94hg5Gkw7lRn
zK9ygGwsYCizu8guJ+rSY+UaP+V8OYHMdbAOkWZcc8Nh5mMmxZsX9K9Bo85bw/A1ChI9Vmyq91F5
OTrc+QS0Y+RquY3C2DafmhQ0wGDi5Oo1z+TkpkVWhvY2j4L8vUyKdqFgovLgNm3+HqgNz2fNeOmc
bnrqiuIsu4e29Q9N4bdLw7Dz9yHPAiFvkWzl6FRaxqKCMnOSo+qcbQrTm56n2VaREer23WR7GNnz
JApQQD/0lVEAKarbq3wxauRBfR8NbtnEX6a9ukA5Bwf4aSpaJeIZe8hJDZX4gnKjobClsQA4LHyr
05AuDNrXyjfSDXnaYOOJpgUMc5sNebK+jcZRsSOxg+Jb0LJHs5p2r6PCuQTO3by20EoOlZEryAMy
CuszOAE654cRb1UjebMgco+3nk3BVp5PBeAMJA2UPBPaKp0u6BQfZcvKHerAYXH7YOGh8+K432q1
nEHfYKhAevRFvknA/7PPcJ+Rp2HziY221jwNuFw2EKFK+FRrXYnGK2xIKDzqNLz3Co+7gbD3R1iH
e+J9ohLSfwRaipAxyx5AvbufNUBlSCONfnHm/BFbIWVZN4ir5L2Sb9pORxm2NuN9ZhBNhSwUOFL6
JGPMyLhAYEezeARBZFSduhg9YaWYNjVkrGk4d/IlibSHMn3kJh3O927ZDMiCbHODCFg289YdzvJI
vtiWM7I387BTF2+EjgMPMnno6yhZDek4rCpHTfc1hb2tiP0OdWKrp2l20o0b6uSg2a4s0UBsvqsV
/Cq3IKZv2q/INsdf2E7+Gtwph/dZZCvLzn+ziuk4HYaJvzFVtbkGgfIWDJ7/DU72vCKZOR/SdGze
OqqNpmkp37Q4GDdGYiOHqNbKt9TaZs2QfvNX8IstdO/q+q3Ps2bbpn2zls24hwtgVm2xlc28Dvyl
Rs5sL5tOoegLE2HK4+3cJPsMospdzEl3wI4xBQ2K1ps8YgP9XrpmuJNdrd9Y1MczfLdJP76UzpfM
XsEJ6K91N25ka2phe1BseZStpPLHM0zVT9nSzco6RUMsINmkvQpLS46xDrJVpsjCyJj3cSpYJCKB
FlRmtjMnTAvkZD/rfK4GS13L0SSGK6UapXX71BKpwRVKoCHAOaE4WdcotNZht5fnUmgAjGgiGSqT
b3U4tIsSDt1Jjrru9IOkbHWW36JVuktujLgG1YZ5GqgsLFK33M5owPxuYD6Qlb8daKIHkMKm2AVV
hYmA3XJN4JgSVpp11Acq0xTQOGxb1sbboWwHo5Xv4M4dMY0F/7kqpt4/SDxa4c//gVGTA6OerUAE
4iAYK1vcvQfKDs7wzXRLannU6ykbfgD3z97IDPnrpsZAMB99hwwedJMMWk+Nf4DVPKpmH21MaLyP
QaheYzU2T+BTm2sRVO3D3DfnTk3bq+yaWsiOZYHGpmyyakRHHrUHd3CDByuZyZHKQ69VjinPkb1s
BVFBzDWJYENWFCYlSbWnHK/uQ+AiopTrHVafSvjnCNLXnyM5GpEqP/+/5w3+sFGKOCJJ/Z/vFIjz
//We/23ev/pun22z3vZJh1Ef+8WFobsDSDYPrwEhv1a70DurNwd39K9WaXK2MY57wFQS3acGm1bX
gRGVove/qFX3lFuj/jwZKFkbc1OADivLd6OEDFYU2RWAsPdsee1adjcm6OGgaHDvjV2cE5IUykDa
x5spjutLNqcXAlhvaw1dsITLgCkr0AiqaaKNZh+2V3LcubfdHH5yYeCsPGDwoY4R0iet2e166Qo5
42kKXShAf85PuSBU39mogC5Xdc12dEby9RjHZfThWctI2E3m3ZgcpzGj6XnTh45F0G1WKGYpf2YN
nf1n1ijYc/K9fEXhXhCzcPiSJ4NsS45WUf85KbNAhqn63Oww/xg2lfXqIV95qrnyLJRxXgdHH0/J
4FTWgbGswXdQbYtqFwp/ZVv6KxfRc18OzlG2MHBinUICqOVO2eLEgkVC1GhHzbbykwHsdGPXafLi
KdWwsMDE/4T7tWAD2vweavc10CrlPRpwpOxyN3/M0iLeVx5EYLT0vMfCJNAVt9qHHhOBqFPzu40d
zKi65MckGFj+rKGdxL9lIz+TFIe2bFvFXyuktheVMM3ETtbbjS4+3bIJ1zoBRJmhNS5Gs6klAtJ7
6ySb+E7vUjO3rhaZH6CxZIpDnDajyfIfChUMsdM3P207oOgBKrgB808cYhtd+CxfIkf/EVque6yN
KHwu7anc8HyoliqpR+HKQsqfbIgzb2fd8Ugou8O3PCy2vZLFP1UDM8I2q7tnslbKFuD3tLNAHV41
I4SLKKb4E9pylCi+kwjsV0o7kI2MG/UUa2S31Nx+mmd+c3x8k6fWBXSNr+j8qXh4/ugj23y/Lcxj
j3DiqkYX5VPrhpXpDOWHWzvdVm1SkOnAEd/Jpm3khCor8MAQb5nCOlT8IXnRYp1zYvMqlaxFqwCc
dW/JMT1UKZcx1vuGcYX4nB2dWE+R8MEdwAWKAmCsLs6hsDGUR5N0N/w7KgdK4W94n2JlkINzNv3C
0prng7NByClDNobaLEAQOrsy3sWqap4S0WKZMCkOIiZZ10MBeNTrHn1i2WOLlOkao93+e91nS2CO
2Y8p/AaBDMaGWEZIhScLrUZgK87EmptYNZ4lcgWRL/e1JpMjfbTVzVFfTnibrKceZOG6RX8GV3P7
f7Wzsvzm43aGXh9aE2BBEU2UihNqpBgHjCW2d/0JfDzZdsi2ji7uwlExtqgNY147Waa0EL9V4hxo
HxGUsF9a1wr4SZG9ejV3m4q3wzEe6+iBUDpdoykWvWdm92Z4c/srEVkrNl+f1aBrS5PN8mWyzXSv
2F64MzJTf6oSAD9+F8efpuksGvPRatOQUmCi7QMuqlUyGcE3JGXI/88kfS3FrYlJs6vsHxIdGYVk
nrdEuPyqob7rK7V7aVDdfDAKHBvlNOTS/CV+l8nRNiLnvYwvjviQ+KHrVPM8YcZVjLX1LL3IsMd6
r1HmvfmyjqOfbfx+ytZysDSKdmu7gKEM4QKiCo8Pwy51tJu56LOwUZL1MJBcUjwtXt/aYBU+WoLc
vTzF1SpsRZBYPqcjbuO8iW2w+aj8UEM4BtMuZU36Kb+4UJX9+HLzPh0hCq8yK0ZKV1qjekKK7c+M
VKi03U4Jc0jYRYmusRiXA3GsFBuQTtPyz3Q50xcSKO7f6bLvPiBYI3N8e0/ZKz/+/sa37/Dn/fx+
dly2AXxBOeP+XvLIXQNcIU9eYUbT462+j8Bv7vOiiJBZQZLKjdjLAOi6yJZ8QVmpro3qRTZwZX7p
U78+32ZPernU+x6NQ3Fym/oR97dprGXTV1Frnj30ytIS9ZVk1o13rKfT1YgP0l42XbTikB7prhUX
7FWQlGR3YrXO/l8nUcZG7Twujff/y0lzRirYSwZS4zMEcvY9/hqaZ70oM9O7GD524L7XpCv5UMwj
fxO3Y/2OSI+yTWFObx1fHT+qmu2ReDj6LuYJimNSFQgC/6khtF60YmA0NCThgXNaWVLjEwDNZZE5
ZvAQA4F7kEeN1+irsBOa+4M+nFzzsSyT9HsUdU9zJ0yub69oxj/JARVe4rKK+/451s153ce6/ZC2
Yb5vM1wQTJbpBzkgp8jJRqUU17BznwDe4hM4a/Mzfo/VtgtyHXE9P7xQmxpI67TDV4RQkaFnzk/f
TvDSKUCQ2fwn/M5/TJsxeeEGLY+YG7Qr6e6DQTjLrpe8BK33p3/MB2fncUexc8Qh8R8PQyvs2dLN
/vb+VLw9NWX79oD0KyxrQ3WgjiAUoNyp609Fkm0Ggv9wfW+SMx1IAjXtRjWcdom1evU6VsafI9kX
NvSRMGiXFsoL6In66xZtNxTEyum7lqewivE1PauhwyXOFbUIhaLMvwbURsWDqmbBLbNhPWS6R3op
mr4TOB+6BsWLDsrgQfajakm/PSBW1dW3/kr3ScHMP0AwghpHP3YhXUek/wh2wM5JDGSgBKMmNg6D
72rNwSM7foBXQzZ6njYWTqiLsav65yGHjzoN1ltBjqdcZlH3PY5qHMBKv3uOYNFvFRexq9uoUBPV
8RXQybE+R9C8VsqsgaQhT7Q3QbsvcKwaL6PqrfPCtp5NpbWepwZ2t1m55lE2Qf7k29kqm1VvhNYz
Cbt8Yc+tvXdVglP2MTCvk5SHWu1Um7Qaw2e9LZP9rFT+TaoJ6mexyt22WWfw8MiYDahd5v1bKJ6Q
oaGRe7TSaMNFPdZHzzfGJ5wXEKPAs2aDhMOznlD9KfPEfNf1z16IPPuNae8cUN1r2fRK+y3qO+cp
x/vkMcLXZiH7ex0yhDKnxqFXUT/RwrLb2Zll7lMz+yEfbPdHbJlQxs/sqkafla9l95F9Kiz9WKVt
vAQgNZ36TIR06pcMmmfseQ4OnlYrGXg7eRAtow2G7unzoE6kris3ec5R+lsN4mgSfXJUGdo/R/8/
8zBQeNInmEJl1XrfNAs0WJRkPyp4cJTUVfcxbaPm2BIrIYa9HpVyQpmqNV7jIHSPODFPCxlx3Zoj
MauFTOJUz/Gbr6bWKtYofJHK9ZGRIT+IUq7zFrTmS1EY9s8gt49dnA9bjwh9hRiICs1yJP2DpEF2
AjnXIkDIEUov8CDFkUIWYIUZ3Rkpqvo1QlZJPhsmVfNWZdd2BwIQ+rXhII2SZb+KNsfBKnMCUzPG
PYU/MxTegDrPSm80xxdMrsNdl+Py483V/PJ3Qu0l34sonf7bhDb41cX9fJbXL+6IySrHuGwrr9/J
9Mtj23XF4n7Fo0qyMv0CB4eWvbBqQscggut/pmza9olqsTYmLUk1inq/ZdTYtghX6dDImk1CjLhU
bPycYnW0IS60yIhTEcqIl3AsSv3HurOqI+wpJOb5zUJbs9fydzGmbqXqfo32DTDj1E+uEqUnX/oB
eA6OlbA9BaRPN6jvx7pVfc0VXo9CAVxlz/SJaaO35FqLH6sJ4QjFjoxN05QsqqEVLmS2QcCyzdR+
MakdvqQuQb3wjZKtrk0X6v9qlUo6b2LVzDdsKdHiz9+TKEvPImVAeY3nvxeCzNSLuNsgQMSiWo7j
Iu/69kGusZwEXQPHxPRFKxTcSYSZS1PVze0l9qYKNHumbI1Q/9NniSM50EGHXjW9CupME36Ddeg9
oFd9HUULo3Xr2bP1y+zP2Vl2+SHM8DptrbUyxfkSvWR9rUQxDrGTNsA/EG04Pv5RKqOb0jtWHsqX
3Fbe69SrdlWNB83ImrlIpEvHfZNxH5E7jfuAPMIwCUCLmz9R52cJRsLDWNZ4PK7roSZZWATpDnEj
c6cPWfVkpWaw5BLKf8akkMTdVTYOnlJlYV8iP/bWIenot0qJoPHOSodyV1fs4gw1f3Lt9dUNh3Jb
6HV1mAYvPk+UDFb2rLbvleG+Ra3p/9Ictizl5HzJk7Jx/G6MtbKWaYNAH5pHBB/DU1IE6DrSkl1y
UPbPpOIGmYGQo5gMhCfRJ2eUZI/gp/f5WoYp9xeVoJ8lvPtRh31wi2EcrTJOuOZSuSi98UPzyoOW
uPOz2UXFI4i0FAvxevqwVVtdG03drzFy0dGJQkv1/uIKV0OiAPs04kPxd0x235u+mBX2hbNUUiJG
OVB4cUv87ucr/ncLy8q971boASPJUG1psFZ8zGdM6QO9NL8Sf1q4CLPgjKVWSw3IZIghB5Llf/uS
zlAXnQ1Tq2hRZUbCznh1TXM6xCPEcukI4Ivmv0bvTYKpf06+n1vlztpDfeBBehrIF/bdQ+6rj/ee
ujKtrWnySNcEK+I+0Oew6Qnuu21nhs4jQCC8DF4GcHCLhMT6sRXNWjH6TZMgBa3mWvCCarD7kMfR
S4NK+IvsIku+04BiXG7zvYliGsyTrRw09cnau8IqWp5gObVxRRBWjt0/jsoP5LkwG5/Stl3UwPUR
vjR/ZyjYBp6WfR9JUIKXQ3WzpUK2LVB4AAiEVGdDFZP/fRa/TB6CWoQ06Q+dCAOkTr/rLLNCG6M3
HjRKdIOgTJSCRiG7ADP8u8ulq/s7q0+SH9R1rdMM0OxaIaAcVEb2Yulx/sLa+JHD/3iQXWiZWauy
xrpcDmoYEAH3BoxHpcG+5io5pHRMVj6SK+9NrlNPNDtrX/PF3t3JPYFhK69qQ+ZRy62j7OZtkS0X
J1lVeEEqCBcgbXaOkgUCXOwTSR7rYAreCEKbm6QB3SezYQoA5KfcN4G1OJW5k8kxOSD7DGMyd16M
AHaTowI1xTNwshkPLpHzS6oO+pE1jHvZhKgFrRh6oz/gq/uvaVoIRUZOo+a9qlL43jkYCHBsCM87
0H4aB657m9rOIiZq/NHC+Bm1wv/VT6gCTYCmPBWmixqC0Qd2PBwmy1kAmTFZBlHhP+PBtUigm0YU
mJr/OBq5RhQlDZ55XjeLEBDaRS6mKbrgi9gck71sygG21sreTcPPEpboxatjBLW72EICmXBuyf7M
3Rpzqy5lvGlWXvjsavi/hX74KLsS5yEFTtJqNklXvbSxhgT9vWgHdOyc4Ut1SbTmcx8+AwkO9iCG
kq1Kpp10h3IpC61aJX1F2ZgI5Gy1uXlGENhZayOxbotl060vxkSRIramQPp2i5OcB30+WqY2XrwO
cmUnpUa8ncjJeJVN7BL72/p7H5ULcBktLG6HemHLTI2R8X2irvql5yj6LMGlFyvNcCZIM1Q8kS1o
rp4ybubRAZMpWirF9eMEsa0MbFxWbTx75G95fwH1szZ12H/3373met7MvxRDyIeEeuHuI4G2UocW
hV9bDbxVTwC0YE1qF2OS1tcBUOCyqHNlJ3N1/2iKmFM2NaCoaBwowQ4xbYLSvtdOk51qp45y0rZt
ze+yJfvTWcdoQR5mFMOHWZmOjvB/9hW0OFq9KNduXocPdm6yW5YjKFn4a6rY5YJbAn6fKDPJeMYf
/W4dx1A32DXor+ZYrINBcz4r98kHyvWrDqZkAXLaeY2A8bERIaqJS1/bjynSIz06Pxd4UORtiWM+
Ej94m5rSOZNqHVd58JtKFs5Ofw8U5TfXvB5xNf8ZUsDbtDeqLjaF9XE0uNLmkHQ6CrQtjxDT2Esi
b9YUu1bvjOeK2O7iBNZ32d0lQ7vtaz/ZNILum2RpvRgzozgLfPWbEbUANZPhvazz4mAocMEdzyHp
ASbWxxRxlXWRc0hax3wJNO+kiP1n3psau4b6T7+Y/6/+ySDgzGyz+mr8kv9ZiK8eADXHZoUsqiZZ
9CzrJyMekZDOB23dBiHVKqEoTUJ9PuJURwVeNCfy3DucnsK6XRl21C0zuQnsW8GQHoqDbFZWjD6V
onz2WgVQ3YfBujBzJT+A1Uc9ubYjOSrnBm6EASqogs0/go2+M1eTalbLe5/MncCpgZc2TOvRFaLv
CZGxuCPkncKzlFDMAVd3u0vEQGu0lOJxejjIPs1Q9c3trsu7wsDDW4PJVaPHljc2EZ44ikQfsGsM
nJHDXAR27C4zPaw//bhfBV3n/FSw3MNhc6TOGunmhpwSHgZRlJETgXoLedmovm56vMpQzCQLSf1n
urEk36niDCMKAWRvNyUlzhWG0PxABjez0fvqBUJZ+DyF7IXlaGlixkKGeRcrlMCA/eUfboqOu53b
P+3KfPJ7r3svm7peD+PUnPSy904AGJExVpXFbIEYboB7vWt/j4q5fvYpdjyNg2E/lq52kfZG+GHa
j8gMX2TY45NWwC3ZuKRFUe6qRoe50RB589iId1ZZCh5Le3TDHm/ysh0e5y4D9BjmHtDR9MWanOLA
Eo+01t9Y3oi/syHprwkkA6J7UFPABsD4igmzFnMnVo6xrvKfQeuED0HmkTPp8Vo7S9l6Q/9Zo0GE
oiUa9vdu7F6KsxhzerZMKQ9+JPiGSZ2PswZ6SQmnEoEcPCRE/r5FSmKpIyiL0I457HOsS5YGjuJf
iOGSjIe2bTndM0Q/OPtxNKxU9ONhVITevoRjuE3GDMSGc/JAdGzcqAy2coMUxSPEQLcpzoM2x+9z
v7aQrXx3Kdo/FDq41ds2SpzkhOR47a4DquYONy9u6WmN3+N4a2YVCfO5xPcrLPNF7GsJ+FOUI3M7
UGsQp4GRnilh6q8cuYj3mLO3yYwU6p64A605b47hiGhJL7M0rkqEGPbqvB8MBbcPgy0peoMqD4YM
DlDucfRfmj3+XBsj7r4NYbTUJo01EMlkQuaaYuDt2q3K+lyqFdCuGh5RKnA76kcnfsIgm36CM8ne
WFPLdZZH2UOcO8lRoR6/8UaSl2kZzwuAGQDAwv4lK736FJpzfbKDUFnmjq0vZfM+MFJxJcoXE7EU
CYBpiLraEI0T9isijV3lVrilcgcRXWaYxIt0QVHLYs9zaDiBHIPhOzVnGVci25AuKFWbewSXunAp
2/NUmPuIB8hGT2Ybpm7dFsouNq12mdheTtak1Z/wSftFpih7gN/qLxHRUyBrtMqGKkNLAY6nTZzP
KxQE9EfZwn/JOCT6TN5MDVnYMxRWF6OTvacB9iuRouqkq0z/qCuhcnTR6R33st2avQMMI6q8heXP
r+zJp2Uz5uV7wQLN04obRzbDmXyfgUPSOc7s4t3NydB69Zvj1cGl9f132evn/rTvtAmQQoPnmQYm
fwcYYyP/X33WXea41T9Kk5jDzCFeFuLu0PMZRAtFqCdjtCp0Zuv+s4FHHrkrUr/ZD2XQoTwMznhp
psE+xFlrrL16iL7hBb6xExPUSKKS15+ieu35WCE2OeYlIpelZ0Bv68LH/Qshi6Mbw3t/A0yGfHBU
vtRFF5x1sQbZUTusXJeNcOaVObUh19qXDbBn6W8AVHVA2h/8hBiUJ+iJhm7sUtStVjYwNHxRe4JB
Eyuef7bl+EjCHyyRiUQBRLLJ9OZPBDOfeOKaL5ATIWMZ2PuyaNSf6bOW9jNlLtRAvYg0qNanNdos
462/nskX2r1unFWIoecodi+eE/wGzOVe+8wykAwG6qFSHeBZl5F2zxr/VKAjsEkU1XoqVNNcItbT
vTspN+7ktf6PGU/OGwRRJx5HobD+Ran0O5wM/QNv83o5uG7zWALpm1P7yypTbn2xqJJIaBd57Fe3
FThvXBxCbPdLPhzkiz3jUe0aWX1bheUM8R7YSWQrtaT42WY2UVZg/o49/WA4rvO9t/EipHaQXh3F
hqTdWAUZlro+pYI2MUbm+Oy34D2dwcrfi9lb2+jTOS9ZBd69QNer04P1kDox5sfIHwIzT5uTO84V
pR7hDoqWlzrFh7FJVOOdZ9c61Vsef7GTkVPxLZR44eDbgzZddK2qLsVv2SFfJJffnGyVPG4f7eYa
ar/sU9D+2upl9bugTtKl4WownBHwOd6iIfv7tUzYz6V4lHTHRmRvhaOD7lr6FZXZm80t7JpqnaI8
sYaJJ3znGwU+JD9FDL/muzeg1WvxM+k5v9fkDl/jxG/QG8n07OVpsnFYkk/I4RdHFEPcTYtYz9Ua
h2jRV8EVdLhj7hMXHUC1BBDoDxMPDR8XeKUdgw3+yCDoKkD8ieMbZyrcbDs0U+dxSk6HC/8bBjz9
Q816svcb1NUMrG3fJ8UL17A9qp0lmn6pJYska6qzHG2yJzLDyVvhx/kFyOAb2vfpu3WxQ+5uWYdT
87A8t7b/Il1mBiQcXsbhNiTHocBfUJQJHsMEixoAxuEyMPLwIKeTZNDXWLonGznXntqOW4g8S6in
3fEWCTlKCLwSuoJ0jIpFWkoeVYFSPRgo4N+7QjHYRlr1AF/bLqnw81w7y9AU0gTcPiXD+0LEojCk
or2amzXyLDwIHMMeLtzJ21tY6ytomtS2u4XamC5S9rErUEDlWon75qntK+syj1uZMW/cad4TKkAY
lvn0zPmfpkApuH2s3kb/NdkFSrAfsig7KGbofRIHuDM4SswMd22qVwiVpxROofGeLczpNo5qXnVl
aLajiqS6XMk9u/zTrIbSeIVb/Dyx4J3togWeANlPxmNxZWLgVVJGE19HjsmW+K5/Z2KzlV2KLP9W
FJ2OVahJSxwViEZfgiD6c3QfDfhZF1UVRKyul65DEN3VAPyz27YuWacmezvHWYBHgnVN9H7E1Nm3
fzKV0rlwdeSPLJKPsg4y+Hk+mh53MIahk0HBZ/ZfGA3ZVMYPU11ahVv+nH04xya+Xu9eDuJUq1wF
J3tV2ThjYh2BtQRHq9GnbeOCQOj9iZ2V1SRvhkAP+U6R/xigizWaJoqlAH56teqeG828jHk4PkRF
PT4E4qWbJgXmcvUk++ULhrQJGOZMwbZ1Ctfm7EZAuSk6TGakH+4o7lpp+ouXo74hceJ2xgMUxFL2
1fJ8bLQanHgy7G848aQPbjhxFboQfr5zCRBGvHmOEk8fRkgOz8CT5YubKOR+vCTbZeAUbn1aKyg/
s0eKRcxTzGS6IFeYXFRy86IHllRATXPUwfQV4Pv1yHpFA01kVX3n5HZqiz1D1W0AkDjPA6AXcJSW
+dOiljWwRfTVYDuCcBAqx8pRaU3yWmO2RPWtfAVwaTwGnfElu6sxCnZJGwxr2SxCm3Ro6nyzTPdq
EKjDUYuyz2YivBQe6DPscEykYryOAcOQ7PMAzTem+SB3XLoAXXe5ZezumzIEWWayGCJikiOeJKh1
XXVSM/th5rKuME0xtePtcIqwh8uCvF7LzttIE+rHfzTlOXqcwRCB8W+f+ipeesBbxQVw/79HJAKm
ReFqxqrMZvAVs6kvnQijtCbv34smd3YYudWILLMpo4gjcDRG48FBE1ZxKBeT2Ygi7SSbiq6xqzWc
vNhm00ypkm/0f/g6ryU5laZdXxEReHPa3o+3J4SkkaDw3l39fqjWUutT/LFPCMoAPdM0VGa+pq2b
GdZXfuitQLfNVLpTzWLgJSdVEfZ9+VHERr3FuMXcyGmUCw+FA3dTdePqHFhFsCSOqA9d34RYzc/4
uiTx7aMForueGS3gjgQlpa3M1cvNNcNfzA+epv09cMv6Z34H9syqIzLd81KLF4M410YJ+gVdx60e
JuVTZIFiwcUx+1JaZIqBynzaajjMaiPt2cEIAcUAGMwdyOL3Qaj7Cg3EXVyp+VZp4pH4X/cRf7SR
/VKsrUWU/FR57vTQISnBQlx9s2OCkJri/spktaymZoFfff7iTx5aioqXQkmWu85Q2IjHaP7apCh4
/mskV8z0rDh8XPq7epZdlVNkW1RFvtbgjrLY+9/D5BlMxzsbvaHup8T5fdLbsb5IjN2glC+yy+PN
sFZZKGwnDWdwEDiftt5DCavG6oAQAUuu/+m39KI6FEj0vOiJuM7PRKWsNNwjr/3z/KzUSdDM/ep8
Hjl/7s/9MVkXMJu2SHuIJ1gKnZ91T+0chyaejgUg/MZtM/d5Xk4Y46ff5OAYqR3rlRAyuhqf5UFF
UTdbEmkRmkPMH6jbLa8aoI1ui3vyitm2qr1w5entHNEFBKqeCO5DrevXVdFTDTZyGH2Kaq8k7CAL
7E1moi+OKpS+jGtffRzyUnt0hu6jnSZxChJde8x70Z0sUb1im6ICtPMzd1lYcbGVc/0zQjv9FsZT
eBiBCV5SVSDhlOXxGwvvjwLfz18DkJnALZOvEJg48uUVOoWZUW58z9ePsaPXJ41lBzp7uf7shlG5
SOo+/5nVOzdrkl8s2n7yIkhfJw0dBSoJ/dl0I+2QETZvR8+uH0khKsiGaP5daZKN7RBdhrBVkG8N
VPDE/ZDkOyObSTUUee+70Jjup64oeOjyzKZx6+60rF7gkAxabR4guFXvPcDBwP9Botz6XFBql6o3
VrIrn6fJubkyfHSwoQ+yX25QIq6BH6ntda7sC3ShHLMqwnwFYz9qQWCLXcPdDHYkXnD++B7g+/Ql
lORos25/D7IpWwdCyU6uPqhnLEMQwdHDnmJMtnYKrfiqCawWzRiYJBl0MH969Kj7xTJB0e8ZcEz9
DLoGivWH1HDuoKZfgrHUwDwTkBSTN57/6gtKq8LCcrLWsjMPoDhixnqs42Hca230BvwivjPwZ7mT
e7bph5egey2Rtb9DpD6+k3uKqHy8c4v7CdmuH8akbwucXrCshATa1G72Kw2K10L41aunpNwUgAmo
dYVY+hbJLk7z6RS3IT4dfmBjeAiqXfZ19jDhzIEOHaKse9Mc7Hsl8GyWAxQSoIXsbl1yz/eBL1RN
dpEtcN3qDrtMtGXI2G6A7+oorpnpxbZiH6SW6CqqnJBhZac7WUid4jk2rVPL4QWnWt1Jd5x8ZetK
t6xmXeOrerFpJ2tfK4elWuZIKCrAaZBtiB4wazfOeVy8OgEJUVSIvjlh4SziYNDvsiAIz6oK6d9u
Y+UbSQFK3Xb0rqdpttXrpNh1EUJPXZCcDM32qWpN9aa2FMNciAR7Za+vIDuayV0WabikBVb8auKT
uCdYTe/0sWzPWYbaU92gMJl12EXEVolm0bwnN14DJtlW+Q38MyCb2IzbawL1aCknK57aL/jA9ib5
cwKCwXqdwUm5TvnnLGXp+qvS93B8jH/moNHODj6B56arshG2lftDsVN7K/scMehnO6cktjBT3DrS
8iUQc5WZNReUOxTnoRFHi3wbQpuKFl6hLeMwcH/pUXKkIub80KbuTXVC5RN7SnJqCNi+99NMhzco
mrF4PWJdCQY8teun1nCnFVZg9UPU2ON6JH6964xJ23SJY5w9uEHb3hDRCU+cdO+iIAgxZMJLrA3i
fQHNaJ8H3sJJEM7y5o3c+6eJ5+/vATdVsD4UjraZ8s58xgi9CN3hRW6Mo9aI5rrvx/fVJLpnOVAB
yBxRUj87DiplUak6xXsSooHURYO/GcoWOHXjY1cVmW69wX/uqLvRWFPK6ONTMW9UwzXgvBU/ZGtC
1X8B3RfcgsVhO8wg/CPxh3LU7ZgUlJeb5I4GbW31rn+sPMQXeMS2e3STRx2RVXzeLVxLywlVIIcY
6q1Pw0/0NNFYTFem3sS/Gs38BdxmeEW691eaOP1+Cl/IG4+n26JMrtHkcl32MSGxAu9YIwaRw4a2
7UVd1Sh1Bb35kk1vvBSjN2SD9UsqoGeKvojfWoJpSBVay7KOUfKI/oq3fbWTo1jWETBg9nCWoxH2
cKxUx2cXFYVHb1CPWgdDK4ViXDXvpKW4kUzl7brTNO9ORRYrh0S99qxyGh6yCGhTOvp7R+Kzrzhs
sy9xYZph6xK6HaB1TyrBi1ZmYGHj2OfWAV0hkPU6kl+JEdX3OmiZFRAeG1UWnmV25obfiyE7Bjmx
+GLMtoZOHpLgWd2RqyMyjRBfBnTp5ghl9eYiVHM7PjeWvgUAWj+oLMqX/aRbW0+grEG+mhg3ysjh
Kp61vdJRbm05HIf+sC3A9lFunoxHsrId9oWau0Y8x1m3eB4hMzOM6NYMFD7nUeTB7Xs9jkD0OOpT
3D5OSS32lh+2RwyWxL62zebfPeM22ou1IfryQAK623hI0j10GPMt7bjDcdVtvzl6ov/sh3QRjA1B
ncCRtSgNG2qP9r3V9MTdp7RXAXHfqRf2Qun84MPqHWVn8Upby2bbl7/KvirvyWY2D+jOvctup/fc
dc0qcTeEunuaGoqKdZm2LINUEoRa7t110+Tdyb1B7V5rUsIH2VUHuXV0+/SAv55z1stBgSIXmmvZ
NBTDOWvzRu4FVYhrljKuMQX9P0TNb31Wlil71Yl3kld265d7t2bJo2udmtev0wi+V2QU7n9zi4Lv
3Hri/so8YqxEXZOEN36kXa0bL5YBnkVDkPkoMw235uR32bNRPzd2g1kQxWcei2Hibiku3WFX1W0U
luP2gXCcLWiOBomtJEYqoZ92DdS1Lczt/mnQsLllMPqCN7oNR7P7qGEsrYCwTCcT3+FzOSWPmFzE
i8LVlU9fTw9OyN2OcNS0t3uZWkuCbybfo8ha9R1ch7/1oN5vNT2qPrHbkcfZRdNuMqdTd51iN29i
SEnJcZwaYf+mV3V9MB1BRsqIqWZxHeRbghUVk/I0UmvAXVj/0oyfonMDqOzgNdzU05YETt2ra/Oz
B8oH28uB+hBMWr4uR4t8w9zMQ7LujqYmB9mckMxf4OSanmXTsae7nFU1FTLyzRnP8ZVChWGTt6Zz
qOMCQyfdiemrB3R4qs2gkDtR9fyrUkIUav5MLUak2+TUETueT43HNmqD4MWa6mvoqzkdCXrainFU
6G1s8Yw/e3WNYY3sk6Mdi5a33ONtP8x7cl5Q+PqDpzZ7+Plg+r1s2FoIWb3pSGUuGmSg7rpajV/t
4qeh4w90fYuE/tkV6AtJcxQb5v0pF+n7zWYFt0mAFdrwe0aBAsmp4vd7NVqRo7fjq/9GuwSNYApA
7fYfmX95qws9C06j+S4btx+E7WbTwsFxYiNLZrJaxisqYJEUNtsgUb8TAIFhXOpuuUvGND6hTBaf
JvnOk7tyE1tWvRjtoV0HJfTea2ZBVcu/8wcyk6BnnbNNivwbZcauOualrb0cr9Seqm+9XZLEu78I
o7xk0RGqAaggMN4ugiQe38mZR+us70k4pVFxtNrM3vhR0R2NKlGBWSLhUoBDo0P2bhtPKx8yqwbz
FBkVqbUHShfZpVDExvNNvoqwXNeQSnFvslCs6HRUttCF9kGzaDC8fbPfRHHj8tLplLFfuJlO7lgr
CviHPU91RAhY1qAKjOIwVEMVRMrSN9WLiMn24pXaPeUJdJ3KMjwWrv8VV3XPHLc4QBdQwi3hLNyY
l1mB0/EukWSZ1vyEUjNeoBpEDjQSf2aLq+pHOdcmqyBBkj1IDuOchUsyoz/XYxnsBzV46P903QZl
XzGKYK+q4kHOl4NZrOmrKQQjUeaIgwNY2TSyijZUg7oxqjZbBejd7zSqUIvcr5Wz3NRVou/rysRn
+L8uudfE+LolplDOyIseqNiXiBbS1ZGsKsqkvEfPhDx0p5+iVvcfXCGU2VY82+VmFS5rq/Qf5IDS
Dd3KdXjZy6aoB7wBS/eYJ+JZ1nr1wHR2EWXsK5dFqEixjbBFliNez4uxN8ZLiHTqZdTEeHEavqpk
sHRWmwwk4KVQ9jXHZW+03tZUkk+Esh/F0Jdn+Xs0izjdl+Xo8f0jarn8M6p2EDi6gVxvvcabuYBA
QAGhIOmOrU2ZbBqDZPhCdtaD95bw/bOgoPYhbxEUdo3HHOuSgDtC3halFmlL3R+iXUJ15akcu+yk
J+qPjERj0ewsMh9vTe13h2pAU0OyZSHvjWujsrStbGJM0SzKIW0AkLvNc4bgfwp22AKOAceYyrg3
WKwfJ0SODjKPVU7BuAdjFSN+giXIDBRwY8t8IgWbL1CNLY6J65YnCNQ/NYz+ti4mBatczM6YboDX
lT/xpKIVsnR4LjJK5XlrX5Salu1FI+8E7NvljMqe7IMaCigvUfbUumF8KQiqn5z6hOsEfgvqlP1S
FFIupqemz5AEfKFN6z5EYfhaHvKmM3jU6FFWjoD8KesOVMf6ahUufBJ5rnh0exMkgo2bGsD7dtWy
gtnmfW09t2WdbYcSO/IwsjB6aHvrQCZ1Vkih2dtQwLsGXus8F8Xo+tlMlqKmJIYWKjnZ+S+CxBZR
FNKUo/yLGnUueHa8wORoGwqAg2J8BfcX1ZTuDQpvWX+PXodx38/wPVQElmNqtwdy2GC5giJZhp7o
DvoMp7qNtv6009ok9Req8zyhPy4Ti0pItW9RjaI9z33y2/u/+uRAalbpgpRaf6yQ+kFxdYK7niuN
s2n98r0rDIIPSu7pujLU+CQ3qCMQtMhdzfGx9qjDFZD5DPTte1q5wQZzFXvLr3N8L/P27Nc5esXo
00j0H9i+j9GNouNVoJsg5CPMErxkNTKkWhZS4W2IMAOYsrChTmDHxXsSuMOaQqd6jKekv1D9xkbD
jkm5JRGQDL2kvKja2oMEm2VBuPNZYCEODHDQxx5QkoLjyavOjSvqhWxabd7tFL2yV8bMDQaUy7ft
G92OODU4Zr7lrpTIhO8NXwEQg+a46UECG1P492OmjVdgI4LwaBVCL75CH1GWD09NYbzGdgTIeyy7
79PU8/Uoqleum0wjngS4Up70RRimz2Am9WOHUOeT6dTA+Dp9diwCtJ5gYQCR0XkOXWBhoqnDu2Ii
ya7NqWuFl8iqMHr/YKaOiqAFzpdToh0li0HPZ6V+ophDbmuCErR2hJg4Udyfau5ucLt1MoxLHCL8
DYKPVOBv7bIPoMzpyXNJiRvgzPjdTGaL6rYfn0Jen5u00/A0yrP8yHKJ5RYaapa9MLzQR/i+0DaV
0WTPFu4Ih9Sg7tuXITU/nKQfFSdeeEEUIgyt7kolcI6h7XSbGMbuowgF9myhZXwrWiKxOTpl6brz
/XRYV2mebYa5/JsFI2gf1b8+Z9U01Xdtg1ikfOxS5JwevNBaDrww/Lz7jpNmuzIjozuFiMFh9W4H
JG8ZQDcO4a0wemv9utiGXdLtumIIXuB4PaXgnHXg8acRh9CHOO1YVw/toqJ8+aDOXVlok/vxmwUy
spNp8Xlq/7opdN0HvUKWNMK4V/ZXsmvemGnqLMN0VkfDBfwo5s2N+XDrmyobI0AbVR9ZWM6b+8qD
ZXwtPUemY6DjMy/8eSi+wS6Dgjmjs7JIweFoMFYSuuUouvnQzmkj1ujIHYw20cIsmw9ePdrXmg5w
twiBkboN9I6sDHjFAfGUG4nuDL202NrK9JVpJPHhl4jH0qiMZa2THZPQWSvMfjcl1FOOKm6P4lUf
prum1DMw5nO9MYgDfYPB/N2YOefI0P2cAL1/zTxUNAuvy5cZdZaL0qPB7s6VutteXytLkbr/9cW6
9UPvWGsjGNl/QyjAQRe/p6A5Fs1y9PR0e8WSeMgfYNnAkxBLA/tALbLeAKFPxaeJmv01XnKCyFvV
SPVbZyc1KbZNgTjEFYivvjrKAqhkl8i9a3nU9tVzjosgRe8TmLMdUk9Hiqf6T6ewTsPQVB+GRigR
NS54+4H1XZIAQ0KW7xlnM3tbDe2wa5FMeLKCBJ1+EjLfh7h07cNkjndG5h37Ngqu1DwJkIotqMuN
g/1CYjdSBi9c8/arj3IDwstfY0z6S4lY0S+sYqyPsd1jR+CGUwJektU/VXxlM+mI7ttVp517rNrX
YVDar01WfToxxuHXh5Jett6pQbtrk4VpsdFnu49QA6iHEHx/NOem7YoDTKzhUUEGLbem8Ni46KI6
TaYfKiPqTk7VF5DFc/XRcShO+3kYfw44dmNSS7Ky1olFZsJRhmGOVWnjqR9B/bAC/92s5kEUGsQK
dGu9amUZz2xRQ1AsSOGF+jHMrYEMPUsmTIAEdvWjan1qeT+hSd+Mu7IfwjfAHpuxSrJv00z5Nd2y
OlbT5CIYUnzK/rDG2gzzvvHSlgO3ZO7YCzkgeOexBDtMZVN8NWaKjoOOxXK0ijMim4XqWtupNsRX
oDXfDL6RjyzIwFbVXfICAq8A3jqUD50yRJsIUUY0AQCDUopyDhQVh869axPk0E3ROh+tD5gIKEZ4
Eq6nPlsBigFzf+o13lpNY20nm5vehbimDpG+ix3VXeP0u8fhw3wwQc+sRrNsd02qz6Dq/5q1iKCQ
/WmOXtXsqNMDOp9B/TwnUFm4L/VZZCHrPXvV5Y6JoNnMoyNIB7mwJAVf7KZkfHd0sPKpZjfrK/RT
IMoUB8qV4hUEhCelpFGEMS4cALwzxPynYdWECc/iRjU+x6k3UGcMxAn4I3ln6nYLNw+rd7mX+e3v
Pdix1TuEln4h9+SoE0cC8MGiiFTv0iRe/po1n/5cCI/aVD9Rg7BJnYjw0lPpworCrl+GqUJ3DOjd
MCjGGZT47HtIM7ZdTLayARrgDL2rBRTcALnEgxzVg/FRLSPnXp4DQ9DrQbnnOOQQynTdjw7gn/ll
m7pFjhRuY57s0nefWS3uFNiAHy6+YVszcX+XjX172CNB1T0bviXO8nBZTo7nw1PH71eOBUxSku8k
DQ/nIWOn1TZqV/NPQNV7bN7qQDN2wUCVJQfCxR0YO6t/RyRDT7Q97pYaNmNRqgDbSoKZImBgMe5W
PNkKcGgLHi943SU8wKMkOWSRa72OoRacqeG1i9FtrVd8k+wdMLduJZsJ7mHr3rabrWBpfNc47UNC
hXarJ9CGKN2jn/Nv2+eRdh0nDC/wah8GqqJoaPSmRbCR9tojEAX1sZkB4cWE5fPcsqq4ARqF7Yps
yk2SDui/DQEeMQnqH05nLUakH9+GMAo2fd8021Cf4gPozGg5YZm98RStXEseYuP12gXm2PUmla/B
cVJe/JC1p7yLTYunR01QyCdSvWM5wh5oU42aQVS9/nZww/k4DQb7QS5hPEV3weI62oKSSbRMBwVx
FIzsrq9iQ2Cxyasf8ccIq5QCtO+CChJquLNivD3fOryiy3Mh4pb4HdQeApQf0eRra72InZ2cplcL
PcztfZiZ3lL+GVSzFzGPggf5mZtCMYGfeRHPt/ROi/pxp3bFeESXg3tc7v7bJop61XDWsMzU3zRl
azurPvbNA3Djozm25qVGATIxB2t/pfdn+I8uYa5T9peCW3o4UYS3XGpZsXmxfaI/Vs/TMujLiB9T
yf3ZAf6+ntn8M9xPqbU2h9BcQI6rj3KDzEBz3ZNNrXHq4zRvbk0V2vlxLJYe9l+nZiP0sDsp877s
kHtWkqXwerVwvI4gwFUuxPwqkMNBYzP81y6eV8+dl8KSM+sRME3nxUe5CcMIdoTcDfo0OcZoe11H
bn08NCkQ5N532WWpLaLVcwAMLe2uzwfvzsNX4w6R0XFrwFThf4Fm4hojK0iJoS+2rHOPRlQ0R6gC
NZBhpb7u/dMnB9R51PLydepSv4WkGTyM9vdW74w72ZCbeM4kIzyF0pwIH65dqtliOaeitzpWEbFC
5gLKThAluB2mVSr/n9QlJEvKatPZE2sIdxThtnett7GOPBzXEnHWUr5LozCneiV32z7bq2Zj7WVr
aCtWxrnarqm9kHPBqGmK9f7YuobVooXqooNAMms1uyGsHCxvNxItJDc2y66idMj38mg/YKiHY2Xj
mwtCQ+uea6uHqHCcdZOm6SrC6WFVBzzIhjSJ9xD2A/t9imuCzrxLg4s1J73IDmQXDHubLaEuBd65
iYlrdgHspKiLsrHVbRQ4+On8mS3nlPMc1SZ1TvSPBaa2pgKHkLEbXVxzoIL/Z0/28TRcDamgujf3
dxGirCu9Cb8M3IF25PlRTzSc8RGJpXo9oKJWluX0pET++OQowMUidyyAW9Kc/Kjc6yoSPLJpe8P4
ZKCFl1FqepBHabM/TVEp2VbO8KAsnsJC/5CD6ViaJ1QNd2I2a3Sy5vdGr2LncOuzY353ZcxaBUoV
hIGZK+DNrIFg8J6CyFK2mTOWB180R0WflVd9cbDxoPvSQuNH1HoKJvWKs3HLWNm3tsjuo5GfYwt1
8wd/qZypjrVYIghj38e90kHO8oOti8GEk4+vbewdqn4Q38lhlIBD4+GitabCMloflm1Gkg38d7Jy
Sm/E7HMhXcZum65B88fqdMpks/2Y5vnBroJ3DqkTGZVCAY8tiYNqGqEWafM6XLPsWlPz0Z79IKr2
SdbUS+hFVBbshFxS6r7IwQQZ8Oe2u84M5nF4DHcjgtjYHXgbCWI1ija9BESuQ9Nmr6aVJwu97+sv
MyL7apnc6yGZM6XQ2m9T4bHm8BrzKczST9P22kOTorq+SMnVXRQ/2leJ4xz6qlIBlFDkIPOJJvvo
wrcUTvqQQUF9HBSX/3NWFiu9rPxHufE0sbERF7yTrVKtkY4qK3Upm/Ko2gpP6AkUl2Q+RwI6apc4
djhHvIglwj5Zx2647zTPOpmG19/r88YueZv7+Amso2ns7+WA17bdMTHNa0v2d24+3PMR7lj+Gcco
JW1VOxjIjr2ClsS8QdUV4bd5M8STvwpMFr1yIIwDj3T9PKczGmQ8vCncgxJ8zXMrevdrSqoFaIk7
r4vKXQ88dG/ZLsy5kpJvWwagU0Y+/pxolpnlPEu6M+DfOQ996506y9lXrbdXuFFgJjg6kZqe44He
2gN4uUDJecZ74a6GtNOlzfRSR0HxlLfAY+eW3Vb+E8LvCzmWikh9bp2THFI9MAoUL5Eiml7kJoNP
79nJtTHFD0FcJgsydNmmDWPjgCQLCIS8pXrqRve4P9QHvjcEYaqpV5dyN5nyYl/35LceZ1GQwdV6
1MNTpPtm/OU4PumR0eyKCLvdrPejcdEr4aHPKjap1qMxIJKLYrg5wGNk9tcgn6tDggj9whPjo4kn
xMYvrfq+9sRZNEX+gsc65GzTFSzz3ewlGLEbEl3ab7pYZ1TzxFaYIl4H8+QsSQ9551F+1B/zgvUA
cFl3BrFSCU3K/E7JNOWugih6pxalMisTpCuqr+V6nJvXvpxEh+f8cIP3dhjqZysiCYJbz7BwSoWC
iQ1JjnKtp+Ykghy9OzZD3CEXZ6PbJMOFxlHcdTXrEkiSoOQMoqKJAnFnKnBkKgsO0iwt8I+qgOyz
rOgEJbiDb80MwUpx5Zj4l3Ln723HMR9twNSPeu3vg6no3hSnUw4B+ImlbKY2cpF22vhb2awxsGFp
bEwX2eTumh7cDDA+Zko1KFk4nIGa/vIFUoWJq1bnPkoQUG4LYzU6PTilcYsIovOz1EuK/2NRvGK8
aK9az+4vBcztPZFRtwGc9JBEYbq+pu8RnrjvJwwvZIFHEajjeywM9zKVD88VP7eOH5XrKZeQgln/
YnYRbDYt/BE6VrSQ7pSDY3tL3+hBF7ciehFxvJful24CzwPFqXonm6hK5jBgPlIt83eFBu4fYTlx
9lqe7VQATioslOcEf4iT28EYwmpB+UhCEYHhGKd7DXGhu9CH36t0qOqaPV4xYVBkiKF2zmOZimdj
VtUdi9RemQAVD8JXzUvmpF8WH3wWkxu310WyS15qj2T+w9RrAs3NP8OSOTHVtUqGp0AxiFXhXYDY
3lp4HXDvWVjzho69Ddz65BQ5MFjq7yOkgEbe5TrYQbTZ+mxCmLP134jNm4NquT6oIyQqJzBIK3S6
0oMczUJqyV1sP5meCS+hyt5ld+Xq3rYHaLGWTYXYe1FkfXDuRs+9DNi7NhbLfn6kXyWfAx+2SXlE
dRnRDlGrOxs5vEdhYZop36GQAlmyObjK6QiBhsEY3vW+4h7qAAM9vx3q17y9iKS7q1TIRXkaviDS
Fb5G4F4oqxrBYWSNcx/5BtSqeYawP51B5N/JeqBmQJmNZf1ESiEus7UxhOLDqWNSo7zFoQEClqv7
7KnpBTxnAbXaGfKcByOJKDkFTdCd0gdbT1Mi4Gq+izS0pt3hJ1HtzQrVZMCi04NFBWbZ9732Hf/U
pSsUWOr6+K2tjeq1bewaAlHP+qWDFFBESEeZo+E/p1hcLvx5LmLoqdJiDleW9YM/+lRqcJI6kL6a
i0H1i9Ryq22HRYIGgWUYsvjiwoNdui3JfsAQULkNwsm2x4JDtcIewWg3yxYZykAkEq3oUW5gz4ca
zh6yEShUGFzRfdkAHq/j/54j/074hxLRDNgJg1A7xVoJcjzFfrxAVlEWC90oSxZ5hXcyAtPaq91c
rnxRe/zpy+jAstCswUkEBehZj0TkqLTqFhwByURRMiW6NlPWoouGd1T0CwEv9yoLBeF6kzhUM+Xk
uWUhnrxBy7Y+6MRDkBdsqumpFznmzlXU8mUskmhZ9kb/2KiYguB9MhypC4sTYFFUOT3XfCy9vPM3
8fcEh5dL2gz+Re65zkfVBPb5n+6Gr2qRFUW7KRM026epCrea21Jji2InfQaR4QDepMzq9jCOihCl
eUuzn70mqZGmUjbygWl4yC1VzWjiz5fFd/qkfDctv1hoGlJlnhLnlw7K5gUHlh5nofuxsjFCLksN
N2heDPAsKhxajLxctvOwR2XjXqiFdvDt7FO25CYEhbLVtWoV1mRibxunE/sIDND+1iX3Rs/6PQ2r
yLHhMrSV4MdI6uYYNyZd1wE5+3eH3gIPar+urdsJqWzm+sbEq31vpf+fK12PkJdDo4yCS+u93c4i
PwGiDZa7b0IXB/FWZyU1f6xcRCV21fMfFmcj6gsY+7YrYYADvh0u9yLbRxzx9reBH8IVOcV6HsMk
x0U38H/+Odp8iWq+2F9/kilnEm+8dQHLcL114BfKs492+vt/drtCVCV7LaBQVuv+j1TNq3Oi++Vf
G9nnD0a6Kb2mB5f83+htcmqq5Zm4xj8JTKH/9xz/NPMIiG+QowL1z4A8r+xrIKBuEIH7+1rRn6vK
eYB3vROecGgdIj10O/T24f65TqGhR+LUYUThKxLAsNkQCef5wh/s8Nq2AMAuGziKy9ucsq9/z5Z9
cvI/fXLgn77/a971crdTy8vlRfH35f45V5kXfEJ57tvH/OdS/xxSeNOLo/nGsS0qbGqHH31i5c+Z
WefPgxl/akmfn4MqyJ9NBYkHxQ+DrRyMHRCVrV/NdV7mwnSuHgTerkqthc2ytpOHKCYGlIM5Jlwr
uxvc66FIX3m7CQ+mpRztMkfBrnTYy5a8PLC5g5ML5+56uJhBqxGignIwahBujzyLetV8ZSUPtQv2
9PeyJT9qixq0ahfZg5xP8h0E4NA41ws4tSa2hNr6So6KYqjPwJA+5OFyMxEoxEgtPF67NMpnZjJ4
Bzm/aZFfw0sLvPR89QIkwslT8PTrs1Y0S+rykK2u/z9bR8amCTvBcpWpKZHnum4HUiVzcyza8Aib
rLv+A7XMsB8H8cN3q3qvR2aDnIaV7W1RT6DAxuYJMTNMbnRl/CoCSMWwfr+paeEsTXsQdxGaBwe/
R/gtidX+BfTbtxKs5pc3JnsyHtVHDyN15cZlNSNoCOdaHtEicfW3HLN4S3TTF7o6j2aghG81UrFr
rVAMUMWVfdYno10ljR58QgrfyqlaZ/5kveI9mzr2vQD/s0Mx+uOdYkUqcdnQfjcmNGDms7qUnAhv
IudR7VlzY8fi7Ci1I5pq597i+hkR/JjJTEkzC173unvfmWG+d3jTE8VkJ4HWKBaSgbdLC6ibLihn
sF7duC1htQI04i9Jbd50zaioZF8b7xWXlWrRp0b/TU3a+9Yahl8m8hYhgq0IvsYEO9FU/1ID8dAb
Sf0thNS5CJvCetWcBn6ZY6mPLsKH666bvEtWISeBPIp29GzstjSywrtwCqqzknjNJnAL534SWBlH
QrWem4bsFvjp5MMKxu+p7yg//NHcxuZE7ShbqhTsyTVbSHupqv0j7OofHXyzDzNE/iMqqQJNA0re
fWsZ9yiVdJuiQcyARDkiOMHB1bkn+Vbvpd5yjqz3piI/DUQP9WYimj2w6vhZ13Cy90L066T+sqBc
txIUBA9ijNJ3q9tdRZ3hucOwyvWVBf/lA8FxvjCXJJ3rxX9dpOugbBZ/LtJ47l8X6U0fjNJ8uLxI
OOXeAbWx9J3V5f8j7cqW48aB5BcxArzB175vtSXZ8viFYY89vO+bX7+Jgtxotz2xs7EvDKJQKBRA
qEUCVZnUCcB7uOyEXOEJuOGpkxIp4moklRiJ6kSMpC0AYmvUBT8Dgg5waoRPLUZCnYA3UXUyiJEY
iJxYkVb4v46EfDHwc0Cd4AuPn9VIEtGJNj2OhDpxw/m9EzUSeiaI17/SPHB3iBcgHLH2pVPlT7m4
ZN2QIAkE59McNElPzI2BYVYBnXiPgJw3b+i4tSDFKUZyVlWZa9JTBqhoJ5vB6o0LaRbIYUEcxohw
66Ebjy7ZILXWMn4kWIi7O73GtnFS0wX95k6xZwixQsjiiB8FeCUtWgDR2QTGCGIEIaQL+eHj231X
5qBgEXLpc8mD6WhMJmLAftEdc8e44FBaiS2kYkljGc55Db/rTlQpp2LM9Le81EUsGewoXXwigvgH
WLVbckH6XsTYyGYxj9ZKkdqBycrFd8fYLR8qGP7MdwV2VBcPFX3i6Uju8y4P8g5QwWfsWcvHdedo
7eAzfS7bM8mUt5FpXZ2kA52HGIAclNfagHDubQSc3maH+sFPoblwhj2oKoxdBFj69TzP8eeBI8fF
Nbl+0kVRpBHEnyfLNk523AIMRgiRrJ6sR9vVkcOFYjT12GFoymezwN4Ei9pnsG4kn7Muy3a8aQZp
GP/UwRBbttU5CEA6iZ6pca2ByAqRLOmSGs2uY60KvPbJ2sl0DyVn0QszC+eKKIQ36UDhGMhyyD1p
GsnVHZJnbQ1541b9SZ8i6Sda9sfKtsDIKBwKGrHTgV+0PQ3KmvgWtDX8ZTa16DoYOSKiMBoPO4pb
ZMRVG5qAlOOtz0cY30VLovEjfsbxLQI1n5v80PMKvDaiaOCoe5X6JVgQRRGgR2sPgeb4FfVqMMKD
MonkddLZG9ebrA0VKx+RJGNc1E8sG4zXrqiwIQRPGyeuDvjNj8CPAGsa4mqBuciQ1SeK3OyXgIca
QP8bGRdAluBjWsgto0MArRvl4KHHQxvH/luFDIurE4FgPkCGLWnpaWWBcB1oY6TlBX2PpPqhO1Jt
Cqxmo6/x+ey3wQV4LDi+pYc5Av8CfwKGNOLrBbBocvta+00MjDLrQK3ntMr3QwN0Xyp6fpEtbRwE
nKgrjCkAnMxbEur1GcAwunQbaP3DmhcmcFCF26zTnzMrGD/4VV+BwLhCTIgYnFimMcPeIc2BWqZU
iwQ1K/rcdrEplylZ0pmNQH9weADMGZMKQK+LYZt3y5S0UP/nZRrroB+biz01thrAktEypf4m4Ecg
3LbMQHgP54AycRjwmiiXqTaHb/Ix3pYp9ZQjA2rRpCmWKUjW/7RMSa1wPTybCFzucuBYpm5mui9A
BoquHZYpdRnFOKOxg66SK0ktU+xoyGUqRyeWaSuWKXmklinVdl239sZKf42DGei6t2U6ARoJr5ZY
pqQ2O9hSnMUybS0ulym5ZnZNdWBDFwG8UqzLNrKXJuC9D1SbAwbkYZmSNVqmte1mW3Lp12WKdDi5
enXPsfZADWvlUkIkeL80b8s0SROckfjVJy2x3pcp9Vk6YEpSy3SsBGQSlinImGOg1pkH6lItU3Io
SnFaYIMc/US1vyxT06iROSfWpdmD7bU3+lT+6PX1/Iy+xw927MplSlph5hq7iiOWn/wBhsj7rykV
N7RMx7oE2mrrh9umzIOXya+nNQ5uwUeEsOtnuhTFNkEmhyzY2JzZRL6P8DChTwqRmS9G7tQfhrLX
nv0YJKFgiQJ/y83EbAGXCXwygP9AI8uLim2N/Js7jXrIkbRgd0/UCP9t8Hs4efOSitRK65Njg4jM
C4nwDjUgEigCS/etFyxKbKtk+pn0x6TLAM6J8B1yS6rl9sfUKp0TlQakQ+xnrZ8WVKRWSd1966Mw
kBoZInYOBkPineoFzDY4Q2VGdqQGsz60RyAjBXcqA3hH8cc1dwdqVtZxfqrm4YvqBrufePMuWnNP
zmnYbj2PLH5V3fDW0XCS2gR76mYobYRNNZMcPam5ZlIvdauqd1QE35d9qTxvr3pB0Cbg+qbeQM4v
niY3kJULKMMNWSTRFJmIki3D+P3xly672ilbqilzk3ReARN52FCDIonZh9j/pjpBqFa0xo+dL5eM
D6r55xYQvOJJkxm1ptza3g44xdi5PfiFe6SHPtPFs5JgVcWNv8nAICxliJfAkXeoI4gcasiitA7/
odWUC3i6Wn8iQ00HNtw/tWpEX6r/W1//3mrqAkQApI+tNNEXGXroiyw5OvCZ/mOrzrKx4Rl70a41
mXMF2FR9KiN+Mvyo1PBJiJTFZs6WJa/xlKkkLh3YAhYghQGTlCi2CMm+tu4QrC3d4Sslw+FesU9a
BNmRddKbvTl4cl1QWN7M0R3gus/4WkdWdmej6ywai6Umdh+lOeFdXTZsg6UzLUlGFxNZYkfbiZ4Z
eUxd5Nqr4ZvmExVIaw5ZsACSkbNXMmy8j8hhR8BAIzwhPbvWxp0eFsOC9MjrCCEQlwKB36opNdAD
BN0CTOYs56ofUw8HVWAiJUuk7DhTtJmHXJMOk8y0Qutg6s3nuym2dwmwc67UnfTXicCjbo4HaUsM
XgNh1qrz8Q6iZIVV863eDY6cTKrgoZmdkYuyk2ri0Uh5567tsuJnNYyw1adFC5iRnZoBD3uYa+Sa
tcCX/zkruW5oe6OZf6ieY879p8k7kYQupB4X40vdxuCAvq0Lo0ZeeW/hAFTJLAMUjumAN17lTNMF
zanzjJNetfOqHzNt5TXhN4S1NvspTscnupi8H59wcn2YRoMdXXDWR+vUxRukH2YXpTGxLgF2AmC8
+gyBiUy077tiPua5fyA15ISjopyGat9G47eHHsxeq7YaIhQWdzaFkRG8boDyNK0lVWRkvm+HdJVr
WCJ3poMZv6RRPGBPhrqShnJsTmn6oO/uNMdueELwtHsgN6XHPfLC8CFWnmXjKLPDp6BY35kSyaWn
Ngm20rCYF7qLQ5xfzxb7KH0jGfcLbWswH8h9NGOT3aebgTn1kuaTdKRiHrBV5uhsRRXSl3gWWO9j
mW3myhlkL6TdtGCAcesOVKq3B0R3kdZ+9OIwBnmFmH6p3HMQArnd6U4Wm4B7AaWmaj52YYnNaBAT
CItSFaHqzgG5B+9Fqukym+0EN5A0LhUtn4HTAbQP8uGQIo2DmyxeG6OWSrNyFhE5iFj5SGfyqSnt
FF/BizHgtZxaqqBHkwXJN97atYAbwLB4FiO5131NtVIDLTEuSC728oUqJ970XvMgy36tID2cHP9s
TOW6cMK9g8wEavuvppRlpafMP3qkdFS7P5menf5vXSu89aNXyvS/mnpsonr6UxMla30DWP9l+v2/
OK2aPZh/bEyjU17/abBTjvWmR8n+v5hSOsrUn8zLWVA6D+3YFPXL0pwHxO1i5fxJT44kKOtymYwm
WwZ2jfeKmVkHuqNL7kf3shhhR/hW74KUr1X9nxqSzLdgke60zP3qNTE4zsiCZlkBED9+ux86pA29
2wfkGO5jJ874+sENMvl7axIjDvCMLeJiK+ulRWnr/l7a/a0PMkEXmoh7P+9by56KajUDcm13b/13
r6SNh3lVRRqa6lE5oMY8BNwxkRv8czJJB98SEHIkBLbz4fdelZ2HdqpnUlG9qBZ099CMZNT2PzhM
ygCUAkyhBY4Psa7+ZE4OQVmmuzuhqlF9KhndqYqHcf2pP+V+hAD9LXAGkIj4y5r/f3UuF4iJXCOQ
Z7jJpojCJSj6QFwPGpYlsggtRH9wvgfkMzaJAUr5UuLUZ5EITIEU27aOzRKpa5i5LXWR0vWbbgI4
ZS507dkC9MivunXUeS9NDxRIgjWIYZd0/4MPwi7ekP9vPjzYJX+jBky9ejXjLFcgsot5ePBBb1Jv
PxkjoL6Ebif87QUMg5iHf/WhFGP7VffBLs3vf/SBOy2+Kg2Akf3vPgCe2duzm780tpu/Dz78Sfc2
D2BsYJ8qDVFbwNFByBXyaFLsHxTZ4CEPhc3L3kiAP5wNzZVq/CYwj57VXaik5FVtITc+THoAGzn1
lSpAwZDsUi9EOLIwqlqMRrWZgI95VvLS4MhHjhBoMEdDD8Brr+eXCTseSoXuwspOcHJbhltVMeeZ
BYC89mN664YqjdD53GpzDQCen+4XY1ZvceLsA+/2JhMOt2B+z5IeMTU3+ZAb+io25wDkEXCfKiKA
kyOPw11VNEPUITB88HFnGLZ0ifSq3nH2yA38W3lJcq+IP3Qgmj7KUbLRnTcAnG/ltCvlLsJLoTM+
KYmX+vGqjl0mvaFZBlK3iT17Dpizn4OhBiHCOReVawN48VYBgCd/1wxmtpAPlxTtOjwigaQ8Kb1k
GkH413AuXaKKn2uDOqWGJFbrQ7lZ6+Xd+lByWh+1WB9KVoj10XQA2VQyukPW4x/XRz277Uq5SmsE
eRmyuZJ7AYglDWPAZhs9pSrqrUNo1B/JuNLTZ/Nzx3h9UHK1Pkim1vJtfSjdh/VBFSbgQWl9yOdL
MloffeS/rw+S9Txy99yx/lbekDwr0w86i6ujWsq0RgDYDHD528OUfSE1SawRJQ7AILsqArzhkwJV
3NYIiZRcrREl4wmIcmiNPCjf1omSh675vk7kn8IMzL3reP93FVi1efADYBMg+A+YrHSdSzc6+XZr
xSs9RlwBcnq2BR8hG7xm3NBtiEmMV1E3eUuzDPAeaCbxKZxGM17RrVSNgVcFxrz6aRQmZR/yVpmj
3uwcBBIjgOCAiFI1CzJBiqNr1uNGtjHtAVFzPQAxyDepRPp3ln2kgqwrA0jIgEDCkB4dp1a97ziH
qcmQ4qO6u+uJpqEp+pfWbt/HTi7czcxd715hesvEdGfkwWKY0m8asBglKZIXchRke0LI9Q60pXJi
5CCVopxcF3PiI+8DOWy3ObjrlUyC8HUEVl+FBBOlJJtTb8AMtNdDrgMujZ7d4wA6J3YPTinC18Xz
pDb1aPqH1o8B9lEgR67ygwsYVIZVM0fBiopUoWVmxJCoyjsE0pnXgtUxW6hqP2YBaAwGMCanCMdQ
taTCm9ZFko8RbmSNNGZXnbnxwEe4kOU7a7NmnGr4RGbnMEiYvJUqifcWNPj4ptqM+iIfH/wmZdlh
787dfqrte79lzc1n6YOaBB2zI32+s0O3ym8q3vso/B4AkUIVoZfn+vsUwmVzHNluFvMrXaZ2iJ8a
76b6buJuLt/Zlz4KlxEbYB0fp20AyjOiSXi4+aPLll31izsHSMktS1O5/DgJFfxmZglQBrE47vzW
ANW+yof8fYnIoZLLMVYHWabL3dr5k9vkzSxm+o9u60iCBiofWHxoEu6MORr+z95mmmpVf/Lup+tU
uptYcr0Sq7uIQJrDI9Bx1qN+RUDrk181zScESAxIpLBSQInazSeQtpoHIK+ABknU5qFf7HgbmsAO
QTHKkevG62FADgaKSVgDDTbB7hoVU5z8LttiSo+yrR0gaHfOwwsVKyB9JB7Pccgqui3/0ezceQUR
XvoKdsuFlArXerOQrsV2P5z73k1lJbnm9+67axFYuO5cw0lRuukD8941wPHfu4aAsXfXcH4CYC7h
Gg36N9ei3AXUjXAtMLRFX2j1J6Sl7rwKmApFqllXIEBYVwSj+8g8abyV7c3WFXT0kHFAumpeCvBJ
USS9EPnL4NOSWiQhG2XQfMWTag4kInUkDw5gli6A8iY6kDLfCfZglET0kLBIMs2o26co+0cZI3EH
uAe/jBMAPP300U0AJ+C33AN24E8fcUZV7xADiPDlm48GIucukWUDj/Wn23RX5NVTMFVAuLw5VOSh
vgw6RMsoGUtqEzgNyBRWTrJoYOcW/1QfvMxcgWnFEd0huiJXMwTELTOLh1slc6c23raAVZMuUQXe
pu2TM2UHKnnaEGoYg7OJAf1wJhn1BbhFbwHkeH2rJqL1onHDO6Twkh652XTIKG1x0qJE8s7AAUIU
dhflOcL2kEWuOeVODbpyOm2NGP4A0cA/n1bbs+yIMORXNQ/SL/AIzsBPe6ISXYBaAjJozfF35CXJ
imrq1kkHBCZZFM+xMLT2kCTOF9WUjAO1NqqLQq4IkhSZg535odD3pEpe0SLNmul9kUrZbZGyLgfg
jGfp1ZWnd8uY2v+6QMnJskZKnTZjgSr/gNcf7JGrBAAO8UDp4gKZ9okD9laJqGd39l5DELgdSS5F
txWqHpZaoUqmmeXdCr2bXqRtqRUqp3LmeGv7dYUWPTe2wRThs/L2sGiFJtN0t5DJL7McD0E0ILDj
NiC1QmUPoiKbM7BCRyEgym8reSqquxWqvM9M+26VSu8Tw1sUAIKVi57cGgo+4LUBR7Nqgm6rVD4s
6SFWaNrV7ytUikB6tahYVO3U3ADK9X6FkjtI7c6OftS9qnkguQ4ggIcV2hjIMZ/9CpClt4mgFdob
9vsKpYrbClVzQ8Z/rlA1DXkJmFhENOt7UqCKIgISJ84GEGsgnozTD/Uidefq5Hb6Iil09wvYSfi6
09Nij+Mk9omBnwAhfPwLkvbDdTk4gr0bYGR9yc+k7zh9AfTZ2DoaoMd76arujeSzUU0iSTE+t7Fd
f3AMDJkqzMAAalg/T5cqHYH2kMzI5nMz98uoeyAG9e346mP75pJpUbyMhEu6P/3jtoH1obcZ0n1y
wABRA68A8DkCE1/mATizAdfwwSj0wzEEgxnLP7oeUDpjcOGsSe6DjCorWwFGXmu7BuFEcmhI/1xM
RRH91ZSgEjAF0mg29+xL+ErdRGPgAiYAiAjcAP9pAYApciuegRwL9jgRElXrNFOkn0UAmqGZQuqu
8xoNjpwpsPiBJhcZKUfEQD3OVNuGwOwVMzVa7H2mkLDxPlM4n7IA/QSuFXoWSem8z1SNM5kLwECi
JY2QWfo/ncvMu5kiuZipLrDaF9Oe32eKXK2y+OS4+ftMNdYEaHjxKNzBWuuaFr0Bx/p9pmjIGlbU
CD7Eu5maPY99AUauWCNenbubbO7indkF7DOiHhb4LzB90huEFiL3v7vi33N7tZrI2o9J8GMAfiWg
UHAheTfMpzjQw5OSt7hdcxchSKRBFbkmDtlnsNOYje4htQft9Rx3bdl1W9Kjy4wYcOpG9SAN/+xG
8/BUFxEC4tdAWkY0LpVLYb6II+Rii2pqbArzYBfvtmRBme9/jkJ1qyEnnkYh25N5kBDhfFs4Su3v
usB0KHmT2t4CvATAG7jp3iaLevAB0gSffo5A9srSH3iZAct8mQVPVTJqlxbMcUccrgAvKg8QBCxk
nuFql8nSkN7My/sKPXPwEwj+qjWp0IVa8N5udwjSBf6+aOsnk2YuXHHbWlsrA28eyTnJDXxQL7RZ
G7d3fYa+lwIABVs0pEkO0l1Y5A2yGQDMRV4Jx+mO+i2b7JnrfXhQ+lRpJwmQrrjBVlThArBzr5v6
59zJ2ZV3gJ4ZDTfbuXhpRrJIHkRbUA7my1RUk44P+MBLp+NklHEEtwcg3aQ7vQ++xiB/PZAW6QNd
qFnPI9KbbDKXALfpGHPtUox6j50P0TaukkPqOPpJ9ghkNrzKuKm/fi+bwj9HD4Gn9dMD6i4LAO0w
VIjahpgkQzAJNNXK2A7AvPIXyELCPHqxv5C9z34aPyFnciG1SSez7H+ytjdBoILBkC1sXQLqe2ij
daHtW80PTkkDCndE/4LzXVxIZiBGESgBolzOE+KPizLggn+agc7jp1KPTOUBUNz4KVWG6C6Lv+ET
STtMOl5/V3/SkB1YnoZwowwZig/9K59k91SWbXLE5/va3O6VjnREOUYd4g/IXSe9A1gzGoGGLN2V
OwK1DMB6Sbto6doAdgusOzlIbGov0db2lJcnAykE8mL+WqRaknktUsoQyQN0hpuyD6z4u7ZUIXuh
drq7qZzIPr53mSLmENFqonuppIOHcpEC/GAtHaR+pALdSmnsJ/oGvzU/ZKPfx0JetO2PNkPe+i+D
vOvRyZE3zJ0sWf/JaTVqNR2IDk22msb/+t19pc41IC62AgGF4xNL8436akz5HlzuwFcVIrr4XgOE
tdIEQfRNBgAT/6kwlzMyavEWJuSReGss8Z6eIIXmKevT6ckwUpCTad4JYaCTFEWNZ4BM/AJSg/Hp
Xay92SHw3pBAwM4JuBvOdDdMKTt3iLFEtFeCb4KfcqUGzHzjOCfzMgTWDwCPflXxhwrEEmX7N8nJ
mpE007te0RQA6Rz5eNct6ZB5AGNxfMIAfcTkzXaeAr8APyrQCBn+oHclUPBerMJwkGCJuOHJzV9I
5Fci8HzOEFghNNx5rg4d8IAXVJSXlH8ACOgIJEa0SsIw2VmxBidEA7pYmrUakZ19pVKhJTnYowIf
rIFoUGgOkqHcO4O+bcyrejLmDRcKc1xbT+nkbmTrETGYWVNeEJrcL53RHr8Br2ThNAYAynWwgmSa
Ob4YXlFvkzzV97k5R1fSDbEPgSxzkEy6KU7crOBrG4IuwS9XZo8tI9BAljjcc8xqWdgj/kO3VgHm
RHA+LJqwBfcilTWr+BthVvYhsHh1dvP5mztMxdLxTP2b0drIshrzH2BJjBaAnwcbIQgcNoCPyo+p
p5tn0w3AzVWm7Wdke11KJMz+CH3nhDxu7zMzbPGh776CEXNcBuEwHpBAl2WLeAZo3kIb/du9CcYX
BJjm42EgDal3f/+7hAzShRqSCRfgmqvcSxG/BbhMfZjav1jP8Y9h8tJDGlvJswX67oWh2exbYWcf
8VLovUZBXe3mbsThcFdWn4CBcDHHwvtqx52/TEN92jmuPX6cwBKzKngRyCLQOHyEk7vdNjey6eMg
gJ5Hs/I3pShmjuusawtp1lRb45/cxmeptiZTZtkgESB5sXRBOe/38SEaG3Axd5OL9/J2RaW5tvpn
jnfDTdbMJZYbin3aWYhmAcK6zbrpkJhgEJK3DPnXwCcTUq3EaZe8NUjqN+Z0oCp1IdldtbylesT+
ZcaSa5MB1nPn5LlzcsqsrJwQddhYQJJLrFPdOvp+GNxh1zcA+s9i7J6FSeJ/rBBJvygTLfoecSBT
FGB0WbS1sXe9yvzKhsAW/Lj+SxpEbI0jr+EMmFN7D8aIZqfZw3emNc6HPk7XEQhmP9aeC+YTsJMu
y6Su/iqQdAPg2MI7N/ncYm8/upBcz/QapE+ZuzUiu/rLqhhyCOb4E5B78e6QBsbSEnJvzswFn7Xo
0oc5/5D766wt535VtHpzzsQlDxH9ptfjPkyDJttSBXZYtIUWYMti7urmLGVCGTQ3+ILqjcJH6oSJ
rzj83zcOWQxahdTod6QodegWSCWT2OrvQGhfZ0eSyW4Qpw7ax67QNyQkT6RnPqANEPmqIzfm1rcG
CsRzE2FjC3QasWwSM4PtQj97obZBLhyjFn1i4nZEiNpsaCdqKv1QPRlDCnhmJ/jdYdGli4jDJfBy
gT4j+pWN5a2oLlmSA3WRIY1BFKki4sFusN16C7z36Hnmdnv0m+grfgKjZ7qwYAgQt+lMKyWzS19M
TlABJhCtqCLAcTHCuYMriRKWv4Er7A2v6djjGBAlBHxy/YKtBf0CziVmLFrLjxb4Ygt3XljrF6qm
O6Zn2RHIDHt/6nXjrl2D/dVlaXnZWim7oi0148PB1gH5ryQkBjpPuOmRuLIcm2a+RMvYMdlxCsG6
RXdxWb3f/UkG6uhzMM/+9kFXFUHjNlcIgYLRP5lK55YtDCBzraTKrfNBeEBdAsL7EGIXcduMaQ/g
D7oOAdjL0gQAY7Ls88IFOilOoZZW5dWAszahSwqGVYXA2Xgbu6A4q0tTV+9Fh+FfrWYBJopqqSKr
exxlUdnsZ3a0NRsAcELmJTEwQd/rvQiBZ6393vJeARifspWyqelNCfY06lc0DNLuvktS9IO2xw86
oNxHHLcunNrMv2tuucyTAmREHmB0gbEYfc18/BnXVZa9zFURbQwAXZzSvJkO2BfXsZ6m/hqmWrAy
Ama/1YP2ZW7L8Z/MWEk7xji8urbtf47TjC2zzG8/sAH7FUPLqmPvW/zoeTnbZIObClxc4KMlzP3L
KPJrOLbtZXbcdM1CW1vXPOyRfDgVe4BO13ugj9TnqrPCDV4KymfdcqYlcuMDZFVp361xmL7nBqKm
idiUISB4mCrze+KG34vaTT7rXTsKTLTmeRK28aNob3ifv9pMt68h0CCZVl6pwHjgXIN4+DvIsTVD
IrpMbgYqVbuY10rWiq3zpPEmYOGiFVV4g+admT+uSWTFUYNs/B1yxcvzXPfhEanY5saxx+qFRRMQ
+lygubPoeyc46AGV+veM3/9PZQfIGtWm90tzU3te9WJ2AKDTY+PXNqNoU4s2GXg4zxa+aY5AIP8R
cR0g3fsCcK2fO200TzEzOQDFtOhzWNj52kKS7m4Mk+iznc1X19DdD+A4ip+LuXqiRqGp6aCR0OI1
FfWy0xZjnYNYRZjEOU3gBPpbO0bJueS+uSCx1Zj9enTGbCe15vLFy4bnEmwSvYWP1lPkIRs9dhDl
09lAhuzwPpzmfTFcc9dKd55RnjyRKQoGI+2QdVyWbJE5S3KNGfxs6AGQ50X+MMno0uQgmTXFvx6R
bKzkZuk9pVExIg6wDoJ1KTJgZ5ELK8uuVTVLw3L9NTXxKYW46EG5HODf30rZYdPsrBKvKFdaXtqb
LhhwSio8pQt1OrpTuOe28+1BHpughAUj0p7kU2bD8QGsw5cW/1uTOgxk32WTrPmQstPDCFxbe61A
Yb9/kOPjugfhl9NvqQLxNCu9FXkBYgK0BuDkWTz07z0kfVivWRe6+JMT82DEfbWNImRCyXIR2HhT
8axPsjgD1vxUekh4oNRtcrIGsVqYXvHZWG9n/KoeRnGhO7oAQcI8ZCIo9l9lDypUJGVqpookezD/
J9mDijLv9t6uqIBwqWwqz6ze09cjUJAWxTwYyO5wDTBoOj5Sq1iwIRlg+FHBMmBPz/hyIJmsQGbI
UzeAMh4tSYvunMn84vkcEHhCThe8/durQdfCNQdrqJThb8jf90P8gzSoY7ozrQ3wU+Kr0kREQ7EY
4jraK1Ucthpru+fZagToo79wO14dmxZo3rdO6c5r3SWCwNqL8q8ZgPtgp4hkKVwAvg1I4U5KcIAm
Bt6aks6DtTEZndM8m/t+DtsWCYTm3ncd56T6TxOnW/ZDam6kBTLmCbp76Y9ZNe0lKPmy0LQa55bw
LJjS+ii1swl/T1FTGWs1bhogDVX6QJOAyVB90p2YsckyMHU07rDBlwvw6UHoQCPpStYcOp1/kf3i
6QCtfXySlfT8WN/pO1meYjdAhKHuL6UxrsXOscUHvOrTAtgdAMF6fAqG+vzJM892MkZHWcJLiX2M
Kt0+1i2SX7BJk+yxnQxwToE2zgJkrVl9IiI1UZxE0RFFVauKNnKhD02W8QUruh2rQfHkFuDdDebi
WEW8ODbiYhd1DBBBcTsldlQustb7KSBVWaZbuujYid8Ys/uZSi41fzQnpWSUqjyHOQvwSCQ7O0Wo
k87MF9cttVcWfI2suvtkcTv80ATdWWN++wmhUOKMFQhuVMkR/XYoAOaypNrExRrLSwdw9iB2DWp+
qO0ie054HDxho2yTRF76TKLBA8WflRj1Usl0w0+XWWPGu1a0Ij3O3JUW2+0TqY28xoFQOL9Ks8La
ZBj4v26Y9SqyscHwlvtutB7G4FuKt4dzafdAWQIorryQjIqAgFm6YciOSvSg1lV6sAQ9Wb1+qKAi
GQalo7ltavfrvxr5tS+8pjV4z/vVHdWPcvbBnmdVOFf3vcd+ANmvrYYgC1eloDExrLpdOkgc3HbE
K9NpQOOpOyfbUnXieAmIENJ0mxfiJ/7XC5Bhgh02c5+VnNQMHDy2C4B/AIfLGd+bZRzR3FWZagB6
gSmqIBUqMmqi7PAMsOH4nqrWIcvnHTeHYGEFB1YG+XcHZEoAjYxjwLeB3LtAcsMer6P5FTA0I8jO
R/PrMOMNV7PyH1HT/O0iUPSjF3Uc71lAKPHLjx6SlM91waI1EpfHt8IPX5LYKn6487Rv9cj5KyqA
qlyZmoV/urw6DFambbhhGC9unTULslyXhzYYM+lNjGz5TTIBiNeY/OFDC2DZTVvjJAJ8lSl2sWvd
AfEcOLWomi4gzBHoj3G3VjIkEgJjsfP7TZsyMC0A9iJbZng92yI8c/xAitncjjgm0ny8KEJGFRG+
x7EHniMiJBVnJ2Ogv4B51QPQCLyhS+La+8nOxjM10Bu3QY5XxZahHXybrMx6ddLOeC4bMB5ljvlK
l9TpADpRaVcqBRkv8EXaaEcq4nukXIHcwdtSEUGrxdYzubViwhqYXhKcFYezNBfgTx2Z2+w4m8Yi
w77ZS4kEx6cuTd86lgRvVpH0Byuu56VWm9qnxgQP2tQhR6wCAuvCc1tEfw2sAsGDQG+25skBX2Ho
hyBC/lmWQlKae9eRSrq4a/Oi3JhD/SZNUG0ZmVp4olsppeaBBUwIYNrCJvMcW/w7R0+AEgU8bj06
+Oj7AuRP/aouRVAi17JBSPtNXg/gWtRBab2abjJ88XdHPXI/gPlMv9Z2rF9H7MuvPBvIhDZS0jfg
FG92YCK33nrsnmQVD746Ic/X+HbMsSXVOq81/kX3vAWXpIu/XmTAlyfbtKLnLPW+kzyp8H+lbrPh
omk+IrAjjy1kgwR5vWbs+lfsBeRgmC8EnT16YAAh1FwD3/Z+3Ow8r/yU6u1wyhiI0voqw+Ma7L+5
G/JsWYRavsR+eL3zbc0AaMowXRmgCBJgJGGNYvN1bTVDvPZ0G9pOzTagaaqfSNkzi3yfRiOIlkk7
xCYlDiR1YG8JW3hFmAELxS9UAoef+ZzyKltFkQXAZ+q9fuuSagB9CuqmfIxBSDgFK436SuwYoGlZ
cX5vDjzc0ASgkOwrDRIBE2t60m8e1tZTlYpoWfRMlzLPq7WND9O1bAHU3dVUlWD1QMrhOp+wWZFj
s+RMd5ng1mPJCOy6Jjg9yEmjB6b2ssCp33tT0R7x+RcDuU1bV3ObA118e0CiGN12swYGerodAM8u
6/O6fb+jCio6QLphy07oxEWHNqR+1/zuVlbdzFHR7IH93FRus7hTlLdUP9utMx07fF6B7rBqVtTz
XfdINcTpa/MxYjg0LDW/1rc1MKZXgzHzpSy3gWsssTUSrN3Gry5VxKqLXhfApegFm1oTztVGao5R
C1QxQ3e27+U6e66ALLOnhj0HtM1KN/gG6GPNEbm8FTI9mVUvrBZ7erRJcXdBQtdKq7R2STK5AaJ2
VkgIasqF3ff+UTUre7PZz05o7TrbalYWA7jtAFzrrGb5PwOA5/+HsS9bjhSHtv0iIgAxvuY82+l0
De0XomtiRhIgQHz9XWzchbtOnxP3RYH2IMh0GsQe1rKBXvOdJQUgpA23ebTAB0JssOzPkZ3gxbbO
vG0EVPNXWQKnE8Djxc8EFWqTd5kb39tUN+D7dL4kZhDcgoQ7F8MK8EiowMvio91ng9bobJVIlh/0
JBxte7z2LYDTJwcZgFUTDEggzJum5EZHgg3hDVQlqG02gXT8j46W4B7SrH4Havc/FAYS29g0Wj+X
JQBjIVEGLdodH34UQMb7VYbhI40HJKFrUCEV0mqfo1rEB2kNABEfI3AAa8Ax16bXfTIlcHH72gx+
hMmP0WzldnRKc991pbdLjbBCDUfrim1dghLER8u3UQdViGe4qrbCR8DWrkrMGavYk0rAtNw4YssB
cwQ6Bh1sZy3Sb9k1BDvMPEVTw7AtFCthU/KV7ejye2kYuw5Y1TE+NZq5eiv7aeTjd5608dcc2FHr
FqwEdyDgNDszTexLp1h6QhxaHRrc+W6gjiy2bdGK1yxTaBTmyn3zo/RpXrL9bIY+ogdOWt+NNuRv
okDRmxpr7wHuhmabqFLeRCt+xg7imTHw79Nhr1zP2noMfwdA9Y4a/EhhOGyAUpeB12lAUo+BCquY
hllTgg0hdWzg9FmmeS1dbl2dyLPXLM/Ngyi7QwLa6s++BaY9HvvuTrqe/xfoW2smu7+BXF7jvlVL
PA8t/yHL8ZOY5Bng/dcVCG9v2OrZt9pxUFSDzeLfeCR9agDU/shdbGzwmlRvvbGXa20jdIy8Y30y
UM9ZADHqwzCEg3MzBq5QMO/wPTq1QdbitJVzw875gwfZLb5+Dbox1y6/NpHHdrw0zRdg6yJbrwrj
uzk6295k0V8cpIObIELoELBc6orwqtoMozDeDNCBI49vfEdZGp5kPTBlEFjrtriBTe2QrNn3RaNB
Eln/oBVRynBxLNf5UrDUwQ8v4+cBpb9P6YQhn4lAfA/9TUsLOkjGAey7OykDpBtj4ucPn1UaKG7l
uEkBR/AgWRW8mhrIwiRB9INth3jED32ydyw8JL1qPUZpjn8auKQWklcKEHwghsXUtwGl6Tc26uBg
QT5IxHBwM3TxnmSZYTlPPEYK6Pcahh+Na+b7wFmf1ghr3txcsK8uFmUaT2wSlQEsUKxbhHF6HTIH
CTfYk1Nr464SZLhNpk4bn0vLiM+AJU453r/+PccNJz4P00BHpObAHMc+bxJKyym99aKilSpQWe+7
EGGb335Vhvtojvu1YWfWyhP5eEjciRSxi3Hjp7kdNOp93oJHBVRuHvSLPfgyAA80DYuMpqQARd77
OvRWQsOy9nwu8ivQGQ0iUBSz5p06AFI+Ai64712MHtVmdhNHnyPcwADDrBHTmqZlU9ibAaUrB5oG
LnKHUSPbKwPm0Wc1ZjvHTWu0SnL2SFS6tSaxLWt2TboAOc9pjcarg8OIMugNnRDgrsWWh320pzWA
FQYCpDboLzQdzfBYxS1/AQA4itgze0VOqqnMm8PbX0z6v/CO7Z89XoO1QPU/AB2kzm1rDC+F3djg
oRuuevRFuR4B7bHBYyTYsiDDfBjcrW+Bp4OMywgRkCpFbd1sDRR7A9j4jXOglQ0vT+/tRHtSoNds
bTigKu2iOt9YtBaYTL5kds8vvsW+hIbOjjlinQheowF3j5/xL+G0WYTi4oJjC5gBdx4Ry+iEbN0e
eTr35HBLI7WeAaAQschribv7Gugd/R4/KecVlT7N2msBy0JTz+2D7Zh2xraZ3j18VEEfXc0VImww
ripTX0ubvdFMgWwHhLT2SkUiQV8+GHlqUKPfSSlDtwTDjgbh6eSJfFa+idGQdqCpqdwQO4cs2dLU
yGPzZHm2u5qNc7t8CoPhyS8MtWkD39kNiGa/+KCw3vg56GTT1MxeSNaH9avOPX4hEV5n02dURqHv
0O7yddKN2dEKEwAI/nZYFskB5JiD0Ub91wKLw/+6SMMi5MCjvj/bZgI0e4eX94y10Vmosbg3XlTc
UUuFHE2qkW76LasLAChyh8kDyWhArmVcg9fH3Y2BBGcqMDrQhxPlakvLkE2GcoZNkN1FGZlPNORl
vkbLqnNdRLqPhwv2w3sgvVqzFSl5XcpDbaHS6w/FmLAEN/9ebBZFMPnGVcBWbsrFflkdgPLocHL1
12SQ4024f9VmpK6AuMWtlQML7iYB0rmPQles0rgZ3H0kcjCoIAc1eC+gSPCezRQYXyAqx83aVog0
1ohzV0XhvdDQo2vKM6Louaxc90Xl3bgfeMrW4ASHB4uaZ8cI2ytpXSAOncpWgf52Wp38a0PUAHSM
6xOZmLqUV9sFac3vM3gF9iG9Vdp7snBM5j2zxl+VqPk8lHiMrsw8RHZRDpdKBOGtmTZ4NBTTlNv+
c15UxekPuWPYyRZkU2D+nMzIlkwGC+8mrFW7ZY3FtS2HN8+PkuNiT8qwRnEFGEyRtPz3NYTY4Fwd
5Ed9CQbt1bKm8MtihdfE5LCsTr4ogLR3UZB5s/HiEU07VoVKmX9/QJoiGjyuililgHn713eARprn
oOlilOEOYFWMZbriqQbDfdCPFp7wlg/0SyewzjSnYZmSD9BncJ8TYIy7xl5onmwHd2S/DxGU9PKV
FNz9XLiDPpZtAJixaVopMFGyApk/v7Pcz8riqIcKLXUirVt03wqN8klSolAJJBx++yq7qnj0jO/I
yIz98AocvPcT5L34eAIgTryfgIzpBE3VqpO2U+/zdAK3AUh0yNwf6ARO2pWlTX4J0LbxYQiBor3p
OyCC/6H4w3iZoqKkOVsDHj5YiMS57OpiY06lgfOJSCVB0LACeUa5/WNlYOo0qAH6fTGeKoZDWoXv
VxXFKJMK8pdRO+k9r50I3HkW8ANB6X2noTP7cNdUTrem6TDZqaLmxzbjYmWGWTbbaXy957RVz7RS
opjeFxUypXGDKIgu1EmFSB/VMVIIjMXqRnLfQ/h2mLoeYRRN8RI6osFxJNplIvfLH3LyNmMO6iYT
CXtakRyWZdHimCD0YRrz2UkRWD6oyJWDLJCXssMognw/pE78xdD1WejU+jb9qyNGriUwCawRMWMZ
b9MoY38P/ZEMhATzaFzl3kWG48pJ3GhrJ6b9yRojkGDZIbi/3ZZ9Urn7PiV+CyQUGKDwCpTlTMak
5RkYyAYQz5MIu0KEqyZ/cvj/8KflltX/y3e5lD/OTdMm1mvAJ8vjqFV3CvyiO9HRME0XGSkawT6a
kOwPu8Xkv5ayDXaJHJ0eQaOR6xW2EfGVl/vESmv3xPyquAh0gstvec+LJ9WA5qRBZcs6SyJJUwTU
mzsKhOt7AN5BEtEs8WIQqxgVR3AlMFK8f0l+s6aBeUAdyXqNJIGy+3Zj+il29fkj60A5SM9sierW
s2MHb7Q9INEY5f42Q5ZhM28LUh8kq31uuMd5C2D3/+U/28Zl7W9Tp2cbcPryXTmxp8tdBbSFaKKm
o8E2g+qU5O2WZUPvIX4IBQhFxonasOAnuwBaKk1Jw3y83u5+a0jmMQfWHxwBMGeekO0ELWd+4Phw
n23AGp7sMq+2TdHpt9AuUAIq/1NeT3Kgjv9pzwBlCfKyJNgKx0SDg13Xb9j+3K1RD8jLN+vGFVmy
8h2BAjRP/h342OuPgOh7VXXqo2++apBs4yHw2oUD9KUkAI0Ei/dJ77LnEmUd6CPN7I3R5vkG2cXu
xRpAXICXYOtA0yauvTtz9izLUeEHpkV3P8iiA/AYAopS6e7FdFB6bSMCBLw5yJQI1FMDqlVyJ4su
dMELY6GheF6FIVJadUqCQA4OvZeJq2TmE4DdvzUmSmIcUad4rS671zRFh4xh4N4GODf1ilymeEGw
Yo0Kh+61l+EEKpXjvdM31EoUofrh5W+9GZS/Ap+96cw2Pqdl5KLRRpY3rpsEHGQgq1coOrmjGFMC
+D8p//bS5KActO5EoVfvjLQZNtiry2Mx2uyLnfPn0C/Ne+Sy8tHxBBh9gn0ZDTzNsiLw12SFoP1H
J5HJZ0/64x0lf+5L/dCxDlYuyNAOev5nylWwEmiFOHj4907WpKe5P/1jodSjuS8+eIlt7qT4Q2aF
WbG3q7z7RdrcKTl4lnmhFaqHYj38iPMCZPUS9bHGA5mq74O28icEB9qrASJVB68uxoZkcdfuDb82
zjTLI5k/0QDCPzG1GeHnM8kWbYsCEIODeMMy7BXYEkewiPbhRbV5dGk8w+pWgHIML+401Khn3poa
1XBkAyQZcPzU0sBvCNuOEiQ7Z650egAIEX4REKF80ZIr19eoHZvmdLQMi6wEgHgwuvk16TuQ68XN
c11Vxg19BuZrm7TZuvHL4AhEb/MVDMwIixlNuCVt5QTe0RtBKUWu4BINb+hRfSYliZC0SJw6ezW6
aemw/+xHMrmRyrN9sIh4VX4kczvPu10mUwS0psuwDD2eAgvJLNLGaAJ+EhWCntNlkAXKcFYAV44f
TTKom+HgnSNFZ06pDf/QOGPyUigjeeH4H8pFmT6RCDRG9jUZUKTpDniFqKzR3w9ugBbIXFT5mpUu
eL1MO94jPQR93+So08WOmJxBmSufY8SfaOFZlJveUYRMfpAlqHbaMuzbtvOiQzkWK2A+c5CuT4s6
/JOFMvxnWoCNOrkMmn2imZwuWxjaQjTRTDazvxMj1mL6CT+8+9fsoLsWZGGTtdG5YKuz+z3N6Mrw
qOkOzAe9C0LpBf42KArZNEbW7eYFYu5/acbMBfscviBwhIgr/uCXbpUmbf9sOLl+jkZ3eO443oPG
Og32oQt67xUC1dE+dT2wU6RD0mx/xmRPujzGV0+2QSdg2+fNFhmrV6I3L0unO5qmjzho1LFPQ9S9
T+VUcEDTkKOWl8jPlyn5JqhaOrYx+x++HCGJpwI35q0EyvJ1GBBbXtFhZeEfRztxs9M9h9Ctpozj
NIDWG5lXFOw5ie7XkQAl59qTj9Lu65eZ3i8K2o2Tgw2LprxRzpVX0Z1mRPFnaPXLKdPojIBI92Co
WTrQYmRRlF738PQLLUjmnLH3BUmXS3f640m+0i5eNEI9PjV42cM7ShdkJ/wZPyH6OWRbHRuINyOq
PtuQYYkI5JPTJ92mD30wv6ObKNuqeiKnC8J2/2ExVAQ/41cH1FNazPPuStjmbVmldsMaNwm1nw38
yHAPAhBmq3meNiX+wdNBr+eLQxBzfOq0Z63B7elsl3XoKBoCAJIUtQkwoumjkDC320OusuJCV00i
12I+Wr8ae137Yb1xeITwiyq7SzANIghALTEd/ZcsGNtD2OXquNiiJvSjF/mTrI9DsW8y9df/alui
vXPd5Ua2MfAqdk0CC29zmdnvE7NmI6qMmD2uEl3zPdhE0M4wGWmUZ12TZDInI4lOO8PS7Zlk6ewy
qVNUSWA3gMV1mUez3/uKgqNsJ4s379PJer6A6UiXaAgxQhbt5lPRWWhxDxnSveN7P2n2QUuHg2gO
HSr6TzRbzknG6MfHNhws6Ws60XxishF4sbpMeFaz7MN1TB/UY2JEn4rVIoMzfSUCjZvoBXRR8xPL
/K/3dSbL5YQAib3wxAbL4e/PvVywCFi5jYMG/Ky01Lxs45sS/18HunRfNN/izpX7usr6i0RyAg1f
pttd1DR06ejs8Wt/Hae/uyGRZ8OPbrIhc7IhVZ8hm90ChH63OJN2mZIdyTw82Q5u559nf4kHGxje
kWCcbimS98N1Ppqm6JxCCg7sqts/FPNdxh9xY5zVkzXdbxZnuge5/zZZtMuCH07yexXy/XCSCOXM
2w/CZZ1GgtUnTqH+4/SJThE2RQhpA4xtBfyKoT3JJrCLFR3SUDQeUrrTsMg+GJKa5otNn8ZoOvtg
tHguqxUBqzax1Y8fzkVLKD87+nmg16JsJHh02uAc9rmu58MPc1EaaKqfdQ6qmhmg4Y6kj3IWnOlI
+wPQhT/4LyqGJOEGKUa+ntVJ3hjJZtGb5Q8UZugLXpi7S4i8gwW8RyApg+dn1UsXo2uoAeUFwEtJ
/da/qimaPOtB7Db7kIy0bPJe7Mg3VKiLn9ea/f59LnLxco5CM8upEHGO+YtpnfrOwCvKNLFzUZ+q
ti0RJp50fcNfkkB1G3NUFcgMrQoF5lB4YPyUVZZdaYacN3oLneFI9iTK7NTYJZ0K308yLWSbtV51
yAcgEI41aGDxNsHXMJ/dzXR+qkMH38zvs8d5U29CPTQIe/1zRXWT3aTM6/nsTcuNa2OAqGcY4mJt
oHBuF/UcTKe/HUAg301JknE+M32O8TveBeL5KiyjiI5ONIU2pwslRzARVxsZs2EnEN90Kks8K6Dg
7QYrAodl6YEoJxvQy1SJ/tIMlfiSE0ZB5D4Mr5IvIknOJE7BnYwgCVIHLDDFF1oDKPDGjrTO/1wj
cCqFn0ZVfu7slahr+T1IlbuO02i8Aao/POtqrLaj1dZ/Fbm/s2rNvle1Vqg09fhLXpuAZ8b2dq95
jeLotn8L+sT5zvL+pRyH+rMxJOZO2110zIDMcNcF8KHIQhkoUnTz4A0pIRMtuUN00bLoryCBxw0y
j09REharqgkF4l+W+1qq1FgPyCRPZKbeq2pSvVNdiFJqrrxX7CmiI8+9DOG6ybj10RqC9OLwAsbt
FtHH1L9ogV63QIOnwguNJzqy0IKzYeAg3VRmHJQAfRCnFNmuy2ICWm3nGEvnb6C1R+iRnBYIa4tj
l/3ddbQ+ojUxepSV98kquvHvoOKozR91+mTHdXpTSjRrUvSAzu9R/QJ07ickm6Ye2RyN59gRBysS
Zp7BnuhImqJb8zLPd5VZ2mBYSspni/XhaTFhaJW+ddOHpKXIDX0M+hCXuPu9u5l2t7EaHswnXZyb
wvkJKrfiaAT2L14MxjlxW5DRKPFXZFgxOGKFdQ/acBtMMxIBbcSMzeqVJoYjzkmt+DPNvBCcHGY8
RY4mc9Yi440dpn00pIg/tQBK2lptkO4N1Ah8SlC0vAdnOSCaJq3VSPcICjc050xaNxA+Ws0ToMNP
WlMiQeBVFtLmUGYsqF8NtQNKVNqv8bK/U4YFdqDppICteENrQYBXV/jx0PXR5wZHUg4lGvMSKxxe
EIhOLkledPeES3ZLAwOFKa660yCb0bp2dYRKMYiyySqqBuvi8fyGd48AKFpZb4OU0nslC1onij2U
FYf2N7InEZCQ8FoZZAVeff9ZSAHp4+ijRmCWkSL18O6DJgh/RW4kU03f7WWSiDWvGc5omWAZRecP
MiaapTt0heKWP/a4sihMd17nVB8+gJa+2iopUYythI+wqoudqVeiiIFOQFeITbrclLVjbOePJFCR
uZZlY+3mi21RXZQi87+2Y56eB6Doz0NXAfdkRfO2+VVYqQE0gUh7axIBhTHapUhur+yJY7gzJUhb
wNp+YVMctUNH/IrLyJynym//mU4xWDIm7R++5rTUB2MKyf6fvovx/+orpqtaTvThvL8vElQLct8V
LN44bjYAJhZFWcoKEaarAH/bmyHolkI81VeW67Jr3E4ITdM0UDx77iO/A2dEin7eLkyfLWS5ATgB
Rdv9qJPIvdGExGlZDrusR1KIZIvC9vWtHJg6L0skSEcdGRAv57MstmjhF6uMh8NhWaQejfgCzpEz
idxINQFqFSvsaCrcUhY7sx+6Jz7sQRyWPfMox2fgirVbWfjo+kKNzSyjqwjqcockT35d3BsQAgOF
IkT1wLTAooit/C3wAuO4fPqI++2p4sXnRUT2iG8FK+louScFnSqMLfPqt92GLBYH28FLbKUStOZM
55u/dKm/6riKbou7X4Zq1zoIfhpmzdctWr23oBM3xcaMrUituiJCTim3PeRHJ6mQJrvMh2EUgWJb
oVrIlJANvufv4hT8w102vDm8yZAIjlakJK9qcqWjP2ToKG92MYisZ2MVRwyFn1iTjOfroPlyMTQl
w85McJk0b9EVvy3rrNwUbeE+gr6zNnHterveGtyHjeThpcoEKBBd50EWQxnvvDIOzp7oips3MtNc
1dotbrpT54T58lQnBRSTVluxbeLek/8AiTsAA8hjGsiEBsYF6kqjnO+svLGw1ORMhq3W0TpBBd1m
sZ4XHCXqsHyUNq9H8pk9UTFR7AvEduc1yImuglZrwM2FZpf+QaJ5xemq6WjMg+HcK71d7Bf3KFQo
limSW8GC+DEY3S9wjeqzZjx5uBGzTw7eaFc0paGDRWmP+pwgLvlgTtShHhX1pMhihs7GSzs0VHGG
sCZ62tC1C9icDUAEcMs0B3RM86ZNN2YVmJuiHJAGU+C/ZTbe7WgaDH57owE/nfZWGd5+iAp+JqUV
FupGRwPqMi8V4iRkOi9MiqbF8xs79r/JnbTLumDs5tvaj4a1GwQ2mDtT9rA7gW1SD9TBIs3EOjK8
cocdnok6czdun5LGQzWTr8AeNU3J0EsAAed2AFxL69qbFbOLC+pPvzerU2caCNBYdWHtcsSq18gN
YA7Kxeo56P1dqFEUNdtIMzJnm8xu5K5E/+oavYPxFXnJ5OorwB2jqD13trlvmCsSahRC9PMhWXYi
zC6h84Z3uDcUf9pnOdTtSwN0hduAnkcLkagXGpQo+C4AtsNmkf1fTh2AV54N/oVSMFGDoEcs8M2y
KS2DGKx5cTod8A2ph07z/WB372pU/OtzppJVWwbdU2qU/ZPb4olm2XF+IBkN9aTtW/W1rWwbfbGY
eS3uqOSA15Mz9rrqnFkFmvkT++QHKQIJyPACBAhHy0CyENXXWzUqMMn8h52c3KRXPJQp7P3iSkcy
xSM9ajyxXhQIWVrNvBQJKyezjnnV7jIUh13qsHIPftjfaNYXhnfR00BTOiIZTYPR/l4mSbX/L9ss
5P7sVQB4wjHzVRQPAgw+yNy4SdU95UCdphkNdlNXAJVAGWAbWf0LyZrAePAEewOaRSEuwyjYrCNR
J8GjO5SoGSAnHZYmqtezBJDfA0LYIoj5GU9SHKIDGKUoPjuSjAYP26Fg3UrfB0ykhV2+n/lnMQ3l
4HnnpETYUTR1slZF+y7r7LjBu/pvGzIkNYLsOtmEVvczBTj8jhTLWovHIjPliLXIkNS+fQTY+Zck
aRTCQQinzMMUkPkwlWiK6fH4dKbYrjcNi5Jk9T8WpJxFy2p0BAuna+PT4vnnqf5Zg+R/nKpBAcGm
GpLOdr/kTn1MPEfhmpLuVLqRB+zmaZ7TYe8W/tq1gXqWTL3ks+rD4exAvuT1YVjs56Vm1SL94Prh
tPPaWQaEziDEa9LU8ITthYnW0OmQBrsRm77l9SkWk6KcFPMhqTMjxyuFlx47Fy0sVhys/ttuXhbp
PnPv2cMnWmY5CR3NJn07FCuLW8gwyuiG28vBYCBkC0E2dSMRDU4axxvAo8bbRUZHFqhTjiJuH4Wb
gcQd5QyHdGprpGHpcmQIjq2VQpnrIlvsUjs9ATnGfBYdwHh6a6yBVBKLL74N7JUKEcYgcsXd64In
EsdNpU+OgZ4HK0K2ElxYeNtQZfKUgmDLHvvgTkMyiPTEEo36h98ye8zLXd8LRKyqILiDJyS4t1nb
rNtG6T32LDpbg1n9k2GI4NxUBaaV3PdOzWfb2mQhasXR/0WmjI/NIcvAj5kIhW2TLKp1EAIIbyOR
Ub4gZpsdopg9aObblXNJkMosT2NdyXUsBnNjGajMXOE/1rmQnizLPPB2EmFdtDb08W3899A6u0AU
HTCWA9nvhRDVyqg6a+dbnxRzsxVeW5vLaCUg7gWZ4ob3ZgTAJm69tiIC6J6De1icW9arXTTs3A4R
EDknbd9l+X0sx11l8Pi1DXbAOoBPzje2MsI72VSoKH1ff3Lhnao26PNFVTLZTuvXAsg97UrIAtD0
Xr1VfQBsDeSju6vBU+uURD1CNngqrEA9AUo/HSCFnqN/fhXR6Ns6vYTTEHtte+Y9mJ+dsQXWSF78
HE1sterih8MN5J0zJ7ijZzM7dFUOAMeyM5/Beg9KNM26bz444MlHZV26ypzRe+WW0excw4nPWe8n
tw4NXCgwz+K/CqsEED3WL4rhuTUN40vkO+EmiyNUuI2ZfXZbNLHbpXA/gbzpm+2NxU+vNzZeBd4N
R0Up4l9OVz7VaHU+REOC8svWcl68aaha55fnKwS2elSoon9ovIwi/EQzGqx2whBtNRpeJguAqGX3
Boj85E3rJPg9bB0DAUCSkZmf8d0wsP6pKupvTIq/nGH0nxVYFXZtiXdub5rWgvvgdiy9k9GkX2lG
g186/bODUv3fRiQuC/ZIc1mfPzjXgUJXReLtFtsxM6+86y9RVJRrP5aAA5p2ZmHlo5MrdJL/RSh1
X+/QDIM93GROR2RNCpJxt8ASEny5vZ8+eNuNZ5BIlq8jA+psgFLoLQvN8hUxvuzSSJGtSEsyVLwB
14I9aNIWcY1foGzONHVB47Ib2qCb3XUzqJOFSK2IFNsj7Vi/GAMGRMBXigNnjER1mStUBCLZhGKS
+oVko8CbddmNwY5kkZPXLylaEpnV509k4TVBB2Tr4RvNaJDTUx9Pwmx2isFze7Ol3LUoE+tRYarK
KwPQydUGsNjVA6D/KQZ2GYk+mMyHYmyzTVRoY21NLiglKbZCan/dlkih9hLpR6Bj6HtqZeM9ZaAg
zLTsdovM7+t47aUqQYEG7Nrc0XeX5dXKCjxEsxxxTFCueLZrdAPzxkWSSqdAwJwGOooqp75lMXbs
+QgcE/zWW5T3T2p8q8kqC9xw3zfFtuLaP5NxGjXNjY6cuDgxlP2caBbnTg9yxtbw0QpavhmGgSLw
xjDR7C/tVYF26B8NAtOxMXXRADO3CIfh4RiIKHs8qU8AlbNvqS/5Rli5+WUI2N1DleAO5A8IYBum
G1xkm4UXPg10lLrAe3UsZNFmGxLSMM81UhBnDp71P/38cOxWde0iBRc/Ibmf3HKr/ilLVPLTLJxE
dBQB8uPmxUO94SiA3MzayijNFdm0iV0dUrf4FpIMf+YKKLtdqK9NvAXxKColioy/IIOTb7jw5QHl
4fmnou3wFlIzgQ/Osk9exhG6SECuS9qh6KNjO/JqTVrR5vqCsrViRdN8VN0TCuOeaDZEBntJOXK8
tp2swYXU7zXowE/mNKAxgZ1kH5YGUj449ME7nlqpibeGHvVVKTYJcZrtdcOuAUC7z8sgRvN9GmoA
NawWDR2RukO/20nZb4uOxDyO/3H4c27iIb31jGG8cnMUd7f+ZrYWwtclF3c5SVJEGlGxW84ikqPA
GYXPqO8EeqK4k6iK8kPZpfaVZiTXFR5IgBe6kIhWN1v/SdTtJ4T/+z0zihJfT2S/YrOqz1HeFcna
VPzNHrLwRPbk6YfdL406wJP2AjgkAkBwZsjMI3IkmOctfrVNp+KdDtkbwrGI9xYdYOwMgDxbSeFv
bKDyIZ3TOBvbQ1mLa0prAyjb+kXnnUapljm8qK5DHBy4OC+DsBuU/ckIzUUAHSzrtHigMqzceKFf
P9IeLQ2ulvoRopNlU4oueQnxWoXibfzE0Nv3NbSZnKJ9NRhSkvBrUKztMlZf/SE1TtLFHYXEWQLe
6zEPBcAGzeKTUcU74HkFX7Xn1AfWC7alxRwZf/d8Nj7HhlPf22T88r4oSNlKA8ANZJU69iEeBvkq
DOSdlkuxBy032Gk1vy8F2EvtV6er3y+FvKuWIWLpox125Rfo3gFqA+LHosfmoA3wAJIoCfPBL9uI
H8KV/vd8kOnaRbv6cwbQ1pNUUb3jlsc+o2X0XrSN973Oq7+NPo9epc+R0+6C/KirLHnRFrqAyMID
sECGevA3V7Yh8FHi/hKjKutqDmaB9GQUf2POD7KMsUNZJ34l1gZY5aYEWvrwkFvZcrQBokYTERqS
Cb5qBzzWSbIYkG6YIj1Irsb41cwGbaI/riDRVNZG5mCU2xz8wmtU3dUXGpAPAuqBIbY064KiwzuE
QAlJ6WmFt4bpkFSlSrq9be/QIgR0u7DPjiJLk6+42VwsVekXdM32d1CTbQGBXN+ZnSMS5QBBslQ+
sBftPn4gCJ884WXj4LYukOkrVjlrrkCFQMZj3+onpv5Oc7QqA7JR8uQup8E3gvge9ebe8h199c3x
XYQy8J+mJcoTGZDcZGaJhgrEokhG7oEt4i0Ns920GjIp9b41xY8afw3QsEV3QMRGd0eh0t4KhviA
HHp0J4XoolsmWHQhEao1wKrifVl84rFAPsvqqyerjp5YnMa3GL2gjxg30H0ylmLj+k3ziCYQ0vRK
KuwP20cIQDoEY0eJOkSYZx6K19zMu5OSXBA9QShhHMwVbuNP/4+w81qOHAfS9RMxgt7clreqkjc3
jFbPDEHv7dPvR5Sm1dO7J84NgkiAlCkWCWT+Bp3QaOv53rDnPR/eW0GFXUCFYOOYfCCB0Xymau4u
DQpFdxqAvONUqeq6huz1GmTBGcqS8ql5NbKwubaeSRAnD6/kUzDF4cni0sNGBmUfyiUip1HzgxdE
jivUPEc2CcnWXWqSA41TNVjqY5X+JJ+/CqdwenfSALfoWk+OFFViPOGYMaZT9Ab5bbhUQ2U9NjXw
DcWk/GRahgUhEjBePpHNCgrFfDQDI72y29jKQXlCPMyqHKQ8l+6YdgsroMjVjOp72cGAMxK337eQ
2946bSvDIrFGqHesca2+1d4jm62NWdqPlGcD1NugDOddoL3bQYxAKmTquxp/uYf/XrX1pn5POcaZ
rzozbDbIArvLKofY7U+mf7TdxD/K7neMul8GmfEkIwL9SvRBf0279VHH5dFQFOOO/NiG1JJ/NWf8
LgtSbWG0qX6QcN6sQCo0o8q7lqO5ipTQCMluIUcrUElAkv2txPrK0K+rScCvvBrOw9qh6ZCqLnGc
BOrCGpbbL7hTdbt5hd1iV6HxaoGpBwHjdLduUHEP+ANp9crpjNfvk4bS7M91DVx47avla1NRJiM/
aT12Fiij0PM/87knQ61V7CdRqBfZK0Vqr77n52AnjypLOpA4w6aaLONuZhLcBRGNMyIyFKBJJuMG
0KY7eSQbfSps0s6cFWUFxGB31Myli9DkzpqKfF9h67WK2nB866ZmXBia5Z8TlrHPaZCicOyNvBDE
1zRQOtRpW7eLlgjO21tXfbH1LjmCro7hRlVfDYTy+CRjSDgP/CN/DSfhqzxBzhgcjSoZfgIH9med
mjS3xnTBSxuZKHn4DV8xdFUxWAcNvpexUeglb+zfTgoAmgNYXxZBH59k0yqoHwTTUXWjEbF4U6dF
mZFfRw5nvyaKbIfOHen8wqmWpoUUe+ur4Kl9x9VWU0PtO+jU+OqjhHKVR7z7u9iJLkWnfEWy0Qf7
BAF5+cfUse62ike+VMblCUYJnC6cElRd58vmWTSwH+rVpdI77tmvBvcMBHUFRx9k+hxSCsCQCzkA
DsZYTWbB56fkBKucRLohLhTsvTMaPdySym2mnP59Rdltex4FEUVZ8Kf//qjveeB1kmORYmcODs/0
Pjuz058ddbZS0vKfperqz96/Pdj64BMimLLcd0o9tu5SHo4WFNXNn9FknhV73hJJpwdBaeAk0E1/
EVrxMKlxfHWHoXmxfXPZIirxOHR59Ny7z3lt4EvlRxUwbp6ZdQ1ZMTRQmHC1BENRLYE1mGoO71vY
5SgbdpQBh97R0U8RqzlVc73FqHAgpujblOlI2mVrBQ2IaeIRLq8jJ/a1G67yrJtrNP5nCMBlk8+3
h2wmef/IQ1/eRAkovtuQl4ufnYvCmQy5Q+sda5vsVxHsFQuIveSt2FXdLbJgCPayKwcML0d7+1cs
CN0eQGlj2h9N43xgOq1covafYlaAsuqivv83cqNSW36nXET7jyRg3ybNEc6QbOxIpWCMYPECHabh
ze6SdQv64xlEvX8WPjLjMk462lsZA9YrhTDGt6yL17WfR0B1sN2Ip6C+yCawWiwQZ+ujX6Fmzh04
IXnSX3EZqua4R1ztYBN7VFqBpufBCoUH/dhkk3408YdYNZODSYRS6Md6brBviqpNVDjd2rQBt/gC
mc0QQN4e+dBP2VOSYDaNRZ4naPlNZIxqdnVFi0Pd+L5RL935rN4N2j0QBVz2KtNetoHXH6MwHF96
QYpyCMt3BI3ine9nEeb2avGO58y1aRLvYQi66i7z4HnJeBd7NkvYqT/2aXc7PXQcd6f7SrJ2hgnx
m8pp3tO6zcDIj9VJL93qJI9kc5uCLBJ/bVVslA5ideVN3q5AbwWVnBYySeZZP/U0J1uoT+84RvGl
7KrshBdHfJcHsUC9uG4+jeZBzlTzMF32YJOuWoSHUe2LdFOnQfRq9zngf64V6c1P8IQjfAJ+2uhX
3q6afxoQMSrB87Jb5acFRqy+27hVrMe+f4r9bBdVUfioavGLHQRomJeGeOyyQt3joWYs5KCMFUoK
N7+2bjP6YfiaIQd/zfi+RlSKfJV09quuVcqqI/3xrlX6X6pdmlcljevrkCPcIePkumHQmKq7D/ok
ei+eZNRIzWlflIOyipP4t5MTFdvf3G6i+zwd9tiO2H//5yDXS0dGJq9WV2nKP8oz9HRrGpDC5E0s
71N5NFpeuo1ClhDfA/JWlmd8D8Bgei9ANN+baHHbVuD/bZvdez866BUItpJV5ZtsbLvpMPSe2GYq
+8SsTO2F4In30+akYuj9v42ieTfsXHkBJeVzZ3CSM580zSf5+mg8TH5jL0I1r37+75/kzj9JnmQk
nrt1ESHBOSywHJBSQXl02cwd5VGgtfCZvvsy2GiDtzG64umP+B/nyq7SFuVRdDS3S333C5bKbFAp
2btlYd7Zc5M4PkuRItkq4DiOf8TJK1ByrSjqymnfJzRuEiMWmOWLXB+0le+ZLCnmbVUjLAcBIbmT
ktsnJzK0Faa7X+Oxp6T7AIOsAQ3jFb69zkbCFiYrKk4JSAaJa5ChXgl2daiiGDsjH/6YP04QwSJD
H9dBwuPMtuoHJJuaBxu441oIP1vLmGxSf7zPReGdZG+KRX6eT5LzZYhP9c60vSt75Z0/gvqSfMyC
nqFa4fq2/mutymYHadTFa6HibkJqKN0lKvlDJRuNKwko41qm6H/jbgi+/jvmZmKbzEZ6MiYbEfEW
bYxhH6YGuW8Zmy+X993X5eK6rpapCglElqoVF6egG+GQooV3jMyzjPP2opqN9M8XbXFqy4dJKdW1
p4C368qsuiTF2KzhA5ERo3C/gt3RPJcGAlx6HTtvo8UmQ9cxZRi7+K5VxfCPQ646L00dUreyKwHe
ioUejdtRS7QP34HHxgv207XxzYPa94Gofr5OxjA/QrPAW8a0DdZpgfVpe95B5VkLTBVfsFJ3lB3w
Rg2NP/OnnJB05mejz/BVjMd2UdM6+1l4Gi+xyIdNILytB9b6nCbZsKEu5FzC0SrXWl+IB39ochgX
6EQ4Vlktu6ZyXtTeHBctqb9ZnUDDneJxQEzqngrKErhF9YgsXvWo5Umz7Ku428nYZBXlKauiT9mT
J7Fm/Zi8vD/J0FCjJR963raJwmwfqE278u2yfEWFe1ohc6PsZHeslM/KHasLqXfx2vwNn7R8HSk5
d04xoGjUP/8GfUhnaITs35ASahDsWOm+yJAclPFKt8FJyMNIEe4267xX2TPi5KWIs0ueuWixJYly
IBvro/lJ9zv23ZWjcp7qDAc7TZVmH8ZoCKhOld/xxUuXDd6Ea9nFYju/E6PI72TXGDv8P1z9FABD
dRZJoprrwo/t5a3PZ++RsTc+mrgl7z1N3qwV7eFWNIhzBqNOTviO90ozGyUX9lLslSDRLGWRVc4/
xqCqR7nzSnPMzM3KeUrQbrz6I3IU84aso963U0RTrP3SM17NGdwcWt5vJ+mZzpM76MKj5jlkj4rx
wx+SETEhr9/nfm6+/DdeWmq/d8vI+o63OMOtPflcproXQKWivmKYUXGgqvIgXzEyJI/Uui4OvT/9
GUffH+VKZ3hodK2gjJO4R0c34odgMo7xjOH2Ay09FgbkUtnFKzDceMICHGvX+WuZWEjWFKl6qmaE
d9GnGPP4PmpHXIMy7e0andBSkKCiQILUzF4t90luAJH9mA4wYsOV3Pe5jpMsu8xBJY1C6TwrgXK2
aDrto56q6qkIuh++0JKf+HG/ab2wnlQWOds2n5LdBLeRAlH9ownj9P8/AQX7t0KkwQ4qqccCVCGB
sQk6AM+YffivaUmhKlOsv8ywu3qNpr+i5ZmtW68eT8jWGGyvmGpouf/a9s3e7BH4F9BPV2FeDedg
boZMfDVfXdISSdLXK+oH0biQQTlbTuwFNjvyCkKy2OVI3pp/lYMZwfUeglDblhRh7qcOr8EkHUkD
VnZqnXmDo4hpTD+MgRoRa3r1NJitepJHgMN42spD7mlxSFyWcfMUGZLNH115rpwLNWAjZ3xfrglD
7bert2LYBb79Bqm9dI8AatMfMC4vk5NZj9oYlI+Rt8SD2nqUEV8YmLshVbuXXaQ2gIdCZ1/WLNAf
cRYqH4NwhWqph5Zg6zd7fMGqRVd0+Z1jNdrRmJCGn3sy5Cvx1xGybxrKUsbKRLroIvS+pjaqbNQR
TysZkg1oLlQMSYYjFBI2/rg0ZokQHej5sTM+CtJkB9n5DqvzmIzJhsX10h7d/iGs0KAWQf4xRHgc
TL6u7Vyr895q6yF1huwjFka+jUO/3OZzF1NRv8RUMFeCaZfZaryZ1Cj7ECYlC6BhS58s0dLx8ukh
xxd+X4WxvZDdW2NBgVISqK3WPCUd0+YSBNFGDvrZTGH0KzWylrFpf4565JzL2sElRhHGMpe0GRm8
HTbtM/9XSAXzPKpDzlkeQXJwzrPR0O00OWC2NtBtu8cvJOL/KN20isnmKMsOUZNi5AmtA9z7HJqP
vqe1aZ42t9NEC0o+V4Zm9T2xl8PSvOv7HDlMqR7RjMB8l3HkTniF2OUbCL1hTekjwaSKQsyiYNuI
DMiyVjL3cguxMZoV9USE421RXAWSVTgtYfnk9ZUJhyoE705GFs8cRKIyVP3m41skaLS7Ka0sbgst
QjIjmJxynUPjXMpCtar3I3BSu/sK3ordsu7d6RQNCgVX+++6thyQl5AD8hK3gretxeQvq/6VfeC0
sn0ShU6et68RdRqZDQ00FzVrox82slvFzW4yyUxo8HFP+aDqt2xoYtZkIJwqu6hKl92nVfBTzkfz
6OuyoUva0MTx1Bqb/gXW/GIEx3KCwFSdWHJUpwwB58WcY4OU+++AHJWNjMl537FU8ddj3UOcH9S7
Vnenp7bjhSaoAewbNm9Pg5HFqEmY2nreyz2RVk4Pod/4CzmqxnVzmRr7fDt1Pt81H/RM7R5lRLBO
G8K+Ow+2yDaiVfDRNbvnOc163xp1dfU756+6Np03h8rpGqX8djfN1almstZs0bNnDTTM+VbDmuNV
pJEGyBz3YFrx9Ka+qcGo37shkppaVN9rPf9De6zivVOaqBX0LlWUP/tx3ac7SLCzc2H4qSGl2zVl
9x5V6Ci1sZfugZZ0T2plPYnWEZ8qi8aFWqv5VWh6fTJVSl0KEu+fo/F1JlJspAHQuaqy6hS3Xr4b
3P7rqJuPLKV7U/0O5s8sks3SPt0FZntNaqehvENINt/d7NeAjAVcY5WCnF9+T+5d28Ak0Ahx5G0m
e1GkQB2pdeCu7fTjUz/E/sUW3sEyJuTVLFDmHoXZB8U2hidPgQ7imkV6Kqt4fBo1fVxBc2+2aAYj
qK6lcL/mF1IR93cpWI7T7Z8ZK8Nd5zn9CZw8/9t5dISdsWYH2yxkphh1PTQWyGBnS2TIvPUf6ePS
bVKkH2NkQVvLQYMSl2GEpI96D55vMMbHpg+Li+Iq8aIqvOFN8WttjRVmvpPdSan5c6LpEXkw9wCz
ZB/1tlgia9Z+JkhUI0zt/+363pMjMuvVs1SQnZlV3+kiiA4BGP5t5lIb9Acs6H0YQ59Dgy68WZWP
AziDhebrFFwRpN7Vc4aSx3+8cuauTFjK0XHo9F1FzfT5u9uZorvHFS5a5BV5OTN/kNDuPEOtr+zj
eB3h+smz8mtQIsPRyIMDa/pw0GXBcG66aW9M8O8kFPz/dfb3peXZcu4tVu2j4gWyvfjLGvldqD7X
T3URuZsMO4ODsIzqYkyxtZwQWf8xKD6yxp19mwskvzhG/D9I8IhHUfXbtGhBaM+9bkhVwLZQ8HxN
58GggE9Dc3xYxaPbLB2QvD1ZhphWmYwAJ+A2RqGgJ+uJWs9ZxmQzJPuqirWTqvTGsvcb8enAVBQl
H5TvJIjAuayqs8gSLyNVskxzxWcSeohHRBYKuJMynv97ZmQh/Gkllgb5MVm0kKTfUgQDtsKDXMhD
yfo4GfjKfOC+529UTK+4twUFKrdYyHioUMUH7R3t3Sz1XiYz5gucrCIVlzityJun1lganueixR27
T3k+7aNo6q9BObhPWhqni0Rxy5McLD2KIHrrWjvZVcikbyrd5QM2tOwRmb4FmwV/q/IHr5reEC+T
OtobkrEGFDy6CJla66SZMPOZu/VQuauhEc72Nrl1BbQpfd/qcbLygAudRY2VGMLf6rAgR0LfAWon
atFvUBM1Omabw2l2HOTp6/zQ6mODGcxH3SfBJjE1bLXZSDy5SfSSmeA8Pe3sm3Z8F1j/Nh5mgSul
QP1LDogEklJuUHuhnnV2IpyMAO/D/NK1bCW7coDXM15f82imtuqy7pKfwA+NhdHo7r0tQu++H0Zg
RJAV1yNaB9Fy6oELRUnk7259Panw3VKNs5ytIcx/LaGeywvIxjXik18gkm5DHem99mKDhvW3iNBd
S0vPD4Ai3DupmXw70gqM8KbcQW2EAdT7pn2ld9eOKn0JBykej8ABi69Dte3tlaNq6FfPI55vRMpS
Ht7mqz1qVmFnD7YF6trJNpbonWU1AQDq8CV4csFN7Tq7xA9sRrS1HVKRiY4YeRc64HO6il9dLy9y
sPT0vy1rTq25gIoMTYsujmN1uP+gF7orYcFQPCOImnhvstPt1BOpv9tEvIBjZZXqDZvfFjWHIogv
htF56whbsIWqFybbAqdD+rTMHnIykqdybrIqjzB7nQ/NUX0qPB0MBzvgqBnsS+J6BQkCnERs3TeP
MiYblzz1MRXhQS9c+5LBYE5D763EbxvEWPoz9GeTB1zPr35qhEfTN4d1PgTt+68ZFW6Li2yeoVFM
PXL1Ya4J/zZDXkOt/OyKUSdaZ2mODbWD+VaQjx9lKI5F06bPAPCGw3c80sLf4nGrOSvM1saP/yMO
4/ek6VV4gR5THxOrwolTyeNH2UwQcIzYwoVpDjnsyCDn47bmwBp7NDNbh1KhHhX7DVqz/0+juNeg
MZQPnTfmIosc9TnqY4AFqe9dx9AaN1U5YphasJ8foqxEf2kS59RP242OR9k1NuYiOqbnWCVF75Ni
9oAcWAMaLt4pcU5xHe3ed7Xvp11ea9O6RvgTtiQlsQjSNBUXGjfJJ4THBX6F9PhozDMiSuq4QrpO
X4kpMpbQ4g2wh8hvT6PXLxyjK7tFPfb2qW8ongN99GN9ih47l1qRqarInMVRW67Yx+QHDW3Zs2xs
Hlr1vAzgHVrd95oDXO5/hyJV2coJcuo0n+0yK806INzyJENxb9e5rSlCvvl1aUbrwKjinNdGLo5A
Vv5xy9DgZe/71VWoxDrVYxiAb3C0okbfWuwNQhDUFwU/z41WA8lFdy+j9jkHE+EO26HD+Oq3oGfn
487yFfF7MBGBth/sETJ6zNmoeZYXbxL2AdGhu9vJMoaseHiqnWkbpl2OcuykFRfdEvW57jNUIL9j
CVVzd9j8FlIjNT7rAy4KzTaNQEvFc2OawSdZpPAMvLF8cmtbW9kIklJr9Vd+pOe4/VQhDsI1wOA6
vPLjvxoEzmDjAONayoGvuXF1sEw/Po0iLCFExQoS/d0zBigI5va199jPjXUf+Y7+CCTEe6ztwAHQ
g9GUHEqVNtsltc/reJ4ZUwe6dzBPlXNlqCOFv0DaPjlVVkz6psMv8ztjIBMIsWXzW4UoHYTUYbdO
057KvBgPnVI/mrZCwdB28h8wwQ5hlN3LBA4AZQr/cFIf48JVdoWlxNuxiZ3HyXrLBhOh2CEzN3w0
1kM51t2DS4WraKwH2eimX2+Qpx9J40cpmq3cfZPGl1vOD3Ew23NvI2/cPEWdAy675f5ayUOUB/sW
eDHSFhaA0qUMhsDh7I0eYa4m+2T0SNmPkOvMBPHGsg+PRtoF+cq2nQHDw/GrMU1wOn3j7m+jYzmN
UBYzIFnLrG/R2UBwY3RxipNHSt/D3wIcSmF+PppHFWQoEJ+aGv0ZFWn9alvxSfaCZNCvaSdOGLVF
SzUVztpLdNYtToMoaqbhyphmrR2zfVGKcgVTCkLDjJf4hkp8d+FhFfGKsvquMuci+zxPqVzKV74W
Ty8ZvOpzm8JnmGkJVPJYdvBKAxByW6FHBdUjkl3Czh3Koc27hLsM7Pc85HwvEvdione6tFKz3svB
xA3MTZFi8iRHrTIy0QFDmk2OVtVUPkSjckPRgIXxD2PoIcDEYpTiS2u+tG5xV2PA+7NOh3xhBFX/
4IxqDd0Yw1sR/h3gxQb2H3oLD7aivLPmhvdvt+Z7UC1lrG+U4s6sy0JbaA2cKhw701U+G1TIkbEa
khXsEHc9llXDO1gpnnSswzZTrkQn8lw4R6RjsglVX9sLrf3bbS31gvjn/e3jKmLtu9fMPezA7vXO
5qP8T+/XeUmusv8Ko2AvazyTHkZLc0ibnexqHTu0WBPpQu408Js2yK48S9RE3N061CqvvovfSmB0
1hq08bQoBSq3Vsa6b6FlSYAYznwYkbvd2P5UoHs7cx/7NtgnHbIPdq/1Lwk+K6mtah82tYt1y1+4
7+LBe04mY5fP8awRgsun1aGJw+rZwO/UC7wcYnZRrPGm5KFlRGa6qMG9bdOx6IZtkYOt84YsR1t2
HrfDAFZAp47UfPT6OMyNSdn4KLsmyL3VYKBfB8nkmTVZh/+nV90jIVfd13rwMmlwzc0ZqvAr1NpB
d2QXvp/0YpMB2Trcmtr49+i/MZ2vPtIYM8NuHkjbVjnEc3PrJuO5z3rSMYqpIUgzb76CWv9hlXAQ
ZC8plRTBTZ48coPVY/sDFB3QQS7Gv7XBx0KhKz6LKEfsxlLS+6QVxa5M82Afl0ZyVbtGW2aQqT/Y
nm4H18a8XVcBFExe+Bmjh3aQTfrrqKot9xCl1deA7KItsrco46Bvp9Wncqq+mvzXkYypFYrsNg9b
UpP4uoGV0AFFusnEczimVNoU+VuFJ8aqTqtiL7ui6nZTNdqPkFKti5ZOfwf6pyeUO0Qi6lfFTYxd
jYwMWuB0YTDGq5qs/F52k1A8ta6tXY0xy54FeF4ZFoGdnrPe5vbrxxrMWp9uR5sdlhxFGQvADNDd
Nt/5rm39UDRKfk6B26mZsfGqJr89KegKHp1YTbd2bimHUP7DOggGw73X54uyMPAiSIXx3uLhUoTj
R1gHyMj8HmaD9r/CU8+P9McP0Vn+b7MJy9kwrX6/yL/h79mKp2C64HrxgxeUn+VgeA+m09kHZVQo
xnbu9KMaMSByFf29tT0Dmj1WHtqoZi9hqR3kBFVLzCU72OwcOb1ycatAW8iBgRpgqbQ7I6+rw+hh
yKHODf5kbbKQQdZv1UEe5Uqj7IQTLEU0wBlN6jttHINdCKGqWtxiKFfvSDW81l0xXJSGJ5twJ/FR
VCXP5z5MzwP8eYrS5pOMd56nrQDv9wd7GOsXlA3XMm4Obr1xEiPZ4XNSbEa1rcYA5TbjyS/Mn0j+
s/5vSQeaZAHRFAN43qP9Y1VZ8Zy6TXbuktRfyHit9f4yDV1xxDygfGudlTy74i48OCb1EsG+7A05
S9Tgwi68K2D8baZ2MhciDN21YpvRXlcggrdJsUpi13kfQyOeEBW3OxV0N5V42diXinLvYzQH1JKq
twUagHudrouT6T7Q8Ooj79uzEWcjAp46p/iQWo+x5qdbqzOsvZ8U7oWS7rg0TTP/TCKbBYA1XpLc
6dfQk6Ip/RlUvLATEJvnyk6q89iE2aoZzeRd2N2yU/0aJomA7CSAyeywPWAPlxRU7X41YTCh7NYV
8cKtg2AT26NF8d+H1zTBWJNH2XwkHGCr8kjGGiDeJ9OJ0LoDq7IaesQ2hzjLrtPcQK+07mJ4hbJn
J2N2bSMXhZ4x27sFxhWJGlobTNrqexyT63s9x5zeb3CqhSJS3csmHDt9KefJrpxceKW+nGqL1LOs
0g5p5Nx5qlM8FNNOPiXlsxGN2HgNpIJcF4T7jZGV6BfKMphaIKXfbpB9MRHTVe971/D3labG+35U
S0BgWLvIo2aOTV1VHk2Q5HttPpLzalXtdqSqMYzo9QcQ6MdEH4zXGE3cQxRlIbcTXdPNIZzjYLSX
3SY2ANPq0QPYQ2xMJwD1QfLspaH1NFqt9VR06b7Og+EqQ5ZPdSDWTfsoB/sMqJHWGcpWjuZaEwB2
B3VEJfWxdt13kLPVQTYKGlTJ4rvvl3yJ8zIm6Jk88HyRDwsSGRgbg5XcC8XcxoOImockEOqCDIS1
zOoZHzffpsMsoJEqKmoZorrKELSmbiX4wLcBhgePdt77R6rqr8J5zrxRzw5yQ9dUVbK3NBtKy7yj
c9yKQm+vFRs5OunjtQzST9+dYbuRlR3lAkZ2lXiGScxrFisEXiRHtSoznp25m86T5aicrEJ3IOmU
7tmppnfMsgB/sv9v3X3itOnnFJSsstq2wzc2+8eaquhFZP9IdHMwUFitUhVOmIQzt4DClbgdtrJr
QNZYGK4uLgPgiJnN0Cwmy+7Pnd0OZ3mE3CWvWbeK17Ib2PFwNvntEBWAvx7GZPB0jBwUVGofEUVN
FmQnq79Gw17Dm8g/0i7uVyLzcKCBXSAWtjeMj5aRjI8iQNxX0dN0J7uREqHwOygh1ilMkfO0KTxN
ceDc3c4qM39d2hWen42usLlPsk3sp3udnNS97VgDWQrnxJYKmah+Gp9DJ7k3xmm6yDFbKV66uLDv
5FjQKz8GvQjv5Jie9AKVjKo8y8HJwUijrUhcyNE4x0hBw/7lKEfLzjYXxuRlRzmKuUnIBqCcDoWe
js9Na+Ca6kYz6JHfCDA2kq95Ve3lKN8kqESKiTXMPIoffLUqj+pQqhvHsuJ72SRN7K00m+SZih/o
LTZlaQn3RvOWcoocsECnbYUaeIvvWM6Kds+XKlqYNYXfJdkK8vvucLvKbZ4yK8CE9tpzHXA96WQt
lAY1jHGji9L4QZZGA5mOAPaQGPZjlgavhemCy8zx+hUJD5kAaUKoEyn+jaUl/KUX6Tbut7U9tT/U
QO8PRfdaFN27oR/drCvecV58ILGiPrCxgZSRV3A057gemzDgR4gSiI7HrwloQNvxoAaJLNoCNQIH
nSvQLlzHfo3J/G4a7EU2Q9Xar6GNx1LmNxApsY16MfOrDNuk+LAKZJ8tu61hkxmmeL7x6wTXwl+N
Q7H71m16XFnNLrZW37E/5qUmYGAlz3Ar4iL5iFVJPcIcjjxgehkmUqSXVfNuytlVZkk7rhDbyM7G
oGfnzC2daPtSumZ6htQRsDEvW7jiM6ghsHju3dWC37ACVH2bKs8y1Npa4wGkL5R6vrKleEcdDsfe
MzKlX5jzdNx+N1PmIPgSqcPtvW6rCYNhg2tDA5IqSPE5mV/wMR//FqZRg+Yqq4VaG58AYDn3nZMk
V7ba/8hVgaHF3bprWv22phCatoo1HkdktVzyVhDB5Nmm2ljLskRVsBpi93UMzrgNBi+1Pa40wFlb
K67dnWFr7YNhoNyHb7T1U6mAn/mAdHOHxCUq697RqNXhLs/B5oIjjn76KXkK3/ypjE6z7Iqmuwyp
Ex0xP4YD4nrhm0++8TajJjfLjP5xIJWwU1lH7CY1GR7dWsTcPlwEsPER8rygNOmYa3khX5jdhYU1
BrxyBkhBUYU/VSt1lsOo9He+y+PdTTPyqk5fvqux2MqZTlvg6hSU7UMjXHcneJdudRFpTwCjP+Uf
Z7AGoLTsvDSgzzZi5snprdddSRsiETf/+SWrySDSzR+Q/fDsgAFwbuoc0R8gzKuif+r9ul0lPQIM
Zav0r7PONtu1/n3ok3QHvzTeeKnTv7txeo5s6EHY0RdnR4e8JuN4vUFjy0xiRWY+IvPINJSIGrSx
+dLyZa6HoP8oVEqkSP6+dMBS9j74zHWTj91HKxJqsb3/3HdeQpUO9LKMw7o+WJScn0uEBMm7Y+ot
42WRnFXTGrd5VpAvL2fl0JsYqFD+Dnzd3P4em/EPecSOJm0VbqVZbHQqsF9vanXatG0UwSdKxSmd
FxIYxC3ZmNXPOTa8l7aMflqJYrzaVa5sFQAxa2fuTma0YTnoAWLBF+BeYZMYiDT6q1Arc2Gq+nDf
IdGwb9qk3k5p3j4VdvCPnKHE3gFpyobls1qvdUgGxwIhUrjXU7jS0Sn44eEsMRnFMTG94CybeMzE
7eg71lv8noAFf5sW/Trh/5hmaeX9bf8ZUuLaOQEwhUVhRvaZih12tEWJ2LpQ62lFfdY+13NT9PpT
0JT2Ts5rm7GZVkJt9aXt53zHQ6D/ZHLUc2ErK2G52bGYezL03ShOiVmV6d2m/nYWFkrYH0K1/x/O
zmNJbl1Jw0/ECHqzLe/b2w1D7tB7z6efDyhdlabnzCxmgwASIFvdqiKBzN/sAsN8+zqBSo96tlx/
G5d8sNIKiFruZscom7OjHAL1tHG4+zOWPbkmUXXr90wipuXMtZkbk1OXqKN3C4yUABCJZvAQY/kf
Y8OzQjhQ6aJC5Qg9i3mvsn9cm44eBEtIqdqGk/O8hLKsKIs+So29WsbImmwmHsXnrEw+Znvm1ajo
5VnxaWT8NgR4323UTOHkJpbYc+5tktjCUtPG2M0CGLTMIz+7K5uKV72jWgg9WX22+CtoUf87BGGM
ZMic3d2a3AE8ZWuPt0gp7oQKKViX3BWIgWHejM5oPzkNf4pmyqtflMAG8hu/NJ+/q1Fr3XOgWQXc
OGs4AgkIzkPhluscGdzXoRi+eUmn/5qcaFmrjf+9TM0APzTTf0h4FW7nIDD2iZrHaK6H2WrGi+uj
BOUsf4DuzIA+Ve9DjwK8rMjEI/9SlXvTVKOdoir1g+lOkANnGPUFmu5UJ6O7VoPfnlt+ie5KPC4o
eo33jpDOlz3KTpmGuaLiwPNbgKVGZIyv7NZOZ86hcR8aOzhwWP2JyxDxQoScLe06SsYZXlZdLd1U
iS/oJSB8aumouGphDndrjFJRJ0zubdHLHedADTg5yZBsNFH4CAEjL24x2Zur6c0qR0+olzzjLmFs
8twAzy0a1WUv4CTsRocBQTAZCwD77fMmDxcyFkC3uIdM2VwS9Cw8W9Gpn4lrK5cnY55kFzmSazWx
gepMDAMsvU63bDydQ8AhcQmWRhjmYW7dZEJTCAQ3CCkxVlp72EeWKCmVoK1byw0aNORIH06ikT1M
/oJdYgInCKx0uOBSBBtQ785Jqi0LJ/jZQBQ8QDIOH8PaDVHa+KaFmnEvI2mYZycXIZmATeVG10xv
I/PSMvMsyXsjRkgby5+ShYyNabTLUAjHpIzcNIWAYtrIieusWKyxVYFpJOh/wdA6h7Adw7cBrdvM
Ql615Hh/HI1QWao8lj+mgq00OgrmveU42R3ZXLR4ePR+IECMiQqShOe4D8onw68fZBwFh2Q9paUJ
OCeCpKtjtyvWz43RQn7hTSzvm3j6Eklr/4Qa7bhrWg+WD5upJX8BWH5iaEdWj/pknk2r2sqR7RC2
jnhsKvtA56at8HWUTTC3JMBTz9iZYomDMsoDrnx/rci94SGOjB92c2xI//wM2RhDui31xxIloO2o
VP5+dNwAdbeIKj1Y2w+zj49OPfW/SCRd1K7R342s/Mdvo89OGZNLPzY8LxTEKLUyNJ+NOIoXKdT6
XwFeuD0PS85wGn+fOYI54OOh7bV5ugP+7pB+4xGeznn004hRWcAryDWNgt1ocDT0zPkZecBhwHC/
trqtr9lfchotquGMcLO+wnI9/BBL4cEfM0VovZt2+EQCyVv6KfUxy+jCJ/j2+p2i9puy0qJtl/rm
PuyNbIvpPKL8SWW+m1CxsOQNvzWKpa4L19L2HRbWLzGbrcGYg288UMoVGWbzaAa19shh/VPGQ6sj
aU4ehqKcvtbVQXkxFeuAHGDzLR5rZalE5nyaijp6qGu1WFBqrL+Z6BbxKfDse4cH5ynqe74vYsIx
nGOsW+4KM8UImbv/uas3qvAH7IRpe5v8srPvKifbGV3+eotDbA6xHKMqMPL4PbUSxysQuXAxWw5Y
x0YMuj+NXCCXOhIG/J9lNhwVqv9/1uURuyijydDtNrLHuHX9i4cJdNTG+aMMkdDRkJjMqD+4ppMs
AxiPSCyq9U5OZ/Bkt+qAvUlSV78A8Cb7QhhkINOLB0WI/QjGBSiyiJhsKkuwQTUMKEWorccGlEcD
9ofKN14awTcdJct1rnTVXg/4EyQpmAkRJ8c0Y9ngZ8dALfqntlJfZDwdMU4qs7w6G03q3huNlSOp
wucA0Lu60M14vlNsrb/0CooeQZnXL4OpDEs3GxKKvDo7d39EZDUvPn0TySPfwyyta7Tis9+hdRt/
TjDSd62PumQjoh7iexMceMQvqgp1PHtaXy/W1J1vBvMLagHGISpydYV7c35ox6pd8uXMnt1/yPP7
T7JvN3qxcDiPYhQW589KkgCyTFtypmKo8fueQpuUnRzWpe4vCxCMHKzM9jjEUQ0MKZk/Y1+/V0kQ
P5Ec6I6K51Khr/Tpc/LM+zAwlCfDo6xGVQlzHOHZ2SF1fdchdmZaXrxW+2Y8pPaA9cyo2ospyZd9
3VqeAzo2sfe+4tyPedx9n231pwYB+0OxJoikcV++VTwPlh7UnmcDfZyV343aY2XNyirl2XavVGa0
sRJrukTGXEGA142TQbJw1zopdeiW5BP0HUDjf5oUPeJ/HVqz/9ZOdbCVa78sk4YDX2M8QerFCLtx
q/nzy+2yZGyYSJwCpZDESKJl1WOrUXeVDqjV3EVFVXK8Mk1q456qX2wLLxe9Y1vQKYp2aeU6MSGH
/Wx/tFbn7+T1clI2oN3GvV2B7RFLrxeJy83RoDwyqcO0GXxVecDutEgW4TsHwe48u057beQQcspO
R+Pq8CV+G+pBtOuo072lKgIwjQsnu8CpZg9PvN6CO7EfARlq4CYS/eegrAvDoUApsO+D5wYY4fr4
GoWNfQAvEFzY56kr3Xfrd46ZWJ257S+n6w4qUk0fWRQusxFzni8/Y8IK+l9+Rh/Yv3+GVRp//wyf
DfuqVqtG/gwjbjr5M9DHND4atYGHC7DrnFRoSQmCaKI5l6q03HMnCKJA6mG29WG6lEOljAc+ekpE
lr9W4GW4uQO9Jm+1T7NujrZZmP+ELsauRWp8xxDbWFSYeTxhPRVtEjPG10YvOH03prLxbbCeSQn0
5co5wEVukVZDt6o6HUCpgHgGUf33sJm0blUjH72rBMRTzsph3+i/h1+utYYecrAef8sbTMoMA9Pd
eECoBymt7Pf46qImx26jVLv0Nl+b/TOA+lWiB84xKcz4+v1OC/2pT5LuKQ+qr3FYa+0TUDFrXc7e
C9AVh+xjp29hJBoPto+6K4YjCOjMmAcUo/9riuMnzufpuxGm/SqZR/1i4nmATHIb4EQUU/peT+hx
LLSsAqIlGh+IwX0RVm+4vzQHUljI7WJXZyLpnSwss0y2eRlGK1NQ2GSTOjAVuvlx1mC2scnSV645
TqjLsUBD4gOYgA0xBB7Ucuz4H5udwNkrLV7bttoAUE6bEr2coUVl3lHvu7FzzvJad7bbrVsBfwyR
60BvDRgV/loN1scp+IkZj41coowoGPy3sZynYK1sZMWjyMP7MTGdrZmP+rp2QuURZnqFQDGIE8Mo
PpOEr1Dv+Ys0SYpw4Qlnl6h2frCzixYmepBvZkXGG16a8RD0sIm0oILA6bvG3ipJN8Ve5Z+tGZ2f
ejvOSM5JYr40mUTcBDD4n5hda/VD708F2iMDUiJiKBcDRCh2vVyHVdjS6odmb0V2BgBiyn4YbF+C
uBhfzaHzNwaa73tXzYzHKfO+rpgFwVGu8Axbf+xT7UyKZG3bkFKlLoaDGP0yr8Npd5PJwNy3hIj4
KAUx8Dj2dsOcgBWidrMh11IAklbDJ2Ajv8om0o9y1E2jelBLcClS+EjGEs36hQmpdl3RiBXlqGDW
LC53A2QbLD9IkMEs5l0EamdRCCXoG5VCsfrfE5JtISckA0Ne4U1dtLjFZM/7c8W/TfSbXrfzi5ek
WHQ7Q6Nu0AnEYUlQjZwxQ+hpioDmib0Kmo+Bu9Qb9DtLv1GQh/IcNP7KutlHmnIvY11iKOfrajlu
e2fXKhn0InkHbbCVjavq1d6CIOoplYHoDb+4pTnOTh1Rv0a7GiR4MlrXWfmHc8Ss0+nk8GeQ7hx0
lXP0SOEp+Ien+/WB51c8rHX9rWjtgpKjrZIZiKadNvTVHkXF+WI6oENne2pf1ZJirRYN4zHo4Z9o
eLV36IdrfbCy0rhbeFZh7HVcPhB8yrTXQe35pkLc2czzrL3mDRpKEUCZvZzV6hahk1qPznI2KDBd
bOLpYRTYIZyGSn3aoUzJzqIqu0srGsXS82NWK1s5avS5u6i+jxA5lIZNbqsPAL+wPKhdDe170ZXN
ON71CnXtSex+65BC8HXyui4PAc8W0IMmocq1LMcmWgV6Na34LoJOR34GCf2hbV/6uN7ZCI5/TuHg
rZDamsl3O/pzZwUg9IjDratWqubNHKvM8mnwhpc0y6xPX6VEDw9JP0WFgfyUMv6UcQU5sCWZPVJl
iaLex/W4aPX5GZpL9+xAc3jSu48kDKx2OVUVD22lunS+3T6TWrGWepEPO7l0dlNtq8R2tWIHli6K
yR3PrRKgvMZze48LavymAbtRBFAhSvKvcUre0ydcON5VxqMUkk78sjjK3m1ox9Eb5NX3hs0MSWtX
f5CNP0BO91SLw9yfWJjan343pMeifPYznFXa2pu2lkj6NlG5avu0e03BixybOgtXGNIMH/mUVAuf
bcmqj8phWQkVrSJnT1jZRrqRwzCPhnuvgq4lJp3JyZ90S4OO50TxrimdZIsyK7qWiKg8lOp8SHGq
PcuRbKqiehoAuh8jVwUqKFb1rfLTD3SwSGIk42YwNByUodNZIxkUA1vN6vuIPt3G5aGGPrUgJLiy
xeE8PFdu9xZWo78GY2LVa1MU45MRz6CxjPeqghTbBhJ3Nj4YsHaLZVY3E3my3D3OpR7x4e+z7Ii7
QA3kvQnPYJkLJBX4NGTteO3KsWyCgRck7j/K5habaz3rV5C6wPqHxrZxjravdCu9NQf0Lh3trWuT
xWDV/UdpWPVurnRlLYf6xF7eHmDL9OvAd6MPA3ePauZD25sO3ykrg78n4qqKYG9jDtohDfzmXUWY
Q4Qbm2OBAIOjnMIwqbVsUSPbcc4mP97JTPZEat6OHWhL1TAILJTzgKgTz6yueHNSMzqitd0s5TBC
M34TBl68lcMAQZ1FnoTzSQ6TyVjPg5/vRwWlpSmMkW0eq3qhCw2OqEeSl4JQemghK334W0cvlPfY
GKpD1AXdyh0V62RCGd3ibmNvVNIe7AaA68/R5F6KMf/dc4eD6sfZNSznogob0VoY1zZq8M0lEzC/
iopc2teus1AiUgRYc3xXy0q5u8YKu2qWzgiEtK4V/042k5i2u5dyMKAIiLCMdKpqbb3Km7CHinHV
i9mSLPJQ2aOM70N3r509UuNsD+yWKmeM/9PJGPN7C1WUh0yrk4euD6ZLgjeDHMm4bOYT1IfgAX2s
Zu322KDgWpwenXjQChzQwvT411h2ZTBIfD7hsfUkQ5gJkKmguJYe5SwwrKzyf5QAz89BNpOI11Nj
XM2DHq3KHmO461hOqXr806ubcQFhDGHwqeBxrvrewurL6Wf32iu+/bPQe2vBvid4ZFtQ7ewQHGtY
WNbBTlvOerAbBsF4GAbQtp0Z3cuRU/XjMvFVcyeHup0WOwpoDjQaLiBZUZM24HQuEF2qanRbAw22
98yBX+B52VNe96AqOY6TkkZrKEK3FOEIBFktuazDsqTUwqdpcK07dJBAJAmtIVAgyFkie76VV9XT
ePYwcXlUa3QNR5eNZo7nuqM/wSk2nlworsuwqCH8i2HoYVjhGam5kEPg5saTmkfsFOz0UV6lpcOP
WJ2m+272kidyqFZXuo8xvJInp4woGraOu5bDwfD7B2T5FnqjNWC3neJEQTbeJwoG2zOiGg+kmAB9
sh/6joAYXBq7+5W27T9ek48vKPW4a6+y/eOEisbJs3lUhXmivnpu+qGndv9r7r1V45vGN9Jr3TLI
14XgPrGVUO8TJEMXMmMQ+SFHugwDadhc6n1YwoWVKYNUZEdaT0kvtytuE/IKDatHeP4hBy8rtpRH
lIWWY6spr9UgIB/UgRZymAbgdkbMBHkFR8EbxzpwpLHibOUsYgLaAuzTdJKzmpYDoE2Gx6aWjMpF
hleWqnX2z7r144U1u81z6lFUd9MR8rEXNkDsKfB6uTl9a2B6KgFKNZbaWxfd63eepas/krr8ZfSu
+o7/RbJs7CF9LijHrNzGSe6t3nc3KELNpyZskA8UTAxgbPPJyxtvQyYquVd19kqhXifPEZXMpbyV
uGc5mvMPLVR3zmRi+ZVQfYrYKmJlpNVkeN1iBjfuT1ACWgpmIPWmkwfVEqLQpy4Gsqnk5F9LZLTF
bKV1lGn31xrZlTfUSmwRq8Yg0T4cu8KKN1Y9tktg5/Ndr2nTXSJ6Ctw+tnhWsZax20QawQNu+4rq
kVh8m7Cj8hHvz+HwJR7hwsMfIj75jXkoTMTBw9pq39s3O/W1d0dzg+MMPnFZ+zVJ5KgCbjD7NYov
qv868iSQy4ygig4qnB4yoVw1x5FFxgtFeB1l/heqKSt5eZWQhwvIzq/bxlBXyKRP69wqHJx5R/vB
hN61K1K33yUxZytNz7EaB6z6k4dbwnMo8jmFeI1nP4T8r11X9lpgPkx2/GflMLXkoMVKMKPhIi2g
phkDSoKy0f705LAbzfQYDdnv2VusjHMewHIcGz2pLtIomCRbR3DPaBUEPP2Oclxo2e+eqo7REimJ
ZnWLXZe4DpfIrkoVfqGh6LjSlVA5KkK3shIKlq3ZOzVJnP+MlXwRBxYyfSJyCyOYw+7dACZPEatZ
xRbSJh46Z+81RZ9QRVITK/bs3kibbzLsmEVD6avI8JnvI/aCIi/Eaw9iCygJpHVgpHO1YYXVEbTl
iHhjHb9nlaku/YkR5opbHp2It3pIPKjdY9L4KoaXab/tg9hcXueqznq3QyXB44RZwzO7E9x1UDDD
nC0RgPauN+IPF+GV0o2HCqXroHM++FybW0NLw63c0/63cKI2IbYMcfyS210UIhqf2NHBhxk2U7Lj
SGZz2DzySkb98k8MtJ9ylrNG6b+YjmHt5EjGNXksQx89RH81Hpcy6CVavBowmEQAqyrO5eiQu9P6
Q8Om7ewnMeQvOSHHsjfPvPo5qhSbKi5IGMlgQO5y5SYh/IaNW8bmqsLS+2iIF7ibW6a3k2PZFGJG
9tS0QWFFSdFCmYaa03CZ2d6uMD51Te0OPjvDoxcDiHdEI3tfYn8Ni8DcKfa4/bdlMpbN/o9Rw5/a
6XzE8YGzogDU9M+I9+n3cTBtRzGSDfDzjZ6LjLAIxUBckR2hVCuHrgtUCxF/bw3iun+2/f5bW4Tq
dvLae+C1ykPc6f5DNnvGVjPRp5ZDOTF0Jsk/2+g3jVX513WgWtinpMiy5ynElcx5KKLGu95oVAz9
JG6LmCj3gQmawPwP9IUGo3U3FL230Aa3eayqon0cHMq7bCnhY8/xnC4hmNRt/SgXzFqaLkG3dvdK
MAQUNbz5dQKotswB0L3K2Jfe8Gf26zoOvY9GUu51bcKmJdYs4SG5k+RExLkT6HlVcnCDyH5RR+uv
eIZMCscw7aH1JufszNW32W3TnRxx2nLOssf5Hr2OrC93eRR9fonLFYhe99skpFqghvN4kQ1FxekC
cZadAskcGXJVNIKvS2IdnlYL6OY6IxffrnXdIFuUhYtxU+f9vp+chVMvnGQ3X8IRQOCtqrX/hDbs
cQtM5UGjhvyGAfIp17vikcpr/JSl6i4L2uGtS6r4qCRTtzTEKgj37dqHgreVs1nZgHjVEvdCDc1/
pfQs7xXiJn2xQCctKicf3/pMaUDc4PqBs8wZy1b7kIQ+jiOtfem1yLnInmzKNoMO1eXNDiUDaqQU
7uyL7quYpVk46c588JAeFBcC9rMvuWFsUdoU7iWE2oq3iJqx6wpNc9ElSfxZpCG6EyluBF5kJo9J
xQ5KKdThuxsob401Vs8Vwgs7H5viTT+V85vWaDu5IE/ZTLBBKe8GstUnE3r4qujSATno+2QK9BPk
52hhdFGCEWLNo0L04l793ZMxf5xH9iwD5t7oseW2uTKdSTvemjFG2WbqQJvWfbCdQYJSpWw5ziAq
DywXQQbZK+dAPXk4tKWF5nyWRYSQAQ4wJzuf1cdCjT9lvJj7ZlkBYzvr1GTvqxFApZzIOTYuFHQa
7vQ2TO4qmH7XiUxsKBun40ExJMN5ioIze+/7YdKSO8lDlk3UAVquLVJusV8ldzxSo02apUJW3U7v
bBUb0KTGKtSFKXDni0ZOIEddbM1ImdiND79jpmXt0fBy7pBAJOUcaN0OSmn0AmDAAHAOG8hRughB
s9baxpE6rORsZ6BR4llUU+UQ2J1ymuwaWIBYHI6oedWI28jJfIy3HU6LC8nty/8Q/ORQn4vxZAvm
39CP7dGv15XFptCs5nTL+6DItsBpmzN6hOqqNYxp2XWQr0e80p+durvLVFiNtu+mpw4RumVhhcln
5ZTBgrJ5RCY5AILourAdMq19qbNkjSxHgveGrjebzoUGUWYt0iNw6erLGCTFLqvb6JClDh68OZSx
3MmVs2yqcPrd60qjP4Zttr6FvizrtPpt1HV19yUuh5ZqxCtSo3r1vQkf2yTNrqTEdkRoVA5VARmf
fF6JquakJ4kRl7NyKBHkt8USbn4b5r2znD3sjyrTc+/YB4YL9h8RAHak22SMqoAHT6VYOiJ0i1tN
WW3SGME8OVH6aC9V0bfKmTgsaHH9PezqlT074cc0T80mqiPYVmmqPxVV/k0u6HQkgNqsih9rXG0O
GqiIdYDs7WeBcJ+4w8DBCiL0XB96mLbYx0R7DRzHRs/K+ttStm3bQHFQg3jfeYb/0kOOM8VsXJfB
apq08aS6XvqQ8AlYyAsi3CCu9IncjFCNi73gbnAGHSrKPCTRvRMnv5qgac8J1L4X6gIGXNc5Pubp
kL2MamEuM8OFVSZmk24O1mz0AHMGQunIGq0RST7PHEHWV905j+1Nh+b0wZYz1/mmTt7DoYYNqXbo
4SXd3ky9BJ8omt7XzoWOx5YMBSMy+P0YkfUYy/TZ0PV+3zplspSzSPl3D2lYruRIs4bkuW1SRO7e
JPHlxnHh3zPgsYcCc+TNzZX8EoienHAaC7jxNM6bKyCRrAry4t6Sku1wp1m1d5dRJriLW9/dGjx2
FyTFvLua9L1DvokC3jxl9VYG5eqCzcXFopDgYq/Dsf3CZ438nh03d7XogXW4hfO8gZ3DSkuslPNy
pWzEDfysPqfs6UORASMp2C6BGwTHJHaLNwxBTrOKO5XSUMKvFARQRHhwXPukZqUKY4Jh0rc5NgKU
+5G15UmN6NH4MCuKLTBo1lOu8xvVivcgR2lumihTFMl1spmFQzSC4qiqB+1DYGVQlD3jPg6bfAsO
Pb0OK70wwYKN6XnU6l2STljkJna37xvXg8MsLhCNwbolSfJoW0mB0LRbXsl0FXtNtG68NF6XIoHT
uuP0bhv5pjVU6znJu+LiFql0x/mcAgDSnKZRMM5V42UAkL2Ha2EvNfEQqAvqUL3R/Z41gjbfF4N7
DDwY1ny5obTa05lMWfngoDu6kIS7BsTlstST+V8nInFF+S9XKIVmrrJI0wEo5iWm7aYFYaJEI2jk
FX9wrDFf4XA+vePlHS5z19BOPi+11xKRfblMi4vqoLv638vUMdTx367tV5u7aUEHhE5NSYOIp+mU
sx0CUxgthyChbChitwnZM1XD39YgoL7Eb8OZqvCQCaGYP5dnVuWdy2Ywqu8uVhe71Mu/B0GAGj22
15j6wGVYKEGDvVCJ0TflPBysUPU5gYLaU+/W7q4xrUqsbREXfFpmrT+qmt/sHNhG2LegZq02OlwU
/GblSMYHoGzbIQZHL2O3CTuA7mOwFbzFe9ATK/SlgvUtFiuBdw7IXQ/QLLyFnGhRz1yQmZq3t3WO
NyaHERnO279GTqYgzcGbOIh4VGzkSwcl2tntk+WXdTPE9rLujQv+AOm+A9Q9t11NJasGNJcgdbD2
1Ca+XINVG8UXK2rGdeza2dKFvq5R5zKjS0g2aO8p2pMc/XVJmqNjYWGeKy6V119vJcdjpty1lT7v
r3fSC4yzpoYaO/mHl9JK3IOrzcriNkRORuFFGPzTmiPiNcE3DLiB4PBAVo/odrxVfu486KniPPDk
VsGzORWvlhlQnWg6Z55WVoJQlJWyaVqmGtuHIIBKfx3PsbVXYxu2vVitDNV0P3TfOitHlKKhuhfo
pXVqBiWpSMaJ7uyyywr4z5NDB8XBauU1s3WKM5XvdKy9ll1sH+XsdYmYTOWkHIeZ4QAIQBDuerEM
ipwtagOxZ526MXmbLED2t1tcb30bW7Zf76O5OcgfLOOO+CmyNw1tvEsnhNbDRd/4zhJskb5qo07d
dH7eP4VlVl7S1rqEfQcypcopjxjl3B1xqOtxsgMu1th1uZRDGyX9JxJuCwPY/4MMpfGgr4JAuVSo
hi4CsPcnpNiCE9JQIejR25gPV7xyOR+s2oCsU+gMVHvk0ut6OX8byysLfXorYaBC6eaWMnS9rxxf
b3ENwGOpDqmCXBYmTjEoXuvN1csQ9KQbPc7T5Vrq1es4XLueGmyqemYXNDbdAuVeNs5IEy7aNOHp
9Ef9dhJiuFeVXJcUxZ9JipbFBVInhuLovCxbpcoPWurmh2Gafzf/z5jfhH7CnnluNhBnXga7GU5G
qw8nGwydBolgL0e3RhOTt6HsTVHI3rjERPN2vZwIwmC8LpYTbdi8Jn1WccRWEygUKGqmY0JZHmMM
pBVoDAw3Du2sfe9Nn5LLbFnGqTDLk7xALjNU+2DrVTf90jvVgButt0d9TH43fa2oiGhoOFBeuwCe
QT1q1r6JcSBa/O/Lb/dAnq5Yk6EvDkWKRok2dG+W1hpH+EbJMo78DjaqoqydokUnVMzOJml1A9Tp
WUdSeVl7KVxnrR4PDgSkgyUa2WudKUVTzNayjONFQnvt67J/jcjr1MQbcREXK65z8nI5dZu/3k0u
dar6cn3b1OKh180f2qDrT81oGntjrMNNhCLSZx3/mCM1/F4hig1KqLWOsKeV+1bhE9lx5Pnu+cMH
3FZtVdo+aNLO6M6ai+54Pznlh4OrLbpy5Ig1e25eGncAUlBWH+Q2OuzoOvRYxLJc6452UwbPrhH8
U+cFqCq21W1+bzs9O5wOVG0bDspzaabBAW+sFPoSwxRyoMCK/ZSjKdajB6czt7nh+Ghj4CJmc9a1
pmhnGKlq32n8Cgd7GpEVZPOmH2rER4yljF67mZuvffRCjuHY9Bcso/F4sMbxo6JgsJwxGwXOGjjP
WaXsEFKaPhCEhDCR9fpWLmPvLrQdnFfMT75FvvMj9mcytim1y2bsPqOcMvMizslXpIODxcgwQYKZ
RCOD10ZcYlt5sht1/yxDcoVc+9e18tblNGaHUqG2DZXyQCU5fxpt691S/PrblHXBUjNs6xLZuHSM
dudidYUmopwFuvWG1nrzNFiFdfAKb17ihKrdkUztz3kqNLThEX5EM6bUDvp7x5Y/2JuFNrMID5E1
7hveTis5JJWMzp5aTHc5EIVH3wmfZBwPg3qDeB04oCR+Qqsa6xSPMgswCPMImt9bRYbmfyuQKwsq
7buvO82qrVACxO4uuQNmA8BCTEReswEA27/3KZYwcUKFOeKfsIjYSAJXjL4jZ4YHr1n0J61v0vvO
MPRFPpCdo0z+vcdD8CPFu0WcsY2U/6wWRCUnxu4xtYJwXZMzflf4UWFhv6ekGg66p2Pzo4MQ1hMe
1makzweMptVrb3R8kf6k6WXP77W9GX7KVX+Fv6wSQ7kkaVHAWMiFt0vk3WcjNxHHavdBn8fHuvcj
MkFDDFrnP0PZQ0zZB1noVxCBY8VsigUl2ZxaqHX3ZaXfyQt7duryRkasNau5SyuYfnwmwRXzpRWH
D800XYwjM2xCh7Rednn0K547tqZiEjcyau9+zstTOIDJtUYFTFJMytDwn/WmZfxej1Hsi9dMAbn6
1Aip0YQ50l00Ckime2X4EYW5f0EkBgShmqLxPE0ObIVJz+6vwST4KZco/YxHoVyC+BFL8BO4S8Fs
SFky6uoLi1f90cFsGPE/J7NPY6dqqwhJjqUcdvC+vU3fuU+VHzWHoX7vzKC5azNlvO9Cdby3KjdZ
+iPgxVtsKDBV6OYMELBYEihV4S+4VGFXkiL0Z1F4tN2F0pMm3LYeJF4fJP5VGIm0QryZB1JMVjx5
VHNDjZOJMB2CipOBLhNN1br5JR1QeesCLVt/mbjNprZNvkYs1lx1k9defpK67pyopr2W++9ydBN9
N41k4pvpXOM3w5x/iVfGvJmi2DukuTGcURYZ136NZp8conYwotoiNMtlN6SSuHbFdMfvPFHyR+xc
rrxdbTWhgojWlEzXe8iZOvHR/UOZd2GWnb/gM2e9yp5WVva1N//p3WZvvf97XevNM4lKWZtOuoiT
k98gjPWAZ2n8VA9e9pzBRwCoNqL145X5cxu4SL5Dol/LWVMvOQ4Gwa9Sm5FiBMCW1vZ0yKe4U+9z
tanO6GnV8xrDWnw81PzctnEJ6rTSrGOcWXxAptn/08VdK6U8I2dVES88HSGWuHjyxcc+EF+AbJ6f
Qy8xDnKUwse+zzAE2Nmx9IZkRa4EJeplbCYHlfNhNFj/Rdl57TqOa2n4iQQoh1vnuO2dw41QqZWz
RIWnn090dbun5gwwgwIIkVySy962RK71h8sNzNoCvCJXbFykCsegsVtREKMAcVWCQR6K3t4g8HST
xzFakrOxvq1tS/lUABJjPPtlaXG8pZ7OWqfI8fErIVaEBThQzwGZWQS2tR7xu3uzM/wG5lJ8aZWU
iB3reMtUdW68i/H13vDplkiS8rJG7oYbnujlRgpUNRNo6z9moeSXG6lYJc+FzYgpwsRmpyihNw95
VbFesdAAGoddetvHD7GOtJ9WXJUhhm/W4wm0sHg0kHGsOQwrj8O5bzsw7wJUSPfdoL5p3NtwJiq7
bdkiHFJPpvroUdpjd9PGP3E7XKCSp3+DX52sDKtJHtBPwTEwjfCetcf+I2q6g9v40U+Axn/FKioY
mWe+Vbo+36pC/yF02k1psnGQvZQS5218bPFOVkHerf+YsEt8Atwier/HsrLIj/4Nxq7oCMYYUfjc
jKR68OYRS23UwIGWY39IhQYbYaZAIUONi15q/I9ZpKbrPco6xQoE60fT5NW17Qf1JarVVdiZxnvo
qeLYoUo/Py+Md0pv2bpGrG0nZwu/Qxfq5A6T8YbEVr8uC2FsTSco31uAyYukyjEz6CdyWQagnzyK
X6sAS6TOUa5h3pXvhh22h4q88hI0iH2Gt4IHrlI0Kyhfw8FX2vCjniCxseArB0MB7DK0awyNys84
bz509riPaVkMl64IC1ZDjEM1Bj0SI5IAvR1RJFPdFE2rPgQQj25H4TwW+5H6UIyoomAQqD78pzg5
G/Tm9J/jUNEF00IaJJ/6zFyMiK6vuBv6WBFggForWniRR4MblzslQwP6zwnNyx7EdJbDkyNQagwL
503UTr+Xp2sxuaG/jSYw5VnXE+J5EfczFKYRD/BnX8WbKrZQi/bU+h1iJLN1ojRbHKLm2M/Cn62S
e9fGRQqeBUL5WYfe1bZN4y+voxQbVhkkOzSBTK/2XtJ86pBbCtszsJvyMGkDvq1m7C4tFdvhQgMo
EeHvuleU1LiMWaksbc0Un0GC8+bsNzWi8A8sWf3StGoCsBVOVw/5gDjsY6TDTXS5w7qM1/DvWVHI
vtnmJhDjn96Y9edMWB4OaBBS0EUACIoC5BVyWbGjwpzvY16KxH4f8S7V7LMr8gepyp2LaGdC+vtI
MXwq6uCnVH+JxszdmiGYEGml0vFdWjZJnJzkbInZJsyP/rWszeEyn8TvJl2CvbR3Y2gMV7YAHUbo
KlKLc3fKovFa4DX+UAnjNjTMQ3I8E1QemwCfLxlbqRgceQHGMPM13PkaMlZOsli4XUN386BZGzWg
F+gLv09NAK1fxulXWgRw7cIgZCnrN1PHvm42Hh0GqtTJiF9Bbagnyyub9TDkyA4IQzvem252sjNA
S1e3GdmX01q49zwR32Lvw1WfYYWekgkr6iJ5cvEqgRyUxhs+K7JonuW841ntHDVMKp+0qJyuSpos
ZE+eoHSm2KeTJ25jDSuYbRj249KPHDgJuOHsLHcyFnqaIxzR5Hl36wO+QgF2QHcPP2iKtCEbWE+0
P3v8toymKL8b5PCXBTVGSObzNqMri03jWvGbGfhvOansnz7mzlbdee9knts12g3WMsC4aTN5wNXU
1PY+Y6s2Fv5Q9Q9xFojHLHK+g3rzPoH3c9sL9OToKQhluiVL4LDxPu3E+ICcFVFNQn5ZhvaI3OMu
9Qn8w+J/btqI18grkIgaLOvFQVbu2MXp7OnAFaqgxH5VS7Sr4dbFJQ7hCckJ3RirpTP71PpAn571
xHhUG0q+Tq4DoOARdhgpjYIr5+je/B/GoqDAhNWK8sU9OMpHAfdiiPu/2/slNTwCCoM8EPi7aD2V
urbSciQNJ5GIizY3jWF1FzPKPGjNoEktJXathRwMWS0tjbKuNrdBNg+48STWSRgDCfGpV888RpM3
wypfxiAeL8gTx29IbO5jFMYf1bnXTMmy4qN7tjrknJZyTKd+84yU3FKOuVpV7XKsfWA+YZE+X9BR
o+ECXvxFXlBBHw/oA6428uzCKJ2jr2Cedzvd17ND1aC4Ik9tRl/DqxVpdSvI9sMM1CqEZrAYH8OM
xAGWGYsoNf0Dmmairpvm1VM1sdZ8MwEySkgyXim/VEvNCYZVnbv9uS7gG9+OZHduDAPLUxkCU/vf
s+bclWN5HeCKmmKHLM+1QCBsheXgZd3hboCYQLELJjV4lM00WgDAqkpbl57ye8zRLR5a1aiS8GFM
TmhROiwrYfUP0GZ/WNkUHHUlcR/VuYlibVGbbnh1asvBYttFkcAednLuFlW33X7so25xP6kcXAs/
7UZbxZBwr4UBfgokfP2RTw4sa/SOlCbQrhqmkHI4yTVl42mhjkUm+Vz40MomGKn1hWI6RsLtLiUE
spfcMd0lBcd0JyerXEF40GDFLWcpPKvXKkW6v8WSaunaxlXReVMyNioVDOmzrN/KWDQBjf1oKCBw
5pex4lpboMBSY3nUsGw2IuuoIdy3EanyTfZ4XgOc+/NQ9ktbN1CmdbWlL9iF3RvHCzXUHf4ZRKEG
friewlaYx/6cloOeXXqzNJT6+0RNqdJDMbb/urYyh8i4eXzINHHys1R/oNrSnDFWW4SmrT3Iodv4
PMnTXqz6zqlXf07Ms3w4C6C12Vme6mmCE+ZxvVLDjYNk1lJ27xMyTteSE6VQSoNz7P1VQTiDjQ7J
j+saABDK/pe60quZcuEvqswvSe9BwGvm5LlaZfFCzgYdtLsst15Ua/xLCxHbGcuCuiH0IsoD0eid
ZL/vmvI0QoD+Z0QOy6aO3lWv8J9GhC5eEO8fXgw06agDUnRJjPEFeNy0tKbJ3clJKhfOxozygF0H
J+SK0R6VekLVaO4CUikf83HektCTjWDB59ZYw0QJbJwsvZpVpi0Hq1C+SsfaGK3V/wowt8hRJ3mv
EXNCbaFhn1pB/NQ6LFxQ961e1AwhmFE42dJGnG47JRXWuXZp26dRkNmDcMryScPJpQwT5yQn7g32
3N/Tqi63GbU1bwM6aNy2bvMpIwK8yLeYA/5UUZUXyC7OV74dy/muDE9xMiX7+/XaWXtdvhBS9iQL
Yudsoza2VBxWjGoQdher0NtbU0VDusSwudn8MZG1NhBbbBO37eCyVJenDHopFkjQa9s/ogfHS2eK
Rr3TdNZeSdgATQ8R7uPx3/5kaU294Z/XlEdNGb2bUP5u47dY09CvbpVOh1tXvkZbCeQI3OZYoHO7
CnncQoXnfy8nw67YBg4S/veLy/Hex1oFdcTzH+MNzwZNt1hY/POfkfGAp8AKVORReLqn4sFVj5Nt
55co7X83E7z8S5QEqzKzIK3M446OikI4OeWaZU+0UjyzmM92XlTXGTdJ69brYTTtF7XGdCvpm2wp
Z/UotM/YPn7KSTSmh6c6q9DlInQmy76gwLsqBGX70BroZeqPwjXKs5zrPfTbghY9WyOvykWCnLlA
8zIK2LpayhHxQmq5nYro5DT2WzkmGxnSINDJTwVUTOlPAT4ebYtrYgiTGf0nOXRvEHrjbfaILCvk
z9rayS+Ji9SeE4rnLLMFzNuhXaSBrh7kmOf6gmdy42E+TkgYduI5KcdVBfbnKk9ISpO0U0oNQE72
Tb9OgH0uzTbTvkados/QfvMHz0LzECFsS29wQ7HsC7yQ7ltowgKbXF09myiIXADUUl2YTwjS6RfF
2OpJQ/F26arjc80j/lhrbXeUR3af/D4y56N7N1JRgc7GaivHZ1zlptWtn15l+SBEzCrcshV9kfEy
Ql5Ns2OzXFAVoPWG2txOM6MqRwv7OYMCsACLYf8Eyobns7C+GzhjI5eHCKznNVj+AhOikEBsqyfN
QmZDEi9BaATPUBmLNj96qloy7BFP+x0rr/tP7B/X/SM2MU5UTB6yohanSQt/N0Oee+2iilT0mORU
3YuPItGb7b/G7uERgsAnGTcAjN5HrcGu7+9r3S+tK8LfaiXq+iJB8S4Z0YPT4d0haaOgedXUxhkB
avEeCEgqDCcYkKKqUYLTmxUOpx7fmr7tu63wdOedu+SvxJ9dJ3lavyITtZRRyqDyUxzUcolEt/Pu
jJQwQS+wcgsrnDRDhS9dnVfrJEdpHKu5/DUakEXWnbpd63N36qeG9QTmMjKkifJyKWBEsbuF3nIc
5CESRxszoIIvx4IIwZtF4yvINVboH24j4Q8PrZEhPNnYqE/4dfAxbAx7Sj4CPxpPoQnnscmz5KNG
JHlNOtDZyVmPJTAurdpThibBYzb/mueT9C7DoA3Ekg4Sa27qSph7E+qfHIp9EFo5juBnKBXquq7S
gJUCNy3Yqj0/9mBahAjqUEsS4YOccOVsPI185dO1HG8nSDuK2ihb3H0Vkg9UDP1OszZ6W/jgWebB
fAP401wlmW8czXYQFx1LD29Clwn6nuCHN3kAmNRjHpI1kkMyyrDt7qHRnzU5L4fa1rH5bave1Uvt
heUDXNLUyHsOuCo4eFPbVX7nPeedC/DE1MOlyZtcxxA6d34Nz76a2nhdRCJ4geZkn/26fwlbJ3iR
Q0HtU65DvLFOu5ewB6+aIkd18eE8KWmmHKDiRZfMFAjiVejXLePMaTa3vgwUhhdvyiLMUQrmPDiI
0UWeE6QUZtrGfBAxXJLd0M5U5sg623wgJG1sJ1jgnNujocBp8gx51Jl5u2r0DE2WHlPwhWakMTt0
Ld0BpqGCnSXpJuwT6+w1FByT+NVpouHVG36x/VWeo1wMr3Xo4okeek/2qPWvRWNRgeqdRzlnUdVJ
jcq5ytMyxLUDx/X3PIqpeyTjB5w19Rgpif9oTL3/WBtL4QoIpXPHR//slNT1s+K82mHJ5+wHAxQJ
YRx74aIoHzYws0feC7iY4UFpWOHfILEzBlYeeb7NB9zaF2/oLPM2a/RhwBfg2y3gPh658brVAf+y
+Zj2v6sSY5CRMYYD62z7iU2soaC48gdd/j9NRGU+Pahav/J6FzlCzKya26HsB72DlTTuAliNjfzy
1cJOgBNCOu62UD3w9xICKWhHMc5I9loPgapAKpkN9/ohO/VpUbzhqp7sYoRxwMW4I6r1HdUZgNUt
z4+VZigg/SMNPSDbO8seDLPi5E75221uqNsnpxzxkbNsZy3HoNG9Npp3/QM2UWZPuVJVZwmfkHMS
NXE7yvCiVqvzDV+hZjUaVOAO7jqKUoJxaNOfiZlj/Dk/huWkHO9a/6mHt8CfNEHJYMYcBrBCdo0G
FRCjuR472eYngMqNDnjr1e9F/pSlyb96BT1jhhfJuTmyS+NvaY8qTQFUB6OUvF7YPvSjP/uBnhf1
wuvyJSy15CCnWyd3wAbp8TbrY5hkyZA1j96c4VFLMe5vXwXHy1ZYXA5PQZaVT7AEz9msfxl6wtoH
eVasRq0x3ysH6ZYGei5gJHQva9s4lo0TbDFC6mFDZw2IibB4MXEC2OCbYRxx2hpPmqvBKmbn8Zql
dbxom9L/hXSzUY71+1S0VGlA2D1JoYnkbbKH7KZKQcLM3dWu4SzklAwaBu6zZJOmnWUHAAw6K9zV
YhBXFnbL0Vedp9wLXGRHvGCtjvit+U7j3sbwgBN1md86oI5JJld2u5LxsqmhSflGn2wnSKIHhZtl
3mTIs2ZkVFM/VC7QkNuXpJwd6ExL3echDreBP1hb36ZabllD/YTIrVgj0oM+T5R1eNZb0UnveoOH
Vib2TTY2pylts20Lj2M3Zmruk55V1J09Pub8Bl2AaiFq0GlbIdDsW+tCr+E3tIhJLPrOi46WXR2s
TLcfZJxsMhmCxvuitWprK7ud3YSb3HC1xdQJ82gEbKvlkWxUw2SsrmCW3ebvoySTMSdky7qrotrY
Km2hwnDOqEX6Tgl72xmqXVhoyoW1nXJBG185GxStatcO9pFIw4NV9m810sIHkKvORTaB3jVnFdbz
fUhNAveCBQcZPX96n3mehZlYsxzYt0TnobRoPehVyDkHJOjTk+Op4Q+vsH/Gpp19RoVmIf0Xaq+1
WvrYLmnNbK/YrD0+3gtfu3hrKvEjEI3ujAUQBf60qL4Se34OF2mwqCqESnuUkoyARFtmmeGbqEdz
VZed96BhRrEz/RnUCubgAQnbcK0bavuqeE21yEbD+1GHFtkpMwm4IVQ4jrlnoY3bvhTQD+PaY1lr
um+hVzwg7lc8pgMpMN3dAvn33tJS8S5lkbzdYkLASYGZNUvZzaCnox2epxvZdfrAXmawTQ6yG0za
j6pqPW7xXN4FjZcmvvvioUjwpA/V3m5r983SB/tkKwlM7jlKmwxlWflJscEU2dNX2RgDFELxWYm7
7AHdy/wBvmd2azrqc1SyXbw+/x63hyrdiMEHHKOT1zfjFhhp6EZ7HSLsrsb27lHFGQfgrTB/dPBg
OlH+QpenwGAACu6ke9rGRW3z0LOiewCK1oGuwBx5KjE8dZXil3CjC7nA5sPDSXIVdYV1rkolwYLP
wC4GM/cXu8NKQ8ZaIfzJtA1/5BZ1e37KJcVeuKJAeSlKzCLvuaBgEvN0JZcnxu/hTHyu+uIX0tD8
rYwue50UDJn9uLO26NatLbPLj87cACbxKNUDeT5WRvp7UB6ZGebsC3nIU/5cOO60lb173P0ytkue
KSj4/spZeT0t1rn0vX8/+XZp+foRiTe2k432r//D7cT7xbUq2Hc+VqIseb6PlFMeoZmG17YR8aKZ
1PKTXZC6guoAJW0stQ8rg8uAbjSF5pqNZpiu+2bwnjCgAlwVfNcBlzwWQYQDXdv8+wo1XJKDbjvq
hzau5YWrUVBtrFOe6HF8SSINErUp9FfdJgkju7IiLLshiMB9NQtp3bv3WRkcjp191aPu+P8/Pyvt
HheF5EmBmH908Lc5psWQJBvZj3BTwz6RmxZiQ/OhHA0CUBiNqpZrbg3syK3oYM8hMk5G+JPO/Xs2
8JwquzyzSTV3E3ogVlL5D2xn/YepTC30CymoqWS/T3JMzsom9LFSGkPTWttz8H1iGHNEUkJEw0WU
PLW6jp5TOYEez7rkqfSs5Ak5GG3JVrLYyjHZiIIqkE1Npcnbc9XZ5aFt3X7rF554rNEqWQrb17/Q
uTsAbm//wvUC7lldfTMb6AG2V/uPTWvk27ZX2PaLqDonPA7WA4mE1xRh+4WW9eMv14UQw9lmrHzH
w83mpq2YqMJ5zUNggAMsuf3gWNwaV7Id/BeFaX5akX42RNT+Zds4PxdB+T0yXWSBvVUbg0zKrEhl
j8dPbM1T+s0CO39AJdpHS7SK8wsKbV5ME1UYFXpgb3Z1rBVHVvUN3DYXzmuOglbi9sjph65xAbSf
rsfcdp9s9px8Zkn95pX2uChEEX2VXfHJDTr5GeftzvOV40jp+QBkyD8JvUPmS60//SzxjihK+KcK
hIHvZKgQ2j2WmU7TfiLv8MvIUvOqqiHIsSqNF5Fjt5+O4gqYcS5ZFxbr74r6IcPrGkHsrh62ZhAa
azmEQ/VTBjftyRvH7iFJApVaKVcWSJpTDW2VPbffdVir/L9q9ERbfIA2kNSTZ9tzZjxNkHxLgHnh
OcFzbhAqbIwq+JlGiDM1pPpfKUz5iIAn48MIsHAfgZHc934p8NhSrDXZCfuKNbF97WYTVwTLwJMy
JBs42eMCIT/cxOaIzPenfSEJBoZTf/tPCuL3sSoRGo8gVK4LhcqUFU6Hwgbe37iY4v5xFIAH/nOs
D7YOT5xh8j5B0R4jXIl/OSCweLRmX06AlFma2MUVTpO2wxfB3uW2F16jVLf5Zg/FDmfmaZmRlT6F
UxKdlDYumsW9P/MjWRF60cZPHWTa/wlMCp1AN8XxikKz2EJDUw9KD2/RKyPtxWsz68Li4ORHpoq2
afMRCnLj4FE1zKHrryrREQqZI3nIaNh5KQ42kpW2j8b6ZzPf0ZS69c7CKX7K+5uZxd45YU7Bpgqw
TIOQf2i0G7II6QY4S/rm+VOyjmp/3MquQJtwpTtltsefK2Hrht6k4mYaKgoppWJ5CMiNjZqulzuE
XB793FMBKY0OqvfOq6nh2DU55nOQqNYz/KKMN+Z3RznWYq65zUSXreSsOnnudT4hT1pnUWkdpktZ
rVFLaoql4O3+8LyXwM7RU4BDtcibxH+KK9SIoMDl0E4IhToJyhI+8z+hqZ5DLWlM78lUC2Pbz6FR
H/DL1aKD69fxUTZg/X8fyW6qRPEx8ydQi/cYTV0Pkakd2DoxLkM0X/192i1YDt7PkFfl2y8tSatl
VCg+aLQQvrMaviqNapxlkw8BxuWWnQcbXagmeFHfOHPW72kZI8fcmPoHddJqez/Z9NLq3HcfcT+b
AEwYTxul1++t1jGX7dzFX5m/DFnVlZzVUy3dYk7YruVsq2msLiB1bGbdgjfQsRl+vE67vXWrsV4p
GE0hGgsLIDYwYUEGztq4RadtWxUF9Nr8ljpzsY51zZ5ND3YI87Blmg+Gn9oY/ijDyTGSYan2mfep
ZhpIAQw2ekUXx17p4tOAOvfOqI0H2Qtjt2sWeWvGJ9kv5yNs3yPUdvEHLfBroPapqCjShAfZE37M
ylIe+kWPKYreZs5mxPd4kZmkDFZySjYKSMdzg5vtShlRFg+QBcLwex6U05PTRbej0enchZd3LbsZ
XjDOS5UbLMLCWd3huQz6ezzKRmC1W24mRIeOhVOA/vK0HeIKxMgxGaM2UbWJ48qHrEPykpsxX8lZ
vsJOM3stMs3ahrPKhd2pbx307muK6fyzE+ponzKMcF251xBoXcmTStculr1DCVrODt7zBKHvLbdE
d3KccqEmFiUSYeuvw+BO0FVQ3rh35ayks8rZ0tOYtYLvwrUED7e2XUJp9lepzcLRtJT+nP9zJLuq
XrTch1p/dZ/QVAeUpWlPMLBLAF3j0z0tIVMV2CDraCzi0j2TPGS6QjZyMkXoVk7KnhZRrrvxDWtU
N3I9T48tvMAXdWy6taa5KHCA+nvB08Pf27MhmpxFXC24hnp5kJOyATq/cjRneCxjNHuSKOKLofnJ
saRogiSx+1gFqEeZXmZAremst1gf54Sw8Rj5kf9qTXs5ijonWrwUICM9tN6MWdpGMa0ATSZOCfNU
3cLArdfT3HUzgUhtg+uxnMWn9jtGtMMxHo36JJukwAZiVUCFPGnB7OlUp9tq7tlTqmy1Fketwu+v
rTk6F0lVnHudBnFcMhVFg0vwYK/UHCFcx+6VFaJfKN5jx3QSkMf5LvUVzlr1k5Sd8X39PFDeXfV5
kAzgmufUFg7xmBXPCn1d1hyoczWvrjevHMA4r9ThxcSNHWkxUnpVlX1EAigs8lYW/lBH1QE5iBEr
qcLJEktHH7MVRFsLfny5J5/t/WJVeTsI+uKPA7wBeZp/BVY/OwOWfY7ZIHmZxFYQzZm7aAM7hxyq
wF4v+jdcXrOt63XBo2zAfeRr6BLmCswOjsl2H1jbyAak6/8TUxudd2jV7MMi9/6YFnbw6KPr8lBH
ylJe5B46YA2GJnx6uYfqpfYSO351vL9opWrmQh2zZCfHZKzfz6t5ikZreTUlnQqYxSLYOBHZqLQy
azDhrYBQP4XoxLvOMacAsJlsB9867iXLoZ4ddSb9m3BH+5fqf/OKGsBxB0hUCariW1NNWO+x7H+x
VPSaqryDGYjK0b4Z4aU27izR6lW4xDqW9wxpxlkUGbJxnhOe1dhRST5UL07WxX+pZvsVeNROBrRH
VhIarinQ5RH0pJI3I8WzDAiha4pxRQJLv3TjuExjBVeWocyjg+PFLKQCBbMx7lwg0Fk/YyMYL8ci
2oZxOTyYc2a4cRr299h9yF48p487MXT7auYAisJFL2UeG7WwXntfGm8PEqlhrAYkAb5IkvCQyrQf
7Hx45AeVf80AZByEFfUbr2u0N5RKrqkw8kuA3MVy1LiZ8RzIT1rsJK/ChUKXt6WzH3o1BVZlDatw
NEy+GTndAasePXX9tZy1XYAGNfJgwPIjf41p/LRBg8A/qDlmGmVRqk/13JRxVMBgZN+D8nOwcmYp
IZgf3AVsdalTfnkypgz5iRgJHLxlWZrPXTkRoO+pF75/tsWoPg36ZB/KFDslGVEZyxi601POE3s5
CdHs5DDq7VRw9L/kKfIqGT//TQ+1+nZlbb58aLlXXxfZWUYUbjccO8f+cT8pKODzGA5if6EDzzmI
suwAnF0sSQyG/OhT/7HQ0h8VUvZf/YDCnV8myqlt7JD/Z/EdpM/wFbk4b5mJAEcQOynac8M3GZ/g
icPacrTXI2LlUeo4x2EWRaduK2YV838ORek2B2R5FvHQIGMuI+/hhqZN26F0XkYd4EDsYGmELU2w
AnTVrlKzb9FHks5GTY3joiLIuxCnKwYog676TAGe7oI0c0Z0Ffky4vCLiiV6qSMrlMA4U3fUz55V
QDHpVJ9KXfUzSxzgAR4fwQLdu53ovxV4XfziubmAAmEGCy8gwemmyXdACcNiQlL4lYqRtzKaNrj4
YYWxj99FB6u3nFNBdnQzjNGm4ll8MGc1jaFLx5M8csPBObgWKgP/fXxoi4JlMirfC3cw9XVpAT0d
EUha2rrurDqr78/N3Hj8QEY4ahzqIYKQsY6TpVfEa9ON9FcSTNbGs2oMM+ckhlmgE0q+erjNisJ0
KQzF/a2rDaG/UZK2Rh07RQG5Ykc+uv0TFJG3IfGCr8nDd1y12WnoTpa94aa0MZUu+AowdybJTDG9
EvlOzKHaQbSG/cmuGxglm86NvMBclnX0wnnVm9HFET3tVvICoK8/eg16I/XFZ9/LLBxGXfPWiN7e
O5ZaHu5D8sgIB+tctkW2s+v26z75x+lTLKZFr7GQ+mNCng9y3Dj5guT+3y8no6g+KNu+YNFMTlXb
qyMOYlQTEGQd7fwxrlI8WJTqi/t3/iibqczik2qP1/tQxlL5PBrJnlIoCDDkHyyY2khMzJeQYSF/
42tc3M65RVXmurG8g9qOynuYhPZSndVTXDXQnsfEuHo4Ln5hX2JiV4ZkV1KNwVslIjSwGE8hGa69
UcV4R5n6j8z65SPrAmZ+OZiF+4m2YLsGl1DtazPSPrruGrm6+1laeBgG8AI2aA84n3nTbiwNKTHE
NqKjE5E+ThEGmgUX4pdhac5SlrKZjCHlSdy5R9lFMVFdK7jUmGWK4ip/QflBxizSJh619AFRryfA
h8d/jcnAoMGRrxeBWKZTWJzsqKbINTdW5gXtQvbljByEJo6cFsq2sGyIkROy8V1zbQRYCd1j5dH9
elCS9kLP8Mucz5Tjt5eQcbrX9kfRPNyGyL2znTUVA41ynbekjeq/X0xeAZxfiFdOVGEuwR9NXkXG
FUJkq7BP+7U2xDCgKvubYbXG61hYmezJWpjswX3/xt3DeKWylO9Lu1pSUImOkeaHxw5+1VF2ZeM0
sUw2M50XjljNqICj2uvvwq1wNyyhrdX+kG9CL4P/MPPW1NHSj1jFvEtg2w3j9i+4m2qm3aYrZuU9
CX+7Q9xEAGVlqKddXEzDiZsLRlmjWg6nyo7UBTVm7CfnGTlmO+5wkt189NIOD0D6WTpZG6x7/pIT
spHXunenyK8PPUbbr8WYvuXA8H9UwkGeNxx+xbq6TaIRf6ZO9Mto5N8iaLGodVDhVOLtCMYQ50wU
xfllUEpxYn8zGZn5aBQK5RI214/JVMaPEQ/90bSu95G8zLalVptnIANtsHQd7b3g/iRNV5Za5pHS
dqEOouypXwzFrXe14qr7MG6DB7Lo2TqKiuJVpQaxKHNM7xIT3wbFX0Uh1Dt+qzH2MhgZRa3SvQWD
wj0uJU859I14s3P4LcJvnJWcTYLYXvt4qW9ktw8mf8mG1l1ooZXzhHdxcZim9KiqKZYw89H/OiYn
rPkMeYQbx7Jg17P/X0+VYYVWxauAz34X52q6gmKlbSW6IWvi9IDOBLpMM+LBstriOXOogNjJIdbQ
8NaUY+uZ/AKHyD4Aeo5+2ElNqQllvA9L0+KlPpkAEEc0MMdhgJIAVmehq/VTwJ9nSX20R6J59inz
KzJtMaaPO9GCuh7mRmu8iNJYnSJ5praYXrKtzcjRnEzXGx9Zlk8sE/M1Fi3mQ1+Jahspir4M/Mmi
25xIhkzPveqMz26H5Io6OPZRdn3UO7d24GNjMM/6ir9F1bpDa8GIH+JSAyrRegjY0lS9E+9HipYL
w215O2ZcVes0Q+vODSPvUQbqs4ZtZtTOTp4iJ6KkOJSNZ55lD2cEyg2IMMgeOvPZWbNKkHNpfZji
Nj2inFxTeQz6cz+4I3iLMsINtIvWbODcpxRxFCRQK/81GQLE2Yyk+HT79pdCbuS7qNUzqdzxL8o0
4DtdKyL3szbjAN1WZ4ITknrxr0Hpn8cSRJqVpAibhbXyPsx/nWkY+6Wum8q+w9L4BCP2wRLoC8hm
6sE8ZJ5YqU6V3obcBv1/D+zA3wMysCkMfGdbF0kGxsnDJWA9tFNsIGkvA+R47JnfEBFjwaC3SAjC
iJvBSEund6avAJLPujaK+bNum/d+6CF4MW5HDa6hUV3u0TaO3o2sXP8XZ+fV3DizZdm/cuM+D2Jg
Eq5juh/oSVEiRaqkkl4QZeG9x6+fhWR9xe9Wd3RPzAsCaQDKkGDmOWevTa1i99i2avtA2H32qPF/
OkCBsEQrvghDq5YmkD8+/La79fpc3Td6yw+WDvWq98P8Mzv3S5H1/s9ucFY6Ao19no/jtssQzTmk
8R66ZiJfYIpsWVlFzNKFpp4JOD/1FOxlM2bnipmf6u9UorCfUoOcGo6n4VY2u0HL1xm7j4vuWsHK
wnhpOySpuAz8GSiQWMrGNPdMbjRtium758Q8NgcPc9e5AplsmkO4ikhV7bkFuSiiugt+26lbyEnR
PJPaNuo4LQCGsk+4blytdMfp4ZLW+Alb4FRCL+PPN3+U5Ccmo253aYVWtb19nnJqExbEmrP9r8+X
bX9OY/4G8hL5OXRifd+EKBd4gPEpxZ0FP1Q7Ocv76VNRnO3q6/3jWApTXVldwgItM07K6GLulHV7
oaHhjBVHP8n+arTCra+ijm/mabe++axoq2lpJJ67/uMKNl9Qq7Gj8tYu8uqjreJd7PiorX4fsJRa
TJYfnmQeQPZbMbtPG97Snk1drvBllXsryii9lRyWOQRqQvBAVzQsAeUcykP8k82nrFeoR+6zXlnq
Jpakc1UKNpOwoGlRZWF8yvzsb63fY5Y1sQT/2qYpZiXB4KNSQMu3NhS07rFrF6fI65QDjgfOskv6
8bPl2BX7T76/Z27CGwi+EJ/qz3JWNc8a/nVWr2XWm1pu5cW6YMerfx+9UDm2decdM6wKV5SH6kvZ
lAMuqShqTRLTO+KvzpyyrzYC9xocIke2MXJmKE9v4yJ0d6LHvmG+o7yuDBP8AIpErFE8YoRbRe0m
EVHy0bT42eM0/goZhYcIEtK17E+CHK2giF6sWvMeWj10l6k3JB++XXzPvaSDBOdGT20WExWQ/dXA
zi2hfmTQjO4cZWWySPTkiIq3P2CcPCCm5zDlHVB3CFChmY2/ukQJ15+KxLWcAWhmk8+knLTAyTOr
rZEqDejzUehmT5Sp1VelqP1t7MHblM3BFuGVqgssI5hqKmPEgpqKGDnY2OwHvdB8lq0wVOqr2iUJ
6EqYwbIvxUWBZSY1lol8rVSw8G7BEKctQm1Hxz3S1yPqhpxiXEzQIPKl6abvuds0x7bLQbYM2atU
Ro8Z4p/Qjp+kRBor7vQ8RrW3TmzXXLaqAjhAzjNbfOTmebIlJ9/nyT6pva6DwnwCpogpGokyO75G
0AFevA5js4b6y4eauoAXYCXVJiPTv5bNwSnVWRPwQ7ZuFzTsNLr46vRZdrva78pfV9epWrFkETng
V+7tZJi0z1drTou0nNdNsiy5jkpnroagR59TuskuNkJ2AQKBkmcqmUdFynKg3OIsu9wJK1P+Xchh
C0/dymbCz3yuXXx5cnvqNqIY64epsesHs1WAyss2MOERJebcK9uYulBvxf53fe9DZSRWkaFftLjM
MTnlUNZRu6+S8uLEZqRufzfloJymdxSh5Y7fr+KZU2IWrvcwzAAT0x+6Velj9/zHgGz+0VeVeEAr
bI1XqK7MNda1wVnp4l9nsk+J8uAsz8gCkhVEIP7/PI8Etluew1y3N27goVh06kpdFpFrb8xZsSgP
ss+JkhE1qi5OapD3z6OqgmHnWeYOTidbcm8iW66vU8fMU+/3TKd2nafAxU1GL/T82vdatbGFYa3s
tMyvSU3FKAkPOabOE8Cp9itTMcVGTsDorTqpBLYtVNGntA8vBn4DW7Id1pUMW77ovNT6PtkU6Zd6
+tWt8mlZZNR6hnFr7+XcwCzsK/XucO/sxP7eJu7Cmef6FplTOZecUrzUyjxaiNCu39Sg3NhVb1yL
yfMvXi+OSZc3b+S5dOhlykTVcXq2dKXfx20LVsnEujTwkrVsyYOCvPe53pmmGT/fe1PsaFujnvCl
5TJ5SM3x1IRNcrxPTUioLgCaKLe7h/PcXMV1cAooMrhf2qSxt6wwcN3c++zQEwucUxHG1OJkG4JM
qTcnSU156s4ZUnmw+6zbFWpw0sjF1RsihUMDUbDtRnEYx9jb5IXjXYwwF4sMFO43Qs63SkS79D6w
TDBe03IM1ikll7usFzu1dKpjh7dYsxiMdoapzVEDc/yrs5FDcSPCtTZbgXqeGe3aDn9YTcUxvaqm
LWsfKEno8pdRFpmPU+iLJzIvWCPNAxhHHxMzL16nGG9MjUU+Xs6Ns8Gxb/yw+mVqGcGXEj3NxkDo
tsOFDMxaGvOYSsMvlgYZKaMQ7tBNCrFrP76WZoN+qTablZq0Y/WaICkFz0oidOgsZV1VldhMOmL/
iqjIhz5lmwQRy6thl9Ne9kdThklGOb32jTWzoimLC8zxQEmbRuWYFn9oKplft0ohw+CK5OXNsIzm
Lz/XM5BXDNbAg25UnnpDwQdqvmBKoKeQp2ULWPMx6wPlm+yvG+r2LBBDD2mYZy+hZTyWhes8QLPD
em6oP8iHWV/6v06I5d96fp/8/8/hxyqo1p/wNypCcv5Di4sEn/wSWkYj0r+17mPzTDkmnwP/3XUV
Mythk0izKOnA26Va9XbhfrLMEHGbIvKveZFTwDmlAZLG42ga3s9qrK4TP8OH56cEYf2qedTYAy+r
od+wBxmPTTSBVIzzNjqFxsrI+/GUdsmvA25rVNniHXmbJQcSF/u9pn51KJRyWZ6hgint4qElrfTQ
egVSTiyVywdTbw2gtvOQHMebN0U2Mw+Nld7t6jDe3abfL7/PlneTA0o6mYeQ4ncoqDNAoaP8kuWU
bOZhiwZrHohHzdkbvvNC9WlKdexf/YohNKJ5CtouZt37ZZOCBBtWyZNs3A8mrBs1JMd475Jnued/
74vGo+iFe90PLv9vLPxQi4am8nzvl69mJAARUUSat5/gdqP5x+uwUd3Ual4sZd9UlS7L4cjPd5jj
Jrff7z5bU/qjp8ITFnzpPoaxpxwgVLCtMQL32o0KsqM6n34Yvph+5JlTYzCvOVdY0erGjVRjk4xW
QujYwQeTbeGdxSPPUEwMj5LHo+ZwEFvt1ww5qDTmtAlzWBCtRPSwXrndJLOB8mLQCuXn97Xe6P51
rYT83G8/39m5j8qr2sjd+rMN+ZiiEHOMIN8JVZ0WRZ1YpAuJkcHpxkBOKfWzOk+Rh8YSbwHBvcO9
Ky6GadVCOFnLPnnBGPUhGTZQ9mZM8Gi2tdjk2tA1T6qimis2Qbh8Gr5HMJr6hoU8HRu92fYhyHFy
QViZlJ26G/wQRpPZFRcnpzyyV0WxTELhbeUUOQBGgBJRGN+yK+gGcMpj+6Nv+25JfgYClEG9SIuo
gPiid/atxjv3E+WCYjLHPewTgeG6zx6oAbCHV+Hcbtzc2LRULC3l9Hz2Y4+wGzj4qfP1fpuU/PNT
kyBBJxWx94zZYROGp4LWVZnVT79eMu/d4Rh5+b6IHP2YAn2haC3mO0qeys4YdBxZI1ss4nlYDkDy
6YvVfY6NgA/7U6cGTguPRCGye7/h/bJ7X2j7D6Nepfv7PeTZfa5sesR1HtK5Anp+6fvl92n3Poso
07aM7e/3uU6AdCiJWSVaadk9qiDo93lFlmduhTpVuit5CtbPecj4OvxzQLZHb1fy1zymKBiH25Tb
ae2Wmx4n3tv9tFTtHs1WgMSUl5lGj3g4WYkUb0aqw7pH2S0Pcq7sS4cmwjsaz7E/Bu5NL0DS6TW5
tr7f5W8vFqg2xlZxhIHB/BPc55gNKoEFOa9wrbT2LhpCmJ5uUVyEphWX1M6jpQs3YRfZY5ywVyr5
uSf1LKc4c+mK4XgEexMvv11BtXLKZk4Jd9gyRhd5AP1uuo7+LBs1ZQ6HVAl+DhTC38Yb8lDrwukp
/cnPqmGTF/5Nprvj6DqbvChLRrh3N1ydPL0f/tb5t6nDfKc/bvdf3uPGzZOvIU/9Mvnr5SQIz7Cy
d1KjfFZH9XwblPNiwm0kxecf63Zf2b6/oq8m0a7yimcRktBRI/QWSIja14mFTD2vdv7ox2Bik8xc
rD/6w8z8sz+IRbdNmtzmD95QAQQeb1tUyme/jmj9PgQgRdtF3+UBlVY8MhmcxOwCSl1sn88Q10Je
Pg/IG90ukBNBsS+xbGy2gyheJu3ZsVHSu6A3XyKUF9DwlfCgzE2306dtMlApErZ++CImHSVmUj/I
QWNqf1Rq2B0xaXnKMtRVsltHs7Yis4stwXyNRRQcNR35PznaTaN6nYJlQeV7vUR+WEPMokpIDpas
y9hm+igC5lfX2klF19W/omIZm1Xna8ljXcHrrPSgWYm4oul4yaNd6vGG32FaVzp1Vl1nCYAceh0t
jdLqqYSvs/2tnSgQDIBzIWuGiGySrTmP4nIbE1FsPRQif411yM26zd7BhI1Vhdqsqo7dlyoPiqdm
al9vrTHWLo4XL1W7d1/CCWS915Y5bjzASVKq7JZZEIQYRcAu6bvRONQj+lc8N6AeUq4LLbi3nuGb
mlfoMeaSMtRwJ6+Vk/02JTwkJw+QSuRkeav7ZKJxjy1mRE9uC/RMOBEiC38UJxOG5TJiS/BNW9aV
En5nF1ABbtPck96I5qBDadm4eINvbM/XVm2o2A9KnTvAuzijqCTg49gzCmo5uA17gUdpwVBTsm5j
edCiil4HIpvjaH5+kgc5UMyaPs8k3B6M2V74DkaNMfLEYdS2iTrCJIr8xtnHSfotbZ0eLZMYPw+T
Omxjy6AUo6CCwSg9vdxWVqM9arZaL3DJ1TaNDVFpVeWlhduXysdgrkclFVTB3nSDWz3qRHxxK/if
LuXoiM7ruRDDLLS2jjkboEXL/mTVYwvwgIK1uIYUlgE1Hz/IES5IpSvw07ou3IyKkq+8ogqunfQG
b6JV6UzdWXbhOy9WRYNhauf03in14enqY5V+K7R2FQ+R9W7qfkMS1qVgJis/S19lpw6qp0Zz17Kl
YG/WdZ/sBq9nf4YbDvNaCwpVMi7kaZqVsKiU8XuNXwdgXLZMtTqukhovlLh1BbkiLd2bHvLjqExR
cFHJ86nXwwSNUuV+H/lVfYN1fkY+QTPHhnxyNy41J66fsyDMt5iteFTyT8gCszzaJI0Sbwt1eGdz
DPBpPpiUzeNbM58CqY0eyqht57bnURkU3gY0OTsxgR2kBTnAaF7yDm6ub1g7VcvRwIHw1jkWu84X
xKHhu7sLdYrcZa+r7IdMDCuGKVPg+4FPjPtz0A7xNXWBJ/LIJnIaa/6DHg3pS+S2hMsAvq0bSVqM
IvXY+9UPOZj77msTBcUR0cQH2qHxhp8iY+ydx/FVgqe0GUglKIHb9wnvKtmUA6Ue6SuPApwZ1wCz
Sh7ycQMNSIEwQTxlQenL+GSjL0djbrRLtO7jrKUfYfrlpb6Ik/hjzFtrp7ZWYq2yQU2Ok4X2aZ4i
VP07lMVmJ1u2RUAU1d1/upMcla+jqMGHTWX6r7vpYZUce9O43U1O67IO2EORJdui75JNX0QR/BSv
vbb4W51zV1nK1tCWMBkaDw06/up7fdK7a+vb5iFWmmqRdtNMNvftw1C2/klOjnSK4ArDx23XjTCc
7Y2X0lPxka8hKj8A5sOxQ2K55qbp2S+3mJcc/WPy3ITam+zKaSoWVKnPQY05lPG3eAaIypVGrPiA
FqY6yuiHj1slvrnjrB20SBx2aXNJYMny8EzqtZUY7hfIdbOuF0vPnDoLcp+qNqYXt0GTFGPn+t6G
mJl6zkdjWsar76rBuvS8EWaFLg7CNd2NilUU+jXPWFQYn34jj7SQRDq3Uz5yk8pISz4KDLXv0dd7
7jFBvrqQ8iPZRIEPPWWuzpdN73dTxOrpdm0eUzQ+RHG3rJVQbNvUxhoMG7rFEBTuWZqDqb1CQW2g
IzoE7aovwRJGJ7hSwXl0yx/oNshPREpEbIa6d9lMw5JHfRxtlawVsDfDFod20vlLJ1LVmzcA5SG/
mgbQ6BeA3w+EWF2EJ0/t7Dbezwd55meCunMM00znU6CrfrsPTb6YC91MwAxZ7UHWr6o9pDvZ1IEo
fZLNEHjDQf3XZubCGLAQ0iykpUipNPHSL4t8r+A6R9gQalRhIsGXo8ZM7q13niZU3o+tyjPD6Zay
Hvlet8yGR8NZ3H+hwgbIazsF1IWRyurT4Nqqlf3gkC56luFVanz5Bldhes1dst/xnFuXnJDM6uN5
lrzw9p41EKBBX1A/RmO0l5aTR09BVWDQNDXQZISovlrl1gDNt65UF4XTksLgZBVY1Cw4lraU/jDS
AEaeoTFGfTwBNfhjgFr8nyq0nf29n3pSf9VFCU5MNmgjth4kLHwB5ZIzP6h3Az4Hj/f+3C2SZWCn
cPLmGbfDUEPW8FoyQ/HsGhWI3DvOtytqUa+9OvraYDtE3lt5kv84kxrje8ufrPgc4AEkq5Ll2O/W
v143uVW893iSLzK3T5Y19corvrfxtr5rz+8S9cYcn1mZmduhEvOm01fdnqBmc5Dc2qHCdavrMtQ1
Qr3ExJrW7I4KbM4c7BqhrmxzKlpPclRXLABAk+gpQpxHR4xWYTBkbC/nizULKEWhKuvbZKNmlVBX
1VZaIrazg6JTgU0axvFnPbdk//1w79PT6ppRgraTg/d+r67GhWlrI1nnYJ35o3Eh72F9anGjTdKp
vsqWQ7m+l7NOlS1jIlrRGLcGRGirJX09dtPwCcSfnJGbzXgKFXEwoaGiYgQqaMUa1ePzodG9X2f/
VV84AFgSVYWo/X+eLKd0pv5ZZ4u3vV1g2tYhwstYCEVDq8TKBZx0tacUGROFPEgvjp1ih9qOyXeD
qiwzJRNFGoZ8KqR8rSeQ62gwfUIbb/k8Fg1+Hm74jq/oMav18och9Cery4bPMWYCK9fuvEc9NZVD
bCSEFENB5j/8niaZyt6i0V+tGmhb47f5iws6aoX/vPIcJIhPWMRYpJHtYWMGoYW3kOlsU488Zs8/
eR8qaX6IC9d/gKOu7VjyWsdO8/AKbcUi1Vr1mbfpsQ/d4kmu1dI8b3agXLA0iR+srHytIyt7m8bS
XyssiQhR2fGDHqT9Bq+q6AUIYrWo0n76EXwEoDZ+pHypLqYiVLcoh9Nl35XTidKQdwEF9C2v9OyQ
EXBd4niuvI4TEMyE197I0aDO3qni38wOXS84SFA93On+SxHU+H0kdXSt4rFb8Q2ZXSqzZQnX59Vz
64CsKZsI0UDpkfBVS+3kDzXKNs2zn7rYMzZaoIRPVAXkW33US4BTubV182Q6dhQGLUssDdzMKz7b
Qb4OCea8NJVmPPmizJHD0F8kjbvG7I3qezakrGCrU4Rc6YE44btW1JgdoFrN1hRUQciEFHyRhyLP
3zxL8Y9uTEDAgEl4muumLNNByoLWbt3m5JS3dWbqu97WnutpyB4jwiOPqY1lwyJyM235z3/87//4
P9+Gf/N/5Oc8QV6Y/SMjBZTDVq3//Z+aMNR//qO4Dey///s/TWE5rhAqeyMTDrxF8oXxb18uMNzm
+f+rje2STUcfLWtYw/sx2uHkgmQ2lajk+YCOFQ+ECl+ge588CzTXJDlD3Apy6F+XmBT/s1r729xi
hjFDo5/TGQT4pkL8HEPV3NlQaYK1IeAfaCy6d37r82fUZ3kHq4R+0ZTpAHyETpUIK9A3T12oOc/i
xorhDVHWvJJNxaqUJ3mGc7SxHyLzBeWeY2AD89dArdvrippEiL3zgGhdd0VUUF8FerUTNUVTXm+a
z8Sb9HNR4EBdEdnJzTjFaia7yrEgTqxnqoPaXVZhMeMUbopbRSXadVP2L5aVozkSaZ+wGvdPiBGh
DTWDdTIQKp0CV6hHTY9ZwWT2rUsOij4C6hSG0Bi1qcTyeL4iyN67qj0gqZ1eKLslvVvYMZXwNRgv
9RFWu/lFuF1K6RF81lS0+mXygx9hNplfqqRvFhkk252aAY5K+S1YXBWrQc3Ki6Vgl2gOzRWYJ3HN
2XixrSH3AR20HuRgqJWowq2IKt95FNMltgmi4g0+N3vbzbeaFbgr2bQGX9v3k4mvp4oKi3hQRPkD
gYDB4n+XRVG/03ElUBb+LHkNqYhBxKq5rxTWIbdIEvBqfleQy8hTuAny9NY7aXa6163ip2dN3THL
y+7YhCNsLXIplNybnnpI8mi8Fnk2oo1Rg5VsNgPfaJlN7SZjZDfHayDiD+E4BiHiBcQSjGMEfptQ
XcxyYXv213yIxEan6uqohV7+t4PsC9IvjhM7L7YSwexo7e9aDQF3JM64DyrhohCY3Nd0DJW1gcRp
K5tlaKQwlPvsQTbBr23V7pJqVfwsD0GZJIdR7X/ymVvnkw2bCEzHBoMSa8sG1nlXxjdIn83noYog
OSGTWhvAdN6HHo/Lqu2vlroflYgSk0hFLKhAAYwqGN9k3nRsh5KG9d+cX8IjVF0QmRdI9lQexRYU
hW7IYKriMqI2roXEoHCuVUoyY8rY/Q/NMO0qFu3vU/ypd7L4M8Y02aEwLJy/527LKn+yR9TOZA7i
c6Nh997M/YmCdbye6ISDRNG+jW2z0Ky6O7DjxnDe0L0DgfKfzeRmF9UesouVx86q0kaeysVoPBJX
OCLdJi+JFgCvWfeM2UB6nXiEbvpOACObm0rnQofZzIrDeIR4iyf1mq+I/sfoh1d7GvIvjs+gqIzy
rTYtFP221x79ShRrFzBD4OIwZhsw+eVhmhXNUP5fQpRcp8bUylPXBxZlHEpMzMPJR5TnlrrBCuKj
11P/KLw8ilZoccj6qsmmpNjSRFp06VFMXvSy5C+MV8NeNuVAZLVLLbP1ZZ3MVsOOljWL3lWLY+5l
5dGus2Vr1tPBbLzi6LdGsWbbHG4bDBSWwEOLNyoLg4UrTpEVwlnxjX3lD8VnlPpirYahDz1BWKcW
97ulR8L2Wx99G7vCWqP/SB7cITr3nqWeO10fXhvru2FihOmglWANphRP1PaCJxvjbCOMgjVIpBVQ
ahiQB6OlzMOKBvwBgKOran/sYGjDBR0Scghas7JVp/7ozOrSNclwHbB+Plp674FYpp+S63e0Vf26
LgGgjDx9Lizl7E1nBSRFNSe8yD48QQIE12O5SyiRIf0ctVsn07Iz9cvG3u3tb7I1at5x1Lvgue6D
c2sO7g88FJBcOdmXfs3DMh77KzqkrH8q9SwlnkLpjt2ept5eGU5fXKqqjLc+KypCsFGN7QKs/2jK
cXwGgYIzl53/RLcfuMnPqWcXY0et+inT2R5T4po/VmplHXSAZMsCH/KNiPudl7W8VYaoPMkz10AS
Vyujv2IRVV8IEVIOHNkV/rXCXcQxRoxGApugrA0fool1dkYlx7+GFdCYfp1Sy/mRi/r7WKrJK4+3
cl0QgXhU9R6yQskaxO+CA6ol8xBMZGnlGet8k6zZv3aSPt5mhRfvCMZ9cSvEk6MR+i8AypWz0cIO
mVuyy8RIgXWGfZStUUnN2ZPFWAeNrlxdtslHMswfE4G3y0QA+GSYyZc41P0PuxrzFZXO6UOh+c0n
SBrw9ePgo69SbF2I/e+gU4Z5XL/yVzy6Rlt8xQXKX5ah2546POqOyD+waE+H/GuN/bDG43dvNT7h
5TLSn0LbPfqugY3r3IoGUW1VM2qWDeXFawA1yi4SsfispMaqpjLtU1BG5WOi4njUh6J8A6KwKvyJ
0p1Yu8pDVCWvDu/vR9liWzxtMDswV2FZXsdhVHcUKOXHSG2z4xiJ7HYWIgUjiG43x56N3RYa19Jp
g3xThDgJ+GqWHLXEi28H2cz4VicCNnfeh0XeGys3K5Q/B+Q8I+07fCw6TSFIq5TLPuED4DhmtUWf
DiC/JfRyGtzxq0J+aX9rVTVdZqMvkqoYVi7bA+I5FrWcE8Qge25KIXNZ2daR/QCLqTmogNzrV1Oq
nmWzh+H55+SQlOZK4DCwTahqwYZevPu67677Vp1YhNrGO1pH3nB8nzhOuYjnQHtCQc+enQGlUlYV
V8SJdzG1tVd7DtkjPcWHupvXd3NzRKd6wFqa6HU5RdVymM5FWlu7op/w9MUrCiGjB7dg/o7EjPTN
7bxs4zUR9DxEsk+K1QxPFAeuazCFD66LCTB5vHl0YGsb6clzV8bhLsEzELv0oXpDwvaiGw3qYX0a
P2E1QtQxqt4Su9AehQpbOoTIe3Lt5mThYVOheOy8h+r3wZsEmyTNP1nGujVM9UQFtPYcJf7b0Nrx
O4Q8sRY6kC3ZnL0e+LW6V3AfS8rGGlYm7vxA6BKcu5Tu6dYMdACBCRinB6phM4JXYbEx4Ro/GvNB
nrm6s4BF1T/IlqqMer+Qp8RMjI1tgP+FpZfuysB8MQuB48Ywq/QzcDgstvyx2TSBMwNrWZ7hsmmt
bv91gTgwjlGn3d4Tc9MFd3iQ7xhUD7+a99HWxbRB7WqB3WvTvkSt3oEgtDP0VDQzTUSHAugH7gg0
4yGsqYFkoWn2S0Bq1nM1p4NaJ+z3dUvdTN6ja5iNmJ5UkwxyLXhmhI33PDmR4S+U2dgKCGSgKGce
4fkHoHZ/mZXxeNWzdlznyIke8fGztg0uEhQGBBdYCtG2J+X14CFZpxrGnuxNLfR257XO3m4g9LEN
rc9WqYAJYoGWKzwcLJYNa9hjykkehtT3z94QL9k6Bk9xGIELSQCt7eqCZJGWkKqDD4/qqNQ6kop1
OgNtog0euPYp7gx93edKf54QKq0dz/aJcAfYE7p5cy6nEBJKHYcb2ZQHVmpUu2jq6d6ltMCckGju
FMuPjtmMQRkcmCC9EyvrsTHCYz8f5Jk8CKTc6wZxKCtsfzootTEehNqO+Bb+1ZR98nDvk1NufdFn
GzVOM00uol7fJrAPTMDt02MHh+8DtWO7Tqu+3vemiD63sGNa8jYfFhqXbczzfWtjxHXRUhuvyxDh
vB95u7HNSDTAQWZpSqbJ7gZ/KfvkwTK08mw8A7cujwXalA3UgW3csTcqfBFSyecQLSfSeGD1v7KM
VNn3cUPImfLW8jDw5tbW8vTWDs0KzeI8RNmBvupclCwPTh6PJLt5ESqVz2EvrNfk4pCWeEU+j9TO
h36kdt6ytbLxLTYUtA9KSnrCpkqP+rZVlKvNG7vRGAFFaK9FbnRvgZUtPFTD8FAIPYdxgGNY1KXE
ROm7H/77Pr3vPw1VR4E51YI8RQPQDh6IOkKSNovivD/ETomugRxxjwE8lD6AUSUfeEjgT8Vo2ce+
1Yi0u946C3J/a0ZFQyqJA8jGX2c66TzCZhnbGtcRyraL3AdVdNF6UOqlMQvH61ElRahF/bOV19OC
UuL6W6m0W70Nrc+ub2prPer9B8XMrT3YwmmVZqK9dung7Gxdg6aNSce1Cmv6kIIHdnzRta54DCPD
+mTk/BPywb7Ilku8owLxcAWwYH+qBzivsZ69lHyct42JoNljG7vOu7I/2IpiXso4+VFh1v4l1Yxi
0ZlajWVCOD3EZSxWmAwmUO7YYWHcAqVOhT5CqNBfs3gm1Tz3tUGI+eakRbtRZqehsL4UZodm1c6x
qPQcjxQy+H4tw9KxBaAVqfZBh7C/qsea+4rUWA/UfDyVmbZSoxxoByuQYUq8I4Zow9JIi25175MD
3Twqz+SAFUP5HxvE/bKPP4W3NlhV7Apqmigw88MvcWKb0I5wUqmrzn5q0d4tzHmAbMXPzsDTWhla
Zxmi3ECzOK/x5GFsHc7ymE55GpTDunF8bLAxwli6KLFXCSnfow5I9Sjmg2xqUHIPqlNGi9H8MFG2
vTmJTTjUxtZTNkkmDmsT0uxONge7+MhBuJ977G1eHKCbslsFNvogMh1zCzW035yxGckeZjsAFwbJ
Hvg1Lbbbb8FAAVjXqsW3vuYNPqQ6Fgr9ulWohqQUp3gcptj5kttKtVAozt0DUMXvwS+ag0pG4nYA
2vTrrBnZVy0iKrqSSRG7QDPq2xR5VsnRv512RROuc+q3Fh5LNC8qsEfXYBm6VstONu9NmJyqdhbz
wXeMdIOrEflfy0buPeAkA6f8pUhV89hUgXkJBmgo+CUGC1Ll4kJtn7hQ3Il0EZb6njW5uFiFXp18
YW7kID+rOIGjNPaOEPkpB3J1yqpOf+yjdhHFYtvpWnIygrQ7p5hRnvlHQDmNSqc7yzPL1IJlSCxw
e+/jDQ62kmU/EKx/maxP1TqF8c5SAcxiS8Zq70zDl7pwkoulOtaxJTS+zNti/Jj7wamkFzCw1jGk
yBo8nT3I/gIZ+zplBweEAaUeVgo89Iq62BNYNg+V2Vxi++uUhx7mGE79jCGA+iSBMWVN5h+gg0vN
O7wZMBJY3HmJsYrGPH3ByLInab6327ZY8Xxq3vCTGlfNGIV7XbOaN6OM3vEm8k6j43gkyN7lpE7H
sSZyBlbb8zV1YNRbQx/stbymsQoUJoloHm53FNUOx+HoSkw9Xzpp+yOwRHu4HyjP/3uz7wPyalH/
n/rS6GAo6fiMnRcWO76R8pUFn8KcD0XLXkXLLvpMmdAKTd8mEzUUEV5by7IiCKKHIyX1wBYWCk7d
fRZZP8oye7Msp32PeaIuvbyyrlMfp2u3F+4T1SkBu5ZG4ADgKICE6nZjGOOKWILOswuOFU5h0cut
OVhqNmvUMJ1it065j4159cyTCGfIhDwEfq9ta0uHwWzVc71LzAdGZPYXPeniGYvvPHe9iaKHDMn/
5eu8luvWsS36RaxiDq87aydlydYLS5JtMAcw8+vvIORune7qui88BEj52NIWCaw155gb6J7x65g2
iHaRrA7RdqAMRvcc6V0r++C+M4gK8O24/5FYdHtmW4PmyvIgYpV819b+tacmd6gk+QUzAQwYMZbT
NGJ9O0wJ0JVoJvHMEnQCzcXsXpCTuIxcG+Z9Du12rYaW2WgPUdweKJBd2PoZrNcn8HlJlXzojtMd
BztErLkcfJOtgUVkzr6BObKPqb9sZ3eK1xH8s5e2YcHAyi/+kRkGmtVgzn+ONdjQhNXZW67nvxsq
16msH5rIq4/1clBnXjuwblCn+OE5VZfg/R2Ib3b33uhp2cqXKe8ldRroXg9ikmAxuJxkX0S1dSL8
8Tr61G7bEUACq2nTO4qg8I+EpnnHryHsxUPluIRKUkdSXsKkmaZ7b/CrS1MXJzVS8/RL05PflW9h
sHiGZzfJbkaHppS5GILVLfPQN/uSXit+EAxgVj+7T2HynGslnpAA86ojKA91mr+l6mT/Tni36Enl
f1AE+Rj6IH0Lpwojv+a4G7+X4iKaQ9lU7k+TbOR9W3kZEELXeGO/UZu4CSBx7if8ffvGnrSfKL6A
0MRIoZt7hzCQvdVZb6oV+N3a+x6quVGXr4PhJ1/NPzWl7vhuA7oOiSt8xz+//wzyXMoVPA156Dsc
md5EnmdbFRtp+fM7cExz7aWGcWtXgUs0Xw7cpLd3qhfQ/qCTkN2qcwyjPJiXDkFjPGlRT2P/3zNq
uocoOA6ogtRIHWSHM5VnnBME/hNrmXbbDcO408c6eHIA+R7KUBYbUY+Ufvu5OYVBMKzUVQJj61tp
0UtaLvbEaD66aFc8DYZaU2LgRSBw/3VtxkNQpS7rieX/khEbvk470d6UGfwPkTjTFhJLjXyKA/kb
9YkG/t8h+cfmXvjNRc3XiE2rlbrPCK0f4NKGQ0+XHHm1S9LH0uBQh4ESzrU0c23v9HP+1flQc9+3
kJsdGeN8/a9paLI059qo2//XBWnH4y5PycNVF+oE6fU06PWJwOlyIwnUeprzkmAyK+lfqzTkVT/O
GKGDBIuyEX6ahXZDGxLsQeMSTAlVCshBTUeekv3KM6edvpOe433wSOiwCRskVfIx2JpaoV9TE5az
BZXrJhzM4BKAZNu6zZQ/SjHkhxRE/KVo8IKs+gWOA/1Q27kWHRiv7V3IjlxWF9SZmhssQAe1bh/U
/IzZZV1HEta6K5qrOvT1tGscoz/pc379/5tsjvffLbbA003Xd316bJZjWv5/ttgg9gOyZtuzBg20
Ti0zX3XtUBynReOb9TJ96MgT1koe1IGfYt8ysYuE1UcbujioOiCnTgJL29fGkfhtLkT5fYY0+Z3/
OgMx7k2vybPRuO3FqnnJYEQWb5Y27MzCBXIZJymp02m2ZT2e73TD0guo9COUVOmRfqsnN1rVundp
r21S3+zOGDWpzAOhnejdFO6Gdvu8jhOdllMs0n0Qes0h9gbUqPxinqa6n/Y2j6pbLdbSLZH304Ev
fYmXElu6HGizFF8H6fb9vi3CZ400geP//032/7uP6ekQFYG8OI7LstcLluv/6GMKmcyaBF+xavqM
n/93E5O9zj7MBwseyr8bm5RIMH6NpFxoLcBZCmalMevbLhS0hJYhGytAl8R772SV2kdqDP6aQA5g
SZPfPAn4HDw1u+km9ir7LiwkQDBNNL/ydxlo0S/DNst1YxoV+pA0uNFtEe6ECfS7KuUvXW+1B6fh
zbbThPlKb9M4q8Oc+frZ4ltzzn13RE0PvcBzneZhNMDBOgOEEDVUh1I45iq6AqTMzj2cqRcZYZzX
B/FTzIF1kAaqcUs20U9qPZ/EohiIArOY1Q94oeUudm4mvHgo+QXM0DW91vlQxPl4rw95uIpFM/yS
750Y/Z3hZtNOCQHokMCUj/t7NTJNSQKwBmAQL4N4DA0wdf//z9TyPOe/fnU824CDEvDyROFnGd5/
daf7MIzENNYWtYtrF0XFJ8IVuPBBO972UWKeRNlmWxzyzVvTEIO+3KFHyadOunxW+xgsYj3cxl3Q
XOrCO6hIBxMa5o1pG29FGQHf6IIRdecaPJx5D9k5efCmgLaV8H7HQUv6h+W+mspqq02En0RB9I/W
ODBvm2rI4OyAGI4Xh3wSGIbS2hCfunNqqz85YxYu6iSAsate8A/kGQXdyqW97ywRhTWO2ctIevOw
YSHG8nKMJ+rjxbQCZhwFXnCu5lZecoqYl55+3Ug6EriDzME8brsnkdb1aaBbHm01C9l1hKvbEZvY
TBvKAbQ7Jz+LDqA3L94wGyfk8E/ObLVngHLGk+92D0i0jOs0lcYT+/1sXU/5yUvaeNP76XT6Pthx
N53C94J37bNRGtSqupSguRQQsC4maLNe5txSY7dv6966JuVAetsyGnyoZp6jkTEwtui/M9u8T1nM
Hkwe6YegdZctveeuULK4vwglghe9EZofsC1nBV/rSUwNZzmF6euwlDuWCP/80PBv0d0Ht+oM4HKz
ka6dbxo9OVJIC89uDZYrxme/ivIc2MbQuc+D2/6qx1FclYioHcOfXYXytwEtAFwmoh2tm80Debwl
GxheT6z35AYkPu4yAE0Xv5DRxQUBHlVmfUKUY56N+U7PUE5C/YqfpYMME1oFBK9lSJks2nWWp23V
VaRKBTq8Nt/kub8jBHp4GXlRzlVp79zBTXZIVcXtwH4J00FZ7goRiduk9JGAT10q9wZ1/9XXWF2C
JkSKDIrRvQ3eyF2PPFP29twf4erqFOhYRqO/NKlxEnxY10js2esbDxgZrU3p4oRSki916HgvjYDF
79SIhbl5COt8WrnstACOQBGZuj8d/vRT1Pf2Q1oX0zkQyYs08T1ZZTBvarN/qsibQk2bTWunLbTb
kh7Nc52GW5dP+zsaUOI68sE/GbK27mlypqxkw+HdgG5I9B1y7RomDla+s2m9ERoLe9oPnHalptxl
vreqjteJXa8RFpPIaJuEimdQdDXeCDSfl6EPdoosyYVUPR1jx5uOLn9wvlJjHZnfapi6X+pRizaa
uF8rdS5j6H5OC7c0jnmIt5Ut+Z1hmHn6k21gPNPTowWl76x+BTPLqS95QHM7KQtno+bUIenJeIfU
sm8tPGJUp2IYWt48k+2xnBKzkh+hBymVHyLEbBe7/PvUUPG7pYGmBTGTscVW0V5g40OF94ynXjrZ
Y138npycX2YdKlQ7/pLEYkWruWx2XdNon2FR/WmnnnwKSGzXMGzAw1Hf2Sr8gYzH6UxK6l+mwaxh
6z0YjVdDHmlw2k/TgxphTpX3AE4iwHz9EO4QAg7AneBZYw/eYx0MjxKHD82n5fT7kMNWWs90Z3au
Q0Ao+Wv+1qQa996d2DYZ7yJ9ity0e0ydPOa3uhofMDDE26WfsEv42G0zTbPPsgp5uWEZh1zZ2OeF
EXqmNQV4tUyc7sZL/INrBT0xoJbQTxPhsvvG4PW9jICr6yd1pg5JZMZEOdS4InLSRHH7zdkx8rVz
XnsAE2o/38z0+jb0a7JLaXvxvoOfDY1Z5BevbbKLuqDO1JwaZq40V4BDbf5tfBlq9r/3UQP016Lp
a/REhXkB/C72He11PtXs9/HkShs3QpyaRHE+gqIVh1FL7nIxpDTbOFAFu+tF5fKJDscNK9npR69h
Gm7zubpMTiBeirlmrcp8l1vOjUupB1B4ap+biJpVSmDLJWUHgqPp3BPMeSkGkha+5iU4xmGVRyC9
QlTEa3UzgKFiHeWt3DpTybdnGNh158FwR9H4XoQBfpClx1eY8mHK9fCipgqZ/xa+5+9r2/tZB2yN
Wb+mxUYfuu4cLYF26LORXFgi2yUo/JMVL8piLQpw8EaQPyqF7DIaQa08fi2w2unrmlJIF/8aseUa
t7oP6MKPepDT9mfkBvCFZZHFF4kxwvqdDJn3Mx4hfLE7ItprGZoTCI8xkC+D5SMay5Mq3dlEXV6k
W5pbfjHFtulq+2iA+91Ejnt0+zJ4TzQEpBJLy3WcqXilw1Cs1QVwVUfsM5tOq4ujmw+kCP7jFGU5
j3Unf+0HGRy9OgiO6kxv9QDaIQcWj3/P1IUk77EGNcAj65bnVKMH0RpMlrHBa5X7cJiTz4aGsR4E
e28KyWyPG8yryFmekIrH/n7SqLYmxFwj5DlIiLlXCVLl61CjtwHQ4vyxZeleCWwncEhdzUheo5PT
HL/vddUtw2emvUV9Yu0Nw/2MjFg6R61j6GoWvJ8JnThqs2wvjJSYF5YB6uWvzgB0jCc9zl5aIcuT
rMf8sUrJK3BbMz6q4eCRCFvMOnHcuERKdt/ZZ2zMdLMAoDyGqLluFmZTV8oCglhpXXQfHZA6K2x5
m9dmQ4WzMk8GPaF95WSjs5IZrVTDv7qU2Mi49sJTEzn3vcUDekF9meoQVzYtk5b3IVNaoqf3VTeX
MEWu3zPqbASdisSgvf36YlZr+9i0YenMonqcyv6D4En/FWThGjWfdlSHdDmbSFv0o2S89VBu39Sd
R9yPV1dvVfiejCCM8znBtYJ0Eb9+Nt67U1+uSi8L32fZ/kkrUpUxAz2U/eyvWKOIVzq7f8+85Yw6
g3hVZ+pqmiY1FHPa2v/jXjX3/SexsTsiLatuIBJsczsxLtXi+8pMR7+oYVJgaoq77HVaYjbUIWSD
93WWZbm1p0ry09Bz7WwtB3UHBb/m1PnetpTA3eskNc4AgyTNqyk6ODq0kGnCTgXAWrwQcg1xdpTT
p4PVOZtma+/7en+07eLQEdzy4dnCWs0ETD5h957R1qcY+2hr3ztOdZGx67/iRB+32Tiap9Rtqmvh
JyUcFD8gaGko+5UQsOUodLd79I3DBQ1PS4t99HapMX7OWiUvQQoOJW1N+V4G0S2MdPHcx5lBfc10
thYR0vTckqeo0liE6el8UKQY0Pg5dXXEDgoRoa46LU0NV+barvN8HQVK1q/TAA9j7ISwmGNWqpGl
EzglzReDoA87l+OjLMfuIFO6EuQ3GSd/WW4PxIxpWpMe1UjNU+T8e1GdtW5MLnzvHtQdaur7y7/v
bfV34Qb60Z1aH/8mTZmAzvlJHbzlrAQ86K7VKdJajIdwFmK7Fafc0MRpNk1BsA5DdUY/QdABFmIz
s9dbL6lJqU9haOr7CIM0gMach+EsmtvQ/DVqrdgqN4jyhTg5WfQIYld5XtYPCVutJan8IyzB7Wed
taUjn+30BWMk8urvQQ1ZiOEDwoTBO0SnFyHsPzMYpry07bcmRMsm7Tx9YLPNrjhKCligOkXMIMfQ
B4krseGqJFaQb3kdJqso6Yjs8W1BTcOa3lLPvalEPD07eXXgTdFtysqwHiP+CivFgCcNZ9UQo/Pq
JezqoeYfc5f2qeMaGIpYNgMb84Nmr4LqKoceYkZJlm5xvZnnvl9j7JngklvQQ9t2/DpTc2rYlYDR
pMjfQ0ffVqXl/rLt5I9M0+g5Fe6wa2vXOFr9LvC88dnr72w7rl7p5gHq6eMn+CqHNne1+9phjeKV
tNiU8VmY0SfbVe1+agZx+Z6XkfbxfX8LkH+FspK+o3Qeo7pChCDkbk6rnN5YXcerwax+2DVQtnbB
ZeF9tLYebW3aFOCwZi9gVTnoS13by5+sfBxXophQaudxt45HJ/9sh8VZ7EfPreZ8VpF8jRZPVRZM
WBl4Yu0dWJKPQtfNBxR46X6sB2T+vg+hpVnDPpve1LQ/W/q+CvAFWIl9CTrICqWbdEfb0DFjMRIi
8K5+EfcWK3rrrqLGkJsmQmSNz6Qu9Fc1LLSMmM4+8sMrSRDpnzptjvFcRb9Qmb6EnRG/s4ymm0qe
zA+xyPAaLGPP6SydtdMQ30MRy92kEDfufLCQq7xtPimwRg+pVVlrP427V7fw2TSa0/Rpj2I/lgR1
UQz5U/QkLuGheQryRmO1wR89WGTiki7ZwpXViLQso1trsViifLNX7kTYU9BpFxaU3THtdDD+uQA9
UUQwfRefEkrq8zCGMNQQkd/10Cg2FNz/OPZMrPZyCPoiu1RD9tPWhbdXU1Ijy9XRDrZtBg8Zq9Nj
nxrDaqSmV6wLraA61fj0zew4fHCIFzkBxf+jbvarMSaDl/RnHPQrPdajj2R56aGFrFD9zc0dvTGd
Xjx4ozGfnzFjy6dCd4FLFmwz2Oi3m3Je8oEErtMGzOY9jl9vKWCFp0IAhIh4Ju4JzPZuWcjCLrGT
4HnKYklOoRd+GGW1RxSA2geW67q0SpKgk+bPNNu/Kc9NF0039atorIPo3Thf+65jbm0sRds+NAay
GTloTXuN/HK4qCk3qO0d6zDSNIP8YGDnvY2L5O+hMKFgstSLNk3qyxWla3+FfJe9rNmlRBTCszvF
y2bWDDX3XJfpk+cbFKWjJiP8IqEBnNBpq3sAbmpoo5G+r7VfalAE1rbMy+aCkQpSIWWTJx7x4arK
svBHhd0lCMvi04hYY3qaEIijIGTQq4rt/L3pY28TBEF+nvOKLmGFY88J0vzVZeEszcwaNwKAxCVe
DlAFQd+l7mMxW+GjCIynPB2sSye0/lKWcEx8/0xlYnzVWJ6fXQJpSQyU+otI47VAEkYYzGj/+D5L
EPDSH5fVg6BwBzzIP8t5htiZWdfMcmmbm+TFrdQF/M+0SbpTS7tkW7ZaeIrRxp6EjUuIbATnwse3
Xcep3j5Uddk+6BpZQnKgh+Bt66At0KvWxlPr0DYtiI3ZqaGlOdqmyPoHQHRYL1C5YevGwh/bw3Sp
+th4tqMYYxzK2Z4l81rLvctIc8ZhbZRk266jLkUKrnmgFmTwmNCcpxgHvWia4kcbFtGxMaIKKahb
/AgKp10jk5hPQSsIt6ni8FQLfrUd3WWvRG/pybLNbKM5OZFmXdvzQUM2Aqa+XJFnrN0nyKGOKBmM
bThF3ZsDfNmUQ/8xlHHCG9jzsTl3Fk0zb17VQZhgBs+jW63JU5sdZzBvnehWSDSwFe0SMAkcNF2G
4LWCwTqkI5rsSV47Tysf1QGzFS/1oIXXas/lI6bO8BiUcOLU1XCqu7sFiQccRdtA8sYXPrI0X1We
K29YrX+i0A3Ys7vtwTS88WU0QPr39NL02N7ksprZOCb+USIuOk7aSNCIhRXK6vpsH/gDO3inpyZK
uNQw9M410Ax0BsZg7wF/Tfcu+rD1lLgoOsJ+687WxhxIQCdgNrpGcUY65xKV3Q8kE1BzelfzdGTz
kxsEO7IlrCtSuugQz3BavvY3GIblQWMF7+6tPiHmi5itbTPV7aoDOooZzcvP43JQw/8114QHKsZg
CHCgbTUFY1zIiwgsxSlx6qd8YS7CUR7vgr4ptxCKfPvm/qvkYc2y2lim1LZtGMh73Wm6C2qqoxJ7
NHkX3XeS2tOiBFGaEKUaMRwtopr1L4mIj6ElNO35Vn2R7yXeIRyJZPn6qny2dsg25KbN5EfVwns1
bLwKvd1Ux6JMMSvzd38sDNij0RiRQ4x2s1z2+FZi5cc6TuqNZUXFORucP6o1qJqBlrX0uNS4THEe
yrw+hhFgZtrT1BUcfDf+MlRzQRyBYxxpBpL/aB2iyIruvuYqsn54we3VbfSgGt4ySXgs6c6vPSn6
D9pSCMNN9we22wZmhAQPEVF9dZYiMCLFfx4aE5mLoVnnudE/M0xsv/Xkc4jHBxYxwbGT6aaqR8p5
BqsGQFErj2QvL6eTofjsUTwRHGh0Rr/6HucZYhjfcE9qynDT9lTH1caxAm+TGKCYeFgXP8cVv47B
3rbmGTq9QZUl0iJzyXQnddQSNZsDhlmKdkYgsz1j5YByPokTuigsFO6A7kuN/55Waqtlk1pUsbVN
Et5CqM7ClzQLIuToBBJrPjmw6LloHbqpfaOuhpX2Gwu9cVWGn76n6MToaSSb46EO3IMYkwZHZx1u
02DdNp7/wPdGPtaynigeAg9r80A+iqmHS5mFx/GsJ777WkuTImxm5Hhe6NHPPoALI8p+qPllHbdL
59h/zl33xq9f2lq3PmJk+5i/m+xW8ko6DkGXsGWb9BfNwfHVFOUvF260ZpT2Sz8aEWbSYdH+OcmW
b4K/do0gWEteYe86VGnR4XeahgQXikuSa1tbxm6esPUYQ0zC+3KvnZIxTVsLjTgpcFVgXgsDhfgq
sIiSDJqG57jlMpa8aw5kld5nfvYZ+UHyK8x0Pn6p9hojmNvaI3KklPCTQ5TxRnGgUnxAI6dlEdSv
aRs2e9YI+SFHQPQstPIaV03xkedk8QgvmTHale45aLJsY6Xgk1PZDjsv4p1WW+FZBs14T4FupB6g
bdBNUDdZpsy+bu7s/lL59zjTp1/wo8aVMdTmY1GLcefXQ8GDHTtsmyCxw+p5TrwAdHVLItC6nwd3
oybVZWE4/rkkmov3vNVtVdJZkjhFCe8bbUfkBdu5JxbNnroEgHAdrukPGkd18EMd1a+eO/rRGHOa
KupUXfL+fZMaitHgJ9B0MHVooRe2TsL5mAOqls20lkMtiQ1uqWvkCdpjdbkhGwPtiRMcFxOF2SVR
v0kHNppy1J6V5maS+nijFQ4tvbjW/upwrLGjuBnuq2XK1bt4BSS8AuVHCX5YSvDqLG9/zhNK1EQV
6Uvf785E/gIsmSr2njQQb0p8P2thutZzZhSkNlGbW1ej9svpy3AfxxUKJ4sY5sJxo5MWmPn5+2Al
9Du441ef+PmdyPETaa6RbgSR94hWlkmHLGizafHyWrrALeD3JN1EVneLqQD5me+FO4UAcsomPcvS
+1PrY3cTILdd8Y5LbtVhtuLPGoToAVzI3yljOXMM311n1adPON46WiyKZSPqU+8KlBhq7JrrICrT
V80bb0wBJHuqSK1xGtHfD2ZErkDaFzufeGV1h9ssNr3U/HQjRJA1tDleDZAUVI7795wajtrY3CcN
mQfqvrSt8h2dlOk4FX9UbzNNddCdDe9ouw/qM4RCGwEWDbiqm4K90VJlKuIAObCgTznqeo/hi+KZ
WA4Gcot16fPsHQFfrA0HqKWGgyFZkpYpcvJ/6OrnmbwJNhnRQMLb1F00PGcY7OFP9Juwa/OzOgT/
/pH9r+EQaNO+Np3njKrPpfjPQ69LsB+FbDeN9SStwBVUD/0jW678E2re7w5UyA8czeBH/UE8UzCu
NkE/pOuyRDTnemzMXc2fjroVzY9pkUTog6J8HYXt/Kjm+grBTTavg0yrbxzL65C4lh9ORWCbmY5y
p+tWt1cv21n0dzgW6gd/Hro7rRn3o9Wg6m3YKAxBFa7GXIYH9c7n59rfLld9LxMnq+EVHuiW8Uh0
CV1MQgyDpjZvkrHvNpSZzSMiZHSTPEG3uZ/1e1X/9jISydXwqwDuIrr9Hob9v25WV9XXOj2REkNn
vWqLLSVYDuqs90l1zBIzPVMcf6E7Pd83HjCK2llsFX0ofmpFVGyLzDmHMHcuxeLXbFLD+xngm1gP
umaeWiCZz3qbQ/QKjWOFcnhfuW+qLuPr45NZ+LjTtYFVjhd3194llyBpZPxh9N3CNDNfdPz2ew3l
C9l/PvRFgxyLqnReiNd7mwAt3Hq94bzM9bgKQ/4ieYEq9L5sdHvnVACwceT+LQ+pIay0BIi88yOZ
2KBSqZP3zXLwtaA4qDk1NAsKBH5RNDuTlme9sfGkroWMy02eCjIC5UzLhWeAWFwnQBLm+hwXtIjq
kA+U41Uj6Y6IOIpKpueijU9l1ZoHt8/DI6/zf1TuWiN7lZkR7L6rcapC913IK+ZWB+CEx3S0Ox1X
Z0xD0feGkzFM0Y0ZzBEvg6leC6fhr9zlPK20InsaaB3dtJaFIHyZqjJ3OOSm+G2xEtrh+R5XfDum
K7gPgEmkaFDrQmBzcrJ5uqWe/aCqlGoUjfkD29vm1i67a7s8FmuQkDsSIa11Neu8e7t4zO+slgRm
ljzXnB/rHoUYck7Ptra8raZ9NFf9axrAqDJiPb6qYRLvvG5y77w4Im9zSTup8VaficMZj40wNx5Z
Emc1BUbYZt8pSuRcMfnKxKDcDuQ5gI9jZR6ZA5A7KkPnkGSRjT1OGahlb4EctwQEB92iyaa/GlZP
WjkV/DWa5qynrLvkUFlbdkvmPtGhV80w3S5Ta5SvVtaty8krqA+MbNfrfr6hXV3dQA/FuxgHw64e
qvDOwx8I9XnWH+zBpARkms9xKgqW2sZ8wM5nPU+aQabRMkzjhk6RGJqN+kzkXpSev7o0ZoQgvRqx
/lZtHx5rwnoMIf0zsUw+tlgWNhuzZKmB6R3gbK4fKFNvaqrZRIlnj1kVuzsr9YJjIYf2Ygfor2Kk
Bi9eNH20TRX+nmMyzWWbfowOWjfXdHbfHwvsAd41kzMwYBG+q3k1VeF34lOh++ssKwi7difj4GAq
fJHFSCqsnusnFc+DNvktGsboVl0scS/5SRI+tGVhPnfW15ekBiEGYsB2oTv9S+MVgE59lKUuSvej
OiCxoIjxn0OW8dSf/GD9PR/g3NkFlhtv6DaVJ2yRybVx6bO5Xuz/jN3kEC1Qt74s2LMhsmksGqV+
X8pHFDzjvkqhs2ZEOj4aXW1dl6qX6L3O3SFdoG1U6jzwG+QxpLeFax3T+wOLQQTXQ9Qd1FAdgMs1
MxoFmTXtjdHP8dYsdeJxTKlfvXZ03U2GhrkbWBDVWkqbPprFCncyDyKPNkfjoPOo/cJBFIYffecR
7rEpzZQq8BDPV8eOTvoEBHftVHm31io9J+Y5whcVzwB3HA3tFBUzlPIdNLDYihZxLUlafqWj8i/d
dWeRSN7hwt5McP5v1LCIxA1AiPZxiiL/zivd58IhN0Do0Gtzq7d2dU5Vslu2qMLMSTbqchRfth15
cBTLXxGuqxsnGfCJT3mxHcuSfqKu9bu6SMf9HBcRZuzsxnSa+qkPMvtSB80NRcFzE0TdzJq98WAw
5el6cPl2Ilqsj4Ebaig7wW7qLaolX1SHIqWaborqWZ9889GZ0cKVlP82NY6Fd8BEm0ozwtcUS84B
hIUOOkV+hAvzz2sLCypxh/OJ0ZdCrEoGZHK8O9mYbNk0yDMCdXmmntEdamqlfTG/O/SyirIigskk
CabxreIXDJkc91eTvCS47TdJa1W3Pgg4iFdZf+M7SwgDkV5+NNyxzuK57w22RUUb10ch+b3SASe6
VLOT+BTXfOuoxUEqdCAWnGAvP5SIxZ5TficPUVd1eyvU7ZfQlFsv6uyXoI/ioz5RKo2DgFCTUoSr
+zy3/6R2IKjrzP88kFD6PkIEIxYvai9FAqR7TvL6Y/C0da/b2U+4V0jmnKkDZFVZj7S533xPs/ej
Z43QmZD8fx8ylkVfQ6D2JJgH+d4QtX7Se9zqjhZWjyUKADZKen+gsjo/2KHZUqpvk1/jZG8KVwxv
QUngtUWgxAEL701Bu4day2gP67kl4S5tZHQrecTfssGL1kbfoHXKeNapw+ynVEhGzx6PTrZF/4gV
Hm7Nvqmy/Gdaw1hBp9TqNN7DPtbuwT3vVKpM6DhfIxtoJmwqvRvf0gKdGBXZK0FhZz2HfIaerbuq
g5qnitJepPesZurlXRjhpT+YI895Yer5qcgy96FsHD4tRvJDjdTB1ZAz+JrRHlCBGWd+jGiiWK0G
9s1oxeiO7da7z0ayBzx/bm4c6Xj3Yxp79760b/rIcC+tUfyWbGB51I7EMpv5vdkF082XeKTWQa+A
lAKsaeDR8BwgGsuZ7QD5UGcsqv+eGSYkjiKFKiPa+k89ZMmTOmgt8OUO/6QaeYKViFmT1qqG0s7x
O2Bm2AylHm7Ak4Ozq5F2GlAuHoI0mg/anGSHuZDGgywq0HC21/9iaUEvgcjOzmmddZpoYjOECCBF
ZWS7gDfpbeJ1f8/EGDTbRICctHn75p5WXOtOL69oLjFZFgYeOHtBohDdezdF1XR1rMRfDaSpvX1f
IHjy7wVqaPPODtzuWE6vFL4Re3CS4ZXnfaZ9zwjwSg9FaYdrHK7pXktm/zKhKdgPkt5SN5oB/4L5
QwYWwvuqgMeHupHeiB/fz2EM4nT5JJsp/o6m/SBiB72uXufrxkHfONFtefSw9e5yP6EFPY54g2rE
cmaai01m1oL1ihnyiaqx7fyLCgdfk3AtB0GmbQcAgSywFEIz5Z06ZCJJ7nCQkSr9d0ZN98Njifwj
pND6Jw3o83ndbwP30Ko1ovJZ+H5PUpWV4DBgjZ2K/E6le+dNGrD+SpOd7snyWkbDqmnNLbltJtER
XnqM8UIcqsLWrvbghhvHabwnLIYzsOjSfh9EeBzcZW+Eot70wR1PpvYyhcmPYGR7NJmsxsHXmA8p
CLKtHBPIMbPYJPFR2IVz11LRvRPVaN9JXfzohrpi+RJ1Vy38P8LOazluJNuiX4QImIR7LcuyLLIo
Gr0gJFIN7z2+/i5kaZqSZm73QyOABCi1WCgg85y918bDFWAy9udE9aE1sz1mtmilutN5SpO/6Jnv
e68JvgM2xY/TmPXZZ4p27gYidOWJOA53jq4+52IcLiBc4vAhGTF/lWkD0BOx6Qkqp3hg6vIhb6D8
7/G+o5zclQDfLdwNAGyjFJUufYWIsO5O6wlmxLaSqUP4Omrc/x4RRCc+3O4FDExcGGLP/wS6tNy3
uhui0JteDFoOcIXb1wguypKeQX4V1hx1DF1xLQL9hTIKgpuwotmmHpq5s2BOdOa6HBtF07DkmdlU
EmbVmjTRi/RM5kuDYarmeTx/cgYQxwUzFnfTh/Qjh07/FpDQtNTLSDnE6USrQaONXmsvmtkI+rce
KzYkkM82nMqNY3jpRsMu/lLavgt0pC2P6mBYj5GXPkR8YS9jXYKEmVVJChq1lVImDqXCwdwTtgwt
IfTMZ55z4bayiWUqaBaftGL6mgShOCW1729Zp+aL0DPoC8U1Y/MJq+p+wFD39ukQLls19l+wGFdn
N+vChUZ0zsVQITFaVZ+yEOLxg4gV/GpjOONZV3AyqcpxMgsDya6xRWKp0SEyg6XSZd29GHh9gkz1
TmRlFC9u61Mgmta16jCpTgYbEISwV/VoF8ubCMtyvWHtOZjmBhucgpuN+bmw/WQ5WiL6hkTua0QV
8rFiWowKAVRN70zOfaQ07X3QqFDz1TbfuVUNWQZdNCvtB8uPT6HApbRwoB8ga5h3BzPmU/Pd8c7o
Qb1bUeO8hqOB978bUGcVZv8Kp6fwLOc1R1C9B31ZrOydiFdllj+TgFXfk/ZOp0mkWQtqbKieaNiR
AJuK/IehPI5key5FN+T3ZhM38MkU51HxShzIWjOygNSSx9AiPMX38uLZ8PInOybcWLjlV9sJCNqM
LRUZrg+knMgSQj3QcSd61L6bEUGZqDqeM1v54K3FMz5JQBTOxg2vT5eUnqZvgmCZVRDY/VlHMrGO
yATaeXWSn6hdROvOR8NAWSQ/lf1E1STKOhQBmXklXWKX1N1wjxrKvFqWba+SiVwLyuvw3EQ/HEi4
p2nWh5iLk0F78q0mvGfpdoF4ItY2FLS9IfJ6xQKq2tbMUp+EUuBYN+kUt/Ohk9v0xxyXkFzwVacm
YcWkorndJJnaXDwlBy7m+I8jWujHxO8DIODBzzF5QgtzyB5hE68LHPUbpCqmuNNdwjraWg3ORQsL
RK+Zyxm0/fmmU4VYAi0ozzWvqKVilPl3KuV0owLvB2+EJ1ULvOde2LxhVb3nX+pVwcbT7e6IoCPG
aYWXEV3Vg4VpZjEUlob6rO2/GG21ygQI7bJ37vpqcs5GZTrbLKPKNAb0sttYe+6SGl5LEZl7vzBo
srrtu5GW4hw15GFNZpJvygmjc1+m7/2EfDrSrPZBIJPfT06VbVKIbCvTgpcT97W3mvhw+J665b4x
de3om9O4bOc3Lu2w7wTdRI+oQZzjhO4Abf1EDd4vn/JcXd/eCqmF6jqCSV5MYNdE2fGp1MztzMyJ
93EfBys9jY2XqiXGBrTGtMPRbbyEVYZfpDyXk1FeRreutskYR7s0yMJHepN0j+rGes+8lqkvQOSw
n5pjpJdrifWtSv2xUO0nn6IGocnJB5zw+FuTRR/9UG7iXuvfFCvdA00RL9FYklrl1vAqqDUskil8
s3A37BOHdhM8/axaJpEdbPsWsnRreenR8Cr9kiPu2yRh7tyl6EWeY6Xe2oEff6Puq65Irs0OTtpn
VxrEL50SxCCsAbJ7dm9fDOTza7cDdScP5Qbeh9hZFm3g9lIAW1wEWDOeWVLxq6Off9+WWnWnR82h
Nfn8JWGXRi4hICPfY0nYlWN+9wOqwJpJbf1cTDAsyylVUJSK8DUF6rCAwm0dgFxzzxk51XdD65lU
1xgPK+DfG7+w0YXMY8OkYkzI1OjUkbL16FS9RdPYOFhJREHUj2jagrDbqk6Wr+VhYzT5Os0H/sr5
bNmk5kypEl9yTJIo1b1iL5Xqo+q++31rMXdlGpeGA2VBl7wWAbJxI60dtkN+Bpli2pK01Gpdu3W8
1gdN3Be4NXZOnH0toy6yF1rHd61qHCgSbTvnPPXTC//ID12LWr5gKXnxk0p+psPCaXLab1WL1EVR
jMuUZAqod27+heYkI2u+edczagfbXvKXK5phHeV5se5NoT2qfqA9NmEHD4Q1Ys1vsy6Hi42U4bbn
yj0lME5DFy2lJycoRbYxvKxZ8SHGj3IMA8FMlx2K3eeYRgFNHR9dpO+7P7Srsa5ma2EwSfTmxnVd
UAj3i55J2XxomyVPNWfeLUpXX8ZBsB06I11VbW48KKNiPNCOTFeDohUbyzdZMjfM2BdWOrl3aRQ0
98xjb/lmMtSsDqYM8VhZbSwLeoBwaD+OduC+1rUVrHVLy3f9fKgaPOyY2z8r41CtAAXXW1EX9UPg
BNpBZ7rmuLCtBaaFrUj+qsuqvufRhghKpX50ZshEpXlPwzPee6ZOASx0/TMFvWypUH3+Njr5V17l
4pHfsHawWZ2v5Dga/H2ud+ILButx1+bDYTLJTe7M1nwkI4wskzjn3SWMM8Y/lYc6AOPcwKmogYOq
06lslu5UPBqpIY4+XJit5eF/W6KN+VCHqNmnftyseldjXQ+BkLq49dFTXWRqJLQrmg681R0Ywsxj
YQZ25KDkVvpj3slqE7MDLd/eKjI58vsppa9u18iLvbQ8QPzlQYaKI271H7U6EeSeTfaTI5h/VVFp
Ufx1SPGN637ttZX/PAblh7yWlLKFUVTtO7IgrXi4vVHla3XeyDdqZK/TFsgXWsfuCC6jO8q9+saj
1LQUNyNe7r8NCFGoezv6fneaoTd3ijNPsHX6NCYyx02kWsGD6OJoNST6R5Tp6d4ixf3czetOI/ya
Wm5M8ZARPXzBz4RSaCyyNxF5lzRB5FRMkUOcQZQeSWxLjj5ZMkfHTK1dCqjz2imwfWr47fdm5qs7
aL3algjw4nGga5ZoyC6R11qVVj3kfpDsjSFI1qmaIOlDdpDYGnRcD95qmLndnmwEixdYSOsaIUJq
pwaKaepaYwcqnbsmZSbrgfzu8KCj/6NbBWJyCw3N2wZ6cDXLwoRlpnvafVMSz9kTOk+aq6rftxrO
CFaDlNBUlqe8MQkVd4PwnoeoWLb2VH5XqngRakP1YWShthjze6cM0y9Dyj2pdGn8rNKlprNiRre9
oGesm8+qRTvcG3U28C0CBDlO3Sqa+vGr2+jWOkECsGuLpHrpEKf5Gq/gaJjJZiwyz03fgdJpmcMn
cRViZnXyTeAr6kvRaTrv1IlA4/ms7b2w/ErPsC/iI5G0KsyvhjKMMtqrnnLrBdZZsaG1NRfbPXeb
xDZurnbR1SiVlGDjNyHMDKWynkxbuyB0Ce/lKRYWlGXilmyT+aRDhY//9TrdyrOWU705IBv2TJTj
i+FF8WViypHoELnlkeW18WVw42zL+5O30HwFT+2RtFWwlDoCUUTKgOu0qH6IyRI++56XxQDDuLE0
XJtXMEXLCJ+e7unTsaKCcbYsszvzdO/4h9gTrF38MrCDaSSa4isghXopWHQussRODzwWkI9qERkn
pt1eaUb3y87qoXZ4WXfNaxbI1CDxWdB7k91buZENC8dgHQJQdNxk7bfCqwiF6IOOzLKicT4KcoNm
fkUZodQIwqAHKKR0+FWsYJch5j323Hik2gx7eSQ3tQdJu5w3WhOcw9Swd3BFmHj4rrXq287+Gk81
Dd8gfa6oLe0Cr9P4hoeU+BCWLeqwnbUuiHkOKSXjQxjH/VJteqJ/50NcJDWJD6P+bmYudbwomQ5A
IcjW4ktLuIpVvymYDjBlAqcOaXY5UU/2bEYXLsyUpfBWPu2RxaT73WMWFu1j54IO8KlbbGtHbR/L
eUMWEtPWHRSxJymf1Z0Ihu7EtC1pgw4QJgxqWaK17ezniTErsp0alw8zlW1bYa/cTl6uvY3dRZ8s
52tE2ZaJ4wPwD+NEWI2H0owO26Kv4mAjB5UAAOCoeBFF9/KZlKrwe4mfeqG6SbYZ1EBb9mV0ccKg
/GJWmrhTFIw3Zps6rxghl9Pk+98zi3QjVfB96ZlqBvVCR+jxFiuOfZfrmClgesRbL2nFtO7Q1JaC
30STphT1kkHZBPgC9/UcMMHbkgTmyJiep8r7pgtF+VHji61t+rdmHb3rFp61PCOet2rABeY2kNgy
BnPsULTyAqbnCD2PZjPGDq73KtumDfL9wa67J72pvGNtFB/yKGrrj6ShqibIfsCCjDY18pRNwbzg
3TKVL1Gq73rUHoe+DLIn5OX+ZszsaW24avokxjQ6ipzJN88x86r74VSfYzMmtzOdtLtQGZytU/Tj
1Wt5IZmiMS5gKsN1UdMmEXFXfQsz0Px9LVatV4ttzke4HXufAhjp2Bd1BA7SaVb5gTjOrDJ1NVLB
3xM/uU+GJr13J2e64t0e1q2miTXyu/Q86tOutg39oFIEPVTRJWwLfBL2THz2/XsjM4Y3C6q1VMJh
wVAUrCzkGdtYg3GBB3AMvyVtclGSxn5S/EHdAQyy13I8o9+SCuVrGbj5pu3aea470RrHMpbGiXdN
2sG7klZzHHI9updDpPJMK3eAzFAK17saNOF3odehuAzLRR52/pPcIHOEHZ5c5YGNUwP9uQbqo2x2
wJRLA4tUp238WB+ZBM1+NYT9xKSHUMGUwqbHwkIMo4UuiDWa51iG03xvaRC86i7garmRh2Pff1fs
NOUZrWdXx7D2TZiUrySvirswZoYXCH4OTDd8UvVYqpAyR2VsN7LC33YaQHlDMRbWHJ9Mmc7Dg0iG
clZMB9FO9n1ASEFC5e4vaLmK4WobQrHjjWQiOgNmKMOo6r1I2gaGPiwzxVWTc0WKwZwCZyqqccqH
8iCPEN6Hm5oCA7WahlfEQ2+Jt1TRv8rMowBexUOioCKO/KQ8F0zttlChwqXsmCe4WKwESgb57PWk
Fm9EhouNl7rnFsU6ydYRBQvHqXeZppQr1wiKnRatc3r99RKNAN8ylWAJaRv1iS1fs/QOUZGFT1bZ
6keYHNljGDD1bPryMqlp/miWbnYIUuddnnOI0FtWxDlB7XbPU+1RJ2wNZzMFrUkS21yZL9T8qxaH
1QMTr+8FSWRvmui0lUla6T5z7fHFGpntgr97G0PkBbmndhu9SuNXxJBRTUabopQp1cN51xFDcPTm
DeUKZ2sk9XNHisddY0dkfLqUhdZhWbzVWr/F6K3fSQc07EbrZAXpSbqdM2GP3J9kaw2QrC+pqnub
So1jIus5nOYNwpgvIPS1A0v24MkLNjfrPFdts7A3QB4mAPCNJjTp13mY1fjGeyDJF65nFXeKwOzW
WEFYr/XpBHJJv5/Q/l0olSkrwpdwCmdRf2QZTQFUNbtjyxvttpdXB5yUrOsJLl3kw7NrkhOn0xGg
+qTD16CRuFJZLdJyd6Y7F8kpzbc5c4iltL0oonic+zXKlwan4QL8SPw6kgq+cDSz+jr12fdybPXv
blJfRgSyG6y2IPF5fxRQ6McKeD2brrd/7tmefqU0Nm1zCk3mCURyfXTzebnphiAVm45coqLvnpUy
jE9Naw5rI64wpWH/fmqz4UEokMfHYMQ3DaRzEem+eRS6ma+Iwis3xkSETuVmyK6JPsxsj0RulqJA
uQoYUHoh5qpB0seLbtas8YXzqLLn3oWUPX+lO02EvrwlmLNpuN1VrRyW8nQ2X5OVar0ngeIVmeNK
bxVsOvAEVmVdq8jZ3f5RL+3vctxWKU7nTeycTT+6Hy1AQIgjwaP8sxza9Ck+iQJvPU+dKETYVPnJ
Tw31UBZi6+vMiLAngu8TRoruiWDsFZj9miCvwtwXQdIsS2hJcHJMHzhTQEV63iRz+EJom9U2RmLC
vOM/Y3IvBj00JuX+f/lN68Tyd1AaVp8+1LFuZnrakKyYpH0vTDeh35JqR7dJWIJ5cxi36FgtrhBM
3U73tu7smIrS3hjBZLm6BharxYW3l5vb8X+d62a85Z9XdYXBomL+0RTR5KJP+Jiy2Y0tPIwuIpQk
DgOl8DxkjQsVnE0ZduOxnjddm8wbk+Ddcmx2LK/xwMU6xfvaNp+ohdDwg2C86lm8Pk1C+eErfP3i
1MpfQjV7SqZiuOgptkx9oiHo6rZylpsyHthTfUwRGvKV/zoBI33IXBI+55+gyvGkhOA71ACV5gr+
XsKr1ABqW8SOd8Bks1BCvqU+PY2NjRgK6WerP1qhRet67nVETQkh5/+5AnK/+axl1atagcKc0vcB
M/nSSZr2rGYTyEJulgzp0IVIhIjnuHEoR6W4yCHyEItLbPMF5C1R38kxNUIwQeT4bMXXvGXd5fU2
mCXnSkS8JHTfFtMXGLve3MlsvsA2xiM2tZfcL31yGQiMCqvwLzok5YvtOsjs81G/BGaNiyeIcsx5
oFc84lRIa8pyXkjesmNCsx4zDecDlcEvucsD0QvneUbLU9HP0vbYpP2cEeVq+2DuPxl6tipLuE9p
wDeQfyw6EVttAAzoFxZ9Ca3tFscKOIJmZykIfKinX0ubaHVNc25HmoouG5LssJYn4yAE9eUGz4hE
KuZcT2WQ6uciNN5STVe+TIXanKKSSdukF0zwfC879lHYE5/4UU3ITKfEPGS5ZV6hzfOI8MpFOKOb
DU8YB7IsxG1PjmUmrY8pAOQgz8rNpMCa0DEpo8oVZFNF8RmA/HvgTXhjWxyAtmi7n2AASQuwCI89
yU3tqpA/IjCpFV6qzI9yWCvknCyy+itplONT46SvBpfui6hMNwY8wsUwdP7WYsmD0S+tLlMzVJe2
Y5X9zxAe3fgvBA/8HN02VGFrmu3IAJlfwEpxNLiKy1xzUfeaxcolxsAnpnDlWWmO+74g2K6xi5/H
VV7XD4r6XrNGLMug2wyYQB6TiNDpWMvEtzE1tzyXxV8azmDNS3GouIm/NCsKT6MCiE2fUM/8879A
aDNg6zPjxnJN1VZd23I00EiGYWp/sKHs2h3dnGhRHn5OuVG9JFwVrW2sLKm1+2x/KSGWw6r1D4WT
jWd5dggdZUn33iJ+V48XikgI4vob3EXzza1A0soRJW/57ALvr6SjUiaHKPo2ZKh28frzZ/74c3wL
RWnjj6+BPlwDnZDvz6qQlCTI+lBTN7eTt6O5ZCQv473RIrTKLSTlxNMVVNnWsYJEjtgpf2mUTbjH
nWGfBMB+fBG8TEi0s+nSMtaXJkKgvkGnPibBI9Y4eNt/nO14Ytx+jvcUV39eNM4/h7j7Uf7IbbxE
VVJCPaEiQOUnZomoONEO4E59QIRSH7QpRiY4ibvbkGPNAhNoFwAaKkRKQ7gNLD4WhYiOp1SJbUJZ
4GXNJ+UG8CU2gqcKt/cTpFl/ATR/PMpTfZ0RTNOGDuZjLu/TyNjRbrs1g9KMic/YGyNABLzgqYaO
P4ia8Sw38sSohZy1zY/UG+s7Oa4TLLQLwjRfONTg7oIq1jfMDPy3KEQ30M7hiU2ZrEKvN45Ky0zE
UM3gDrnYOmHptdM7RB2JboL0UmF+SoTH5AIJorqZbJNCRag1s5/0dJyjgX9IHNTUTdNdRwbwosCe
6AeieococNtxKv1zJ4my+v3vkd+uQUPzrsextakMlTrVnE8wtKhj8N5yLG4ICp5wGyqQ38KUOdaG
dKlvli5YS4RlQGtX0RZmohgvbYAAnWDydJvKBlItkoWSlyhBzNZ4DgC1aLV4aagonhrkCHgHXWfb
EZq8ktarwjuYrmLcu1KiVUCjpHwY8yoy4xFv0rGEUIKfkXs5aQkcNmOSRMqGCpU9V0HNeSP3fCfW
V2VRecvbGlAOygvlmdbnHVek2z450aTW3oC1MIEEs7/3klJ5ifwfctgW9GtbalmboOcqws73CgzB
pwi+lhPyP3ZyWqTzQ1jViwZKwJ6HhvGY8lg8qd1wAnYQIDWKOqZQWuzOUlPx6IzT8OhcDcPxsyXw
ZG2TKmm1in11CU13HeTGayzy8C2zEKh4VZpeRwh9QA7rGH4AnLYpSFwgci7J8Rm4+XJq+4eIp/Ay
aYgvuXVEnYTJQN0WxYthv0+ZbnyZWQkXs6yf5GjshP4+D2xvqeX1uJlMV6xTj5XNkJSQDwJV/yIP
eyUy13xvjC/xfNac/G/4F9HfixwpYNLx9W7ckeeC51sba2CyJA/VwJ72XhU91UmYrRBFd5dBWMV2
MrrqYA0dHbS4yLfZ4I8X34zSlaU3xjNUTVQzDZyzqooqVvzWRGHe02gI/EfbHZGKvdBMgkNv0o4J
hQDNQjPHgMizLO4mAo0r62IZH7Y3vkwNiA8x0ROpAbfQLu2yG5XYmRoIfx2h0fLskI/JyR3z76lR
3Q0lFBlZcQTKkyHyJ1iIEtrJjeDEAPtK0fshW649LJt6Z3ODUmt9kHnSfU7bBJP3SR4N1USf1+Xb
La0lE0Cnc+mMF5kmLYegtd43SA9jCJROt2CpW53kRqGxPsCeGqtTTtXpYGLVaucjeRbJEmfl8aim
755BKT0YwugkNzZ5WbBJyu/pWCkHp6qjkzdvUtWgvSqPCa1E9wPbGXDx2jMF0kkYx+tIM8v3ruZm
rsoEPd1EilvSqfFBbvDOxWTPkk13G5THn6c/r7G9IxkTANh6fLdWnN/9v1cGPVQmLCdvrk8/S2Qd
aZRR8lSkjbj6yAjKVGjPSKKcszC07/IId5ux1zw8HTYKFJNC5tEL4if+9/WtQtOiWdD5LI7yhGHm
GjavzGq3fVjbB1OwTndSa1iPJvYk7hTTwwrbYZo0KJjZbvD6L9OI3wmTzCJ0oRsW/TrkKqgl5Czj
l4mQHaOfK23VWZdF4a7yPjLUJWgFkgSIduYL8jNW3jTM8ehb1cXLa7xvc3C8HJIbGSb/eSjPNhNF
FZfZH/QIsatK/1IjaQkCJbz2o7CesqJ+TlBdnJu5PZCn+Ltzp4r28jBC8EF0kGts5LUYquO7Vq+T
lTyrqLZ16CMCGakAWfAelN0//1L+a2bF70Q4qjpTGnnKWTP69JffSRqV9ah3OjwJO2wQQjVoPNrm
WIUzWTk4Vp5j7suMOeo//7Wa+vus9PZh/PoX/8FU/fyLay3xLXsXi+IpDuJipZMxuUU50tESS7oT
JZJrbtIPWRa5/1E0Ld57bAVXMiLiO2KF1OUwH8qxftrhgSJQbx7JYP+tnDa1eRT7H1oo8m94vgAB
iTcySsJtPQALttUWu2bnrATd4W+DUTmriIRINBhZfWUq8CLHM9iFS5f0pnMIsO2+Qp63gPfcbLRO
aVZmNRoXxz0VvUa1gwa/dhLptKN2qj7ITVR67p4Z+HdyyLSfQy2+ERdy2oK2DtEqfTO1m3ikCSN/
IqtHvIh4v5dgPaw55Gg4UljzgnGIrm5bWATbm+EqdUc921eTb2+DXP/SKW2Fv8t9ogejIb2gxiOH
PjdjLxDgFkXLKm3enS9WRa5t/7hEHhoCwh1LTwuvCd8Imsx1u5C7dFUQF+dH+Z2RI/J7QDM43CkE
koBKKUdCetgEGToRNKv0E3Ey3Zd1+fEvd5Jm/bk40PlGOxiVVAzULkud329hrTVjy27Lfo3CvTlo
Ps0tqvt7zWXCSx9mQHyrNl+1ko5ulSKHkeJJg3ylhZ7TGgSw4LyAogRA+1r6PebWlDqSNIXFc5O1
rpWv1FyT5Q3TSdD9vSmwWFC9bvbNqDg0jJmKVuimTj1VX3k0zZNVuSc3wnDjTVkpNHzma6NBRwI+
BNpmlBO7GvkM0mZA3vLQdzN7S0r98+RpPoofIDASo+LzajgrqL2nxhJ3HjEzLt0z+V689eR0Y7or
+xFlXVCFu0BP2kMyCTFHNb9KIUmQqNPVby/yQG6cMD0lRT4iMoOpgIkR81ZM1zgYQ31Liy1eiEFv
tnpuuBP6OzAIpFoh9c+NeAPvjLxZEf7kI8gT0L28TUY3ZCHv3DbzeHelAalmPCKAI863s7CoQiJW
yuJllrnN0puTomxUOndhbb67uHmxfLBhmsectMggI6kD3AQ5KC++/YS8phhPcWYWezn0+bORaYyH
0jE2n9dbhcMfNzDzXztum1DSW//zrSh+h91arFCFqzM70138Paj6/rgThV11gWHbwcYIcMO1SvgW
aRkL1qkO9MMUUbTfTZ2WrQriC3Bspd9lpTxOkXBXYFoQiRsEg9SKfhbzRlVQrHMHDK6qn+Ww3LMS
NEBGWU/Lz0vlCbnpwSAXEQlvTm2enT4neEr4wUEqrt1AzaFD0c+QxSQsP9cs9VgU93xpfD3rv8i9
8O+9zLG625jP+uOff1sS/fvrot6mcqA7tq46BHcZqvXHb6vRYiICzLbY6LN5pVk16VsymzI+N5Ks
GfN8u4uz5lmOFz093Rt309TnDJNwASw1P8nNUETa0ivSfvU55szKys/DpMdYN+TZV7tCXVrM1CW9
68sHtxdzh9u8+oUi5n4YwWakuBzkWF/rxrZvSQaTh1SmeNiUZEvI5tXn5peOFmh/jViSsN77GlAW
1Rjq09Ao/cM4DH/lpC60C6X9jzcZlWh5iP0Jg7Lc/Z/HVn7qDPLQZFgIzC5eBw7BGyw7p0Wl2NVd
RRgBIWQzcAmkaX0HXith1TzzV6oyiFb//PE5f77AbVvXdJdSnXCQONp/5g4LOFszFB1ErNs/OKr4
cM0wvr2bVS8n6qydSDaRb26rPhZRRMLf/FbXypHHi1nEW/matn19OBkZMgx5qeZqH16G7VteS/5Y
ehc57X/+oCK6/UHyJ6f5D/JApbGSIVotBTW4xTqu71oHHoU2O83kZsAIhLJGMbeoApvbWK58wAwG
hhr6GYQjWt8Syg0mt3kMMWsXHTkPciga/ezeH6ONPNfT30hKQx0PihL6O7RI/SFxhi/S3JqZdfUQ
4NL5X0MZV8mlk7xKhDiT+/HDn2FccG1OvlCBiqctsd9tTglXBa6Db4WsEcITvHFSj1KWJvc8Wfif
S/7o8XHOeua47HGv/MvUkMbrH29WB2S3zdTQ5D+sIn9OmMucTk6X0FOzla88g+6izjUun5sKeYqt
lf7pl6EKunc/qtG21HNxGbC2U2CrnRUA9+Ch6vWrrDjojurcVQ45d/1cgPDCam7hW8y7UgfAZEOm
vYwrSQPesQ7h3tzdrW4kC5lkMiT825fMBLuNKTHslmmOO7ze7V6deVGW0QZXufGn4GOC4nyQR4aq
tXvLgZEXew+3V6o0vuad0v98xcrjQgG7egMX9QmrGQ/8Tpu5M1kfssCEU/z2kpevdhXVx9pp1HIZ
CwPPbwhsanFbRuI113aBMVAvLyrzpmZKc+vQhUPwRY47Ivk5bjv2ARfCFSBJOGE2UZRT34buIRsq
C+t3eJmK1L+XG2q9yrnGXH9vC32NMTE/yiF5Uo4PDnHgOAnmzN3MJ957vthAtYD5i4eRvFDrcK8t
umFwTtH4KocKNZxOMDJ+PjQ6m47iCGDr9kyZD62isI+qqSt3fty9BKVmHuQmRuNQLT6PO8/StiBN
EE0AaeodmIOSXy6G2MCpNLMVfznGhtIeNBx/M2rINW0CuJQiIudKQUOXKVHDVKb8l7eP+edi0DVY
C84PMNNFpkRl4vdZY+sFlU9CmoPFtCwv8m4FrPRMDJm7/7yfG6ARdLcBA/4y1jslQIVk3xg169TK
Fd8s40pPPX137PoRDKOy4BVBOOrfjyD+omNeMxOTTyBCbwluTN1kXyMbeOqyH3Yy42A8q7rmgHT7
qHO+EGLTPGaErstzUGD6h4qYXHkUqsZ0aVfaZIq9VQb+ecxcHy3rvOsJ0SyRKKXrQSUk7TYoqn9Z
v7l/Pv359QlN1wSvbl4B7Pz+64PoXwVljY+47N2dnfrT1k5StIEzqEIiKyS8QgItSHk2UPxl0Trx
5jjvilzhCrfrTl4yWsOjV01Ue4WlnW2t1WGgA0tIE/1szxs5LjduSipDNCUW1Eiu/TnGJRli6lNt
HhJLgCOT4/JHU5dWvhUirJR/3OcJeZhBuqHX7GNi5U/jnfHz7yrB0G91+tULx6vfyrByli6VgJ3i
Bep1tOvvxRB031VmdE65dSoMagoR5HYojiz0sdu3iWLBp4KQiX7FCWanLqP8DyVkMcyX0cbCrkOO
wPrdxlF2j+BPvw8KU7u3CT1dJTiwgBy2aYxVROP52YclPvf5GFXZephsGN9hM2cwTh3BgZADoKwC
zuQmWfxCDtABJtJbxz4zXyI3PusVhL/ecoL8hjSkiq//Miv4PSqFNZilayioTEF+nXCE+cd94Tkq
7IihIXbcJZR1w5sgR+IDBX9OybhR2+XuEOvdHe/+djkN2RrXWPmm+JOxpVbZbuShb3UnApjGawOx
56TgBCkLeIHrQXe3LuyTg2E2VEJHB1X9fCgLo27lWwt51hL0yuOg5zPuCZpk4VWvwQkEh9thNdfu
xZzg0DfJ/Q02qNuOuIdx+yT1zgY3VDCq5ithFeZqQoVL8z/ZDwRRXacyeCqoOK/UxkBHMjf6ZVOf
3Nh9G+XRQR7VsYoe3zeZ8Se+TuZaZffUOXL1EuWss3J0o+cGq/vFJZ3zJgqsG4MF2HzC6/Lwok1F
zRy3B9Sd+Cddn1g3VDm+dVJ2u9vzUlhpd5wadUOIFZzVAtQuCqTxdRBmuO57w98NST++0uclYgcd
a6OCVI5tnPG51Sj/MinU1d+XQPPn79gsfjQH8iifvv1HWafxyNwUCfMpBJcXtP3aVlepkRT/R9l5
NjdurN32F6GqkYGvzFmk0kjzBTXBRs4Zv/5daPqOxjrn2HVdZRQbADmURALdz7P32nargnWJg1Md
adlCovFhlPY3/IlreRC1qfbc9UBI9HG86RN6ijs92PIH0qJrzIVVEPpQIr30sXHEs/yQxLaqr13X
n3aUbch6qe14jZWQvnaQV8tSQD5clG1knIKkOqhQJIgvk5OYctjSPBuPaU/mjeqLN9zvezRO1g/I
oinkmBEZVmBWO9fHpB1DF8M8j1U2nWzrRxoWR1q44VvIn3VNv2FW0VIqmFuY1mGE8b6YxgTdaJp5
qyxsyn3aY/RboGCia6/PQWYEiFzKkTs9Qe3lO9NAZQlMqjgOE8yyDmAYPOjyDRSsXAPJpY+RVTr0
qbFYyX0ZK8uVmRX2FtvVsGZhOlDLcHzyu12Yj6MoXqoGilAD2+KPJvimFIXzI9Vo5neT4JqL33jb
kut9UDpwRG7kFStVAT3TD9a5z/XpD0JdDvL10Tzq6yLlQ65TlpwtDJnkev+/Xej/5BqDA62BH5Oz
JH1YbnBx1g+umHE6Du3QF1EOB6EkqKCo2R/kpDpQteZh1Ju1nHCXQVs/ooFdBkaboosLAsIkyuCV
xQY2pcRGTOeLjdNU1lYOM+3dgDL0hmZt2Bf6mK3D+SzXiW9T2eZP9YRYOE7zHdMLxEgISd5rplbL
NsrKM6BZ/YnL9llP0x66DqI/gLJkgICteq/mRGZysr6MYhgOoNS45c6nFQjCFi3f2eusfrp2YRou
4sArt1A/JxzNobElFdYH8y/Mp6nqqhtza9KHbOMJkhRopnNmFQNVGRMafFd+BVucHIMe0jBA2SVf
Sx8l+CiSZYQYiQwB46GcGZ2aWm64RJkvtbDwxGITuJq9b6KPcM0FSobmKx54+PRL1+oh2Mws28yc
lG2Uu/4KEXT6HGaFconj8pKroXaxevcSJWFyQ8YM70IPmHyCehCNNa7KPh42cp/ekOxtQ65QTPI1
/vluwT3hbysMLhezLIHpua6aIDGtz9MI/kGlofQhVtxUsl1TtpYNKETfu6EXH7WxNS6IJ7ZhbdAX
nj2RwzQgRy8HAs5r33oSKh5AGvDPoRkATJ6qnkiJtrlIx6Q8t3HqRU4S9c7wSHqBKiT2RWShMlZ7
sScG0jwk6GCIQB+D4SX0QpTNLsvyxOzWIyKN4DiUDX14SozLLkGgO3/6pWVHnz/XDVQWylIiX8l9
8qg8kOq5t2qF2BMEGK7cRJ2+qQigqpqPlT/69iYppn5HdHWD0VjZe0YkvjVuay0no4nOjpu/OhpI
b2YSGz2N1asULeu8M5qUcbq/a5ij3t4isceP8ubHOhagucxESVz9bfNpH/qCFLOpFdGSyg4a6KnT
zEEBAVlnYNm8ZJu3VCmVbr7fyZ25lRAZju9Zadxiyy3MXw8GpRPT0pKri8+QnyKAeUBV6QJwLFyX
RAi81GWJj6ftk4XVh8r2f1KYPqBMvd1Vax9T46IANmy++L/w445zRrRldo9D6t7iBrW9o3RQAuaY
i4GC7k1vNWr8s4xb4PxqSkXdJuakLtN6arbymiI3IzAu8tGaK+V4Ey1PwLUaLwskk0lt16oYPOp2
9Fo/hvVYMBNDebGW0wW5iQn5WuE6F8tJzivkTmueSECofqYpES6L0EkP46SKE4KmeqMXavA4uySw
VA/dmzZkXwGwu38Yw097JsAvxsBYI7GLH2VVzjSrYtlgz9vJmp1HNRg/q36SB/1Sc9ejGzTbrjtL
fwG1PmsTGJEC5C/q3umhEwUxrUAidbuAcutza998attP9cwPr6lwL0YoUgd5TCdXBu07cB/MQhQd
+CS0xMeB6Rvz5yg3lPXkuQFFsJbPemtWe7e2L1Ya/gmcs31GoQtYI3PTvXD6AV8SDlan9sKfghx2
Re2tb2rfhytof+r63iH+58uHas2zyY8SIqUJphuGoVozstIWpjVfXn7rXo0YxaoAtcZSJJ1m/8hV
1om9XSgwU/P2CxCzVURSwNcmxHyfwXTYuzYSn74U3+LBQ6vfaHzWZ3f1fZNTOgj7pygx46VZOLOr
JNPXkMnQg7OQjsh/hJjjzxrucN5MBgRpEGQKd183XEUyOYWYQ51UdMtZBbZJlG3cFS+09g6K441f
5X5vCPtDrar5i6HZh6oyWToTV7TI8ChcozCzl86YktPSCdRsg/dHZ0aHQvejo4VidK1F5Lk7ZJzd
+WByXi97AKO9TxLeHuaKk5qWGbF2anZtVMXc5BaGQnhv8QZdIhKQmbdru+EuE354Vu4AHi1JVxhk
aUFL6m46vbceAIGRQG+SFbFurSKvbzHRQ4BrOnjKdmmQPxTUTjynWYrtfQxMn9Qq1X3F55VzCaSg
Jr995GrM1VpxlSO3CJA8EAFb2fpGYNP7RBkkbTQ4o3Wk4uPmASE2CXaXsXEvSZbbD4lN5qXkU6jd
zL8UBZ9pzsURYb1nYv4J50f93/eFgqCTtMH3UbrBE/VLf+dThZlxjM7KHGJlC6FK3zZaCaWdNNr3
LO7OulUPOMR8+4wx01qMFJyOTelTwUzgdStpkO+l3r52CxPUaZis5PcMsBfCxdZ56HxnXEWdou1r
mAash0ptlyl+9eLF5bWece3lIKDOhqXJz+Z55hvpzNbDiANlSQtj2oq5iCA3FtpKK8VnnYisBCzi
u7sSIPl2sIxuR9NKffEN4yLNP1VB4HiZ476Lhn8pnHAr+fylY26qOkJ1ERQ5pqp9+tKRsTzgqk/5
xUF3W1szcEg3CpKl5EO5aSKDjClXNymFzQ8/jgjnC4zTg0baK0ZHwQKusR6BwlrrwRQeuXjZeAUf
w7JQFeomQXZDmKGIiv3UEpRsTEa3H1OqNgSBQOYDMoWlneBK/z2j20iRadRuGRPXTat42hGscHPU
VAH6cjBRg+tqeZNTabn5bWZte/XCzqz8pvVEkkHT8LYq8s91HhnNKVXIXZ7/UsOgtyuF6OZT1nfD
Na+AFpP8bT27U39Onarhsl2AwJ87CAAI0f6nnrEwaJCSnhWFdLa5PCmDMe2TwQNxICEP89VngFWs
Ns1TWfEliZW6WOOG8p4rTN+dpb1YhX2h82mw7G0p6YOFzw8AzfND3fls4pkHVQ/wYd2oID6ibzcA
6zssfj0YHrlzzBp8cG16EWaTX4lJQvUauwctC8TBmFkBVZeGXzJHf+hIXfyR9kDr7NF5thwUw7Gd
ZEyVPOsGdXNaaEDAVIXX160JUa8oossQTvZSH6v0R44+MI/0DYjYcT3nPFwHsmjWnuuwJqgy5So3
LT2KXYt1Ko+nU1EgkdWwMcpNXNhfKpM2mAXCYQUdDeAnQFiu6k19dmoteSlrf+MiM3xr+W+n6dxc
5DAcvZ9xYlbXgeLUreurF+HgIaych0pNu982Qya+24mZ7z/tz7ziCiRCO/SksDFR5IueGP3VxlS1
o0T53S3bJQSa8oizlTZ91uy5S7vOnTH720MdI8zanjJzgccjPmJYTfneluWT3AAre0L80Jz9yW8R
mIFK1NUIjjrirqU8oyi18mnIwrnwY94aIiLOoz08+Z3HjaGv3F0/TBViaLxnSZBPzHXS6iXQiH7O
RuLmQe6wkBZEZnhIvW4JYRobFSH1Ke0Swc8WuPxFi+mB2RRUBi8bXyifoKHvxWbE5gSVLS+HHYnJ
+UqbP32qjlQBaOIi7eplYJfcYWeknTM61kYp+MPXOhk6rNz77Qj34cWpTGqPQPjuQ3UISRyn0LpB
3iterPmO2hZCWVl6YG5j5Uc7+P5RzcvoBP4yOpXa9NejZsqKg6+Py+nXwY/TIi35Qn8O2Vpk1SQJ
yu39sTxJPkc+0vlTLU2li1ajr+1Yp4XXSHOU5yxjdsoCooORwbAzx47Zd1STcs7QsLtibYcVtm95
ch1T4cydaXU/Wvb1YUL9gRNmfqlJEWdb078l1N2xSRGQQaZOqJrvmV6pTxbGtH1SqaxfTYJO1e6b
k5b9NtbtYueXPV1FvzRIGnGLs9rZiOoFlpbhT2k7kMfd2NdWTt4SkZjZLLV7mwhggQx7Wc3rEb3U
ilNEuUedo/3kJkHncn9Uc1P73/tmKOPh0ylCqYndFMS9Bw9GAdcT8TOyi3MM/AIglTNdgxSIIjN+
bSP3iXaYrp0eqjuK4Sxy5lMwdPQQW/dam7rrQrPbtZdb6etc+e7melRkmO6eOdhPWElcmYU/NMuh
acyD1xg6tKVq69aK+mQaY3KLTftRi618lyhZte7NrkhX8u7fULdDsQ8zYiBmeVfHRYHos7M2ttp0
z1MEodOag0kbkskLpey+lbHGOi518oePcwGR3Fd/rLGVlVQO3+XDRjQsPYD8GIzxTG01wovQP/in
IFWTdZU74wbNQrF1SZPYNY5RPE044xDZ0wew6QMg9nFfPK8rtqmB8HTKXZVlvfVsp2X+JDeOOhSL
GrzkQQ6rqqgJhLFbUsdAlPzLXFlz/+O27TJbpjxruhoWjM/tdggT3DeNgntFm13R2fWvTNOHrZpX
5VoOQ1JXeZSKrRwqE8XZMUYR5vZB8RwJfUUe1j6ne0FuoUfqtu7+aeOfb2w//tpVAFRIFYqevUKL
14rHXC0tK1aHRYHDe8h8HO+TsXSu0VydtAajPBpZjJBSKZLnTq3oLWHNlK5Myh7aZlTS75/cmtK3
mUbfc1OvtIe7NHxyUvKvTeRhTQ009GOdNkaQJuvE61/CIInWQNGrUxshGYjgfD/P5o4n3UFw0Hrc
tmPrhhSdhOLezRAdE7YWz0qEDzykHMJg7IAJTdjTfnEjIWD4Z/xVza5uhj+kdWYakahbTXBwA48J
cgW+rClvVdyfJ4M5AnxsGA5zWqcIlVPVwVaWxJBfu0i8NU9yJPcXlXuSuxquVcHy15M+XgdT6fnj
SX9/HZmQETgh/s2kPckqhQnUbafEmCHuJBJ7SKsF60/YTUk3585CgDx+bNyqczZ9ar4JLEI0V+ej
qdb9GVkOAn7Mz4TJa404yY1e5/liKq1s4xr5/2c/muUe4kzbsnRVaAhtLBkh/ttyT8UDTY4YveKa
+8vC0xwVjPpgHjqgXxuTLsdL2nk/8xymVOcEBHk2gWdf8VzaSJnQEIQq0c6Tlp2t1q6/pWq2GKIB
Q5uPIHOm1WKuHJaYWyDbx5a+74c2WmkzhdLTG+XmaTTbzUBUYOEYKiHUzEotfuo5OWh2E85Ws/hM
haTaj47qPYbUI/uqCn+gyAItqKraF6jw/bJUEvdReOR7+5BNLj1JbruQfJGjU8fx0fBtd9sD56GK
e0gsDRd/OWik7IY2XwpDN85yE4KPmRYR+MdTZHyN1MY4p5k2Z6ypOd7N4tpV2vROMLdYK7Gwd38N
F6Pf9E8JiKnVlMUVEZC6tazCCJxc2ZCcG9vlUR6Qj+Q+N3epUnv4uVpqhKsiz8Smnb2exMort7zL
v6aO3x4/do0/EA3qt6YgfjkGrONUhX0MffPV5usYLbXcdDdGaADVnV8FCD/1dTKxl9EYvNnx5HzJ
fC7wFpCcB0DngEHzEA2nxiJPjcXV6TXrRUGusO2qJtxNXV6+2GXK5KrTvieiJSYw9Jxb3MPmSnuV
9EPNm95Dn4yM+QyzosGq9kp1aTxuYtMIrDfBUk93p8sfDYVskUgO6Q6mO6Ot6OfJisjo+dXxn6/J
nyQ08+dZF/SUBMYSelKO9kkB1QvP84ehNpf6YE4HC0z1RW7Q8CULQksDQA2mdxF2Z9JH8muiuNNy
uM0ll6VQu2IXVcn4yIXauoXKfXDfMwJ8SxxigVimjY/3fSagHEspNpWPoFDxnOnVUyeSPI3JPskh
MzWmvVp4k6M+39RFpLyUUZY/qpCs73v5Qp1RLaAZm1/B70dlywShvqqhmy3aQnX2QemYt1DvzVuQ
2rvEAgycupl1Yw1iXn3tqsNXwMSxBnEVPlO2NbZClPpOU5Tuse8wDFLfd39Eo7vWjcZ+t5zSBYyp
DCcnmbRzWVBywVDswsElQEPPw/bcCxogEA14qIdbRSfRo8s0BnLPrw0a9vasaFyuiUHafxyU++Ww
VZI///lPzF/0820XZZTLbVezTCZJjvNptZw2EBUMZEYrxzOI+1G4AoVo8R80QGZbDXbaUae/e1QD
s9+m4DCIREnUVdYDzUlGPBdGj/Mate1WGM/zF/BJbnSTxIpKs5R9VEXhE1Dm+lSP4/vHGSL3BtRg
mLjlPk3p0gPl7eUABJ3L3li+Ox5zzdzg+tlqvvqlMP+Ik7h892LN2FVoXtbdfJZq0z5RR+/W6nr2
oBHr8tuzp4kCeqnUB2CS+lUpuZXNRnEqwoRZZonCXMlRr1Oe4/2dD6gWGoF0cLKbPTZQ/WAHreSB
1ubdpWa9maJYX/t+5qBYhJ3X+23w7hQ4BVzMp6fcbtsXsxDrcd7vsdLYAf5y12bsB3hEg7dyKNub
c4hzkd/6Sp1o0PbTWmZzBO5QXgKrPFH00Z6isQpW8hH63y9K7Rgvldoky8mNaLsS0HAwhoKUYM3T
vzSag9VcVX9kE8HnmW82T5ZtlTs70JUtKhrlKbaMP5spVX9MTX+pFHTmngeEqIvN8pCjGIaZRHvI
cKdp43gDd61fj+hsiU2Bn+mSCes/jhbzPpGSa14qxqGid3uCxWiuoYsZL6XW/2x0u/ljIN4LCfH4
nbV+hnW+TW+K4SMAnBxr5wJpPOJbPiJTUDY07szdYAhmx5r9GgHs/D6w0lmUSso3NCzFYWgVMG69
oX11zJ/yhBDmE0LJZgWWuKfQBJgQv8aXJhzbawQ3+LkcIbzSJN8RIYarmsnnuc6bbGcP9Xve+dpZ
bvSh/OuRHGqugOjv1tFKPuHjvJ5iKe16tf+WlQGpY3o4/kuXWlU/d6l1Fd8epAQiO9Hris9tpyok
UDSIQ4ObIOXzQ2h3T57bkogpUv9IQjENZ1tNiXJPmtdBT3603PAfIx3rMvc7rjCYdT56PfdJVZKD
1tYIJfWdJ3wEZO2GHZdXqw7JlQjCikiRGX9beqG+oLqnvEAmWCjzYkdJnHkNqjr3YWjU2sJW3a2s
IymTYKWooWWQdSSYpsoVMM9diCrVqKmH4Iz7QnPXqsKA7LfN0ABW0BfBnOEgcx3kpu0pHKqNqYD5
4oDQopun99As6gEMQ9q+2KOln/0AGxeS+W6dOZ1CSloRrZSOGJKkdglaMwlrykbjh2UZzea+HhWp
h6nH4iLczOtRuSiVzV95YKhYoNU+pWi3U/ZiBoeTc9ISF6k1l6ohLsRzi2qDcFUxVvKIEiZn0xHF
QY7kRp+fUVDwP/vj/enYN+ZgIt3fcQXmN23KbU1alHDyfMfVAxrCfacjIQm/Dkn9ZO1k5m6k9bIs
euJjVjJXAiIv6uLeC6ZDNeAjyGBtVC7LPd+rZjnv7p/vDtonxTimZpCwuBcMQ0c9Dhb5091Ba3KA
FX1Ld7lOgmU99haXcTZ6YVmEaUQt/Lb5Ye5ckEAHp7xwkM7LXfI8W+/KbsEEq1q5AQXQj1e4Hxnp
Jh0Mu3gMRPOWhKH7R6WWy9Efle+UcPF0F3X1WHd6uZ2aiqoicTr49qg2DCLXvoikeJFPsiKqix6c
aNeg2CI/iZllXushTi/yYzomcKEKDeOiPDiQKXUeI/VRHpQfU8e0fzs/icZpDfvbXMuD8vye8+VI
boSlX8kXSS9y9L/OB3GZVMv5XPle5D9OZ4b3QkF9Lf91g4i2c+XD158LsXLXr/f+387/9d4/ztf+
9l7k65O59dd776PROdup/mjI9/JfzpU/p3y1X+fKt6HnubVR4YqvMlu9xpH51y/z44f9L0/69cv5
OF/1kmnd5kDl5EH5j5i8ofuI4KQ9zW7wf0pvv7pDfYnqOLuVTlu8WirtTfZ6rpvRzA2e5SiECAnX
myQXRY/sV/5PtnXZmBjTOVdN/WRlV0a9l8MAnzjqLgJq5MlKE64HZxRPuhFpaAmU+z+QdFZwsXNu
n/cnpSZMiHiIV/JJHeLsdRqk0yaa9vdLCk73+IS7fyuvKPJiEkwu5MAuGFbpRG6siLXiUmiN+uLp
1VIB2fpWZtN0aEP0bXIImFlfejqrMznUw2aRVEH+mk2qddYNRL8GfO83H3b1ugyadIdSOXvrIykH
DR5T/qA3/LBPIMuzNw1Y3rZIQnstXyye38JkVcXFGSz1Zeq5WswvVv/9LXTzW6A0a7LI8DzICJqF
hM+QQi4pd7Xj6MX3WnRhs/i10T1FW7Rl7u9cpMeL+5hJgHGpDKPfEG9KsgBy7zAy4mrZhxgDrXgM
4W/OPYd8VsDPcSzITOkqBHVzm0++s3HnXfIJA9k2x3wetg5NqypQf39CQ2NnjOf4aViq1AXmk/X5
mxOEerP95+vfJwsI1g8wTpbuuAKrEBpF/ZNaDC22EyYqq2O0Le6ynyUdZtldmTlmdw1H7xvjWqdr
uiZZ7QHKeA7NWG83GcWp93QCAElz/Ttr63JVQME6oRSqqPl/tTGBbJUi9tdi9kvLYXyeWtVdSZ2g
Hynd/bhUEcphqhT+2gKEeG4MAhEyvT/3GQZ3+UjMhJjADZT1OO/7OPBxXhGqGjX7VlnLfU2TiGWC
33yrtoF5AYK1IELEJWLRKbPzfeLRDQbhtuJoROSBopvQWUdFxtXWYPWKoMjpUIco2JQSx4/KX2Yl
zxnr8uCHHWZqX/HvBceQmiK9MuOljvVqm/G6u6ou2yd5BtS7+F+mUDia/r6uQUrhzOVE07Z0NMD/
Yf/ouacmicDG0lvpcIMeGC0cYRSQoPPuWTUzmhNJFW+x8fbPg0XcK38RCmfle6lM3neNyJc8aBE/
DGZE6SzTvpeUpWbDuXgp3FisCrdzAPSrG6Pu0ltVO1j5cM7/Gs2RzrTDkx3d0PDYTn1ISKkXHOXw
Y99/G8rzRDrwZSSyo7ZH84zVDLsb2GNWjgrr01DNj4FN2V71+ugwaTTL/CD294kVxURmabOqSq/P
k5UHWyMY/WWQMBuCUlMeKpat6lqn3nzwE62GTznvBfTGXvnQnA9F7WCt4Se4FOEUqNFx0m0m1lrv
RuVdIi+On6hQNwTwDKDIbSV5L6BermrXPrqqRw19GHaRbthilepYBVzcDDPk4KbmAphSvg+QqYLq
i7qzZjbduRj0rF+BSESDHXr5kkKYw48/H6Ij2AGxsDZN7jzrRBccnFoMh95EHEvGI2O5aTNW23Wa
vKOfs7tFoJDPKTdTkxzBF9b7j13yUWwEyikVuYX5qbHWU2FQAyUY7CXsMUuTJvI0ZWARynwib6Wv
d2rg2199lxIWkUHWVfenfgP7U2fp0y+tELdpMgV/beQQ3C3qBGXAIag6ZJ6KunoY3ICo9bZxD1D7
xmPuBOWWrC5x9DSMYmEqXu5RI63B5Diqm3EvNTY6ySon4Y23JtqPCCZedZRox6YHMCuH5pj4XFhn
guR8tIpjcylsqqgECENqb/MXai3wiMBEUYX+CfXBfbIa4MlDKMQ286xPJ/hoIBaOFZgnFojpsheD
//rxCCnIWw7HzxHxqlNK/ac2xT8BD8Rv7dgMS7dRMTYRY7gxkrY9e52V70F+V2TW0eYwmEsfePn6
MbZANxa1cpGjrmfhAntCs7aUa4h4M1rlAJCRDsdMEZvNRGGYZ9shpT8XKuofzRy2EYAq3Lg5NZp4
6Jd5l6rrpBnoddnwI/LZhaOjV924s5C1Dszkq22b/jJPNPdcWrW4kcnyQ+6fNNAg6HuKVeoY2Z6e
9XijKTACKieOOlCj6Sb3MZ0lFNDBJGIG/s9y6Ai6Ll1n48/5BEE3BGd8kkVMQq3ZvnINOsr8zgFO
HbEkkXtTG93ct6JY+/zWn1BLPueIDgm4bhBOUww75z5uuD7JHxBy5g+G4NK8GLITi5ruch91A2Xe
2PXnePTkIPji1EsvUM+hCPwH3xmi59itspXVTvMPM/XPkCBYDlqEjqtGYO5yQ2DHRqL5JIKKrKrG
N79ALbkAeCZegOu8FIjwcZ0AJpfqTspHJijTOxsXW6t6FJ/nucB9kmCWBRpIKFrlPLdOOkr1qelR
y54bCKbeZ3uVttECASG9gSnP1H+50JufBP2oI3SNW7PqougWlLJmCdZvNXdCbDA/FN3PdGqDTTI6
jyYTyrek7NOtb5EkJIdanr9XWeJczbZySJRxHhuK3k+Nmb5Swh4X8QwQr4NzhZnkh2IO8Mnb2DgO
xCb3ruHsEYsV63imPZeG2DZakL7K/WUffYtUBI20HpkYRdS01gimW8QGSENjQL/nPnyR3+Ekik7x
0NQXOWJt+c3R3IbVLh8I+dGQHxL5cRn53BQDAjEEBKRWzGckMAjWaKzAL/qZvwPF/qc3FaV5qM28
27rK9Kc+S/yCNrT/RU+DbObTnRTIGcUOy3aB64Cp/Q8jJemoNAfh8ufjZL7VavGtn5LoCa++dqgU
FF9SPjoZPxsK2++oA9VNoTT6rvaiaM8K+7tOTftaeT7gZU/hkpaG41Vu6KE0m3AQ01IOEwc5eFSp
ySEAQ7400JC8KlyKl4Wh5q8+tOSlw1/y/iib96m1s0T6gOk01dzvLcoPW/GVP5Q6+2JXaf0lqXOT
YgABSOi1jGVt6MsUc/z3WqHPq2VK/mhZQbUl4CI/wI5KTqqboOkGj2rj3Jyyk18Fa8As+sVKoNq5
0BY2ndsU0EwJnNczk3pSEdMo86obE+B8B/12Dlobih1CCIwflVphIUCKl4RDso6aIH7wMXYSaoPs
r0pagnXtVJxzpFC3crSfB8gzKxgR4TIDv3wug1Eh4JZHcoPKvzhpKg6Mv++XB32/G6B9ipis2jxY
mMxon1tLVa5VY23lCM2E+9yRDTX4VLbn4wka3kmp+wc5cimWLbjijFCVODgFYQxnGhMjBfqd3Xj6
ozWwRFA9A4RjEOFEoFcTa0G7d0ArbPp40t4ao4ZHxgl4VoflEBAcFlhaiYjNE48eUqCtlwvQg90o
HuU+Vj3vgQlSWe7CxNyDUOZmNZ9fNNw3k2qnqJG6o3WXHPA9A6U3mvnWUTZXJRi7VVW1xUsax+qi
T7lHQxS7tfD/wC3nj8owkvAWl806mgx8q9jiVkIb5uRxm+wFIzEuLm3epcAbvMWF1658xLdPDWWH
az2NG1Ba5lOaeN8cqoAPiq1cwyDO5vyH4Vqn6reJZdq6RMy79lkunifTwrXTh4fJSIJD5/HvKAo1
LVbjrIG6uN4rmGlJCXSqPeSZZKvj4mHez0wB7AqooCx9sYBWnRS7ZYFDzNH74JB74FZxca4m1LJ8
uw40BfeEx5CbNbdqdbX/l6+88bn+iEVKxSJlEapJmKjFNO3vF9XYaga1dqm75q89ogWMIcTEhwmp
6OagNxcjauvrxwENFNUC0W97QQRaX6uKQGqzBNGv2WV1aLPJvzjl9KOcZ1eKXwAM8LUfhPr6h6Es
KYyZCvK02XFQ6vr3gBL8Bt4YNxLsLiB9U0KOeqPrg7Vq0BYMoVGtC3REYTUMCyOpiqOp1+5rPs86
51+YgzxpN8HKXc+hyjTW+cUmTUBQW09cmlxrEqDdnKcgem0H84edpkqzjxvxZBUJhuGqqZaGFmXP
iltznTKirRyNU1MfiIBJIEh1c2RUBtO5BmllicQ5t9VgM0m3bQhhnOIAidneh/IclPD2WQtUc21N
wTNCyROC1+psNhFoJvnwY+NU2rGyC7EXA3CQRazHCqlrFhCgsD+FVtWf5KNiDIj9FW5JxN7fDmQN
YWf3U8jRrFBa4fjB3Fa6Vri1FOOHHNWpkS6turWXZl2nCx/r27vvkPmKuLE56KqdvY39mf5Z8TD6
qVUz/XaLCyXLbjPS0VjKloU1lMrC6ct2r6bB0UIa/AOOUMvtdLRuASl/e1/1200z5P4lGfJ4Oa5d
CJIv8pOABpy4mxe5aiLwfN4fpfaGtZb/6Jbml6EODJqgnf4iPO0+Kuds3V8jeezXmXmp2qdhypJF
axl/VJTVT36rq88lfNCl3if1bnBK9bl3a3KBROKuvIajGc0DrL4DvQPj9UM4DVDH2tWgt/BJYZBM
OuO5VczxmAwCFUlhiteuH+Kdo/f0/uYhfuB67QTWsC3bVH2tKzNfZthkDw3f2RBZ1ZYGvE7SX7al
S6h/0XvDOnQWOIhh1IsF9fP2SL3aeYAHhNvQRTqVTrm/EkZM6XNAtRmZmbWQXojORQXAa8KZk9YI
/Pgr14vqk1+8ixQT0eL3B06bNTc8gZiWY7U+lVMFWdmKtHVbA/0lRKM+yQNy4/BXWMAeqc6KRbkf
e2+4mGINXwhstkU+J391gFsRaOcLhY4gigQzXHDfRbeSmz9HULawO/R3Ll+kNTrRSwsdBYY9quo+
5/Jrwa3Tx4eoKsSz1KIwoAMnnqWSjwF5dJjb/Jjc51D3H400PvbzkkYYdnJq6WHyx8iVV8+Kxq0Y
Rb+2Z9wqoTRE5WbNTJbRgdP3ncLDTlO3RWaJnVCU+uggayCuyaeHh0F8fPWKdj9Yk4f4Xi+WagGj
XSMSb0skRH+YCqs5O8Is160h+he/iiFVADpcmQ6iEtcMgjnQo8iPFCl/38h9WtWh9hGJTchPUTpL
cnDAbdFS40kYVUjiS/xgHYxBfsGPxe0ScNGSsMejJXwMl5XfTge7u9lx1u5DiT9NbOu5bjN7gerB
WDFfix5Jn0xuWnfJq5zQnHnPkNvuHnA5/c+BSEPSTUYKPW3zmIKTX2bFMOtNCIaKKUmdtP9j7LyW
5EaybPsrY/WOvnAoB65Nz0NolRmpmGTyBUYJrTW+/i54sJtF9ljVfYHBEZEyIhzu5+y9Nk7HpDT6
M1uhT2CSml2YtP05ISbtDFPWAw+2jB27KE5DO+4lyKKbpm2y6ydkZvqzlubirE3GO7OftXOXmmxj
0si67xq7PCz51ZgU8+y+Gbv2FC1sYEqHw8mUvMCLUaqmhLJ8nG1rtJ7+Papkaj3VcnQRlXRLMJUe
sXYp3uykTy5GimCVfWk1b3PkhJfWc+OlN9O89L0mEf2L/ARagZ9GUPTbHGNW64tifhc5xYeGsNiv
UR8/oCBI3sNDp3caDYgpwGge+anmOmxT3Ku3v8NI0y2QUHtNuXQgd9KstjoGyrVh0f2FFpXfi6Qq
7tUZSzG0lhMO+2VHKsMct4c1O4QrQYgbnbVCZWi8pyHbDPY6XCobQzXDLqM6ui181ziVelo/Jbw6
BA/oCDML6wU79spYFMtey1LBCMMPeV08ZMjn1iw+asIL5hKLr0/pkAKjI6151dt6TaF/uZtFhti6
gf4lL2L94Ey+LTcZ759D+neUld/lA6j1WCPojm0gY8QD93uDCItoEIbCCdYUM/cB9ZycYElm0sHc
9Zgkj2M11YgjZbnqZif78vMZlDHhFFbXwCKVVZPWuB3TLFxFQxWtxjoGiDyOIzKpdv5UCgy6A/Tq
VvfbfRzG7n6eybzUm3annoDbpGL3D4INTvVlGgURNo5v8B9BFS+k94y4TX8p0iA5wvNr4FVbaExi
Y3rh89mtDDQGJOVE0Lrz2bwZN9QDlSn7/U3Hp/cB8axWvekVwEbUhsMmnLHeEBve5zEOV3xLD+li
VBsacexTs70ox5LciJHWSaezx1eg0FmPq3UGoBy0bBm8IK4Fnmbrb46T8q6sMEapocnHKyju/7qk
bf8ms1xeMJygBvtiS0p2dr9pegRZaWCnhoBYyHFgTbToZeoWtOXolp8Kjf58KeKveG6AdcbUDMAT
ewcaAPoebYX2jIAhWqmnOFMK00S6Hzo8e1ukINnF0wv3jo9csaGhXKnvplnEGM1FEp+Rbufmd+4w
e6PzzkIbD5bI26/BlL6S1QfDDDzJKvRL831S5Okap5Px4muknA2j5z4WGr+t4J+GmtgP9tLvvEvp
hxbkJbxLeuCIk8OK9hAPLUAQLV5WbSNBJpVOfZ4q/6P0Q9xWxPqtM2mUBxz5EqhNMJ/mQb+NBkRb
88YtpfZ36+nfa9GCZrCQliNtG+4AdrBfl9OyaixCcRIKIKqdHw/o2dKOnOHGcvJNNGXptNIKvIFR
6w5HL7ePiWk0b5ZeThur9C1qO9501vXm3go9EP7x5JRYY9np8VqdxyCjx5omd8XUpGhCYaCpAxaf
L67phgc10vSa9F91WosRGGlos7FeniySBE+ukjk7bZdsCr49P8x7D0mmT9ZGw7J5qU1R8rbjp9vB
BkAaiCL6m2rOrVzzJ8ecYejGYtlhS4LA2rN+h4GzB+985Ggw0000+F4hvroy4gNPnRZJmU0CLsk+
clO2UYXK0iQVEFFMYJHzSrVArhofxeIcyvihDGSNXlJ+7zKzPtYLFJY4HfcQs09DVh83j9NyUNea
qhhXITPZGSGTiW87TwkGJIvrAB2/vzoe20/mYJj7ZsCGEcDaRnjx/FomzffCfl+SMG3UufkO/2t7
Nwjx3S/H4dxD9rrXiOk4Wo3jraGJJKuZO/CBTSgBeyYA24vWt9ugZqlgR722GV1nuuez9udDaZPe
0xMjOYbZdK8RAb+JIntmdZq8pkLk7+rYFvt6zKDTxbNPKmv9tWopXwdu8g4Oi7epYdNvO9RzOT7h
7zPg30crtKwnp5oEsau1WAOIsJ6M5VqSVy/JMDsXbzFYD10773JsgVOvuS/2oHV7tmAeYMhmerJx
Xq8sNzG+gMQ4ZFALPkRlTjCH6TXnEWPOtZlEj0t+Kanh4AGU84jyW6wqsCdrg+LJdYC3ctS4qe7L
qPOeux70Qq/5ztclD7gf4/Tzopf1gvxdhq2AmHiQ0YHV7rOoFc9ZTt+lMZ0ndZl6enB0WH9g5+RZ
WFOMtROT5BA51kf88cYB5AWVAL1r7wBDrL1ghH1U9/OqGEqL6HQOhNmSIDgV3cluhfWUBdV0Z/bZ
VT2oYM1kAfKhNWW8b5kcj8gxi2RLt9bbl8Sbr5LZn+40zaBLmMaXeYGGhJIaZFSRSFeyEaGpPKDq
TArR7IZls5pr/l2qee1zkUkPQ2FEtdfz0gOtj2hNw087qUPtoKJBeMi4hNt6QsjOprCZ01NNoyp1
yqeut+IvvszeidTsP9tJ/cFoHfdT6XWfJpOSXZGE3+K5ND62E3CAyUG32rdjsKbgGV/jeeYvTcjU
Cuv4OsxJT9L5curHqDPSuTqrkXquOuvZG2Fbr70d4myj+lyUzee41IZdXebtKjFkbZ+GuHhfx5NB
LLznXtVB66myyHTyVj+vqbMgBp/R6RBTfz5AFHGKK+oEps27skI9B3ZGYm2c7LOgCe47pTb/91B5
frq5c/ZRGQhQT+lObbSMbukPQ0BeTzG3FiuBEqUVJ/QENMqVixycDmk97KZa+CPF1tULZsPUGXdd
jHHLq8iBlQt0WeJKmyumyjwrSF81jdQ4YkWNV54+h4+Em4WP7RjdOVMVn2s+Qo8yE/p+wpC0VsPR
SF4hFA/H0G2Kz3ZY+EiN9XfGMIV30RImUhEX70itfylmWhMuueh1X8h3jvFcLRPvoCOodQK04AJE
A/NyYoFfzcZ4T47rfJUUj1ZeWF9MGRrQQk1xxVEsrjglaayUDRlCywMYksuj5Ut9l7vCwtifdbvC
sqz3bmEc26ANv2g4NVc6ieaPeC3mU9hRRWAvtlKZGkJ4n6Ms0K4end8XvQKov0RtCFvzj7qEM6A5
DDWP1nIotXPbNuF5XqoPE7b0C1ouHZ94YRORinYgkvugMrOXLKGvRWGoJquOIZTY8UHLM4JKqSX0
2mju6CR6BGHJPf+J6EjfwycEj4OW1ma9EmRwbxoDw56VjN01bggU9YFj0zLorupShKHrSL2NJNLw
SJnSfJ+XbXeKUpdN2jIEljFuRineup6GS02vzSEqUAvP3XJIywDbgBqLoIjO6kwd7Fhv1zIqPOwd
ubbDvWjsBq2oPwx++QWHn6XD8IhDHQB3nVBzynkLa+jTl0GzHHyowXub+vqq6l3tnkXBq7GY/NWI
O9+fRstjYlELuKX11kW1tsf1hhw5cSCAiCDaz4Ig6HjKp/d+TEQT+eHdRT2KbW8t3SJ6N45+A17A
fFWXcxSXBx/UxkYNEzcOuLc08ckCeHYqCrOnFF6FK5AO3s2ERjO0XMc2ob5NOGgviIVDOOBk+ymb
mSeMcm9UBFHfhjmJ3AYEg7XlZv2TVWIOSTrvOtKgXffcsXYhy6ErP8u7qgcsh34rwtRTYJNg7SXV
uQm66gzwghLkz7E665ZH1MNAdzatGbRna/TYbIX5gzr4hKc8jLZmcKupIjpDi4Yevqy/p+p+1GL+
c04d9J+LOXuh9+u/pFBFD3qbFvtUk8n7EICaeoKMh3Dt5Lw/4kHvtGeB1e6Qy+RDQ6/hsghPn/j3
pZSq6lMbDs4h6AEmqybarEG8BM/vn9UQlbW5pfgH/WYOjF3f+ySEsMpAStIdZ1X0mTHhr0XDb8mu
YHoM5EuH3zvbdIHzydbcYF9ohjw4dnwBe1ghY51U0junaqwDbC5dz2Rb/69L6ow+d30XEgnx15sJ
Y9G//LpaI0HGRWshhFy6Q78tbCs7NWsWVegiAv+O+OJoPda9cRKLL9Nr6GLo3B5oElkS6Z9TLoKg
lWm54qy4Gn9N3TArUneC5iNM0tzV/K02GOZVnQ1UBm9n03KmxagU/voPM5df/Jc/jLaih4QE3wM2
MQI0fl2xY36xJt2HYRpb3DzHQLwUFrIQAuUITAaxHft+SswDWQ+xzTZDnRWdm13j5Vq4XCuCttzN
4/x2S/pipeA8L1yUeW1LvX6+bSu1Lhpfk6HGAAax99y7U3tlhUcAQb4LLIgf43LX0tyWirqkSevJ
IXtv4HzV0JXqI1bOXC0maelc/vpf4P7eWDUM9op0/YRARGPJ33f23WBOlfSlvxJ42MJNIWJvRTGn
uWZezA3UYbeWoeh5xhBJl14E5psfFO/Mauq/l9Gbh36VVlEzH6Qby8+taRaUfa5FNkwXBU9QQIU+
MuWBXBor3jZPTjDlz3pu2WeN0IZV1CT9c2W4/bPIsGlXPiDIceifS6swtjelgJyQXPXme560FUlT
vhCkND8AuHjVC2Dowh4+0DFjOaA5/rjOzWv0dWoK/TlKddASY/TBc0JxdEwHee0yrCYshYQRERO9
DKFWrIqY3g5hCDn6XaidulxZiSueDLeemKLG8u1WHffiVr8jpcJ+0SVPMQfttWuK7r7ShxBFvq+9
tqFeHXMjLjZpNn2evD7dkxrH75aYR70nbvan8T8YQLdCa/msACp2f4xgD7xlKX37IUr8HU2Av9l3
Ob8JznmtLZimAEoWOjQ6rt+66BSHWmgUmrfqmvDBkghCdClMoERS7sQY6B8ojGyYkaPP2dLSc8hT
ucx6N19bJ4MO0cnwc6HpD4sl+l2RZD++UnZ04SNEEls3RjSemjEoIRn2z63fJqckjfWVFnT9cxhy
AA6wT+OWrMtlFCVCbMWM8lENHXeKHhICTDKSoJ/V9/jfvqWwCFnXPRimVWbg0Vrar2ExeBevKi8q
2/KWcrlcKkSOiZ8nVEuklI5R7zD27S4lD/RWebOxPycz93LsPOEutormNIB3fvztGX8Th/U7M8aw
TBeXIJpDe/ESur8TCtu2pKMgonZdU3ua2+zcS7RryiTjJv10vG1RXYnK1euMrfLEoErQMfqOI/MF
npjQF5e56PprWch0p5Lq4rwlZLrQHk1APi/NYG/UZQrKBGc4KWsc9hQHq9e1XTQNzQdBWoS+FCPD
oP8irEg7Kziw8Mf0Ls7dE9twvKODI9M7yoMnSrMjrIOlmXmbLhrRDzt2UN1RZvm4j6eoeOZntSvZ
DiWOPqu9LzHhBVM500cWj1Zl5vR5fUHwaCgu4XJgL65jNI28fUEGjJybFX6T7FtmbFtEU98MULSr
Sg/bdzz815PfzW385xsARQSDIC/XMqgP/qf1jaKLFVTCRPxkWmKlul1Gpg+rzW2lMtV7suD4PZcV
jDoMgxufMAbjDjTneyOoTo6snx36dZR9msw5h2V4uE0Wmv6u7si+VlHYtzOrCsHzRKwHlhRsiGT9
vTpTj0aR80p+bUwVg+xsazA/0XoWVxnIzSQK/5s22s+5lQYfUgPxsdk3H0cK59es7mLkPV55gUSM
pTjtF2uXm2CukP1L4g/eweklgi3T3wrIayebhv8AZ8QtT3wmjuotpw4Vhbd9MVXptoBCE2pTg7uW
V8WJ2u/BsBRnpPkxiIo79glrVeftiZ5cD4CyrylYmvNUOdGWzfNEWjppbnNOIqMsimvvBP1Zbd3m
INcOxFUi3UMVGK7NFP8lwh80i0haypQiFAZJYFgOTqPNbRyOc7fuCqfZW5oeEw0byG9RN1NP72vw
q2Z09GvqlqxLxL5NKGixy4RcQkU5h1WwoasTXCJjESFrzPRjS229ZK15Qoab7Ltx0neQgacPYF0/
pKX0H9A+UUe0m2dBrNM1toDp2C5lhiix3qNOsc8RLzQAZvYT1kjjp5vCbt+CZ3nol8NoGw2zWbCQ
5JdrxZCfEGdH2CNIjuurzGYj0Brv1LAy2h9D6nb7iKAngPxRcYJwPH1ICD/Ro9Z8bZzWuoxw+tbq
OpStYjNqw8MM72rTYxbR9ymadpoa3qV2J+KNK4uNb0aXbFPVMIOsrnvU5KyjenytqjJ4P8RjcrXt
kQ2qq70OTe/tcfauYW3JTbf866LUW82GnrxBb0dbyjLg4PbSep2kdSCCuvoYVkA0WPQT0zaQyzOR
T4fb6r5IteFQp1lyGiLRXVK/IdF8LjJqQi7mQ5vkW71OxS4OI+Pg5CwXfq7la1M+uAZwGzcbRyJU
xHixO8/bBYBJH9DDkpcJwOaFNzxKjtiZP8TB/M3o9fHLOJiHou60cPXdrTodw1FbHeIF3pRJC1f6
vw+lmPQDNNUHdcnTQwOMSUQQtsUuczmUWsk0h/NajdR18FrFPnG7dtX7zeeumoMrRA/7FWzt2h/K
7sVLx+TZqZudujxnhQdjnzwDN6+aezOLwpWVudVR6+2FwMoiYRJ+u23bTkCpqYP36GIsslMHIHh5
irQwoiFN9MpGi7E0q7Oo5r+nzoJ/n/18dBp15z7oENzHTpSt6Fm7VD2R42NSjreq14QREj96+zcb
A+/3jQHTJ0EnLuZhS+Jh+t3AVtIkRoYwUXE0nZYuDn2UJNTKZ0Hxgz+6Lt4KN7gPbFF/iAeXau9y
Fi5nRVZtzVr6e5UaRiJQO6/wBZEwmNO5iUI/2eq6/9KhQ6Hhjaugy90vlQP9XNlJRLweXest9GaM
ZZCNr/FyprGhPxCkF2FzH35UdYbeBaMgpuqYKAwdCW37PiLUVg2TBbdgi/k02h/JMCvf+8JwT45f
wi1ahkTYSwK9EI9p9IIeGtlmq0lmtP2FaPNPGlQFXImDDk5hUSCVNk4P4LffAqN8cwJ01EhQ8JqP
hnxuJzfehsJNrk5nY5BYDoO26F0H9ziU7nBSZ1qQjsjqucZWdridqWvq0UDTvHUNqYeQ5S7HD7ck
0BFJSRecLT/0m/CBVSRd7FGItzZ2wo1LJe8claA6TRzlF73u3rjVDne9JMo+Fma0aeGQHcZlqLMP
2ON7TNBJzB/++l4r/mOzhdCIngilX1tYBsjp3zZbiAsGvHlGy0wa7LISY40KFTSF4x6azjuyDEgu
6jp+zO8jvPvTSEvtuWdzEk6j8ahGJr7QpHAufkI2WNS/Y/uZPTmpefRF4ry6SH3vsCm0hOrwEaUN
5h6E3pJt6QbBs93KOzqxX4Mwi782/njWHZw2gcxhIJSaedZhwNwLWE6bjLrxqTRmQDpBmM77wIap
UoBR+FhQDVsVyMrvHLN5P7jJdP55sKPux1CWk9iNWfKmHuy7Kl41hrdzRUhPwGafgTvRjg7QoZ1t
lBPsaEQIJ/vB6x+iSSBLLJP8jn1rdJF5nm/xp06y8+982exvJdEidb/omOivXuPnW/STPu3VMXr1
WEfZYaXtyMsLd6p/HaCtusvaxzAZAbA+qu0G05VHCqGXXRDe+0+V0b0y1RYroU/ypIAfTpng5ssD
b0saH7dqNU7txoOqktG+0sndNcu+pWKmH62+cL7fnBRpOKMDrKXxpJP1vAMivbl1q0FaV4cJ8yrB
49/NZHrKmn746MSmCZrE1F5gSc+bCXH/Q7eEFnZZq50jSNrHieVKUPvjQYMjfcGxbd3Z0qsvdu7z
RhoDAlCWepDeV+F9SVVQlZqiNOQLC/YDy9rttpyrRHcKC+clKJzpb/bR/+Eh4t0tEdJRUDAdhLS/
g/yTiC1gCU5jrYn2SCFaP2p1QRVNy50X0QjrbkmpLxppv5SRbj5pmYtvyyTdrmmDXUhZ8zH+mtnI
vualhFoiaqcoOndUPDMZrpWYSz1i9r24IF7Jd5YzBjtSzoOVLSgIR8v0Zk5k/5bdmO7ahbNps8hf
T4XXas/dyEahiOaPOUyy+4rqNvaL2D/lbKZXFV3b58gsvF3UCxunZjrdMdUg5E2sZpfwWdoORcS0
qtsAWQlsDh4wlLlJ4r+g207uIeMNAK6N7Ioj/YuZxOLUL12WlEDLZwyF+bYIrWSXat/rtJ8+Ypgf
d1qrlQeTXvjVz6kDFP139cZskmDcOVHO/ZuQChwIty9punbkl+ve/npWsn6jCBpUPOhDsve3sYEJ
53cJpKmbbj5HTraODD3ojoOANFd3IqoepsEs91JEYjMO3XzHzGWeLfaIgCnd8ZU0mFd2Ns5XzQKi
OYzpm3pq1ic81SOgo2uhJthe8p7iYPuKisrZdkatn4URmncai+uNFYjyTRjBSYjO+ZqU+fsw4am+
M/HUzFx6ltPj1M/v2M2H1yYzjHf/HsFKMdUI8UX3Nzhk+qy/lcUsCBFIrTzb5J9jQFn8tSzWFHIk
e9yibVR7sQ76PUYyI+OciM1UA9fi6d9H4U/aUYSecejC4d7UTKZWOfcbJ8Zi0QeJPW+yODUPtBkM
h3RIA9Y2rQ3628shdllHsq7YqxEg3xIkoZgmADbpGw0o/FY/r91O1TONPp8PuGiO85IbVw/xwTIh
4Im27wl5jMhTjbz5W1sTzUkFqLhTZ3pMvLc9oHn7+UCtGRG8F8tCt2yeqbCzAbDK6MCNz9mqYcj6
cSXHZLragV4+p9muCd6PnqSeTLzWSltEUOqQ5eW89phcV+w3sndFQapoagz2qYWX9yFtL4kP26Ef
tOTiGzmich10TUV5aT9I+kpEyiHepupzN+V1ugbx5FIpXggPdlM/Jh1tuR4tkxo1S3/bhsQA7L89
jGUUkVtA+5F2RrX2k3kmgiWK3g2y22uVO72WXbai7AjHRpCC4IhMP7KWGw84JtA7Eg+cjH75Oeae
Cq/Bca9JHUTHLurSrdoQ1jrVor2Fxm0jGvnkHHUlFdAKOZw0k1varUU1ITLdFtmCPyUr1Ifpb9WE
pDJJ+YsJo7xDHbJMWf4jN1T/keZ6dmidMVyraxpew7XVdsYx6fKuQPD7UevJ6doTozptVHTsbXlY
L6GyJrfIU4bE1bW0ek3bAidRN3XmGXBzVSO8Wb5STOXnn0jnyOgf5zqFX6BLmgjxYMZ7H+JJcZ3S
OFphKp/XYKnkxRJx+kQ4wydFdavHeQVMMppfPWw4K600LKgXqyEhaUiBt7p0SbFQrcPRIr5TqSzU
wXEkyA8qJDflxc8HVDYdHKH5ZMfhcXbtsx13p6GYPCCjfmbRZ4U0v2lqa9yDuUbvhiaiyZuLHtTm
JyuWu46X81PX+fV6kYE8lgb1oThmPQshPHoKEs0/VAZZPT9DX6oF1yWp0R1qS7+fi7g9qUJBlBeP
Xdwa92oU+/RONafwD7cHna5aOW77PXHi5oo10bqIdkZUOVRNCDSYyGE5dOkuT94jMLUvfjsh2E+z
lSKfVVn8PWoG46iW5mqRnqMzSMDeXqjqt9vGbOS2T1z5YI+Js7F1nX3KnMoHXw7yIUGacsDiMECX
/de1sTOmu26iEUkb6lYW1oqLpoWbQaOuhf4+3ORGxVnkRj/OlmtBvsiem1k/EsfKHkMJgnTRJutC
G4atGrquODjAVg9NbdIbU5FA6qAvPYy47c4EWKRHlDj30WBAOPpfNpbq2pTMJCZawbuC6YkNHkyv
YWwz++I0WXSMe7lzwjYcV/4SFVeb1scKaO5ejSQqkjuT1v35tljSNC045FGxQNB181ULhh9n6lre
EbtSDdZZLo45ZZtTB6pokFHrJATTQ+NR1ldfNb9rJA63st1f3z7dpWD8S/1s6QvROlnKxNwrxW8O
AoemQhR7olxLmkQbfVHHuMZMAztDzKfEMmqIJp6Fjulk9NVif5GBz+VdN2bMtFP2JXNHbYXNOH+I
sxIFmY9KUOh1cZ6E460oW/Qrp2+HlxC0DYhrJ7pLHVrWVE87vBRZezLa8hs1vnHdBpP1Bujjnl2l
9R1CLR0LpVzhW2RaBEfSHQ5hM/uPvNVppnnuBc+29og/2X8s8yk7DPgh12roGm3GulFvTj+CJXyS
54e+Ov8YViBGdKe8XTO1aTh3ASGcZlaZG6uS2BcHHCdySR83CvdbmI3D09xeQlno31PPeO1hPb3R
G6jBVhOEgak83iVUC+68uX2tY81cF2Ek3oxwS1h8+Ka1dnN0h6FgKcVljegX6i3TE2Em46mi4EcP
y6byE8bcpXGkpfOreq3/z5fx/wbfiofbq9r8z38z/lKUTGxB2P42/J+76EtdNMX39r+XL/v30379
ov/ZfyvuP2Xfmt+f9MvX8K1//OjNp/bTL4Ntjjxqeuy+1dPTt6ZLW/X9+SWXZ/7/Pvhf39R3eZnK
b//840tBZ2P5blQn8z9+PHT8+s8/6Gf+6R2/fP8fDy5/wD//QFc9fJr+4wu+fWraf/5hin9gPWe1
v7RFyZpeSvzDt+UR6x/SsK0FJ2AaMH50wVY3L+o2/OcfUvxD8AWLbZ1mjAN55Y//okO0PGTLfyze
O0kXDneeSV3lj3/94b+8Oj9frf/Ku+yhiPK24S/5rWtLtLHOhlun24NjUuc7/9a1lZ1pZn5R0vb3
+o/OjIZig7nc0ldm2QAiXpYSI5vE6xy4mAYobEgZZDuXrIAL8LR8kc1f1SeaBam5cvHwnFXHVw3n
dGy2eTllp3KxgDZVkuySCT7QbNkPGJnHB8/Jf5hHudluotBxdxC4PhiI0E44odZdFFFYF6zbrLqd
H9wmIGA2p5OgvtrVIw8JThq/so9Z91ZuAfukr2ChXDgnrR4f3b609lFWvzgu5PLJaPQDO0N6BVlG
Bo6S/rm+OMVRAcYpMtk9LOp0HSsMDuUfnRYSEqa1zTZmIywfTlE8Z19q5G/gUrv3qfkJA1KGblbE
l0JHpuzEn8niKO7zmKQG7ifV2l4+3p03P411gGcusy4DPpFnK9Murph3PwGdWheczHgJ5p12FuHj
7wbScVrhzkg686LdqTKYWuzMqEvPI2Wmpe1ohc26at38vg7CYBuE5WHEb7JWPgqLVfrRFWwhW2+8
1lQn7j3wUWe9mL+DAm7XQpL+ofo5MdEUZl8nWxWtElSUFkCIrMu+y+9yscCbuycqNvIwl/GwrRtt
3pDYlW1oKGpI6WGDxUNlXLpREmsZuOGx0Igj+dMn68cb+Jc3rPhVP7u8YSXvV93BCm3SndR/u5no
s+6R1BhS5tVy+66rwmLtt2FzjhfZFK7RUwj8gnm+fLu90KGTkjdlzGReANxAFWT9iBxRaSNM/Ma2
1qfp4E31a1dLxBRZBHbfya13I/QriGVRHg+rvsG6ZxhBs1M3cd/1nXULSAEsI2vzM7QogijGFKpU
mbj+GcwNa7Jl9u+/0KAQyJCBdMqwfhTh7D00xlBt+e/kK0GozlENC9zqxyBsEuiJRbcpyIg8UjYH
fBThFj+pd4mvT/PKR8LzJuHKXMq0Kg6d59bIemuzw+FQ39KMChqXxNTMcBRwn286ObhbBEEADQCD
uCXKtqTkTVUnebJSrz27f+OAIRrHtgE5fQXxL95JfqMHZBUbmND6pVkOGkq8TQmcez8Kk3geYAAj
ga77JCnlvojq8BUP+33QezsMe0QroHTYwFc6Adm8CG2mxV12ubW2psbbBOiqNC+276nyI/HtzIMX
BslLbnjXIGkw9lnT+HCT55cYwc6invwXHzUoK8cnPm9YfcpoS3+zuu/qwjuYUbbtp9FGyKY///Xb
jsrjL2sY3naCadzA6qU7GKAtc1FI/MlanhdujsAz1zZ4wb+oaZGFb7zBwoc4o9Ttw4DubeVMXfwQ
i+SqVjWTqM2V2WasK0DM5bfJzJSVe+CnXNrl/6nmtwSTxz7ziAy1l5QBJI7o8fQXNY8S5t6CTPOo
4VT2Y7+YdlqXIIVCLvoEykzEbEUS52ca2dvYs9+LQox3ptdV+yrOznlaRYeIUh00k6J9ckgX2cA0
BM5VG8Eqm+L5ThIVoZpQDd7B9eRW065DpPYwafMTsVfeWp+8x76BZ5JmcO5XEMLKN1mypSKdid7T
okJrCY+5y9OF/T6vacq1F1AL4smfnft4wYGGbvol1IZn3GugGdSvXlDGWlNG3qa2NYuNmsjGpirX
wfg9QMXzOo+y/OHOYGEbQFPqcC8ONiFgWrgriZtFbZQ9NE5Wb6QX4MlvM/hPavbEoH2oyfQ7EzHn
nyVKgh1OJONglQbpmFF8FSLSHwPg0goRWKclmd6jtI6zjdxCEZzAtfRn1tpP0RiNT2YdHmQbhnfq
UGXD4fbRXL6X+hbkOuSQlOvqQGrAfe+WX2nne1vfnOX9bb8Zj6NgxT2X+6CX+p2eT92qdcQLLYZ0
67o1dgMVbqJL+o9Q7bQpwakzCG7Hi4QK8aFDPT87tQkZkbARR3tFWNYZsuK4m0Azb4RvhFdt6ouz
iF4VVYn5x9zexEXhxEZTLf/9iYDe1KXpL6RxUrNZ2uHrM7rM3qrah2NV0eJ2HJptMRKKE8TZPkyQ
Yot5+Mxun5tN330IDaQItj4ZDyrWJ6EUD151YlpJ7OAlG6IBEoQ290y+brUyQ4MtYkRFHpt5TSAY
hXJrOszJUgNwem+betUrNMOrkr7kNbZmGGCPt8/RYJEhFg/1JRjicOuPCFHMuUYhGw0gVICTnm5z
vXoTBWMcURf2qUbp1fAVvhFRJhpOMyUPwpVMBvO0LVJuifC+adhJh/unppEcYImq3hnYvA5mTD09
5NN24yPhkJ6o50vot/DF2sle9t9T/b4vJZDC5RNgTuK1I4biHrU2RjZGiaDKesvyyGkDkfcx/0iS
VTtGiknF/q9nKetXmZaapKRr6i7R7gj7XEVv+NMkZRl0makKkCO67Kw6mG07SarlTs0kGpvC21D9
U6XBtJkmhyLooguGGmK+xuqT70oIHerayH+noRNuRpdwTqJLk2XTqWv01dIXx1G5iC7bevZXs5aW
m3YZQriLqZJUGrlDn6s8je6Ej7yzwMZKmeYj6P1zhpDjOlXh/yPsvJakxtZu+0SKkFsyt+ltWVxx
o4AG5KUlb57+DC2xf7rpE81NRlG1d0NlSkufmXPMixJLen32vpdpi1DZcnd1M/hbkylXcQgmEL2a
m4ORlgEpJ16UHXW3Lh+ACxh/wM1TdP/7cCeql3Pdcim3GdL/83BfvLqF8Hu0qkh/92pMGVeavndH
FAqRI6o74YYdQcXDBvfbm1Ok4pQvQZpO7e2aOO5v0iRLsPe6jDvWStinL5tgSC7OZmgGb6eNrTj3
stqtXHLTD767vc0Tm8m//or2MeUqtA1W5OigJZOq06yXj7pZ+k+MzW4kF5hPA3oObSAHnGU9og57
PJdxiyM7CmEKGE2z64M037SLKs9uXVLjUFCsn7yBmUWHZPWkPvjlT3bj+0/mfCYcNn0SGv2pI52X
X7HBhnS/JUVfHhLXHsIN+/A3dW9Z0fBEveHdx7JnpLbUNCNn5E79+uodUS+R1z+y0Q73XlfFRO/A
t+icT4Xo5dVAD7BR77CxTIO10gkvQ+1dB6v6VFH2P2O8rwEggH71w6Z9ndPPaRk98WbrL+olFzDt
gwSBRI/NG/spwtKujtGWTM+e75vYTTqexFNT+YykPQEHrwyemIl+7aRMDrhndNwKls/mWZ8uaSEo
KUT5SuiLfLVsGD61n4VX9T0DozMy3mgGg8ZPO4grbHKzBEhd8gH3bv2weriIldE2nZfRpcSV4bPc
0d6IMVuOOLoePW0RWChcixEZ3aHLJVUiWbwmuU2P6gB0ZolFggH50hKRk949smV50P25f+cWDd7C
ojmDkiGZeK60p3Kpi9ayYhE4PFYusX2DJeKnrkc45c/l4yDNetv187NKQ8Mh0D8Wvj8+4S0Y9nIq
273naukuiqzoyY+jny8pnVBVzfFNTBAXBFyLUzrmDaI4Og3L4hGxlJBs3budEF55UsfK7EVf6iUB
PMkhxZNEhKqrvJGrYbJ1FSa6jF5Q9FndFd+rt60wNh+akge3ZnxQ/VfresW2HHiAt2XirDD//v++
Ut9r3V47MND4qID+fWNdxtougHcEziZc6LAT87eztizX4xm3Tib+GqqoYFVdZxc2JH9lkR+cwCXj
N+Kulc5XL0AG0jPeeIycsiEtokn6iwjr/DA3Q7ITvpUfqFFbPkuwO21ulIC/QKDIgBiX2nai18n6
KPHAD9WHcu4ZOS8fXbIsspLIxTDN0xLnQYZezAjEN1e27lm3nK+Kxcdp5h1En3cXNALITVXt7mfR
FynDfJOYafHUFXW4d/XhOxKmcmvS0jFwL941GfntkbSe46xcwylc5MmH3GOU/EtGxiYBTe5A3vai
HVPft+1MHDCAJ9fWGcQJ1RUl19hsBtGYT+045mc31OqdFCBTleZhqEBx6jW+QEagxXmtqxoZTZQe
bBymvgsPvZGP+6wRbCv9bJcFCJm6tsZTI4DcRKbf7Vy86yuYxO1ZLwR+fEhSPbmkBm5tfUkLU18V
XmQS8MStvM7qW8jyW3zsOLwx95rHuqYrxR8/7jkRkY/XeRa+90LtWZbsEWnoQr/7+WKyj7+wGt7M
i6NP/Vtp5wxzGpYzoH4Ooiq+6S77Sid9HG2Zf1u+KGl5T1GOrQbmUBvRDwfdfixbooHbrmXlX5Ly
y1aisMf4aBSDtR1KL3iul1CAVpI1xP+njnXzFsTDfPWyqjqEWl/uuIXkyjPq/Nq8pZpzTmZXv4Va
w6Xq2MnJS8SLtlRks9tjSfOaamOjC78M/uCcl39agLB6mzZ19PjrJRJ0QfDxSdxdftCnxjHKy5s1
Ws3JQd7M9M+CexU6+YaPIsE5VTmvpjOe+wop9ORghu+cbrwXb4MFcKnP4vQyhfC//boiBDk1gifh
fU3iN+pu4iaqufuwfuUY5ESl+TtbzMEec1N78Ou2ObeARPHOhM2jekGeeZRmuTGzpjirvtWBbbNd
K2aJJY9keDpLMbP5G5CIPAnBu2SV0asfzfVxtqZoW/SFXDKr4Bz4fCqZ46ZProNFD96W/WCD/4EY
Eh4GnFePKQcu3TSAHUatz8nQ2y8Gl9dksL42UQjmhFSqPJZfGS3lRCjm2nkMw8BTe/Hx5zEtKOfT
Fb064TiumB7KLpp31Whv3bJPX8sEtIArXEDwsUG+SNCMeOspSzazJOVPED30vrK68NZROhIj7/T7
ppP+oawxWtXNBP8oFsOhAHWzU1d/bg1E0iyOMl0LrUtbIE6ca/sZBGK38cIaf1NS9xe7HN4pMxxg
1/66vo9+p3X7JMK2WcjeJvcHeL00yuzoD9h8J10+Q69A/lCJO9v/d2qLpl5yrtkpbPqb2rP1PZMz
xCz9ofaHfZQMw8s6cBIdWReTCbUMfwHosiVado7Hbus64+Oq+AV+JQ6oTx/YyH3Fqw4s0dGlA/Rt
yqJdmjn4q9U0oYbBhznXY72Y27p/aZepnhF68oAqa0AQpZqZULCqIU64sr2rWMSPsqt+RF8oyrWT
Df7P2HShAS63tNt9LI3XgXjyi9Na5Vbo5BZbyGxZ6xTAcYoS/zOhYmTp1ie3iPpdLpGCNHmQXI0x
3fhhPiGj+arNVnhXL65uvcvqxD7DsqLdXgZ2tjHzCdu6uHXp59iPw7cYyiKPRdCfjKiwl/tp8WzF
9SfEHLTWeeRc8znMeZbF+u6/K3vD/OcOZSnt2ZJYusv4S4WI/rZt16KSx2TfRfu8qadL3o3tSzb6
wDMd86nr5He0nDntusxPuUXMZFQhk5kR110bQ0/PaO7qK/mZLJ6kc48tM99GApQ2+Wmxx7qPl6uO
uHb90iYber9WLCIRH8YoDo6m4FipFoNFVKDuliV4mXB4wDZaPQVBXG0UFio3n+dpnrZoO8pTlVC/
mGimj1Yu5a5LIJFaomFitjR97A7NXTJPOXsekk2LeawOakZRBrggZlcA+nfKv0o2YGe79ozHMS2O
fiCxDixxRwFRTKd4LOyzQCL/HIuOLSSu/jGtPOcysR7CH+Ftake0T7S34/MwkFkjAjZ12Yt6NjSE
Qz6kME1cryJUmev3IRmY+arLoJ86UJEzsXXYzrP366WBOTOqCGyFkF7s1bkW65CLSMS7rrOtJuyn
zRhU8s0CFtgbIf64Fo7+/5leWZQ1+0BPXiCEYQ7M3O6SoHQ9jUkL7zmp/U3ZSRqlid++DCXTlS6K
X8PmVFRAtyJqbjGYxin3HeSKUICgtvrlAS3VYy398RPmijH25RvBKMUHrWhDKGvvaw4hmDdB42aP
airQyLT8g0dKGP/qoDB+WWwShOE6rqemtn/vPLXMzSoU/wxX4suI/GPeu1BRSCvYqVlsw6PySiPw
dda98ToxBr+LBo4JQoYHk8bLTarHX3PwwRq2do890pMgDryxM5ATDdGjeomkG9FBMp9k4A/pBLzX
lb43v0pIPeVGfVkGZkrCKaVDt4TWbBzL7LeBSUzAxMxDNaMygtcUwY4A5GWE+7q0g4PWFeW2q68M
wvR169sscgIkS/0tIg9Twa39Oo6p3SeX49Cr/2A2sP8pll3uc5MnHpMX3xeeq7u/7WNanAZCD8ts
P7XBC8rN7F7pfnr3l6/ipvueGSGTveVb6ofCry3G7na0+TVeUF+RfUL9IAKeQi0zWNJaeQCB0Oui
4OHX2l/kdAJ6nG073aNcLHLtbtWxdWwMaysNUSovdIO/jV6qqG3mkz4906CJs4cAfgXOdkEo9lWT
NXusLGdKOVCq0+jtHJYDzwiWgBS1nE0YTOfd4Lb9yxA5/c6YNeMPF6GlENy/Fs28eTiXkGcZls0M
xBXeb318gzZo9NrI28P4PTrLIS4MpoNCLxOihqGyanbPvzJinD8BrSDB9LkqvIG7ug+3epHrW9GG
8b5vgvYZ51K8T91PcycogTob3KxdzgeKi+necNEurRCCGvkk4+LBdEjFDP2EzcPCAuL2+15VSXpO
q46yoOt/7iLUJ6BPqDHsKtM3zLCpu03bPsh0YtlWi5eYFeJuHWZZyWgeVF4HoVCctEaAhgWIgWlX
+TEQgX0hc7WHDnfifm5JjZUAfR37sk7MHUbjdtVSQVvR3J9QWt2sLD+xwap/CqESh5EWbddj0dr5
s/3Mrbqe+QO02U9S5ih1ltbIbjQmzQbgt60ZWlyUofNDBQfqNAM43eHre9spLq33MjEy7NkEb5FF
QupS0jfPaZwTIjya+yYPnRv0lpteeMFNkwXpY6QBucWY7kERKQTWRAW1j4ZEbH4Nxws9f3areN4Z
E7uOUrsqp50sQCfktnf41WL3fg7/wACQndt9uFfJjdFCu9C4WcLGoSBrJfHMgIBlj0agrHx9XzoU
KSXjyINhNGIPJ3m4ZwzlJ84R/1R6fXEZXYe2dR71nY667km9WKHY5AQoPfz6VmQmxsbrrfTUtpG1
/s+8ZOwPdpXoaO4dsYMp8V2hIb3KNg7RWED00/sZlu+4cb0oOtgSQ0fXFte6tIJ3QszNSRN+x38C
nT8paq9GPAGG6bLuTEi4mshEYprPkZH6G6XlbNuSh+Fd1ddqToBtxvhZPdEpk2Gghw9D5dgbFbbn
cS7CzJwsgEtskfzRBPbQEH1Im26D/AYljn28owsejqaWhgeEuOUOZBATrynIgBmkDLBj92lEGXaq
9CI5oauuTkEZf3fxZ9z1ifHRPC6mota6BArd3Cf9oXEJr2lG9wcJRd6DNRI0oCr0AAfPqbdJVc2c
+DrbnxXWLlhoSlM7fcER7e0GXIBHNd1XL8iv0hM7yCcsns86npVz10Ld1Rj6H4s4Y9yTj0jwk7wp
0Tyb4Vfytt/TY8RfqZQBNujTm+cOdyiwVAHlTMLL8repv1e9mDq/LPy941oXD0DXz8wnzgrrK2OZ
P8xEKsE7k3Dw+qF6Q2nU7PQQDk/Ya+HFNUP7sXQW4Mj7qnWau9PryUSNORdXi5JICQBds/su+H9D
FfOtczcGlxUMIwqk/Ejepr1cQPrmKG+NH4TnSFtKE0fDkGNm75ffiMTdJRgo/LKGaif9XYvkcOGd
/TpExN/KcEHM+IS19cB2jvnCptJnk/jwjFtJDAbohzEhm9GabxhMyPkYzeiy+pVbHFgXZdK1cg9p
gFqyFKJtDqp1dVn+XTCq8MHZ0UeGld6GAE97M8kcnH4uht0oIlCRGdhOneq1aevgVMZlvAnqvjvj
IUbnaUBVdlVibNNKfRcNFiRgmqytYevB9m/qTim+xtwwbBzlAUgezMuxzN/VuTfcrDk4FLIYPiT4
H/f6/JIXEwky/9fEqK/cHjSebScEzeqfDDQJezuxPJgGzsuY19NrX3TORsvr5kSCWfGH5zshqb9X
SqYw4aQxa0bSim72N4ND2UZlOTI52f9cDLrh514tKxiMb9jKVYfKksTm2IPhkpno62hhh1slwnDT
pWG6syHvXDqniB9NQDIwCjY0m9k+CJ3sZJFD9HFETLYZ5rG7zFp3GJcECPWiFoP4o0jba/2NFxOO
poRVbR7jJPOcj8kQJ/tySI6MKQlU07P2hbfWel4fRyi9449inq0DkO34RNFcvtGE5HoQvkEWSvln
LpGbABq5TtufRb7et8e+8vxbWqXvnawJ2NaQnEowdXDlUUf6Y5WdLR0boBderSHlceMkl64vxNVZ
JCZ5Agox0DMAky7dpaXbUBjTGeG0ZbkP6mW26MEHWXZbk/EKo/Y5sY4jXIW5QJDt6l/UddtEfUhO
Vvge8M6jluXNtRw6ImSS5gmu2Of1s5iR8LwPEZxhGD9lrbaNKKC+Y9EFpJPoD9DAOBx0rOza3Pbv
HcuOj24aJJtiaGGw+CP466Br/1ofmGx+agLssKYAm5lv/WgxVvDyzyNkja1X4VjD34VIf+Ei2dBh
doILd6MCP8C2T3UwPIjB/maJSTvNdWUefHyNB5ijOr7sUftajs4uj7X8QUxi3DHO+WLRJj3b6HvR
17vIUqVjnFYbiAGwgEt6YIcSaIcRkAxaRefnstTIzOmVQeQ9ccMw2USdAYZJQIkvUNu2cE+xdnQe
CujxUS1cccIXTxwh+4rgUCxFZnFS3Xpt6iTOj9LehFn8aNhtubdNOzuyxHmKmUVQSzbBXg7DdFkH
LxWmlJ1Wz8aN5uWbmYz5uwy2CvRkLCYEbMwP/COhtxsZ7Mkhu6q/IIh7wtpIRd4445heZYb0ptJL
ZBfN+C6zw1vryOhLmtrIJrzGunpgU6o8tB6wPX5U7676Ex/CJ8na/erP5rxxtTk9d0tmOYM5ecE0
xzQ5ietNYfvLECz+7JZsLRYXpDNowWEyx+hQiQ5TZFHZRFRVH5qckCjpZh4R4I19xXRCvdjpNzXq
iAu+zW7YO9Jvg5jUiYunrtTfOD4+NV7sEpM5bxphtjejG5q7/ZTXzJ7LWRgHXy2FmS5/W/fmXTe/
FXh4v7oDdFuYho1HtdPaFYMhB/LgOmaRNeaVEXP/U2nU1ECS2ZP6o2eXybaf4uJYx/nCdcFUMEYf
XYMZn+VKZz/paHxH20V34o3ubWK69aCnHlp2JMaHtUxLCaYGyxex0bqWTVhdte5/X6nvuYkMt73R
gYqwcsb/TiyjPfmRzaFiA/Ky/kQUbn5SFUE+47Bch0Z2a6DtSHv4tiVgNSCAi91PCXBVK9a0BCev
dys5m1cMl1tVi5p18NzGsM8C4V3INNwIVfsWi4EMa0x6U1/VFWM1Ima9bQN6bm92c3O0lKGP93eD
x4i9Ea8/ORpukd7XN6IV4kUSe7p3efCjmta3Qwc7coPROYA81EX1xRK4gq9TN1TbedkHp7Hm7Zgb
g0pcED5oQnwsIpF+BAfdPpldxvtLp1VtfGZBpyAf14rGlpXD6sUr/vK4JEXe53s1jFLyLorL4rg+
fEERc2jidLoOXfHCZAVgdt7dm8C0L74J985NCXqhS93mVTpvkRGgbZ4AIq/yJDFxQVYxYrqWtNmL
Ouutof2samvHk6DWbew2apBfDuMnVUr+90jrN1PN0qxhBmVdzVEhGGvZy8TrbyODdJw6jOxTQeHn
lPqm96tnEVrDxq98sI8+RN5kMvZjFbHcWpY58cSnYw7JtViwxfZ9WBzKUD2/otT9hEeiOlBgtOfl
T54xFFtgBYgYoKlSvbdERYcZxGCPcwEPMGBcs6MplJ0MqB+6/GKbJG7pwfhK0E/0dZ6yFyvigazZ
3Set91rk97PNaMgJbqEf1syMyuf/fj/+PUIxafhteC8uyQoW+s9/vh/oFRqzqMJ+T2nH9LpD1aye
z6E09p2Lf0MzIn0P3EG72E7G5B1yOSkCjGW9MRoOhltlj3EBJw2FUfbICcjTKF+STJY/qu8ZMsT3
tczfyTWyCXLD9exJGpuqqK+59SPlMN54TZTeIxFNu2RcbE1RjO/RqNqNEu0HraCVUwrKAaMV9n0z
2/W+DxWyxE+23sR5k2P4txh85w1tRKyFxZ7hsNiTlnvqaqPcRlMZYqZi0VXhyF87mf9+O9Xl889Z
gGPgsCM+3raos36/vLJMwLAKvIF7dlm0117Un9uUd7bDwsiYwvmKhE5cvW4yzm2HjKoeHHa/JWsB
ppLnCMTuBi7+gDAwhvJlTd+FRETnxh4qSiG2DjPVvZ8mKPXZa3anQTqvA47aPbFL7TtnGLYp9Bef
3zpzh/7qxoCbln25kYU2bdRikwqgliP1pr+oqkBHfRKLi4RbByx79I6OPtsos0ZpPuZTfiy48QE9
iT9meiiIyG/vFIUToR4C2CEX3m+jZUcYJSh4Xe0qUGIlGHE2efclzIDrG5pjP6oX3c3EI9DfT8bA
3CHW36LeKKOdkbrOSQ/iVy8DEzGDeSRSDxtp4hNiZOrj1iqi4i3x7OkgbDc6Nw4p143sniOjfWVE
GH9Ni9jedJl9Wleoge0c4kKi3ina4qWwh60vehCXi5ayRtZzdbTymWmTJC3PbZ5N5PmIk3ybUKXZ
uFeJET2Y2vw8OA3qqcpDtLs8wSC/sfKa9Jcyj5oN29WLjXHuyTYltIWcVal6If7HvmiR+TkQ1XTO
G/I7tEpvNwUqmKPFbFCFpfmzZWzGaSh2teb/Nej18GBin3qqZVJtQufbekLHI1IYq+/Q7NunEl30
IaTHvpQUYVXSJNsuO49e7d8aERq7WWpz84BANcUSiCxQlQ4QG5bBZrVt8XyR9RRzESxL/IERXjDD
mvs1xwP9t13/2tJtQd93YXlfr824GT62bUoapu50Bxx16XsPgawX0CQEWuzfzcLMoY0X6dXzk3BP
7kVOgy9YvindcZ2l6foWhph441ZzbkYMgh7Oob4ZNRPFSW5Vr1WvpyenJmhYRl56KqzC3EXeMG1m
UxPHAFTmZuh43q+YI5/n9i5uQMZqA+wUS/7tCV80wTaVhvnA7yq2WWfOB7VB1nHolF3ywlmTkYpk
s+JmoHvUwtY4FAPjUJ41nyIEB16NoNGjZGBSxINY/bGy5bf/Pl+UJuj3u0aABEOOTC4gwtB/HtdT
NU391LMzc/UOJaHbkePgFm8jcv6DEhlnMI73pI1hdFtW1JEr9S35vOHu91zUcRH1zuSdbQhI0B6K
Gq9z6FrJo5eG3bY02qMtJLzvhlxMx2d1U06FfhqXfenAzoMZFFGNnQQsgH+I/MGtqKlFMWxnxzme
3/tp7dzVTr+p6fQR+mQBAkOgi4vzkPSwkbj0faHzH1aXd6+Vw07zzGkfunbz5Eu8qss2bnCdayWm
7tr7Zo00IP8QADshEyljzoFsFYm1g+DP8Ig20ryPxgWXsPveTDxGTRX5ZjUUFyxW8q3CrLTB14th
uZ+fWtMK/jAIxk79rybb98lLhtYGO8n/15HWTmWV8WBD5odn4VoGM83fsjVKCUS8600871Hr6myV
J2RavhVUO2a3xbZgvFatk/QwR+gRc+HeHILvj5HTFOmhjtETpbHt3pwOmSiU4GNdCJJ95wJaZ0e/
ENvvsjzXr8rvoPliPrK/dTZ8IjGQpdDZZUtcVhoTQaL2RF45e1dTx9FFdfwx9YCpJeKmhsvZ1L5W
YfBAgwj0ksXvNqo6+0lV8d0A42IOxNUV80Y9VhqDqWlXocqwF6WlhRf8GKZjjR1gEeAyLEEIxZOf
z7xHw8ymO4hwq5puNZ8lv/XqQWowKah9je7eqDuTR+LqMs7S6lkFs6mXemRdlgUfK8dKj7SH4rW2
o/KiNTcvx0XRzZHznifDcG2gKm2iMIdkbzIldH1An5M+ajetdTVuFt3fGY5hmXuX2OZj51QvWkAD
07VZ+i5GRUlkzOR9cchhyfX2MuJl1d3ZfheXNTbgJBlfBhph+Cd8VXjm4b/vb++f9mbKUws9zuJa
Q2qN6lv/rTx1OTfqXGNOvLbzTUzgjfIYBMazJAnmQ5xaxLfNwFOiWKufW2+xwuMC3dheNBxVrLaa
Ys8AF/lXshVV33NS5gLqvRcZxxapfz0jrrJmMoLSXtZVei0Ty/9q6rWHbBLMGR0B9GsLqHOuJQgl
hjy/aWmwbHCNHbUNx0CbN4/OSHwfkoMb3T6Pkv8xJhRaQr1o80Cf3En3rFH/EW7tTMaujz6hQeKC
WWd6MVnZef4d7kTz2C4vGgpHZpfp48TWXV+EyEmdbtYKENeedczTbnjFIgJ8ob3y68dXg+H/cUrq
vRfH2nNCrMizOyFXZMULccNtujty7ataAqM9XcIAcuNU1+25RSSHysWqVdzSDBpw19szlSd8qK2W
ze2zXhTeEZBs+gdbyb/l/fjbueLwWwmL8luB2P7WjMClCubWdlBzTPW0Id8ktaXo9rhAXvspq4m0
CNL7um42Ov8R6f+PXAusW1KL/l3hM0UPZNRvKmR/xN8lDwX5j0zEOnhVjSnbe0uAPJeUs3djXDSW
/JIbkfYpMqY7QG7GPlzu7ydBbF7ZmZ//+0pWcMZ/PKksw8aCxlZx6SVNZQH72+/mIlqJ0soVq6Fi
cGeBP4ip4IRrBrsSCrLvc/yizJDCzj8QMPMcJfIoGokaM7GGm/DQG1K5Mop6USnPU2PhhU2Hx8Rx
xwsMg68K6UutgC8ICdGG8q34w6H+G4MScAaqZu5Jtiq+QN7s/Wb8sWGu14Y0o4Npd8TXky8QbDl5
HE69eWKB3OzgFaTXlaAPfae/895XfYRH2rEOPrbti9q/0fU7KPPgtPuWth2qVL4YSxhaErifHOAc
d/WzIgK8nk7HTDfOfjy3nxu60e1UlXio3S7dyNZMt0kXs69xtVOIzh+Qa03hvMzVoUVl26B3cXEF
GdghrSGWsfH0/apOKCvbeWWpfPOmPrqkdtqd15FI5ATRQzpJjr6m0/B0I1ibdBOKdpg8e4XeXdcb
b51K2D141WRmw2hHiXl33dQ++4aWb4UUV1C+/blIkuE4BDp6LecyzPKbMdj+1fLKNYxCxA9W8NSG
UXyCPn1F1KUfBKK0N+xhAnuBoknkr0pwg+eif5oEUtaEoYXSERhGVBwhcCJQ1cMf/33Rur8LCniU
uLoBIHMx3Xj278dvKkbZloOG21VZCtws1R+ZEBabZKTAavqwZNH5v5eAWHKzDAgHGYKb6G0XmEqA
anBnJrvcSNxPNlKljdHh6V+TgQr9/dhb/UVf0oAGGzWw+nj6hJGpZvrFSXrFxFbXS6D7Yhd3SPd+
GHhPL1Nd04JE/j2djfE0g2lW94l63lcGeT4FF4wZ2SDfpDmC6Mm5vUOwK2dTettIS082630keyAR
J9nMx6HIWNya9XzQRgeddtwByQXnuPwh6Tx/S7lt79hM3MMM9LKSjQGUxgYWZM4OJ3xya3P3tg7p
S8+wD7pu1DzOzb/MaSxQsXrxtjYXgIvV5OkfIkSM/89tSanFM5LTEyAIPfc/62DP6lu2LI48rBcl
xuKKLKq/LAlq3K/w98AtefbBfZJHyOUcjoyyXYMiBPlXw5NUevYZxpd+kJbBmrnGj6dOJ6/CyJnO
FVO0mNJLGaUqD63H+vdU2oD3y+08LltCqCAboflCcKAW5spsMi1h4nqxVWFlegMZQLYgrmeMIAAv
9JhrqQKLcVC+tl9dl/oKGMOpgXLMC8rObKZ1YpZN6oXS9cssGzY4UZz19ta9sn4oyPCcgvygDXJE
ZAInCyhHeO1ZqqEz9udDnhnmbrUW0KLdwXHZ11zGtEEv6zwTd3l6Lzy3e2JlW0LJYPzk53O23Gzt
y+jyWeoZ/tJuXAoNIAz1HoVTeVJFu1ntKrZD0EE42Lu5PqkqriTf4mmVF4uZVm2Npqd9suN6m2rN
yDJRJ45M19mc0whSvQ06sIsS5ZIaXKs3Ixb53UAMClLPfQ40rnjq/o+VkR8dIw3u9F9romsl93aJ
PisYGu1IXi5N8jBwjMjG+L6WF85bxGD67g0518hgmz/HqDUhRijDlgFqW8dbpZGul9U7IP3112P2
NJ5ZZf7IproCrPGDaQ7uk8nUTyiIwjvbcwuUsibfoqlpqHRn4ySCZNoSM7Ma7TTQHKQziBFZ5RRv
AXJ4u526qNSLqtRUfTa4EoCwwhy7+AkuEkmi7sWHthPsT5saeKF8VTsQwwcEXw3AbfI82Y1h4j4o
vbE0IN6zoPMO8bk6IS/lPZiBdB1QBH+Z/KIFfT3m2zoZctKcBtTrlfYlqmCgr+PXfgbcueRP+Xmp
7UfUkbDwWWhNBCaEOJVvzHHMozE3pBVNu/8+d38jzvKUdU0Swjyc6ZZg+6/4bH8rFry8xraGiWHf
S0vYp6pDbFiN0Wtvv8fO6+60qnAuDYM1XLedfE86MUhTgoM+Aqx59CdGJLICh7G8wA0x0GG/5Oas
HVVcn0XNuU3y1VOVIKG6UsIitHOdCVz7bUQuf9W9HvNBT37yBrmmdeyWPSTm9oXu5cY/H5RdaDbo
bRB9axIj0yYLmZyMupHRjfuo9LPJPKmaqhmdR6tg9i6l32wab3IepnhGnZQE1aFs9eDK9pkbTf0k
yNmkhD51hQ3Qpe0R03oFbqJTPVsIRLTmuwJCKsuc+soqgYWYJLKxC+u+/vcnYfxrU7x8FJbFDchs
3LMNfXlE/u2jsOLBK3XTDghm8syNX/bRQ9CL6MFbXlwrfCwKxzyr70dWEj9kmOa3LgxlnplQJxGR
ledpNtKrJYL0pDzpqHh+RIzATmE4DrtIL6qdOmzryeeR4aQ83YssDTnxQn0/pcZzQMbqxskn77Pq
Hhv788oYx/qAQD43cI2VbD8YfYmDng8/+lbPrx4nOfGfzMv9FN5HinU86muP+AJiegr5sTMIkAvF
ACw61a5q7DfjifHE5D4QNL5vmFvvUs3yzlR22nE1nPJY3pTep77uQnzFQYCUWpYXksH5b2cnv+16
41Q4zm62vK3ef+vFMN18PPFWl/UP6jmyDrTy9q2Ypb/LVe8vhfNd/RCY8wBdZw6u6iUZi/ysOvQu
n9IbcWrN3nfaZfiVoiSUdfRapMSypdqIUNhE+RuhbljNoU7uHDyS6/dTgMicbGLnEDQzIHfaG2gI
C+fbHZgu0Mb4e6MNmkto2PM2avIK6wDp9jZsNKpchCBzziqmkU5H8iJtR05rfG/6CRjgghqe2pCk
CKaxZVISiFUOh6bRh62a1kBQqQ/rqet7/cmXRnKMqil4LXoEzk03Hvt6yJ48B/8VDAH5lnE6kaLF
pETzQ7hSw8Q2d9mBEqJsfFrLi2Y2WVyO0wg1NqweJxfEU1JB81aKSnNETKJ8Ts3kviAZys62NtrP
TkQcrxU32l9ZSSpxnYUbmiwyUStDXKO0Hg7sfb6t/ikd09Mf7H2m8mb/vQFyPcezXQ40U4cWJn5n
XHR9FmBEb6dDFPQ7tZLPLbvYBuUcnYvI+oTA3TkH2YzvPUMaq4GaAoH80y4XkPxLpld+FpIcKNaP
4723uNFYKDhfSN7O4WCyffgxl8a91sv488wlupn79CrK/0fYeS3HjWxZ9IsQAZMw+Voob8giWSRb
ekGIlATvPb5+FlA909NSROulLt1VkyggM885e68towNuXvPF19DqB5BxmUWm3kOUQrSNETTslk8V
XM+r3OrVrTPro0Tj98f7vcpgZyD/bR41gpPnvq9MSRsdslceJsl6sUy0bFWHu3WlDpxhN3Fe3uZt
q6/SGoWf5/saMehNy+aXAZYzbHEygmjTlE1w6hZxrBNbeM1ItuetZyRzaOuwvmpGze2sdjurZrJW
zH4S0fcfWhI3V1VWDOgm3IHzBEcdTFq/pnoj9Q066EBGt0aLnGGL1d7KFjVgpGbtQ5CHeHiANBKf
wY1VtLsFSKB0OHrjkmPr8rR1Mba9f44eambeTXFKbLHKzA0JtSv8o5jdVkWFMz4tRLZPB1xq+jQ6
V5vHrkgJ316GW/+EC+BJJdQnsEc2IlRf9wejaRGNzC2NKqm4wrqKGnOgt2Jr8QvGN6hrk/gpGX6h
uibcm+5avpnY6jjJKwhAK/2KLGATEdi6DmRmXbzwG8i04pZR4rf20HM3gYKZWYZeETXuCMGT9FRE
uJ1PHTUzC3h8J5PLyCFgqRTDgrH//b23OrolYZ84WxJtiBGYC0lVIgm//+6mFcHy9tqrplCagJnB
lBNlV+yC5xn0xYijyP8+e9Sx4ezxB3Dp6oBjR2Oc2ymirU6K5W65TlofiTU0l3LFvA53A1EOr3e1
gYjAU/Zekx1IMeqfHKMRZEC00feIxilV5SZpuxWmL0i8bBLRChyb2EdkLx/vh9pkQMVNayL64Yvi
Qy+KbGVdfNIwtVXqF/p5EdYPjLw9J9XujCpdm5MViY6429Xpf3eHpA8Bl8K+9tvL0oRiS1cIWmac
VJunRcpIHqg4F0V8iZoO6cWsXzDD6mA26k6M8NkvkdFd0boQGtm1+Yml9O8X2muEsU6gk5n+4VDh
Lq7ddkYLlHUk6PDUe2/RYNRG8KTilDnZY3iA/RqdyF5SIOYPz/dlTwxkKuUiOcZzkzcNcvEHfuhv
RmX4PJpjYlOm2IKj/mubSqPayz0tolgye/uwuCHvsquBRPNVXVTa5m6RjEZzHQkPNsqyrI3KWUI3
vtOrdcCSJ85YaopblkEwiTT5pBKidFA5D76oIvDXKEy2rZBcEvTvC3EmVlp+ZhjziNUF62vQjOPq
flhz1DI60OHb14PTIw/s+/ghL9RshXa02KltZG6kCEoQsMJ47yujIn7BbC9L33oIyGxKNR9zoGg/
PFTRMIvjr4MxcQ6AXvYni/yvbV2GAQY9vtmlQGtZ+/UKmrqWxQgwJ3eqWnVNN8A+Li/m/320fCrQ
dGWrJk+9rTeIq9d5/WxMGq5IoGFQIzTfwqEBR6Imt/tEJXdgodcWjpxISbhQYXGYOBLXWtGfFvXG
8lJNF+hwzd8PceBl6nOXJokraHht7k92rhtk5pYgVIZa2NuKfZgl3w0Hz3ZWtSZeM/+YzmKmWVcS
JGBYptJ+N7wk/VMt8Nu1ms//BrMtem8Gp/1fOm62bEqTbcoB+XdgctgdpfY9q4JEccuus91Srf0N
uuYarhFShCEVs/1E2d/PCpTla68L/athDT+WYWunm8VROLCBqQPopXntS6pl2Vk1s/yx6ceDxFng
dqowd34BzJsosEfwgd4hmKX7elcQLLpUvS1t56ot/PN9jSpG9U6oWapVvYklXBFb492LvizzCVBG
+Vkj16zDNu4aqIAoyQfu6/mlrnJnN2bDd3hN1SbQm5PWlg1C/qyJNpAGhQsqYnpISO95CA1jtxjO
prB8rpzGce+FIlPK9rI89EDaQWi2cHT+uxr4zRciIefRETMpNyxL/e2+jRwykC0HItbdcl5L3/1n
orV8tLxApzOACrTjSm/68+J5WA74y4vhkfxme3W1WZjavRXna6lQtvWOf5kGBA+mEkjiEfztMtrj
cGz8zaMypuZ5qcvLPl+n3JcXqSHy82hiNCOBcJkMvX1AnbcotOPOit9QKiKvKHrzBM78SaPV8oUN
2FmZiWRLIZfTzempPLWW3sBRwCQ5fzZaWvqHEJUlJvT/H/+4dJo2M6N0h5JW/nob+50xzcM54U4R
aUmB2dL/tvCdWX66S2gbXru8W3WEiO4seiJgvf63bytFv/Ua2TwtykP2FfUjxu1yVGa1pFom2Vnz
8vripbp4iOv0AQARMXKRcbbGjvusk9YD0U3hvLs7ksiVoaWiGbzpD8OL35RD/IH09SWFhINCldXt
34ViXComdhCY1viZmSvOLSBkOiqb+cG3g+IRPVe2rTOjeOxNUmSjqHrtI9WjO5oSSJL3EkRVjL5x
kMXaWXpBmW6qGN5pNIV+d1xCOQqzGtaxIaKthG6zmfl0exVoyl+hTWZupkybCLbHrk5MSE92KDA0
86IVIMYg92D4MZAIps14P3FNQ5Kw0osXpJ/Iyzwse6x49xbOff0IGo1ppcXY01cNdKJC3WRJ/6LF
AT+m4vdcDnJ/eMp+BYFInEOarbJoUfioqC//fSWdTiN5LSvJ++ubT0yW3osAlXHwTKQ8Y1gqL35j
NC+pjZRPtSq373R4vqEXuEwQDaLyPGcnHNSo8BHrJ3sOFLKCtNoMun2o8jR9rvJQ2xKkDs00nBwO
PWW190LwTQKHwd05mCQqLU/gEYVm1u9abe2WY75TBulegnNw42HAEa6Qu4NiONvnWJRdJxHTEU2r
dZiJSnOhAvKJ6c1Q5rRGM7hiC529lEwA08hDyNgY32P0h9f/voDz9fn3oyZ4yoTK8FTVOfP/smPo
JUeL1LItdyIuZz15OGjHDNZPmY6mm8rP//6v/QYvnN8uqC3UV+gw2Kx+kcyBm9GzXGcluWN22iT/
DDEd4JcX5tYzxPTYj4/ZqFg3W4ZP2DT8NSmmCRk1mrJlXlR6nBJrIvmijtN0nKc/HIknf1G62bVz
m/p6ZsziECO68GA6kEDGwBiuUxqOVwBa9SYp7T+Rte25Y/7vi8jNgr8GbiysVPxf/74JJ6aJZMcY
npsChjxS74yEoEG9Xj6C/qCugdCY93a6k6xB8slr0nVA3ThMrWmge7OhpttRijRUNXyaa2W/TxPC
Xi0tl4+KNYy7SUBdWz7F0NisyqJU2BcABwKeAkegzOfxAQZ/2JY12ZookGymoW7Zz+EWiibvlQMY
V8CJBo6Yu9o33y0GuJ6chGqoaGqU1quJ5I12eW8/BQpiEeEHuF/mY8PyEvvf7tu45Ehj5gnqloYx
zbIM9WX4rjGc24MT0iYwq7sFKqTkn0E8qbvKVMrtAlO6CzecjAw8LUYZtYRBLrGQOBP+zoZcPhrr
P9zxhJr+/nZpXGIVwYku7Xsb7/+16ZAWSYIDIo8TGnjXqQc5ruk28gfCqNOoeFtCjBthHG105bBc
ZkIW6ZE2/PMhf1hcipwgQ9copbICCPBUkd8TryN5sRflohl+NRb3uwOA6kw9trJa77kANri/Q7ao
0MED68V5eTezBMRt5gcx3YSu3g8AdtB0hgQFjBpz7clCaaiPgbJSE3OkFpLGdXnpwVjiItGxQDJK
XeZZBvo2N02QrSfGdLMGO3005kMnJPtbaMdgQI0K55ra97vSgGy+1OfLjEGF/rZBp5tuGUpG3DlE
idNzUs8xK9BOGqF3DIV3u5MMlLi7QUHMuVf9eN83NsVwl2TuXUya9SQTx/OvOTRoidpuNHbh/KkY
AAbcb53Kar5nMz9vqmhiLCV9Mn8aa8YjYAfrECRW/couvl40T7XmNxSGiKEXiRsuv7WVqYq+Mslc
PBYxbTFfqIel6bzco51hkqU0+7o1u8VuB0gFIISG91NLsF935iWYsrfFith6ubFdJhH3GlSzOuPQ
ASqQnoAPRAyHutO84CO0k/d2GpvjkkoRGe//vTTav53dBSAwhN6swbS/kIX9exHx89qRHdFPvH9Y
8SF57bp66l41unnPoOpdzDrx2tDBmSwQnqia+kNnYyvHjENPOr2h3psByB5oZc3tFZKhp0aTF68S
606Lm2NaNc1x+Wh5EZWn7bo2Sl0nq7WDz5ztsrwUlvz7o9Di+AULSrv50S4ieSNK7IJkkVwc/E5S
gw9pedXStj1YdiD2bK5YB2Xo7MfSUd2ao90dbtmowUVpUh9IZRVvG53Gvi+CN3P2+y5ieYWUK4RM
foeXg8MKd002UDPVQPvsydtpMvwWF1SyO6eqyt39uNENmr4apinamH44uDzA6lY1aRAldSQ3o54r
buvUiMedUXnM2/EJJ5w8hl5c/OGk/5uJmbQZycaGEpyujUU/7t/vXJuKAQKY4NgUGYLiSLKHBj9V
4rm2RWE7mzCO/FPOQuFWU+ytZOZ1j8YwIuccCWTzu4r07DmqDANVulFk7uyXTwm52AYcHzdm03sn
w9YvgQi3y2q9wE/ogTEa+98ju58H+W2KknBrGsl5yqTjQmjraNeOW70qm2tAitSmsGowFL7KnYQV
+g8Xwpn/0H/tgzPzwlbJoCQGSDfEL7dwnFmiIXG1ce+tJDTvLKjlHJAQRN2dRVUK1DoB4TQ8ukF5
FfXokbDZb5opyY4pvefQ8vEgTzvEklLcG/qmsPt9XmmQJ50E57LnR25YOvjpJqO9mLSZViQtrgP0
m290e1PXj4X/BgQydSMdaWmQ1fF2mYmJzNwMKqrnPvSuvWPD5ypUudNhsTVJEe7MDghOl2hyD3GL
iWfrhduaLEWyTbVd3Ojqo5U+dZyfn+ugJbBCsx76FJuwooO18p4RmBWX2gk+al9ymw66uYXbvWl6
md7GIjPdrAF67EnCHnRtdAuroxk18y450RAQA3bOAV/eEaF99jzlI4O5gyEdseiiIlYInz/1fgpr
BmFvHGWMWmcASoWlCX6ulT/WytrWvK9h6TsPjEecP7QXfi9pTc43aAZ0lZoWs/4v72/QeCOyb8It
KdQzF1kfQCLywSFozBWMVGpC73z/kwzA1h0nUR6R2AEe0JNsl3VkTZOcs+4SRzuibm+PCK8qOwZ6
aNuvnNRKvDAS0kvSK6/w8/NTTJDAF96WdR7p4SVE97+2JrFdUhyIIW02A9afAzk7AYrmuRVeaOg2
Y8s+xLSYN/k4tOv7URC8jKvTpqPHzASlTarvgyEwwvWoEsmORsHRnPWRWL7lUwpC/Q9NLOdXcQyU
COIGVMNBHwmY9ldvg1WkRCeypruO2oQvRQoeXq+D7JG2rnKKbO2DHGBlCzYgRnXtbJUpn04iHENC
Te2/KqMhP2C08xPCNPYxY9D3ZZ3JBxthNWCw+ioBULMTjqdlNG76TbVpnEerdNLHghCgHfF9HqLa
ANIHEqp9MyjpJdbjjpl+CKOzjK/B2Dech8wUZUuz6nNP+ZobwaeofH/PgBbXmDN7wu3kp0/H/pjY
QKUNLXyIh16/6ckckORgZ23y4sny4he6yO2G7ZM0DNPiMA7jN8s78a3vCY/siUm20wL5dJr2PDih
xZMBh/fUFbnlOjx59BYzYzXPDE65Kj9GqljYsbGy4UjnQHDz/IdiyAN88Xyk443bUP6SJknawoNe
etdRdNVx6mS3prO98ed63kjLl//esc1fyR+8qYCFKWjwRKE3tX6xYRi1JNt1yrlu+mSv7gTJUSTh
OiImAlWCutatUryPU2NSXol2UwZ1dzJB/r/E+QiMVwuvvREQ/5k009qmIsAdnEk3SqpwW81mxaDD
29YYI26n2coI0PKL44zD4/LN2j+2gRK9RWLyXSWYaOco6BviwMDFosQ5NYWbBOpfSfpj6WS2DRTB
vG7VjaZ30UpKa5bjhZAcshYyrQjGnRMpxanPDZKzbTBcQg72X2aqnTjI8qOG/YgKOeSQ8pAb9OVg
+BnkTpU7nBPtD2KCbsWEZf+/r/JvHfTZEWRaRE7QTaKf9uuio4yU8gYqlL/7aGB3y4vdQgf0pprd
7ZvZZKhn55cQ5SpUcWQCGL66OYHnOIVVeAxQDKySRBkesZlhoNNMY2NozKD7SdKnqLnasB9pSZqC
+UaTJg+KU0+YOJAjesNlyUpp6CxfAkMeZhEOSnBLfZUksa0iOvwc1HJ2eYe4HTY6iKnT9GazNT14
+fiAHjv4yKDksfiP9NOmaU3QrsS55qNDnoNyTf+9hlZwbZ0o+oNFTZ8bSf/ekfGr0zifi24UCUty
9P8rdVSa36PSol+OSwqIxaFd1VWGnpx+eC4dWPC9b2/HwR4PS2S3l1bcyioZlubIsCm1kB1rHbDs
Iav5E43TEI+UAqPK2SON06e2hrbWcaCR86VNc0P/k17tt2qNX5+oAyayeA7pGvzylMk0wswZwiZf
tDam3ffIwdT8oStsqPtJ5r01PdGIHgOkx0kd+g2hwuneH+rxXKWqzd4QYtxsHMPlSS73jlIiAq9L
7aJJAgIdY//f96v+2zme39exgd3DRcNS9uvvW0VQtqYBzRABUvo5bNCzcArvB115WD4Z+tR6rMYG
vlxG+6Ipx41aExlEA5cNSOa45FNjl0svZu0MvOPy4qhGcgwwsi+lkhmm+No7AsWUMLO2yRhGoJo8
zf3Dn/LbrsWfIhnBc8hEay1+ffSkZxQ28JjaTWLjyeY0tCrnsbLR6d/M2H90wuLoeR3G5sIrKN3U
/tXXGMVFfpR+0jkFlpV+TGA11m2LxiWKpXaIGnqsi3ZHsbQLEv0/CcPn/unctPrXXc+0zUITZUKF
t3/3x+npaPUxzQT3Xrt3qIwBJvtsj16/0ogmWen6FL4HVrRPyaxgywiQz83FfZfI14gIPJNdOo1L
JDJOiHuz9MNV0FvKfmnZRzIhk2ZJDaAK/qI5/n7pDKSN/CjMLHoSglqnnuriNrTMNr08jg+1Gf1Q
B6/Zx5hot32bf2Y0hgnJiz+NHAsc0QLcm0H0ZFbdwxLuaqeCjO42PoKNuNkMbNaa8MOXZl2jiN/S
lAie9LxV3CHQi3e09z7uGMa+ZjUHHYDyYRtX0sBNa98+5WZygrsur6Kkp4T7EVVc9y1mfPEKbbe/
drZ6a23/Sevy4rUQpb6Kgqw5JiSHglQqVn2YmvdsEdNhRsmBNttAonldfC8gnGLXqUDqA1RZQHdQ
K8UjvQ649IxcrDwuzmz6zjMx1+/xmBYvRKdfiRfHfxrmeFpmNFPe416kveomFKYbzjzZLTU1kssL
DkUelFvCoj3y1P18/KoIzBnS5qayvDmgtwycY6briGBk66zGkebquqVvpg5QJkTagE5vEvNlsJUA
SwTQ5WzmCflcuKtT+dqmUIJy58SM9YzO1tet9M0bLidzzq7Nv3qW8zLpVv3TyB8B/GhjZX9o/GVu
gs9yHpmVe+wsNY1d6li5EFFG3bkyMkf7mmTXxR+dCYylCCAgfejIX/MiKGAxgDvelzHuzKjRNqWS
GoSp2OrjgMIM13qwKm34fUWYEpk8MXMfxGc5ceOvAgFmcSZS0WTtzjld9/3UtHAQarz0jAiswn7Q
sOtjaCTpSJslE8unXORToiRgJeZLvnypb7y13SjhUdpl+ZKF9W3BP9v4iNdFnQHjr22SPzV7XIlh
1Pa0ylgHZoVrFZH4GyTOj39ylpfhNHX2N3iwp16nnbUEJMQJD1BuQ7jJtPhihw1/tT2LgEkluteF
ViHoPzFuwm+F4Oafl1gJboyw67XnwDS+uxFh4TtnqaKlulO7Kw8w9iIgyCKH9o7ox41IaoshNizY
DBHOpmj66Nke5SmK++I9VCx9Q+6A8xhM4lEJoE1EsZ3eHI2MXa/rva1fk+q9HN+UwnDDzDYeRY7N
bpm8mU3V7YQoIthUpvKB2ppz+GKxjvTqbUID/rSoeaUz0B31Mu8cJ1Po8gyB7s6txyWbYUiNq2y8
E4p0hBmE9b4ECg5Uo831LfT2F48O5Ls29KA0LSRkcwSOpVb+4+KrxbjAbmvn414rIwX7aFBuQ81M
ryKroz2bAhbWHoZiPdbxI6NtOL2TeFHAJr1ZZfu4JOKUqYHAeJzIgJzhrhjtrQfTpqvXTCWYzMjv
Vl5b5G8kAIIGjcsvUdkG67xUaoDWYIYD9Hx/p1ok8RjsQEZE52iYsE8jpmBa8l2JI+PFA+CGBiPA
2T8eJsdsP01D+U69Y/9FAoPv0iJRTmCSUjqlkbJLBmx9xBrFz3FR+qdRNrelRF7urEUIkTBNAQje
QpPsWuaUX+D6V6t7y4F+NRIImqBLZ7WZSOZYPoqRN5k2NUUXVuPW1rkt0i4avK0Zl5ig/L4jzcsM
5mzvjcJE9GtlRNqGns8AwrREqdz0ypvHN/valsdsklgRtVJDDWOo59IrX+4oloie1wH/LRFnUf00
Jpi/ws5qkGQp4alx0i95FLfHkrzAVW807SvCgk+jkkwlQjJv76gO4O3giC/0xvrz6LSc0wMf0Sxy
JL+ot5mf9TdFcE8SsaGsDHq5a1HF/nfgAuW+SZ0Jb34C53zuJrSRr7nk+AHenupgu4y3uAXaTazC
Y1qGhDGPjui1gtTu9GsvyLhUEQtd6M+2j0NDc6aw06M91fZNLcKfw+gA2RzaYrMwWDNSQbcdDRsX
w6jxjuYiW83d/bPHgeweKltH28ZXXrU7PgML52cHM+EUZyWLa2GSYjXoDpY0/yGiyUsUMDEIOJ8q
8iJJqnEi44eICbS0MhYuP1chwc0sdcZk/n6hETDtLNi6lVfLceh80iy5JEYSHRWCTHTDjJ5SzBQF
8v7Tna2HCfgTJS3Ezfnf6XmLTlBkcBjIxn9Q/SlcS885WLVufXeG7n2IdJ4cDucTKsynEPMCFR3j
OzLplaOS9P7R79P3OxcBZDDyGhqQi3A3QeoKq1YXPuq4OP2c6OernsRPJ+SLtgRQkHSYAjfK6onc
7slpHipdPnd075b/fEhLVyl1hJjNnEcDW/FhWXxiY/ShnAh3WWL6QPuZIVbFUoRshxEBbztias0F
5vbmqa24RfKnqUywWeepmBKiuG4YkrlOMQZnGqc5rTFAMfPSmtGi8cRj38PCJl9kW2KSDRwjdpP8
llmNc3Ic300n0saJ4Nv2Q/jJtISxnD49aBDP9h5gChtT3UHTg5UWVfZGIMleF84syq6YnjDnoFEN
W6z+2cYo8Cel+tIn5SqWkUBPqeJmcJqRHs70Y1L5jScB88akS9OoOgrUGOhsjSxTJbImiQOioYbs
XEpagrVma5sxnU+hPdXcaICP09HX0B/V6KiUWrAeAFKt/S4nuAjHZ2heoDvvipaoWUpOKqM6AJPX
+/6u1KweeGJ+irAONCGqa1MoB8+yXUN4b1NXknLf8U8o36sYeSCDjmA7hN0KCse3hPTRrE9/KC1k
l+qbb/nXLET53w57STKBUohHGGelUn6zAHeqRf+jsDPOy/FVs/2TtHc4WA8tWW7SI3fQCm7CGc1N
PzUfU0ybK504aOlNckuzyfUyLcFaWnSrrISTqaWoPMAcsL4dE8l3ymcLLpC0dqDXz4pPEeqN3KBm
MDC2WWUtWTD5YLMd9A+DRsaNXRFLUSViNVjfPYb3biM9GEAzy9yZZvpdnuCHqKFcJON2tCmqMiAw
ojaPdLOI1xwYqjvCoBElAA2kmfoSpG7aCn+jgwjawQ77PtT6AegjrsvJ7J6TZHrSKOYLKzgzifui
ZCVccn8XWTEdPfxGATfNFDcTq297DchvUwb1bejyxwF0OnECB9nJddIUlIF5Cd6wJSx7vBlNfPBV
7WjF9pfRKJFA8Pd7HuPXcS4dObjRSpI/iLBxWauYSbTsTZFBsleV8U81yVehKvO7qaAar2MwnVwx
b9LhP7lVgFquLMW+67P3gT9zVOTZVsvvE1EKErPvCgKYyjg/eCu1vNwKEe8n+FCuMdY+clKbt4UY
AzVpe7exSdDNxyfL0d8jo3koI9+5mUH6rULQvx4bQFySdsgKlTlek+6J2d4GvQLdIX1fN/lBzbN1
P/vTLezqlTH5jGipJRymAkWCfSIV8bm4GqJ4sT3g6C3byRTIm8i7anWg0TeC1nmI0EVd0obK00iS
CmwPUH4wl7tGFwHKhGI2FmjfHCLEGtGX60D32hUdDd8FLMxy28ufXWu5aPm5+3rtqcv07+TUvSft
UZrPZBYrGGU5RhfEKTASxJmAcBswrYLtAa5TPWe3FJe+S/VVx2QS2CBZI7paxBstrIp97TfnQFHG
Xa6oX7vF5ScRKIDsYjWDOFk8MMXkUSreiEF8arPoU9dM3e20ulhF4ylWiBVhUUAxE+TDquTMQlr6
a1H7iWvq1kcUqUQ5qCcUnOUqQjkFSqZPARVOzOOjlguaFilgzeLRFi3v/4iwDhfpFdjssy/1L2Sf
xaspMi+e5nvcCsFLWONr9dqHOgHY78RjuFVj280sJhG9N5w8WwdjIgd1K4Nw3Gj9xFC3619JaVLB
iIQ/wkBBZE3Mb+EdMHwcGib4YJDiBkdH8WZFI5B7k8QTP7YQCmiYk+H9FOO5H9RgVZmlTishOgfo
duZ7oWK0ZwcP6bjJMP4XFVQ+vYw/7DJ674p0qzlk5RAgnWySPLrGyRjsW6u4GXEI4H140fhzN2M7
c71ChdQAAqcU1eAPDghvNJV9VUY/zUD+BX4PNST9bIwBa4l5c50IIFYW5NQcTzFAtp8NXjbXhxuH
D6SUOxkVL/zvtIunfM6r7m8TASGJyWQTybI7BcBKoSadUzMpIZ9tS6Y+64QTC6cI/C5eOh0mvXE9
kE8U4fnRyTXQPIaHRt6Rw9ZPXlRm1oFeBceGn1XNZGRBtx2MTOO5Q9FG5xIajTGWD6bpbAqjA/Nv
IEopg4KMX6JY06zHiAa+Spqfuoj1jRkSFIhpTDlqn2VFqnlj2tHB00zbbSnjV4YHnkuUtJuMyrwp
quQ4TgG1z71knSlH1SJ/DzMUPBjgAbnXp9zAoXGZjPDdGrH8cgLN9p1F8m1basMakWpwrG6xmdzg
iGevljLeooCVBcB66A4ciIzG7HZs/AdTiz9r2Y+XZOx/SIuHtCE0xA01frBjNiVonXKrZNamN631
iG3oCEwdyXhDPjaN1xYMDbwXShU3iqBBOAHFgm1hG+Gq5yuCx7HaaiE218xjzzFKV5fxyH+/wEHH
H5MyIliDh0AmLnGMwujdEHP+KET5E7FhSpZGgrKuRbvDWzWPP+xV7nXiOPKurNQo3yNAtUH7a66E
CzFX7cjM1AbrV5egw2oLqN2e2GO4AR8MAJDoRXWHQSU5AUNbSy2u96kFJ9kDRObUcXFBwkxCgPoR
qHRikzx3aRX9NE3/c5KKO4r21pfq2VRSQuaGi9kEr2NiMwIfntNav9G9Z/ETwQ4KIbg8PX2GG5Kg
28ax2AvjQHU2ulGf6N90JNmOHimvvcUiDHv6qDtedqx18jcsi8nKlJlfw7FJNwFN+q0e+0/1IPx3
vP30QpgESQtFv5WXX1N+ma1nGh9MiDcVvz6GHVGsUmRAlj7STgvOzL4+goZos3h4aT0Eq10xFOts
7Hjghr8oG/MzAeNceSzymN0eOFXY6zElLQRN2ioVmuJiZWjXRlxQCWd/9VPmPHddFx0rTUS0RIIB
QbMePejzSwyGdj2pPBWsjvIiCyc4dmWA14jPJrqOXRT2hzaI7L3KbetTfgO25DRiZZq+9/oO3DbX
VNosQNQ7G+wx2UEJw+REZtmYgmh17PqSeRZRdyz1ZHOpa0y4RJcV2kcXOuW6tZOd1pMA17TIPtvA
+tqYyUcj+5NUC9yIgb1FV6eX+ecUxT5Evj5eCTknVykzEg/j2RCr+9Hv932ahWvgTHshM1JWTGoh
LTXDLVLo+lIF9c2cCc4AI8Jdlin61pg/naZiQ4KTG3iF+Urpp11EE1CXGZH12jZjeakcvCbLdyuz
9i+mjz/ZsnTzNSZLlWrPMI6+Yw0gxyrzm6V7R9/ryjcFvfIev0W488ni/KuqFJfusPmNZjDLGvTy
s5zU4Gng3LOq5m9kpv8zS9LxWcSAqEKRxZvl61N7pR84QDgACGOhR6MvO/xwCLU49Z7S0COzhGsm
CDkTtLong8hUNkRPDuvIyp21QFQ8oFl6hbdaX62yfgO32b03YZEdYomTL5iK7l04FREQ7C6HfP5u
WpcvVa/YV3xI4lbXqAPnL09EvJx1mz1r+T8RyNIi8OBsP2LSIOWnD566Ka0eIlVZw+UIngC8BU/L
16fom6JPtED/7yvQFR+dpo3PUvdiOgOOxjJQpGQ6oYNYBYY/PS0vVpP8xAszwL+v//6SrpeP9hRM
5/sPzF8PEcw6JM0//PMlBclm2OQnBcoQp+D2C0k5hkt8bL7Xp6Q5WKpd8euPpGqST0B1ryFwVbMP
3QKMCQ03vHSOkz2O0UyYZ/H6yGz/nIi0fVMb4NXkiQmILt70pjFHW35AGdrYbdJioxuxcklLVUU2
wBSt69T6GnTK5Cq6b3/NpbkjJLHdjXmqUgVAgW/7ybxM8JfeEQ0AqE7foRVgjKwFww6ZqO92PbQ7
mjwS/qo6QKPVGBebHvkAU1NsqWIa6kdUFWaWOpDr4+Yma8u4+mqyaz21v3CHk3BqjKdASvUrq6FB
v6+yjszNtJsukZvMX9dzOgxTNCSnrNfSm2yUR/7pmiKd8XHq1ak7FOH0ZYoqgsv9kCa03EYMyvxV
OI085H78zR87sRKF0zBpz+NNo1fAXZ2+I5Gvw8vIKb+fkUeGQt8mYo2kjZE2F1A+ylaxiVVzzMTf
Rm3U497CkgYfsjrENFzPIiu4r9Op/F5H1mrSDeWn3tgPpaqP50ZFwOr1dFqaxKvo3cD3S7RGvpiV
1a61EmtrIYS2syUJkmGl0JZU2wK1t9Mf+ty0z8n/sHVeS44q2xb9IiLw5lUGeVe+64WoaoMngcR/
/R2w97194sR9oQVSqbokSDLXmnPMaBh8obnxw1IGfdXatX4bIq+9hkZbrdCkFB9DhrpHdKO1E00p
PlqterZ0+Vm37b50Wu1lUjVllVVjejTl/Jk2BQmFtZP7y7Nx7vom1gXKE/h2I69rN24Xec/c4od1
SHPlzVIxb02kRu3lOHnrANLKzm6pmrdV6Y806d9Z3VVO813LypmHUOMUM5e840bFTDg/AU/2JoRm
vbJeszZFON11lEy7Tuvc1y6t7zyvfadK362UKq4fNUXqIwWdYVvUVvNZaIgF51dQDHPWKeqQSw9e
kNChafLTtyBs8sc42pJMHSxUJoUuaO0s/chkSfUwfAgE2HcFBfslnwCzSE25y7QJaESKN3OwjVvj
j0leR6wpk3I/mfWL3ufeeG2tMPNLgNiYvFxll1sMVYCHzqBpFaYKrsZfwm6gRkR69XPepUILbFek
08fyRAHnaRwNAgkJhz0r88ZsLOW0bBpOOrkqXHeeW+bdRhmbaI98/rWfSVeFU/y7UWbmFc5SD6uB
lqZHA3P58pKFiPX3dcuxtslPxHvkbzVqbpKdJuI9gi8JdgJ1LkZkfTSpdseI4gpBb8hTqwMMOf1X
YxRPXaFW3+4kfimuVV9HglU2aTBuarNUmElQ5uCs7c79jgUftOH5cSzsjvvY/LBMspBufTgSYVmA
uV0OGoZBXRm5aZc4iJd61YYPWoIKXR7WKATOkflpVUDgoxZplXCqu5P11d1tZuqTXv+p5kOTZ+Ht
LFPjaXT16LS8Ynkt+QHpDvBFtIZFq5Rb0bAsBfl67ZLGXXEi6RuBy9FvNVM/ltxRr4OQxabU6ugT
3fZeZ7Ly2xD2O1XT/o2yCr0P9CDnTIVkanY6MiaC5z4Ub7otLwUgeS3KrPmYWs5zO7bqC8paZ2MY
A6tJi2phDvLko+CtU25IPwfyTTFeed4T6w0iERvyruWQhC9lSJdseQmJT+fMiY13wqvdLX1Bmtp5
p97Gspbr+Y1ArQZvGEJOqnTM1w4J2SGFZO03iVN8lWfXMpqvzIpiPyBn5SB7qrldVFyIhGq+hqIw
1sbkEq+swMayJPW7hBwH2iZ8KoQYjmvHbIZtCpltO0rBBzxvWgrBKTLYGygW4ymunGEffgVq3J2D
kZOmkIp4oTYtXhqDlDTPel52BgkXhRTZT7fUqsOIZhxSVxIDHhKoQZaHy8ZOZHyC8rCyBpveTKhl
l2XTuMG/j5Zd3BM7s/DSY1baCKTwAXBfM+hjJIguVr1ZdK8sIry1CCt0SkVarAk0MphjKLC4mUL/
4LIRq3B0jZsyr3WAkz7oKgwrynak0VI8OaqaYAnbN9ndqbYsVLlAGtqpyCEzeQil1O7Lpk8CiwXu
kKCsTnWCQrI4OhcVdbOOwA3T8r6m3FKPy4bOKRWfeWNYA8CY5WDjuINvNeHz35csj5bXLT8BXeR/
X7zs/9fTy+6yaakjbkudqLSumsSd5XN1CZvYFzIQ96AfEo91LMScKoQwmM8Hl2cqD3GfZrXnZW85
vvw8PIVxZetxhG2Qt0sIOr3bLUWrLK5fl0N/fyBLQOBWDdk0yzHFGJ7zEmUTd0E+cLW+T4LCcx4Z
W5XghgPkGjDQYfeaxxT/u6H71aZO9WG2JqKg0u8Mz3stG6I8SmY+uMfHa1ipxgbe+EgGsPGr7iS4
Q3fEGJ3OnHirQmtpfvdTnTGyB/opS7Pgeeil4Yt+zruePTeZ2XFLl/AMWcp4TVw/V5VePbP6aCmX
DbQ85t14Cp48cCh+Wc/gmqDonm0EUVFAExT+lrZJTdgRdauciRD+1Yf6SQ9E8tOjCboqLFzqRIWK
vYTOCwoxrvc4ZpKnciIUrWf9/Ar36UeMucEZ6uDDJK1j1wRBu4vFlP8Y4gI4S5p9NdiLt6R5hMg8
VdZtuR69BqK/qnSlvxwdTAAZEiz2iPa5K8VU8d+cvvCMac+p1J+aemS+2pCw3aSfWlLZn3GgCZIp
oaeXAvOGMirdizVEua8aCDuWQLWpsoJjDc5oZvWomzrj5tmpMFLUbPqFG748LXupSiauRdndnp0W
yyH00JMvRXWrOioGVMvEox/t4kECqua7fW2soxnBVHj5QY0pQ8cGANpGRHMzcH5InQ3er1mBXPLc
X+1YhD9bp/yo6XG/ZKyZ9qPmODtIQdkr3KLX5QXuHJcQ90I8j1wnBzhQ4W4sFe3Nzb3LMOjhz6S2
5YqykfsIddJSunos/DASzH8MKkjzL7HTitPb8l1JuaDOLPs+Sh1+pYH8QekD8YA5n61llqSvTgVu
GrbAadlEugG7ocl+FMNAoNowL2ZqanywXDIFtDyCvK1TUcYudAIfZDy+cl9Ln71MAj/GpKgVI1GO
+gt+yn6+Pgsu/7E9GNE87KfcluRQKa9j1HM2JGH8q0VtN+oTAkkXaUGk6bu87PLXXkCP8iiRpQSo
UY9i3Wh4P0mf4zYlIWRK0z7BpAmYMuSQvqfmR2RHE8NkpPqxZ8gfqaYcJ4wiL41bZhdhT5y783FW
pM8eagQgL+UtL8J/NwMSyFWcjZ4PZoF4yEZpIfA3423ZoObFKQ48f8s99iARoz8loFieKnGXzAPg
kGafXWV5j94xiErLnT+p3niPZUODvPdxgyebv8dIfDzCM30BkEgHSNi0+e2hPQTEvJMMywJPR6ng
pIXje3T6FX0gW6fxOKNK5YXCxK5WTRImDLNasyod91bdftRSja5RRtgtXGjmAUaeXrqGVX8X/eSW
ISmnjvK6PNLmRyTNhyvLHbRNOChPodMMV69JhmtAy+K67MZdW1OuEO8ZqLwVHrX+ZtETuMmcpGqb
zJPN2HUZ3we7y7GhVv5ono2fk5KWVeAjWWCWziCtC4rSo7Sq4JEbtX2gs2quOQ2JolLc9iIIL4VJ
VXsz/rQ8hBO5wiMAFCAr3PMVp0/OatvSwyLbgVJ1RPZXyTpV0RODmd6UPMpCWJvebH56aZhf63H4
nSVJ/EpxjDVQ0aBlnapvjeClNaC4sm61axlYz8y0Xd5dTAG1fsvETBQSMB0R0rSBHlGs1cA0N9nQ
Yo7JlD0c0+LSlv1/bupq+uwAzFeahkNOMSuHfARXX8kxxOSTGRaK6uXhOAXumXTislV5ggCkZ/KV
rBP/+ZPMFb6tzhqe1LQnlU91/6A9LnJQ6Lhe266edkVkCsp4xAo3FPiaStAUoghEmisbxSjJGWqZ
KJg02zfLE8uxhoUon/L89PLCJlQhSSz7gZHh56b08ECEM+zLsNAvOtGd9CGNgfN+0C/LMRuI3b+P
5mN9Jr2VzE1jC2LIZHyZD/59jWAtp9aaevz7Bv+8y/wygjCGo5bTjPn7o8uzyyYdSaj3OqjG//Wz
f9+Axm2/Coa4JUuH/9X/9zq999Z1AHLhn5+aX6bCREAcD24T9fP4z9+CJqtfAdIe1lYlPd+UlXlp
kIXumN3crFDpjzntkim/Kr1xcgLEViFL371mBPa2GNqeyDezOdQ6xXzaWAgCJzs9DqEkw08KAMig
oqdpjhgQjDWB4sBuTes3FlVOJKhvTnChy+qBUfG79ZT3zoyRMiSZ1VF8SwK/brvu6hAuamL/Pk6B
FmhAILAY6lYe77gYRhbR1rjNg98dnMubSpzcY9mYkJuaqq3OdmXR3Ik2ox52TzTginOke2+1q7ZP
ntP0F8NrgNP1P60h+VTAEO0xrWv3tCZO0gScpuWGfXJas98NGBQBIp0Z6+KPti3do56bycYd02pr
elM8u7o2ZLohpRiso5Si3jLaGWtNl9ltRuLXJWgq0XQOv6971HVVrUmS0JmFt/Y1L9qXgGD6ttXM
t2zq+J7qRnt3kteEfDPElIiTME2VRjodWNjjERkJV9QokZrquGmmUPiot9bOgHwKE7dcObj0dZN4
rhwxfG6M3ROmchJYM+okqe4qLw6ukF3WmnLjVWWIVFKYR3Q1Nmtlni1rAYS2Kj7iea9OiUfJvHC7
PNfGLvI8qD3UEQaRraQx/dYNA3rfsqsv25SR97hs/mMfUieD/fxMhy30+HfXdhKHBOj5mcAc8o1B
yMK6w6TwRIZN9FSa/EEilncSF6KnbMqGM8vbf55bXoVvdXLJKg/Qu/2zCQO93QRtBFj3/44tj7Bo
9eei7v/juNcCDnOWjRI0tG/1mhbE/75TPIQ5MzMLhoVOpzAow+oRdihP4r7QyGRSxal4N8im2i5n
XldV8aPvSdDIhxsapeArku+TYXbMQyifT4ZjbayB5jbZOWJLDYQWJrRtTLDlU0xV9DAOyW/DIeCA
AORHQOzFIxlCiC125gdMslahHMcHrb2RumUb7UAJpqu8H3fSLQu4zlyTkLLJPDE6956PsXspS5IB
2zo/VaK4TYDFzk5cA7RIBqS0Bp46R4gm2ywH1VH992k7S7D1KlFkYWoJ4A7zI383y9vY4j0hfeFF
RclPRhU5eNzxdqPexju3jKYfCA5YjzrUMmyQ5nUYueg8OJ4kNH2VAOa0YcYoEE1ANwmC+SnUXnNi
AXeQXbiHYWVo9CxdhRXdX70fu5VaZsC+OhoTXlFNR4cm31q091Yv9O2oUckWoTa+DxTjsGD1Bk2o
YgTasSNMzXnTHcTMI9ZAknF5FWx+eweFABbZvBvD7cP72/UnvsVvLdWl7wWKfFMGio8NEKWmGC7y
ezDU4QO4THiyehDauaPZH41tANNAe3KGP2y+zuASyHrNnopJuUOc6+0DLxlWAtF3RC/LlfteOChM
0m4GWWFHLRqNBsS8yatwC24pPAW18u8ht9cIuCrOnpWX6qqfIPxWU//coPo4tGDQkH55XkHv30gw
WLC2RqDBa/5usiqtt+kMKSytSjs6gUoUgrdsVQh8jO/z4WXBuWwsjSlmGmCF9oywhq3Wk6mdtvp7
qMMZi2MMCaae1O90uJbDxLcyZyBHK57DY2JbsX1iNtBTzbtINNPbkiBj0S2lDSHv/3W8yE2Yiv/5
8hTFCeXS+lgk2XRClzudlkfeGDWsgDK0TmN+Ckg6+ed4nxjDCfxtGSvflCOxKBvhb6J9v2HHo7bJ
0ze7I8AiKl1jmyRJwI0j2etum7zLrP9IJMRSt5yaC+NgQ9AnH/zySLXFQF15oKSwAJ+GBkdeGNKY
M5Rjo8eQhlri5AAT4U/tGfhN5kfU+ABPVbFLJzb0OBaJCN0y31wSqdlJy1UsfcvDKbGvwMtzhov9
yNSD0qYAHozLHBcHI3lXdifVZhBjqD9IZeYb2nZ20+uei4jVDsn1X0GstdvMky9Dj4EPywXdfcri
x9zOfSZ02iGOwuHcqeVwXh4tm2He/eeY6EnPDojygc1BUUg0iXdmbf/vxsga75xBUaSVmvlVV52z
HGbJ7EOxAwcHZwUvDc38QVTDn2TeW44XOZEAGg6vIOHWOhJOlnvGRXUmb9u2GE5FJYI9M1/SCXM6
A2pa90cixEBWDytDL6Z7UbZ/FrbfYPIhG/XkkWI/vlRj7p5gj/xgKmgCvmSt/4UpJj0klv7Rx0N2
tqwGmqM+cjp53SFHXV+pinqos3iXCiTHlNCPQrPdY2kG76S9wDNxDW0bS5fec28LPDYtDXivgTyL
P0VDyr6a058Lk2ZlXRfoPGIouAqhXYfI+ZVo4XNUq8MhV6j0Jfq4d/SVSGK5SSItXlut/t13yXOf
uEQpxPifpXIwJDw0s1TPnBf7WujX3OXell8hKM2SHk7FTq2R5BCR7U82Nh6NcNTJmG6VpszROsNV
yRMocIGnr0db15DsfQvmgXjoHk2RdSew0yKBDd3j0iUZPdroKROEwj2MaS03g3jpS7K+Jlti6rbC
32ktmkOSRHJFsLpcNSHsUnh0q5bYiVXiFl9eXW1GVPgj11MSOvkqiuwXNRycbRv2uxa0xibTyYXN
e+8Q9dy1FcI/1yET4jGl9tzTRHEH9y2zhFyreX4HJU9OVizttREn8UYyO4K+Sj4piTTnKQFf57kJ
t8TAOxGRQolPg6BEjeJWCbLSvbi4yMSwVrp4Iy+193WIq3lB8TXJ42Jjl5Am05LWew2EPLbDNeF/
TwKd8oYNf6NlHIehw+U8hvYWbIH1VqSvrjrXwFFxX0DKtY8hbInLNrepQU6Fi7kf/MWHK5vivaTr
yEwtT2ntswu46KlBG3+JfuEy1w9ok8jSNA8YG54HTOWQe7dx5bXvicR+Q9tzneeIInNHHegXqxfL
K8JDiVXYIIvcnigYDIXOVLkOm30YOfYqkUxdoX63Cc10b5IA0VRXp7GAwjWjNDMWpGB5Dg7JvIXR
DUtgnfUm0WQFtkRsQU9Z3J7VhOp/V+ebpmJZ7yr9o23kqxGKal2lA6kiKb0AOl5oWWlFnMCorUeS
UfNYZscqMn85Ydqi8gLCAmJBYU3X7KAA6mn7mxL4YQA0HQ7qpRDBH5UmzUrQ/t819rCVGlUd8jjW
RHin25ioFuR8qbZGLI3nGeE7oU0VzoCemkWP6rsUyPBVc3xpBqM+Ub5amVh9bCazmPjLYpOA1mcS
3L/VkacAU0j2oFSUa2JQebNWc6Jg5eCxkjjAWpcbcqxIVKidkiAvDh+16ym+gXyQ4CXuSK3R4Q5t
aIe5rtwiaxBP/D9i71mMnr0uq27cdDHrIcdFE5bIvR5O9W20yQ0hoXigzXDQOg9+hhk9Uyaj92v6
IkIKA6jhNCp0IUmnyVaJ2Xy2zO+MIbnak22dFI+RCtHeuSgsINM9upQSRWBgQYJXKJ0FUgk2TARf
WP5eA2uEite37blVq/EYxN5aioIVOCyvM9YVInAS7wAU6mtQZuTEMCdkIXJMYlb6REWTzh20hZ+p
TrezTO27oLly8Xr+oInEVD+FkfHCzDZWkXF5vqTRs4oqqZzgNVwnBuNbTBswyFZeSzW1UTLxyJK6
uNEFXGOg3RY0Im6ZwJuj1ZNygVC5KsrGo4TSWhu3YYZXN/pEfHzyRbuwuVjVIH1Tmaka0fja2FR1
jDyZNsOzwWkxCzbHc5yL6TwkEQDUv/vLo25KlU1K2fWfJ3oF/XJjJBUxWI22qWOVDOtJHjQj3sm6
nuBx4L5upLbSEN5eA4aKs0tgrU2p66i0NhYpz9xplHAOOWIBdLerfEghUSq0Q/VQexnRKZetG68Y
4yGYmBQfYOjlmXMIUpX2PPf67cjNaKV51beT01glmskXsTc3aGzEShgXpOO7Xe8dTeD2i6OgqN2f
lcQ7aMdutArKFIRYNGyyMlAYA4IAI/uICKOf62NpRdeqhiQbkINaF0kB2r2u756eGZtghmgo4KxJ
Hs/uApETcgopr5M23eq4tlYhQD1CKBXzrLukwykhZd46OsiYMVC1vfgHw/vOmGpsPBqXulF9dCrX
B30qhOktnTJ03DszavZAH8tL1uG0JfUSoxayLJlzJVcVJNXA0epbkMjLyKv26aztyLMY6DA8lJJx
f6IOjjRdEiOFN0uTmccQGTL4oozMTILcgXvBurM+JNpBtDWtAA2GzKelg/BPrWaYum5bV6wRKrWp
zhamgrOuBj8xTaGTMELWapH5ElnZsKOVhAKUuyl9PZvBhDEkRb6tMA+aEAE1+VEZtCsmfn3XoUfP
leKnho3ah+0GaDlEB0qdHKEvHD5MqkfhfZa0Gn0qFHxkmY7OluXSsVXKX0GQO6xJvIbuluddJ6v4
3Wr9ZaSw/6Baj4gTcdOqJaJxkwdD9tk01pNbjcneal2+GqM2nhjU6nURaNk+Ik3lYbBuCz37Hlvl
w4xqyOeBrkAHQMYDIIZ6u0qw3yhN3Lvs2XVf3ZohdpCMcBXUIQlVnSLRhUcO6qUK+7XjwNluQpZD
WbSr9PHWisy4LJu67oyLUpflutW8fIt16N8nbFpt9ATmF45m6QcOs9zlxX9/dnlkVBRSE4Pgrf/v
RyMYEAjXC4HJ0jLA2iAZ/+dNl/dyOv1a2QBZlx/+j1/J1a8fY9feyCr8HRdFv2XCsA0Jq/0CKpGu
dAQaH40H8VYCd5iNne560HvzCYNjvNUiM7/rnd747aRSXwkBCYLXnGVZ8hVJ/HBS1RUBQPh5Rue9
jx2X8S6npjOqq6Cg14dP4ooeiMmHFtW3iMugMdXoWJk51ugsy3/kBYRtCw3iSa8SCljgK2Xma1Y0
PY9qRnWm6a1jVaonXHDerexV/YUmrYpQtlaOy25pe94GB2S0W3YrWyHNrsbVhnZg2Kuz4DPEPHq2
6/w3/fn+hSq8/mTlOxE9jambvUDQyF5KO/3jSqU7L4ekoTZbnK6Z71jhoyIWIrdlTomv+wOj+dCS
2LjOqjBblc0vYnpoqZWzryAuSLxuenWjtM1dVr1zxD+8NmCaPBQAEBkZQltgjdnKrmR+Ty5kxBQb
14uHna6k7iMKQcFUhTKH+GKRigDcgkv5DntsCGlSdjvRMTnr6l0f0u6v9M9eqwXrdC6bvjGvWdn4
mUNwjQr+ZRXm5Q5WLNiegyvtLxe74Mp2wjcnYE5JZDRyxoD2NFrJqsx3XHrWD8zI66h294Yetbcs
bPrXGUjUOjQx0fdHu8yZ9lObErYpen1TlZgH6p6pf8Ck973y1LupzIkUOjJ0cSnM/IlO0S1v690w
Vaybu33SVpsEh5JIp2OjRe+2DD41jRmQJpSDEOBBZX8F/0AyDBrmMZWrGm8IUG4fV+89qaH7WuqD
kJ7XyhP3OnyaKJ5KYrLWU0ZwoxMDyhTy5obZQ9ePLZczwPM/YPoOfH3fLRPkvDbqlfAYS6TNylDu
CypAWW9gbrhj2/XVUjlmNSSp6UkrJogv5cEJNniGgegPuM9GmuNpgFIq6h4oR5gPUKpv+BIn/aw8
oXhFsYf3JM0neyX77GyMLA3US5xDURJuuU90+6sCYEsw37PoS3DQDqYLt7PJnix8uCJXAHH3ioqk
l02fYQMv5mfel6wWrB+W8WQPxd6OdUTuwuaS01hYaWtzQEfkNCSc2PUq77yf6nRBrn6oMv0VqfF7
GwMwwNziixzxXJv9CC3zrnXDkfb2m8mAOS9OEPmc43ju21U++Z7bClutq8g77FFbwuD2nvpmFbbF
uVSch+14d0dXDtRS5gQ96pMWDGvv0JWjoI480IWzmxs+D3coHwVZcV4/PMcmJQp1xJsXMJWvsLMr
956h31R31KXxRjoTzoXs2Mfla8+cK6iD7Qlo2m/id45c5Ed4bVvi9W5qQpcqIgQW5xON6jj/EEyc
EVc9d1nFlKtjpe9q3Gp69eCmlAKkYn1WJq0Fk2xFtGKg5ituL7QrZ+lzRLnMqdQ3p6Bl3MzFwPnz
ogokVxmX1Uqo5i8Mz8ASvoq8QPdSIHqzGX1oLG+VggXC0KDIZ5rbN4RhZLH8GlXvkGvx1mIGCIJo
QxoKoc+DjVqLmU3CmJja8lhitc1Zt4cZgC6P6bCn33vSHS0gDUQaQTlOcZ+EwdH97Af7QBNAsaen
ycu/pTm8AVk7oIJbp2TbDKN5wbC4LWmBhy2tL2uav8yNZ7U75Lt+PNp0Jkz6PvUGGNo+H3Ew9yq5
PMNDdaiu9xElEwMbd/vCTYTE7YAsmE86tBOB3KxaY12DODLt3S75xgK4TU2IXpJnndJCsELhFcsT
w/m0EZG9rdvsxmUOp5OBK6OdFsPhLJJLpsYPh9PFsYncbt1bHXof3UDOXMzytRD3fauuLKM+DEZ3
bivzoGnKXujJ2XEvrJ4OVt+ItZOiBRqbr8LOjZOm/yqVTwul4L7UGBvrTtvougL55Geja9+Vm7J2
wls5ZT4K0SfLkoRIjpguu+7k2dkPuhWILI0Q4X50GWz1hXm2D4JyB2A8YYWM4j9Whh9Ti7dLR2tE
0fgD4RHcvq74Ro5+KG0u2qpGe+nQGzcQRJNBPwsNMYGuHOvN0VFqhFHBWTC9tK74Rhmm4VEhC4Cv
vvkxWuOxxhImPHGyfmIj8sOyv2rcmHB+5VmEk4LrclAalEdnUQy0FJSN2QjCTdL+Y6wmNKFiZ8AI
wkdzt0oQ4Kz0kJwkOwhyJ+QsvptPxzD083662oEZYyVL+SKiY9FYZ7XCjeCE3CTAHsSACLvhxfL4
N6Rb2bs/oyl6N8LkOnlUXoc/BTMlMPvrpn5HVtGeijD8rQeBnw4p6QFaSKzUcLXgk0MeKQYbbQTn
W0Npo6sARSGlMVm+uoqGkT/fTteyQxVuo5JAHnwuQCD2AKVwBTZYqEP3pHX9F0sWhCZaAzcsEJsm
Su6mUI69QQa5K/bz3UZNgw9NaTZujjXGUd9GE8eRQ+XOzshy4N6ygyZ8DfUUG5xSf3SSdAbnBbnW
Qx00z6+MW9pZ30bDmdcBS4BRvSqjFN9H/UNkwSOxmUIg4tgaEmy6h+h/0tExmbn8BARzLVHE4evP
tjoeaYW7HdDcFYWDQ0GK92R8mYH1y+5r7JTSeRIUXLQB5R1sqA89G0Y4cdAUi4bClWndB7P/gRiA
aiGls0iXT6OpfVjFmUWwu8LSHeI+yffGxNnUURSJaXY7Ir2atnVHGLEVRX9CuIZ9vQGhQqVXFxQG
Zdp9JzvYCruamS3zqvJTcdOPB+Av4mgVjWUX8kOnU82NNLlxuW72leLvpFZ2xZ76VhfFnymI7y6x
FisWGcwEDPvVrLE5F622qqRZrxx4DkV8jVW6hh3rxFp423oYtD18ns3oJc7Oytwdy5Rg4zX6VS9m
3puVUmtMfxeRfFUd0P5GRKWGCRVOmqsaGzFOimln2+qXWobwhfUtasN1jF3GYjIe0q0I0pWt6JuQ
+Wfzw4KQZaFQNHoKKSnSaAgLY1dtNS3zu75bY0gwCM4BCugro7qVQ7STsfTbhGYrxqjUCbdJnPpI
h83MT3nbhDeaQCcbdbSJZLZt9dRP6+SQWsEmNymJj2sZoebXaIYTNSxpu6eWQ8cD0LLMUYE3SFmK
HdXqdALDY3KDleUG9d826rUNFt6dYUq/ypp96xhb2eV8U0QG6ju0rr4mgl3kfBesnWI00Day6EH0
B71Qz40x+VH8yu8+p0Deafj4qjKChw0fjIzHEcblCKo17O1doBk7KCyMmLov+9EfXMS2seOXifCJ
jN6WxBfr3M6kuzHEuE3FcCAxaZ/h3O0oY+SJ9mj57Zph+hH6AJxsm2x2r9fKXlrId+RLQS135PYR
oE2nKHwI0442P8WdhsxC7uDCcLZ9yoJ3iPf0EraqMBGMxtuwvHZ0QYI+OTQqNP1JOwRzoQHvQIh7
g2Wen5Gvh9wAvYWKBpwvkHZjyDsQ86sRplzYvR/r8aEEqNPbJRKxbqc5zcZMRl+J7XUBSyQqSJ7i
BB8pRNVUDZzqRmTybqiIfHPULfYmf0R7YbFWBpu7kdKhKAzWv7S3Qz3swWf4tY6gQrg7oZtEMbtb
IJqlNc1ZjlvTtoEgPBtOco1zuZ0ApQjdRmXs7JUWjHOi8y/GZJJeCiRSlKcxNE9bU2UBlhEXFsbM
1eNtJ3v0HuqzC5F1fl44yuZJicFxFmusOYdMwfCcjZtSyS5p4BxYwAFJBnNtTS9hu5mt3JpxUhtj
P5twZ9VUt5n/P06U7Gkq7k3kflFr7tJSHEygJmmDMH+y9iG57CzQj52TEUQYg3xaF4a+b4iUEZ1g
xSBPoZmf0848iTLehzhXSGz7KVhbaZy8kTruWsva2dmwYc44p1qPpIVJd5sq6iYOo6ukVgvd4aAk
6t4lw6ZSDnnnbFTrZ5qOm7SsfEuxjimJjkPsHrh+N726l0p9nDMFUz4dd2Ba565S49cwa1qy1i+Y
dYre3qQYdQESv0shz7ibw+pzIIep4HszVG2bT8oWCTqOKYXoSYvv1Kt3s2GDGvlkQYgE4angqkX8
sGxwUe4VkdHo6tDNzknMCZjBQ8mqi9zkKNzR4/qk72HCmyjVLaQY52KbgpACeqiXBkmei9QJJFaA
mDhxLrU1PvWy+0HTCIfNzE5ccgCXTa1Z/gLhaJQpOmc4RWSelh99v69bqvwZav8lU6ihU3OaLHQe
bZk5xG6RFRbhqMIfUFBa1SqFte4InByL2ioOau1YG0QhDMVJz7/Q7WEqE2QmdWOQHq1s+sZcOH5S
rFdubuSJjaYCQSCfHb8JNYBDHiksdJr+WwDFSMIBtLx3jRwWvcm8GXX+KrwmWF+9ofxBClvFeO+p
ZxXAwNnswveqL41Xi7I2QmV3o+lhQuZkq56X2IclM2jZNZEyzhPFn41UCIEg8Poj08YXy5xq2laZ
Wvh2c6EVSvDn8ikUZc1XMJCaxITxV06D4xwOdso55MXonhjWMDTkZzOO1CM5XR63i5aKTB7tmGwO
PpjKcbNgaQhwiPYMUFujMod7UZDTAdKBCbiIizWjDylzGvSCJcnHgVNCaX9OYEawxC2HjJH5j12w
2xT419LJNv9QfWSkpmhVg3THEvxWKv/D1Xk1t410W/QXoQqpEV6Zc1Ky/YKyZA1yzvj1d6E5c131
vaBIakamCLBx+py912Z/gxuh3WJGNFkqGOJ7tOyfvyvRCfJJ3XLJFh/jQTN41A4ccByjw+4YxrNU
J4BswMuScakQpfjfIevbEUtxMsQfSc8mPm9Sac6OX/wUhszY7hq/LY+m0SXzza5mWA3sa6V4rbNM
lIBiZU4o6hvozZnKXf/5hsaOUjxoDp42fgdpIS4RxsvOwdo092yCfWMCXJ5Dx2SMo3wkD03ZYMGx
6gEeBEC3Rd8Rka4m1V53q/b6/GCGyvkW9pvTkns7mkpEJcPBvLOr78564u+gkXhHeRjG0jtmdvh7
CMlbarSZfhTOP9UvKs28i7AQn8hDY7JMMHs5yGflLGAqMuti4jndSV6MJMcU6Dphbvu/m0QvjdX9
Sb4IRu1n6do59+swOGuTqjAMi032TvxLlfxH/76l53OnVWM4oYO/kT+R74mglztYt5B+BmOeWzdS
dfhF7UB/bcYLhtrvzrGr3dgb86RURS0PAhCFpKsqaws54kXiw8oyeVRD0O3lM8s3v4Ky7HH0NQOG
QaNcVTMTqzPNt4oPZxeGo3vqrPJPqo/ZVj6TB6ERA76SD7GUlys1r5atM2INiArjAzImMfSDvnWE
391N/d5Xg35xBaNWYETdCZU+Gwq9KHFa+mSR0caXr/Pe96qHVXCgba2N0XgNugoJKvp2+fnKT5pr
k12sjhARdwM2XkuvNqNHdjd+dxMF0XzoTZ8ZRRMJlF7IYHANe80qKHWDnGBcC/JQ9lgVdNSlqzQi
uFXTDNYAr6QXnk5NtLIAvMC8qgTlTB0+8th/jbPgVWmCDVFC+q6jF75Ffov/spiZPvPiU8WIr+yO
PpyqKnxRlYHUK343Cp1u77kdgx932NFiCN+qlDXYRPv0jAmKxVRh3aE91PLh3JiKRhsT8heREfzx
oYeW3ok+w/lMT1pIBjVr7AXD9rbItfSRTYgGis5XcDeQu2x4ZB46LdFkcy9XHyLzzPTGOJvq8Gd2
4NM361+DBiOqRam+a3s4ApVu01gu5FX5ZiWevmFARAsfnt1YG/22UFqvIZGXBQMflXPIg3cvMB2E
79ED0ueh1abxEMI/5WabpejnI/fgdfE1ZMNORAKGX2M+9KXPNjsq9WkhSJxckX6L5XSubFw1g1WQ
4/oeJv4RIw6wqYeh9sxp7VOTaT9iotoIjvoMtnGyJbKcYNhqbsvmzS6WSOrs45OQZekJMcBVy56j
yuirqb33WrdWg4l3HBATh7Df5girduysXROmHy4CZTVUg09DZwzbmVHybgTOhQ5TZU3hGZt0ec64
yM81tqtj3CBNqXM1P9NzMVYmDdVF6hanMgCXRyiYup11dKei3cRho9NaQXJqB3xVTaNq6BHpQ7DG
b+Bir0hSTjnyv4NVKs68xy+/6lVroH+wJQPIiRH8O5X5TzmCTyHFNrpGjQ96qprsa9IO/OkpH9tW
zczsWNSF+9Y6M/KfHHObLZJvkNWn24a6axBArnoXWJQrACJXXWKgNbWcrappzTIb8KpGDVE2eDdu
fFwRvTeUwUp8CyEcTn59dc367quiPSDZgrMcm+jl5qcZt+izTovMpgJSi9vYD/Z+fscgrYOxChCj
wT/QS5O+pBG9cLtBbVc3Ss7Mqba3zirXc3vfxkjawvmObygGDW9qMxTRDl73pPEPMVSeHtTFEZrl
ymB7NHe2uEoS57dj599j7dZbeT7aJMl3HbwsWptRsAex2O6imlOgI2+pPZTJ8iwGWsUQZm5OjdGn
1jfU8fOv8yNgiEYRdGeuxmZRmXlx0FXcHggektPzZBFikx0gApPj5fWboY8Pfux4eyETawmK79Yj
UIiFNcyz66lE7ozJ9ygf1W7DWJCBo653/UKtFUVdVHFaHvLGOMhyRR6KeUznp+GH2c5XthvCDu+a
lxyJGc79jAZo6Vj3MPWMhUjbZpch/PKYy8D4y8a9rTJFlOWKmbi4MRlpJBSDS8n01DrNZKQ6bu3E
jtCW5cGLVloxhkkglYVtfUe4FLG0gdMSTBDnGqG3POdg9j6YsPHhFdrHOFTRVS1IW3dG8vp8wxX0
cEcyzf1uJ4FXTm5rv1T6oBcSikqiYe1gA1P6NFRlfGhbHXWVTTIpll4UjI4O+yfwwkdjUlcyo0C/
jbtuineEPyJ+TW/yIKOVZ8nCfI26eviVaBpaAqNrt1g/x0uZkHcpF+HngqoSKbHUEvQicj0dgPUp
eo+srq/G5/XcCzfdArjG8633ZEvMdQpwwm+lwTGl1KpxducDAsTsZHdKd+sJT93KpeHJYSsshGWo
TYzbmIb8OTnckFLPzWdwRpqO+j4GDF845U1iDwDydrCM5mVQKUR31qydWlfxRasE+V0hliUi36yH
a9pACkKRHaposB6ehziANe5GZgqNJqdMdlqS6hcf6xR+Wtf48Mc2YLr9o+TL8dIBkkjduNokCVJ/
wbxn3UbAOWK6rKsJGd9WG+Ofg5m3exncFTOX3pEMMrqfaML8FzXrw7sV5cgPybaDNOYv2hQ49MJX
Av0MKNA6jj0ak5nSYPe0KBEPkAYQKe5ZvuYCGTwPUWLs8kC8yvItAPbLZpzCGlDBLmIZIVNyvMjT
VoUJWnSLtiDb+rw6pHHtXSzDsC/Y9WZWauDoP1JHNXayhPFB9KheROoqLaqrSlm5MaMKcbbZ9cFa
QCnHAs6Aostolf/7YkWHRycbJAYAIlcuMb9SKYJbEMaOu2Yo9YMMEcKXAqRZjASRriQ5mUCy8p5T
bwbP0Y629SqXIHloQ8tdDiUDsHAkY2wJMWHfWLp9qBQtuMZ1RTPOppFipxXSETybr5X4wtHTrLtp
VmfMQb0Q/dRzF8dLEVJjQ4yNF8YE1FvMxqi9/GfkT4Bgp8gZD62OLWtRQsfjRlt6By1k9DYUhAK7
ivqigiU/6mFk3uxG+w5CRgi73pzzLtli3NAQ49AfzpLPRmkDjtHx6q1o9AdZeN7WHBHUy4hjOE3t
nq2G5az6NFKZH+bmnr7QXRYfocBK1YluWgelOPj44n7FuQIU3e6ze0rDYzONxGiqkyeo7QymEvPy
1fR9tfHRBuH5K1tkS/B5phEhj+P68PbjpFylFEC0nsrkvR1wDpdFbt90gdZMH9yM+2RrATuBx+J4
K5i0AcwW8RmOQX5pGC3ssYleEQKHF7k8mEXwJU9eUNH6bQLT31CIujcl/lHFOYNPi2K4SZojU/l3
YDbsIPzyJnTFvOkkG02AVGaW6UhLXiQydnx+w5meaMcSYAiIQPpwVp/R5ereJWXPjrTjqPcJHq6w
Omaq92rMnzZw3yW5Uxcr9LWbNRWfPrvNk6W6ycYIUO5ycUDMme9r8pA3pF42dRQ+Q3Lj0LgT1tRu
TblxLLuNnms3O8JJ+zw/Q4VAOrWqO7El6kZoAazXOdYhCAHi6Q3a0cw2/XPHXYSqPHnPWxxDfTlN
5FN375XlRa/glPnPVZJNemwEGcl/uEmUux98BfNbJdU9PQRRccQBoV7MKVFWWqB5Z1SWYCHJjCB8
Q7wMdo6zSvPPeVdHjDuE8+7H/R0Fy/QIIrFKfaJVWDTaXH2Rm2ByyR26PKm6FAUaRdRG4y9L1RIa
c2F2BB6/JDohXtlmn7z7Jqng+TvVrfbTwECFSYVJmVLtXCsW9PKd6jRY1ZtquPllAry4wxH2YZTp
hxG6q3YmRioIMBdRNEG/9pmp12gAns0Bp9S4exr1PZzXNrnA4cYg1YBuwpLAUO3sZ66+G/qBprei
J6uUUhikZ7ohfXNXa3wL7LgJVmjID9zyRI9RpPs1oUPY6RrJOOBdUfp5OcYjnmVtFRwMrLcJDIKL
EzW0yoR9G9zG5hbnYeHPPfUzDUzcH316qpvGfGleu2QgBDUts5tdRMu4gVSjvwytn4P+K/NzR3rm
83+sUxuu67wsplYA0EHnVJTBpF680kZA6HRo9CA/rHxd+amoHdQS/0egapxwDV9OCo6HoMbQ21uF
p+0Dx8r4awMPrhcHLWMql42JX4AWsFHte/FLmgnxQD1jPeo8Bes0gI3I5vsXitaD5xBBD2PnKy/D
8M1xY+dWROYOUXT4Fmn9XNVRonETZLYXiHfwnPOwXPyUzzKnMKCBOjWRB/xQaKRglQW9NtfMcL8g
OvJLHEx/V1oVIzxGZWJMptJZudX02YL2SozvJGgfeYvqaCi+zJl/Td0BQ4dhyqmboNewdcUahpl7
V4yAjenT0cenag5GbGQyUHhiHORCUS+JZ0Va2EYrhsXtxheB8nD5tsp6p/GrX+7oGo8aMMbaZca2
lk8TPavhnjLlA+jkbkM3/SDF71am5XjmeyFeh8n9jMa4OrdxEaxHyNNbq3I4eTgpjiNq4Z3ZkIHi
db5xEN34iqQkZWrNzgjv64wRChmA+8mpDod6bfkZdpmpy7dV91YNSXECX3CEJ1Nt47kdNIovlgTu
PQmOp9RXkks4Bz4NSnepyKIRRDDsuHsz9BM030UYvHqRSO9xYvwQfeGh5LX9varY44cTMHdymDp7
+lgtxdyO9MxGP9EjA7eqdDszMvTF5I2o4cTI/0R2nk6SirZDpx9s+75LyNCuv3nDzh0DZbotgzhf
hwLJq1zAfVtXP5nQ2nCpLejQdIWRAquguxM9LfcszjQZxzQ+TdiEtkbUoFauizknQc83Ov23Xaor
Of3pukYtgmoWIHB4YDEsAUWk4YFSaKBlcI1ElLI7w5baotixqtD4QG+MG3UuFDsnBKFfowNm7PKd
F90uqZvuNsUpQOOWeQrbKntZKUm51/uIyU5iXNogOBoTNba8LjQLLLFMsAZyu64mQeYp7WyEzsHD
D74jK9K3ueplW50PD/8eeBoI1eEy1cU/dT7mx2LKqt00B6bq2fhuNkZyz8DEbDToPOB3zOPgE+eR
0QA2fZ3bgwdOsvVS1C2GeTcKO0YPBd0uNMzfFBbViei1+iQfKVZENG+l6ks74LKJEoyN7mwrR3SL
H1q98v9OGru+wAN9GxTTdDGbk6l8QNlbO1Ohn2UhbNkdFjw6tPq8aTPm7agzxBEkYPpBqp1Nb7VO
efZcOkzBh+pDn2N24n84dBEIZdKZpaXqt2xYWnW5a/H30k8umTc2pMv0VDhNj9DFszgltVC2/QAX
ouqnaFWEgICGSCGmNTFq54CFp03c8gNoq3GAz3UzGuDmEvvez5DwVNMrVO2DQ8gHLk8HCdGlB6S+
7tTUW2aiBk2Tt/1aa4J22bOvqTe9Tt6X3FUYuZ1vplZEKCn76Ki0WcR2m8kinVGUwiy7Q0zaMd+R
73Z0vyQJ3qiBjKUqheRkk8XuveeOCRdftaNthQ0tBPW9Vl2NNO5xCI4ITf49kHQSMlXxP7OM/FUd
2tstw6+CF6GLYUdSH4QpPeyMgdFKlKhsZW3MJoZ+QwEKHxb9Lu5xMbpaDRMt6rjDNckjDCzQwSD2
5f12SKs/SPU7QsI0NNK16W1bH8K7qFq01RXsgoj44mXqUdCteiUPWFhzZ6lnRnVNQIMwyLgkseOe
EKByn9OLKKrXTo5ygQCPmgqGBbuq827nt8OpUcSJEQJlt9E9/NJ+rRCNw8dzTp0MiGR7LJBzWjuz
/IpNG0imm+MJZdXUkMOT9Dek7GVVS8Ah6PQBpMc96AfmdFV3p/b7kD0DC9/tzuy7FwcxUM/ZvRmF
0z9iXdlOZH+8U8TPCVw9e1a3BUE6HzDKkreqWVhuHWNrJpH2KuhOHcy5fKuyfGeZbr4uJ8wbmh6+
EPtT7ssGFyo2peb5HeDqYW1XDWspf6MRm0TZjPr3s12gD/mPJOyoo4dsAOw7kVLFsgmu1urfszK4
FQx2D3oew4KkzFt7kcokowjxFk75MbGT3509Ay7LdJ5ktt4+FDXQLL16RE0T3vwK89O8BS0Smn4N
HYaF0lewaR3swKWiMEW12Ih7ih8e6Ddod61Rea2ozq6FjRnW3FIWel3uNHsLyn81VOIFby+KzdBY
DG02B7vVn25GfkCF/aLu1H4ZAa5ggFr059pwaA/ZpthB62TcQKotsxHvFxDLz4DKR9MYkbh+/sFm
8zvhVrsYp8k4jOFgXPzIuJlNWB9iLXLWpcnOAMYb4ty53J3K9kSr2HgrPcW6RMkdxXG7SJtEuSUT
/ZpKQYirFVh5soLkIr0dlIsV+yvHEm+NzG8ksfdFS/V4Fdhd+CO22WQDDHQOToPTdwQBGthFvnw2
k4IULbhwaFbplULoT+5CbE4if++6zLODrp1dHLgypl77YriavmqKkp9bXzhbv8z6PTHx6yaeEvgz
QXYDioNUJMQ13Wi4pk3uqx6qPUfLf+lZGj6e/yZCvLWau3BQ4fseA1gTV+rv+G1GJep5dpaVshYn
4CIHQhm7ZBUOiBcUFSun3N3kWdWsFUN1mN7Qy7RDBTUe27KVfFq35jVu4z9WCqjTsRXr3Ex1c0dK
+Y+7L1dK1+RU2EnzrkvyN4Qi7A3mB2BpUAjzA1DQBE5MpyY2lLOWG+6EPIKxUBNYkOfYMfqf9jxW
kF8HPy0T+AtzY87IM2wWsWu/Zan6Czus9Qf9C5Qo4bzaYy02yCZHYpRoZctDBQYbpqTdL57Jni0Y
3I8pI3ByAlnxSJNh3/pUZ8Lrf8irUwtipkyZM2zlmh03dUVpOxbPp3BH6VMW4LHzgT+owLDDp/Nq
RN7abDGpx07/we+MDhH9ko3HenkIwug32RTNkrALbRPMe3OiW90rhX+zEK7It/A2p/pimiF7atIR
3Cw4V+xJr6UR0kGzhj9RoYsj0tDgJXaLnjgdGLaK8gjboPqCHfZQur76GnnQR2G1rEMAJ1nhQ/nw
8ZkrVrNxrYmuxTAtDNEYbwxu0ctZKq8pzQC4qV9pLfsyJFmyXSEadn4Tvvul00/aUTPpT8hHfISk
toTZZ8kqQAcERcjfmXEfZwUWLAhAaimG1ShSLP8VER2BL9F+wW0USs6oBaR8FaPEymIcsnMLTnbf
ogFVzqI2pwHbS9phJicuhVhPa6eAeT2OjZqBuRc0n0c657livhB/m64r7KiIXJWShlf/kLmmhShJ
o0RUvovGAoslmXbeIraNo+kN6W7ELgBJndmsxfZdfjWLospmrYqLj050J5hR8Mi4BfenAjK4ZlnH
2tCxrqkaSbv/XV1yUDLVFHGFE4KKzD0WJzPhMoc1vsQHFq7ComibRRgN373FyiN3z9SKzoK9Vblt
Yy3bqFh8VoH7AlDL+ApfESyJPw5mqZAUA6FH1taJhfliwfc46kUDN3reEUMhzjeoyF08bpi5sWsg
VZUzOHBMey0qvrF+Vq+qqi2ZJTl3+YzbzQS0ATiefDrVtPUAWKlrRHAd8G2aP8CI6jvWEbETFm3p
Z3w35FULIkxrAKSyCAv5794mHzFjxw4gF8RBhfw1d6bkzomKsjm1ffF8Sb4eI6JaNm1HHoOl2Me/
BysuUMjX5QdldcAfzDP5w1b9LaafsnBRMx88uqtEOIVM7yB3qPijw2OFElRuVUHi4ZGlTl/pUJhP
mUeGWtzF2UuRdzTjuRDMPWF/3VKOvP4ewrheJQHgf6FSr0HhXbSqHv4oSpAHtYopnchM8zrUusC/
EH7h9dN21Nqgogxj6zVO520UDIbsTOZzDbQ5gO0R6OvAUq8xOMcPtXfqPQDFFXLtEd20A+2qGapb
FAzNtQtvf1+RL089Vql84MZIZ79bGSFztEpjy8FEBFGzIcyd1bfqxixcc+eizVrFogERYSMIMPDx
rOD8QHnMI4hyba+lV+3OLLXmvVBuV/Ojyi7Tq/USZ6Z9zpAE9kA1VhnGYxQvKI9pkpnnQAFuE1nW
9Cu3qI99UXsHQyGdS94apEKCvJmYW0KSlvRv7Kbcaey8d25oV3cc0tlmSP1oxaWGiCXym+2UOPRF
Wp+6IfDAKs2XdZUH5soKLGNDl1C81CbXTGn6n+6b/KqYRJFoG1ZyH516F1yULM3vjiiWuYCILu+Y
jcOEN7fByxEzgi+zj85K7zZ3TcnL92QGeNAHG2o6AaYwxEsh6OYB6QHyZamCQXw+FIwPO+ekx6kD
jJFMnr9PwwJ6LHEB2hL2EqE68ivekFWzl938kr/6AEPqAsqsOtXRUJwQ+U99tCXsk3dFPAzNk56T
HgSJRj+1ra9y42a7Q/fbzlVK+ca9DEaLM3xebNp58Wkt1LBdXTA+8yyQq6WFV1XkNiNMET3wcEEQ
JTpVPrNKD5ynf5RLVS1/xXxIaAHiZYMzKX9A1iwQBKaP34PB8kRvoVk1eRbxa4HZrjJMkazaHZEC
jofhXWTYx5zm3dHbOdMe21aVGw+YwDSCogk9eOXF66EGEmtN7SkWNH0Sm+ncRNeK0oKBpdaxza/r
NrrkzC5xd+INhg1E2QVoIrjqXsqWL6ihYKP7/NsGT8LpZ978LE0+QZl5qo7FL1RKwzGJRHP2Wo82
XIyUjOYA2VqVOofGN+9+QCvJ7y7RkKevqq4ihAghlbPbg/svtGsYqtGjRCnipuO9jcZkR/gT4+9Q
R9XGtuuc23V00HyrXLt+rV9NvfsI+gjHS9oV5zaNXyzbmNAAPqJ5kEMfsbxmV8TRLn8yPQAU3sen
Zmouk3K416eJzFcdMZdoyHwiSZbPVhjlbxvHexXoFt1Z8syHCHm8odc4zYv8bW4n5rY/vDIe7JZj
rX2iEEEvIheqAYnQgGjdAepWkg5Tti/UV7AaJ3Mfdd43cYbhc4fpEaYDxA5Vvs/NRSq+fPKUZ8KO
eZ6aDvBbzDhBGR1MZExDMwv5gtNE4dacSp+3Yr78W3AxN0vrGdEx/2fcbptNVjE9B8E5nJ8LfqbZ
8X2IpmKvE5m48JI82Zszw0D2rAtM1sQHxuFSvqbPf/I4MfbsNeFsZAdfSTGUBcpIDV1qNPRZYqvG
UrdR1T7D6OTGk1o/xTZVEJyqIo7r0fs/NJ+mBDgWiB02aPdSTz+TXIGQ39Ls8tCJyoDiaSJkuUzD
Zm3Ou6apDvSjfJQk7cS0irjMkunKqaNtERrNriE2nTQBEWq7Dml0lhRXb57PyB4L/6XDFD4ilAoa
qMesXI8vaV68yOtOB8y+8P2+XSRz9Bcbyx3fhJ4dFs+8oCXaowCCKkUgvufk2zic3lW7yi+qUePu
yYsCMXmcgCOLGWhojC0iMLALT+pZbOyY8lFh4Bf2DHdLcoiFu7Qwd06mUjV24pKX9vRAk7Au9PEM
2ThcwkkpPir8/RvPTBHLeyngBDsbCeRDriEPoaVp0O0mY/X3tQAnsm2OKzmliPeqzRKrTvDkNU+N
jnCM01U9KXQ4vCoiiI3cRvkD+dT1aJJQE0kFnwu5mHUAD0cnDjg6YQ/NB4dR0vORfGoZ6U8QCu72
7+teYMXLaFKS7dhgYsexTH66BfCh4TZkApQ6wn1mF0A6wZkM1GI5ivgXAZTNRX6z5meCwLyjbZCk
PsugxlmJZRUuK74CwFYZghguPAIw7FD+DhrkazOKLFh5AYLlCXdK2KHLtxiUnRjTEBw8By3VRMws
NVCEeGHmNbDT+ze+UsXOZ4iK9JJ/cdtjs99I4SFpqTpkY1sr12VmVvdBO9ReaC7lr/Jips9+HSNA
tP2rPRAxwvkMx6R9xxRQHJ3M2cndh+28mFFXEL9H3m7jGUdhJ/7NatrghOTZXBSF2UET8iL8awSW
FQbCg7pqYdTE8Z8uAqEM4EbAgIXxPI9BQh+LCvCOft/SVj8WGv7XALb5YhRlv4OWmdGB5JDlrnbo
aKenzvCQywggmkeE5jmE13l2So/Jn2/EkBvC3N/YqpoRUOqERAjpqFkLdi8NXbXmNYzdkDxailZ/
BKMQudpy8Mrip+Ligym4LkYUqefC6LZ+UDhgnM++XrmvMhfKjNV/2jlpvCEpZe9VHWJtM2t2kWXG
W6GHzqOxezM+Tyal7DAUxVk3lQLMhWb/Ggr/A+rzVV7ESuNekQzFi6E/e0E8/nCyTN9HEybQ3rfV
n7yrd/Q7f6rQweHu+ggUuTb+HpLI6vFfmESrBTSS23D8MYbJtzyVVpnTV03MeqeGnnVVhJrA/Cud
A+hvsaRxMB6ZweBGXIGgyO9ZXs0cIg0vZd8ShUZdQ2RH+Ulsdva761/pDmqfmOTZPMdWTI8omi4i
DYDQsh27kK3i7eR3SzWwDjg1SVjyqZgrd8hi99HTgciQiLIwtT64DikJnIuOFJljwi27VCp7G8AS
X0DI4o6ZFH/mBzWIiRurSbiw27jc1eTkLskWmuODid7Lw3Bfq77y7Xw5ZoTepVe+59cEypuFZYrw
BS3zLuYecTcBac6ZsXOsASkNXsUXUJ7K1iCmITLNf6jwMnAt3z6YoEV28wJ648skHChJQBusciv4
GuxU/PSyjHsciADIGd32GR9Wi/RaWhru5YZP2ila5kdOvAnLGB6MgaNKC+7T1HNlgjPGEKX0Z92b
JUh+D0uQSc0BHV8I1GOgYZMGKOmVXByi3m4PhVviXgIs4+q8yVJEBNWW5bunN4gU8JIyC4nPNd+7
qyg8j7G48c260O7C3MbiNY8BE12zsYQHfJ3MaM9OyrlgplNXQomzR4eLsZ31BvLmKvsaBQSjtQZ+
iNOvVPvJ7O8KmT/tczcD0alMIvWXpxvKtVaMq6LF7lp3KmZy7MySfOx+F+mY6fRDmux3n4o580cV
+YP1QX9W4TbQiJNmCTLkvD9+Eb37OFMOgUGPkBKsuSNDzOYv//SbjKRskZqM3sLQ+yfAxPziDfOM
wuKWLGU87CukQHrCB3dWlQELXk322Yjaj5a38ZE77rjuLVh1MuGYehkPCHcfU+RLkiWsV4+u9+25
XTK7aLw5zJl9JFCjuYBPam0nn9GsExjGmkwwFqHcQ3CUw1hsyGtHiMoISdF0l7D5ZeSytSpZwxa9
040fXeMXW0ireOObQV/K2xCJqhGz/P8O8iZlIyNTg/qslLRolTboN5oCO2yhO757fC7hMIbCpzAY
njC+uRGMflz653EIyYrzSZaR7QoAYojGDawkc/NCTs0Qg/5y40JsnypjK833rgIEWAvAsjABjLdW
GAZoFsw/3dg2h5SE04ULGK9gHEPeiBmKDUnbbOPBed7gDmE1ZVB2eV7OIAzC7RSjbMoiR7xXPVo7
Ww3Gndz0pKz6i7zFpp2RopGTRvuOAyNeBiGJx7FCTg4SXBKCyMXS5oqjbIC5Wai958xbdqRQnFZZ
GWnLyKnbPdsGa+E6KsTszMXS6d+f2wTeEvl6dPxv6Fv8W/BbrqxRFRcHGioIEFGY3Pop8FYJJC1i
eyb7gHyNhU9BKWB1+NEqqegqU+DOE7muC9WlZW9bon7gI3WuHokbBpqpbo4JZQw6kW5bMCNwAIzA
UIqMN1IQbgG7XfgRNskmaT/jp2zQcUi86DjJ04HR2dzmhJQ8peBd2a0VNW821VSrj2j+c5lrpxX6
ZOagsX3Sy1Xp4DzFnnEUTRmfiJLeA2z1dkIzvpopKLHkDXi76QB0JzVgj/ZwgvhWhFpF2ESAKZak
HKPInVM0tsnZCxuVPXhc/ApJzEicjCzSoP8l/8zZyH8lQWcTN+W4fJ5bxiFmMSGzDjpawXN/txnZ
ezsFaRVe6PxwGzP9EanZzjbJiyq9Vl09P6Gn+tt0E/BjjoJR0WyR+Sn0ogapy9GzaimHSfo8UZKP
/uep2/DOCSz9BSAS1I8jImwVupGt5QwvCchPsk26VX8V0spkenPW5N7v+vI8sG0kz08vgXc4CpcB
51QJA3HVLWKd54Lfiokj69wRq0vmFesU6MZKaLiv7flQRO1HXZbYww3CrfErZAeGNEvaiPgE8HE8
S7T/uSEPBaCKdduo1cbWknbbZaHYPz+R511iqKkl5s+RWuHeiio54kU/K8oQv/pj+AB2PX70ffGV
Mg12g+4ln0cSZe/N7lzCZkwseFIeBFbdvnkT/mVINaQFz5Ih3/R8jKTJz/9xfzDFjrclcWxZ1FbP
anGaHVq9YSEcMm5SUqwiP4Hfgwmnd5N2WUzCRGv8kBvgyC13toCdAXviGoO5v5qNcJdZbrNrgHWq
e1F0In+PWOSwyImjAdhQm1hUZNmnGSTWArwHGCW9MYqOIblwqk89LnMwqC2TOdOtV/kUTxRjrc3l
pTgoK6p9PyXpthM4uGwHDHGiIzOeB1C6hcDUMqheo9xQcL0B0QFNTDhYbj6gJDeXsaU3UFO7ZUTE
RXGKUViNgezOPppnq77wnbVQO+o3QvtOo6jJjCh+K4WXPjxTFad+ZpP3zHP/7Z2FFUOgtphAoJQh
EbisXUup0TZTz96yLhn7YeC0TXYmXrB1uKs0MfrNUnEGMpwHkX5FZGNXoEubvFYvBo5ykHI+HTOl
KpuV7EvCLlh73JUYViP6XsjGZDedHdQB8ZkuI6qp0kWn3yds32flJ4O4JZ3yddZx/9XK4pGXhn4u
reQnsTbFT+ZoKHos1H91jX40Tihebad5sP1Vf7nTGa37LNsCfCvvo1bU1g8WuTjpv3IP366ftcVH
OtR8q7XM3cWZ5h2fKxeCxR9hPN0shdKLdgdYKV05Ni1MaeAHKNOGdDtQaFoHoyc7hH2qtPF0HWac
YdTTZRezgm9qgwm7mas6kal4Bhjc/mMr7dkVzXgncZRQvzF4C/pRO6Bvj8+ZMvs+tArU5txiLzvL
ZH8x/DSzAf+5m9OGS9EtLyaI5ujTBMhsK67XPZaopTV/qRVrGLcT3RVM0zyN6/QEGBkXOnia04Bh
fmkyq2SwzDTSArV5Uz0IAkR28zvnnUc731N/2NVELKrtwLgpCcpsp/CLGSUAkf9/CVTTsYevicqt
SskH8Xr6VyWRqeRu7Z/7jwCSUNQxBU5sKMtyphBNaBCYtGUmrfWicxHEMQCuIZBkYPYw/hVK5Zzq
IPw/rs5ruXFk2aJfhAh480pv5Sj/guiWuuG9x9ffVYU+RzfOwzBIds+MRAJVWZl7r/3XY4F/nn0y
1WpwxAVq9+ciSU+UDMFJ3v3xIKghPZECWu08N2iLT8sNgqgHpT3HLjCAp7lInWfZEIFJQTBbdBtC
1kqNZBci7Rq655YKA3+Mhv3cmtGD4qj+/TK1Hs3YOkiLxEzNB8TQNAniUZlL5mqws5U6XtoDrugR
/E+jgGPI49KvDA3HPSJDuDfnwX+UD/x9Z18RAgVmeMCeJudqPdf9Slr6uHeiVQb45uRlf+UguenZ
nmvs4VXP9TLk7QkIPNOlcai3lVg+k0i7hWqRHNw4zuGONhN40ukoyw0TTwKcXZSYfkxMTu6xDuQc
s1OqKPByQ71sybKlLx+40iryoykKZblhkXLGTcmkbelsj8rw0AdQu7AkW4MwIqio1HHoj1tpu1v3
HP0Yv3S/CYd+VUl8ns2kv6Rj1pA/OuwhK64W6Y+dsxP3ePSnkhBMKAavTOnwOonZIV41AyBZwWRH
THyC2WlXjYrnCxfYex7a/XWokN0qBanDZqNQggDWBjgwTiOy8SjcquI7kw9NQq1JLx0yjrjefcWI
HoDThnTCmFoBiGLs5BvxKhUnT61XyoviH1minBNGUOckn8kHTxv/vdQ8BSa5+FP5XlkQ6OuUjbfJ
6zDF8g7D+rT0qpwetK+p5qRkiRsLGRnm7hxPM/Gc9ikuw/Ncmvg9BuadcYtgx5gcbd9obgw5G4XV
MgOyshRpvaNB2YnVL7yHyyFBSdPqLk/bi1zbUmeDGI7kFJ1k1Lyl/Ot96INRgm55edrGHCpaWDOb
PlQOVgdI6OcBOg0HdBVripH1FduLgz+Rk8houJ/w+FkOAi36RGDSHZs2JdrXt7QNXJ2x2OfO0dKf
Pb2ffrM6xkHMTkBHjiOXRkqcpya7wmnjq0MyyYbidfptDBu7GX8FbK0Hqaj4GWvNDtKQyEPu77eA
m1WP+xqtVv/WEKkxo1t7aig7b3WYETAbe4el/rTJGcI03wdXqYk1iuZWBOzpifDkZQAYlgMGQUe4
DoSI1gscZVt1cDcGvXus9QF/nMqJxitQxPo0C1dzb8T7Epi9HMn2Jt9Il5DaNRcxrVl61ttZ14Nz
ZGLeks9G8XKinXoIPeMg38f77xPXyeZPRrmh7VFKDTRBoL+Uhd5cZAlfZPSw7bzZLLVtXMwVoToY
4/k3HDx43n8swaK9rWVHJeu3pZslSDnpp8n2Wm4ycIhn7H18O9Tu0FnBkKBxjgv7c7k7Ug87KTkJ
8uaSt1lsGmQ4pxGjEj7yA0U6zW06Oes8GYwLFfI1i+yaKelIJ44cP+tqx+8aEg7M22iHA3iwLoDo
nzOYDgoy9a3+GE31H8wN006abLE6AHYQxUNvFPFazt/LyPLuI/I8GGbryVotrRuE+QhHLVpTGVvS
Qtu5kDN/R4+rCwDegN1GnKocVI7N26RHHqSTA45pjzMI3SJy5MA1yZ6d7aa/sVuVR5M5yJ54p3C9
HKEah+BCwx9XYzpM76zJb57LRDNVZrLgUlJs1D6zN7MT8ltrQh217APop2/SaCy3HbyhFN0UJLZB
8q6cMMp5oz9ZPeEa9cBYHRa6XWv1YxnprxjJk2MzV/pxGDGsBUGT38uWDEKxiup9uhrg5D4NE5WV
krvhrWeKuItrqweBILQd2YjR1Wn658wDDO+ZnAL7pnoILKIq+W6aq++GJOQkFQylxCm2KIKataX0
BRHmgDkJhEWgh+UEql7njtN7TD6n+GZWLM+MCjuX4MwmJNxT649N2k+fgR5+ebGXXYw8WdrGP51h
q+1pqtl+RRQrni0O3DPs72eEYYdq7MMrDCtk/0xw1/WYl29APAFX4vrZjw6kXhxRqLpUEx8IfCa3
mUlTT2L2+8I9BkpVPiTmCB87x5Pv1e2M2ge/1b/jL42AnaJq/X620MBRfTAZdOtVnsXtc57pGy3W
yhM+j+yhSDmeLzXclM18iYw2c8Or9vZklhu/SX4VBN7CAVSyB9M2+NailkLRVcgXbqjGHdACTxY8
CQoSWhXyRjLjotqMRk5MGgaI5zZrCEhnMAPGgxZGUA3flQEOQvYCS9V+r2JOQSgE5nyHbnCtQC+4
NBoy3kDv+p1lo/SQL4tWMxFDxas2orSXQ9k5LZxHkUcvz+HofDBL6tqd3OfnBI4zQ1N0C5zcNYIi
UqGTbcNs3LDqQhxDOkJ4RL9rqw6SQ2WRSN0E8cUUer7MbLqDNjPS22jBRorqhsrq8AsUxqWZRoQB
os8e6SVRQPmn4inFoRKrDoxB5yqFwKFYjpQOBiL+zl/yfe8Cb6iGcYtu0MYyIFz/nAXSde5aJyND
mSQ/UJLEGjzK9cFEjvOvwp6Cmx6Axg5T/JxVOCnXKWoRIrWkhV4dZ3TgMjWcHODtb0uS1S5yfi7H
6VUxtWuHswaYTRehmgt0Giljf9RLEwOilVpgujSQXOJHl+NBuZImTvOm5s6zHUbNRc26kOFGgdHc
G9tdYdvjUzGpJbliQfkxWsa/Z8t7oxnuQl23AO3O0zmnqHJiD4cZghEmSp/c9MEG6KVzHkbEM4Ea
vC+F3Vjkjch+GzchW8WFLIR+G4XMHxoxlnDJaNnHLHbrEfIn3TZ3pqfiZcZadizcPpgpasIAFZ7/
Rk5U+tKjyXfMzH3HtQKAxQKDPNSNcbVI/VtpVRbchBwamlz5C55PeM+YRH0N8A2jhdSROI7Vs5vE
eNRLoDA0GM+tx5gOUPbKLwj38oQtqg9r/8T3t1do0l8VmhCAMVoQLSWixf8+lJH772WAPmeH5EHf
qPSVCVEjEql3YODJDUXr/HFLwzBfe9jPtlUCKQu/+ewcnACtpDTMuIA4WQQccLu1/YRfts7Um5xb
xAGme9Qjm06DDCsyE69N0Tnqhh63CCM3MXoZXXib9cBbLab4RkdDOU4012IDQG3m3hD+DnRdIwqq
zMPWONROd4VaPjqxsVdSUtfSvBejABh++wqP0HoSQrOh8ryF21HU9Q3DPWFrZcUhWzAHOHskT9mI
2AiJgzcPYDlpbcmHRpiHJ93GLiDcuPRrK9y4bbBdWkPUsCew5hTCY2zhWDGQ2cqXrtVMh1cjQqkp
5epI0laVCapjOUs44VDvXY6tfEtDca66/NOr7Kvcgvve+4143Dq2HIuwdiY7Pld0hWM4oDYg5kgW
RrIeks+cjH19GN1+ZTTtqtU/XDr7nx6trO2kdNaxUzPyXCLQgiSu1DtuGno9HhC2GZ8jgl2IJ9Pw
JjdceSE7oZNtyZCJVgkhksw0dfNX6XIojefHwdDPnDay53KanYvlZF923YZXZuLhtnItmJFG2wOA
TteMjgJCInsWpUKgbHzCaGsUUhaDZHGf52XzW1FcWlbiVe1WKOLTuNt1oDyx8/scXIR7nLVsW5TW
USofmJdErwbNqnWgwO1uXHSVnCDOMwkxS2co5RV2Wx2W32GBhdABtMnuIM3HrUliEW3XxHbdu7b7
I3uE8qGwgmtM4hqawjI7FmpUnuN+rkFk9L9k0ejZRnMuB+vL5yZcLyUo6y9DapwpawKZ7Tva/1uS
EYWPNCjAVnCDyWc/Dzp2cZKRsDYp+WQ8tNDD1mQCurtICIMbjYE9DtyRZtd/ykprbvUXY+YUPP4d
/Hx6VODGHCJXJXWpyd/Uvocdyvn4YlgAYOZMK85t5LwMda+f0ozodl/ndIP09wPTEadMVfsOQzri
UcOYwiCI7OgQHf+Eo+qoCDon9m1SOKqIFhwQhlWQzHwhYtoSqLRgpWvHdkCsMS1Qn/qpKB5cz1zL
Vxmdpouv6eVBrjt2ThvcrAAq4Uu+4wPfz1WpH2UTajTqf7QA+bI7LdeGhsZN2kUrAhY27UQHapy4
lbe916WbwLUwjkZhRQazUn4Q7mBuPHbGY58RSRx4mHeWfQY1/OvPWZ+In6JaRWb13SM129cGhrRM
D/5UwtkqH8J4VE9yAInVHmkSBM24Vl7GtA93nQ4MtrXG7aA17qOKKJiuSJn+Ey4XqrJSPNv7KM2I
Vk9U+h+Dox61ogGH10SXGlr8Szf+WqZ3KiKEYrbbvw3wcdWjba2UpXIlkge5sjbZ9030Kgs5SOPh
wSGTaVUNtodjPznUJoLVitYVDAtYblm2lp07Vk8aVCJUmzO6N7A2dypJgnkWgFKI2cWyLt2qAxpK
Mbq3xClDklTmEW7gbII9aBO0hoGZIEmQd1vlbk3N+4iSoYTTO2jbcazH/YD27Br4mXclappJJbgn
p9IrDDd1cE4RgnAoR48S6NlwlG4NFk0yTgwaDwYliDdk7/VQGi9OVR6VQLffIse5BL5hfWNnvuRN
Ry6T7mz6IK43Y/YGdXpj4iO7quJnCh0QK1biMnQSLxO1F5qnjRxKem2LlA975cVV5hbuRDod6b9b
lV281AYTvmboHnQSyfCN2e7SlGkTVEeRRlcN2SoUnf/Mp2V3XA6p6Alvw1A9EstVghLXwAgoXrlf
zhC2zpUWka5+qHTdQP0mbNkceVbS5Eq8hU7yCp9sFiKM/zeYoG2Bfy7JH3rTq7ehRdbmcskXxbxH
OQrHR0jSIsvI7+yaufTkEbMo2r/swfy6Baalob6HIAhKhzi4u1Qt24MjFMXZOTAc+MpCWGwnCjto
hFHGF+oQi2x5UksmOtrp4OpbYKSUnLWO/ravmN/MBgTW0ANyR8JS1XMchm4wAig29dq+aHV70mg/
HaRc+Ue9nFQqfRnXjNgkjTjgs/bdzfLRKMOAyNqJyZQPh+7sla22W8ogewKTwlQqPRSWCEgapxwX
ndcqN0qZZv3/ZrkkZ5PGR5MFXXFw1kfNvJcPlTWh+NZgtsuXPd6uzLbLyyRJJFR55GnEzps/l9id
W8Sjh9x8KFXd3P80JOSzEovcSpvQlMlOr5wZqJyAqpH/n5RjjpxttkvFp9hqvP75e2kC68J3sqO8
VsKEH73RiICpweg0PrJv00iS50qxN21EjdmwyUO7ozmu0ol7k8+Stq/xFBJgNAhD+KRqKB0dw3iQ
D0YPqjXNfd96j7Q02CipnTI9LN9QA4O6MbU4vPRRG16GxPybgsTSNl2q1mcVX8Pao956JMPSeJZj
D7dCn8NScq7ctNgVVq6f41ZENNCPo1Wiv1lh2L4kScSRZYz056QZnzuhQaQN1W+TYOAYQwh9uHYV
YHxFE1Rntwo9d50lLgRyF+GtVgZPwg9+x/gve47zp7wBvZ7rfv8+GChFJ8hbyzP5Hp3afjWI95Zn
arIZNPDFsF1j0mMvyxQVUStRm3TIOETHPscQvSf4PvKvdW+ZK3LLyDBXgu7SjO5zA+nn2OqhBmn8
P05b+cwiqJWyErWgTvpSEHb9rSEc9cGKquWVbeTVmpPSNCFzYa9D/JGAJ5Wdw7rBNj7pSHDkEahq
uW8YofgbeZ2aU0HZKf7OpdDGXEmRqSt3XlyBw2xRCCEc/6O2Tv7aoKrmjNRNTEOnP1pewd0SFvLO
h8nRzlT2VY/xEZ5HTCtoLjdlMr/NHnp2BHLlkxoijwhjYkoduh1MXVFKMxUOdvWIus0xAuZnYolw
GuOzlZcHuz64uBlS8SpqgwYnAlVbTQqB0TAQlBLAOECwJPfxxjDzUw66HzLvXGQHjHdYadmCTQA5
R8PMbGfBomD5go1i6O/tYJXMzgWdGxIlf3GinGFJOujuaJyWjyXomBRQAU+7rIJNqLWVvpsDs3JX
sWVad3X5hR8oYhLTRA+leNZ4BEvY2coKNH0nRzgTkJiV0MFdDM03Nm2M4OJvVffIH62K+FRxsEXv
SBiNlEppM6zr2On3aUZ+bBOB5P+hytXK6OC3wGlI3iZTj+DYi5zheoqTc45slcZxx0/VzL+Zu9JR
qsPxPSEaIRzj47ICLGQGHQc5RS3UMw2b9y7qAGAy5XthC5s2Rdkqd/2oWfvEcbdsk4K3hVJWPmQx
fpEGjvvRrN+bghOfKZpdbmCTHyyPiNQ5nEzCkhDuYvoUHL6aSMJ1OrnZRv/vpCFMwmI9J6GzLysd
Y2xlmZC7q5HJTfcSGtqHEjvjgz3Y36xhK/54vHEsZDgXEgrTEN0SKMF4U4PZPBFO8VTStzj3Tv8o
h7GVyJOSz5Jqz2wAZxR2895VEfmFylnOqqPJCtcxaUVLN4Mc1kMRDxY8FGBMQ95QcAwzPPWkghrG
zFios3Sja6/ylUe2INpooWLC9GmsBy/PYYM5lK/ixJe3LuEVwbRjLvswTE75EZmBTXYSwUmWyTop
Nc+B1sNEImYuyRLSS+SwxXU876Ib7gUYTPFpqybZPAHo6crUwa3T3zwGAo5pq/WbbmOjXiiLsfIp
O3cNPX2wVspaFtr6ZMUPRUe/Yeju8i5svku9uVMZsL1rLgJdN17LSWWpJuWhYqrHPks/eIy1ceML
tX7sROZKy41rZQS0ZkwzLgHR6s29kbmH0bU48gXx96I8AcMFcyBuTovc3qu+OtI378b6GClKePlh
rYHFGS7cQt7em8cbdW5DNB+h6oVVMFxqNHx2ehBQnEKqmTSHvHHe+nk/0S9T5FU7mkXj1tKJuFVo
m29cJJTfZasmRya8w0GL07cimO2niKShrd6lSL+oH3xuN0rbRvfdD3qucHf7yP3Ax4v8q6Y8neJb
kwzzXmuB6+oMt4HMuMdiRnGgxeqZYT6o+W5sn2QnOIYDxvxpHTHfuc4uKIHIofhVbL6EMqU2dDQB
j3fG1zyEfCOQKJ1W9sxz4YBicAhwn7XzredLfgg1e0tow3wLfd4qhQgomDGfAwaq2W7r6BKwnh/+
59kwkiIwlII01oYq40Y8VR1m9HMcElac2jTaGrV3LqJEbyq7+8u0d08rkRQ4rIY7c3TwVILye1N1
pDcVHoivwXN3Rhwpn04eTxBxuJq9iX5yV3ComjrALLZmm6cBK9MKpVN131mqta6GgvR1OVaeVRMj
olDqtBodoNBPrINsGYSj81yi3lv3et0dZ8serg4guaF1fxs5fT3uOzPw/E0CM/sc1nBoSwUHXuWj
sFezV5IW3pvBuXP78UueH7qCfOssn4SckKIXkYVgcNcMV7n97tIJHvl/l63O5uIiraJauxrJGG3s
l7em7pt1rKBfV5Cry8Ef/ojsODi/LWy1RJbo5imo6AI7em4B/7QNcDOgKOTwMmOXZ+ByxkD+5FJw
LZIUKFkWmu223yshzKnSK9VNMAzVh0nNwlDiRXXT+iyXTDRKMbFqbr8Nf3kOOm7ZxE9AqGzLEDEs
PiNmJaZyJQzeT9YTzYFdH7fVxkDA/6SZRotuvdBe8qlDKo70GH5cGeikh8ejeW/WNK3z3kpWyZBi
OqD/jEGDJlad3rgkrCPe4OZh2pAw4wFvAGed4vZnXurtgYUv3MYggKvAnfpeT4mBSTvCmsS2isyu
fx2M2XhwOwOaRpFg3+HfWapeUuZIKeRXky87t+pPSM7Oihn5GOHtD7l8yraFIVKSqmo/A/nGgAcF
y684JximXu5aIgdXpmkfk6kkiELz6AGK9p8saC2H02FHM0nOyzJN+x69wtp1vnsnFcRRMb1j9HAe
wwhvroAr9FPL+SOclvm8PTaIbLL2pUsC0d+OtOWz72vtXxEa9fCNg2x8Ky7yugCkfl+6Tr5xsGU/
60r9FAb9nyS2BESSWoxiqAXzkH3RCu7GzzkbQAL/zQZ/19qdw1pe3NUhCUF0eFZek4Bj6LQKErxY
VDvPvg168WjJOgzCAjFKoVj1Yb9EuX/HdDbCU2BglImcZJ+aysG9zU6iAGYfm++xGrC0tBoz2yIx
EpBRyovVd89RqvtHt+2AgVkxzGxZZ5gJZ2rOGujeqWtQBWtX+aB1jU8XOCU8NAnm75L/3tVMneEY
dsH31E0WCXYcv41gyr5An1t1RtxBxARFw5EBjDRAgOxm+aE29D+Imbq7n/flS8y9L7mSABMR0in5
YCbz61SYyvKWb7fGumzJpwqGPCXROk93ZtDSJR8UK9oDA0D1T8czdAog7hQccsQW/iL2/pRFLr0s
WflR1VsXM7FolEJmDIp3gwSwvei3DbbVgjI3BVeOZwM4iCPFJ2ZrzGcEYqCRqdseV2sEmSLvfutZ
wmVTaMFBn6b35dwrN+3CNIpNEExvhe5Uv8l4lEWPVprER8wTDHRxqG9C4Bp2A9CL7BB9x+XXLib9
n8NbHDv+rmnyazWP5dnOnTMG9WPfAYHUFJpE8AKYovUK0YsDyzyWO3ocdZUWG68Mn1D311dVNN5N
NFtaQuOkdwODZUYnHyC3v9tk/GDvwC7jwdaVN51qRfNVI9cFCjMaOFHUENV+TtDk8dUL7bsHuCnx
/jaM38RUp33yIJ+gSA8PhhsrImQmflaq6EEN6xFbW4N0QFWmS09q50pWHH2P9hZUHB2qjqoXf1h2
ZNxWrOl2a7tc19SN7dF+ApcTr9VJsfaxk00XpFgbG27CHQqSV06aiGUDEZTJ4RfhFLaOA6S2aq3a
lMVdY32Y1TCIZZ5ICUelfS4djOqgt3eFiom91UgPZ2G7IRBnLFZmdCkFVsHF+rzieP+OWhQjfn8/
kf1EHBkYWXB47pYAnfFW9N4yWMOocIwJ6DziPY82UO1soWgpoIuglJ1NBcP1xETE8oK7ntbh0ahq
9tbB0Q74yoPDIvelaXXoJnL15BYVzZwCNaCshxSWLszUJH3q8vnR6HSMfimmvjjX73W642dGxfhS
LBLFEs3+3UR6hIOOnUsO4gZf1c+tmZ6H2twuiqahpIPTR9Z4l2u1vfFt1LEl8RyywItqd13ZY/vq
p+lJD0tn7w3ltJEFOufP9WBgQef6+na18ZrnxvxN27f43QTG35bB21lOMZB0GKdytIuVQjTYqomG
L68TjBu9fKxo11+l4NAH24ycoh0fYo0kdzkAGHPARBqCyY1pwFYN2+Lgc/FJ84uL8eMEmwB6h2EP
4LljYxeIZ7nKPSwl4yka23XnOd5htNLoMbfpZIlDE8ruZ8lKqhlf5FaensHLWSs1iUyCnaz0GNVm
eUhLh9ifmijVpUFDmbEuNJMAnELNdnLPnWIU23h4TAgBgcqCFNsbtcF76kYIB4IMWCbh1Q/sPSH+
bLU/ST8WKkd0ZhEUedN19nCMw999rM6o3odmP/k9i7+jd39YE+6dskAsFub5NlMgcf4sAkhPkb3M
s78pMPNsXZIxDpEBKR5LwvQ50XszLTxHaDP0bcLVes29ulxZPS1vrtP4qPZGu/IRtx107EXMlAQG
d0BcXlE8U5uHnCoADEn5XGEHzXkRwk5o5ruW8DGaR+ZTwxGEE2L7OU+sCWvVR3peQ/jfc7VyplFC
Gh8ody6pCAAMyY272FXKBGMkq0u8MnxYVbZDuj1moofCaMLfU9u7K6xk7ckr5uviTA+yT0AX+GnJ
NPonza4T/T6rySIcnemkJ4TAGVIwpQxjdVNiQ0eNV3cPC1pX9i40ROU1Xua90WcdTX0tvWHnfixy
jeylWr91ZksxJKwTA5DlWPBsOK+o3LkFv4t8KR7ksw5M1TZS0NiFuZY8KrnhrvgN4u+s/a03VXhm
80BQIXDsU+onF6fuauwbQtFFPM6rhV54GxlqsHy8Rh6sl0+38vzxLvDvqp7xRFyUA+BwhCpaP6JW
LOKXPFTBZUC80YIeTYkYR0jiJJpDis+ALCJh2K9Dxs9ROTqLFpJZcHHq8/ZdfpeaVokwaISPK4f7
/xCwO+N54Ew1u7M9bGIE31xuOKHZF9fLeyZ6xBopyr0NREMC4tMjbVZ/15dl+DykRraa/PgPGXnR
c9+pdJ9VhPvbKgg/l+MfEb7+lv/WwSwSDf8RM+I+GHD0yNOVYl+wtoDYHIjlcXru9HWsVvuyJW2v
sXT/TBsmfwa6SrS6jwUxj+JL2JFhpmPdZZhSTWdiGO7RU81MocBh/3NVd0S0zqVnnGhX4DE2ae+7
bfJPR5xoyb4Rs80Ap9rGIv5rLdtlS88MOhcAEMbIOh7CTgmyVVvHLUGDPChx5l8Q8R1soTWTb83x
/A0UQUOaldzL7Yxpa/wgX6WQZJexGyqfYZlrlkHA4FlEYEijR1UwDc3TqeA2wDpodXRT48ZXn+Q4
SbWDP0aoRIfaL+y7NAt0DF/8opnd3zwHsbnev7qJ4d1JbSxLgnef9sNbWeK2xeTrrRY9G90j69Io
F98v50VQ/a8l783duUAtQY9yTr/aUtsz+kqvyuh3l763nkbSVf6YUHL8tn/mDkcmUfUfkIvy/TxA
6AqTfK/UI5sC3+5KH/TkcSrtiSwt+yC3V/kwRDGKmhLXZ1L8mlqtXskyAsERqkupp465yqQoVU2x
w5O36w7rukV7J+UOfIfMTyn9VmGkQRETTU75IL9ETaMHWKpaRV4cfuo+0gDOSI5C2qGJk0Bd+aCP
Hnb0uPgYzATmqpDWOIgo7kIMUA6i2Y2iZlid4gjuvxJFuzGnOyQNu1DqyDmRR3FHjasNPboomU7L
pI0WMXExyKwLiECLECRsU7zDgOY5VQn0tsCSyweHeCso5rQD+7L9GwjSTxzGCglt07TzBOmnmNuv
0NhYhdXg7EC8bwE03jrshSDX3HDrVnSEshacB8xEftDacy6RRfZcW+Yc5YMk+j0380u1D5Im/VV0
zRdDiPLX7Jd3nfdHakuGNkrPZhYJ0KCnXWIn4DyjeJiIF4FPOeUbA4/KOVAy66q8SImCfJCSFgJP
Ebc6RN8V4HU38RS4jzTrsRqT840ljL0dVfSNqMqZnWLidi+8czGmESnX6oVsFfO1SoOvwQ7ujcht
Lypt7GM0j99Sbi7PayFxaSsdLcNRikYao7Ax1XT9poZVL/VLCBb8fQxUaRU5Qfw7IGgWSa+A2MAZ
q1KkEVa3SWySLA1lvgxxYjwEvTpjxMm+UCpa5yLIrtLVMWdPsoGcMNZT/TcW12nftKZ60Rx2xdLI
8qWPqfkk1SQWPXHZH/DQzCAfEC7VMQdFxdrbQPrZyGrfSEp1X+xp5083XXfAoUXOU5f1h670giet
0vzT0IUZNKQi2hreVHNxEQGSDZzigmn4hdgfzIxS/RqT4BwPFWgFMbEvJksjDpIKXxZNOd3aFSr6
FvEUcVGLrkwv3Sc5lzFNjDcQghjOWuVKQ+19Cbo5xQsuFDkNzoo8Mc1LSadk78YVThU5SAnU9qy3
PT1eMBlkRKXRIR8qe03LSCOubLRO40weGWYHYAMZy1Y1IbxHQSeCgKb4cWbIhtO7cY6NCNqoPMzt
K/k0EEEzWW/SycmIJ1qpWfybjYVeD7FFtU+qEEuD8mqaHUf3gd6ifBm5fMIOUYq2qMWpGNCOX+Qv
iNDpO/WneNuj9lqsd6agyy0dUbKr+81gEXPlqNO975viNwpjnzBkoGOytkg14NRThbYPCpmbaZdA
aUBA6qGxQ8ObbGU92hKV6oMuWnm01w/ycixGmi3L/2V2am3rkpcrOtSxkviP2owE2rbtr4wMicdQ
mRth3fA2JO15275JZj53A71fVd5PaYFVxpwPEeKvQ+OpBVg/Aq8CHcWZ1+MilA8uutjl2c97jvjT
ZMCUUUKS2vz8AfiqAzmN53acCrwC9tMgtQNRSh0gXsr1GCimQRCtzeKIdf4OaF/h4idnqa9d41dv
5MqTBjdqlWsqw0Yre4AsBQI0o1ZRbItadcR/XIjMnzxWEWJE1csszq+IlVSBH0WoL15qHBZqN67p
5lYTHWVCd6CHroOONAV9Lr8ox4ddkDXJK0q5BChiAnSg0BUGWyDFp91wsKe6+k6ExkVDR7NCv7mD
FGe95zr8RNnUcbqs3s0pIpVyMlHUUlkcwradX1LctF9929JK8T2srRid4lBrnuY+YqgMGv2ko4xf
hzpjdY8MBAxZNopIiqtrNZ5kpxA4tX4pMvtVtjP9pvkufMcRaVRMz8refyhctrK+5mRhjrVzzKaM
ECP6d6EbAHmYrfEBMmR1aqIkXSkGFHpaMY9JxscL/uaotfqKoVr/Yakgs/2p7lHOAriTKwgFo3Hx
0Qo9dvAUV3XXuhykGYPKpaktGFWlSfj0M+MpB7acQUnGXWAn49UKUfz0erIImkSCyr0KhdRsxw7Z
sjfu5855qVyl2y+2Pzzu1x4B7/1glue0rP2bfACv84T0OLyTrxRYAuAmASG1XqzcKnAr/1Sddhx3
K611nMcS67uSeuVHhsfm371YgA1tiOuq2KaCAe0jl45CXpLYd2oGkLELiksDmLdJ8fZ9jhXIxpZQ
66xzdv+DW6hbhJiLeAyswmcM3utZJwi4MdXp36qUkfL6o2eQz+gEVIV3sSxiVtQYcn3QRfWt0WDs
1ROinLrSq1vsYUUuPeVZdU33KYMlKfRwVUWGo4mJZmkLI/hsdj3V6YYAMkGUbbX9HMWHudG9z0AB
i8hxO1+Vej0A/BSOzjqK5l1doUkgrhB7tVo5GLlV7ZDleceJyc8ZaOfh3uu88c6lQYn6O6LOEl6x
ORdRW+RgpebQzquIe3Fl1E26z0MEtxm1MQIhYTeidTegtQinFWjo8h4pCzUlcGMJPB4dpsBdg+ML
pWmRr6cvs6ynp9QfnwiuuS1Cto404LIangA4EJE2MKImkfnJptH1qLT0rpbefGK2pEz7VntWg/xV
V1w6K5aTr7MBvZuTBeY25Lz4CBs5gESmEMLqthkZWvz/LqFT/7KmOt/LV6qn0sHJUjqw8nVPcOKm
g5a5pkc3XeQfm9jKLSGLny7O7Fj7iNlmnGWHMjIP/XwkIhK8tObp7m7262Qjy+auUTZhbu1Ae8PV
0qdgE4KXPSYeUU+Tce/0jD048abVucPzJk/Hctr98yDfG6AjgOaun+T7hZgUNOWsnPSGc1faMWKp
3D7ZNiaTgFXY2dj6PWiny+ssHr7GJvnr56S1LRURP+Wz7XT6KSzs+pRXVXgh2YPzTFeaOMSNaNMY
3SvLnX6z7OSzxn+2yrDNXaQg3zBQ1sf/IQ5aIV0sewZgKyyxuuV+F/pMQjdDjE3oGxB2KRKfl+K0
L7lKZ9/eq3YG8BtX9snwjeYuxRyyAUoUEs+kdmQsBtZmRtZ6jrqU4N2ELNSl8REoNQd2PbFXbOVf
ndd/TFWabC3D9wDWtncBUV43Z47c/aCSMUAI8CnQNPuNII9jbGbGdQDH8mNkURW40mP2NIgsj5mR
Hv+Ud4wc8aHImsKPsbK6GKYsYfT0FFCkuoYcQ+qKAsLoxshYm2lJSJfrvLFlKgtT8Eefg/iYbaKb
M2QM4q5xOtJWzAC+q+1U39Dg/o+xM9tuG8my9qvUyutGNeYA/tVZF+BMihQ1WZZvsGRbiXme8fT/
F6CzK51VK6svrCVKtiySQMSJc/b+NuWPqcz6agEW3f5OC9IQM1m5GSqQ2AwUjFdDhPgsArFtHcO4
T6s7qA8eDPeY4phktdbrjbK7u32qwqT0tEPgcOK6KQB0O/N5X+WkV8UNvsxb/V4RR9oxIGJpIApD
cbeuQydnCUlxoentmySybw9tmZkCyxbHN1bdjcjit7RFG7kzIPHsF2gkglZ66kuOi1UZT44yKXcj
tIZH+A9f68X4IFPNsTMcxNivbiJUchJm4n0R4TFmQP1EoFu5jVXOQ4xWqVLaMVwtJjPdCPAMLZ/G
pbLuCPe6TD3ocfDmQEwXcbH/5dawqmuiRGD+3PtjD0DHDIpHpG3FhZ7hYXk0yy/FAVdb4Benwuo/
Qvbg1qTlJ092pShTr9JGnV/HZlpZkoWS9aEFZQu/BqEmywffwTpOjJW1+efX6EknpFPgDekdq1h3
CMT2DT2Cze0cVgVMFQcLqWalgZ4qki+Lo2+oUnvVCPDdOUKhc57NOBqQFL/kiD9iO7yO2v1tF0Un
skv0ZLzMY8fUvcrSSxIDnOdlOmpT62zzec6OFmq/g0Hi8+KjRRZBPiOAeWgncm2eYiXaEZDNpNR0
nXvXQIAZugEXpvSz5in8EdfyzaM5WyzTakMTQOpdw0CZ11ZCABxXxnfTJ4tkuYqQ/pzSrrE3hT+S
Qys9w1ohM7jttMPtnCD7zXX3qGsc0MzabchsTdSNxKPSGtPQJcnPitm8i7NS26Ql1Ax60/oV8S9Y
QmCN3sRs9i3Ks2smxt1yXxXRpKNEluo61eekgMyD7RIuTKwMz4adqQ9RQO+JS3nWki8EUop1ONlg
6I3vi6AaEde2qzDhlUZgwEeThIXRHK6xwHKyALldF6NurNylDc7n2z3Km9F5S6XvE0N9sieysKsx
IzmbXmxvRdHXeGxRgSZbcinuAyAgu5s8v04xleXDZXRq98wgv7gAqr0A/iyuCg3vzT8/U4YWAb0J
weoma3F15rRuVxECXhrqbrTJFl1EXZWOjve2QKWpzKC3Q+vO6QScS9ewjxOnpquFLo2JjPUYu0V7
pSXcXn1AIYeUtc4TFHuLokMA79qjtxGbvGjHW7FHQxOM8OxGxLyoRPRa1nfwcew4Q+dfO6N4VuLK
4kCfTftCnT8DNqi2FUItEnTzYOP4LCmKBoRiwe/5TYYwzoWcUmb5NkhxxJPZd3Hn+DUYIuUBY3O2
C0t1uhgatGEsBF8FtlcPgTMXK04N/JIsZz0W5im8qlXynY0KoYI1Wc8g14cVzd8UhrZiPQ+e8W4X
+csylLdUp92xVvq7tmpYKeGL7zOmSNtbhwcZOrOb1N3D2xzftMh8auyyTMhVRZ9SRTQG0b8n+Uye
kjYqGyiH4wloNVyfubnPgi80Y+rdMlFw9Sf8YtDRdM4dS3tXkBjTmj1Ttbo3zjX1Cjmu3J4nHTlA
9eNoE4jgt9zJsvsCo589aAQcYvDCM20O0c0k4nCLunWwzTrXOregER5KE9okDOBPt+UkCkg4kTaK
5aIeKkQDDK2qfeUQUIhi1eCfh8OJ2JJslcgMg4HjFVnK02NpKMxK5ARSYzJ+bHkNCZPhNM4QIt25
dpPgh3HbUzRUyBt6QSt9htHEBRDvBmiP6ECJVQ5loD0Hq1AhD7qrr0GkvDlScZMzGNuKOSj3SZxx
sh7m/rQcwaqvJRiylStXYtYd60lJkK1otemSe1KR5TzrzCvtrl7pKYaZppg7zL4pnmOnHZozo+YG
SlFO68A4LA+WL3Ma1LZVD+RPyL7HMrLXNAX5LTbh5UuRUT2MMwankfSIQ+tDibCtU57DnrRLlLOD
VAD+84MOqMxj9JbtTFPKeaBWHJaWXQYWbNtUg7EKCJXwkIaRX+aX/j1lWXcXttmWsbhGNqlurS2f
xFBVNsASmT/RglNFuApKoJ8JOSURa3tTG5saIqjJ+aLa0bC/7dbk9mDO9e+tUIV0yDl5vfzvxOSg
NVjuqqVFpFio3haMQa4T7FO1kwYLtHguumoIeH1JbF58oT+MEXUcrDR7Nin3AyCuLhGjnDFwaPWG
av+OpTHBQOCA0TGzW895wTK7XFy0tiRZGGEjsUnTilU6fTBH55FuhfIsa0tKUq+UDBviREv6qTx3
pR/L++WzakZ4ZA67NtHqm7dnMfi0kDtga1efb9hXivKYor+cPusJmjJaHlsQg9o1gHDh8S+nbyFG
zFufnjelGsOncu6ULUmYHtbwWTG4f5npPAVBTzk93mF+GB/aQPOxVs9c84UMzSYOaXnJXIfMuwXG
wUyaTEe4KHA++2A3Si+owNNyYFWgXJr8zJO8iaNK8d6njXK5VRsj7cURn0XfEvS5iPGWDxp8+i08
LNwwjWofO0UDBTDZ4VtVl4gBKveHyDxrwvo+S9VpDVpObGgVH9AMw+jrgB8AB0g5uigEnsgvCTfq
mDfIYZwyGv21yLg5UOBGB5BD0Edos5chycn0sc5L5z20gB/cLq9IsScJKs7X86japLBCMaBVBWbB
pbV9JtVZBnhR5NdH2+5/u/XCNMV0t+kdtBrVA3kK59Xv4g8rr3WvbR3zggvSvBh+SWzbSCziYnIU
Zvo10doY3efgc/QfvmqQgR9zIlICDyvOhESW/nFekcWgRTOMmwLBvdbhR1pcbIbS/zAEM0KDf2W4
P/hTfs/2AgRqtXRvCUalGkNau1uYcJNtu7Tn8oJeLCs2+OAIoVmf75ZZOfUWUMvljlGom24/IZFx
T33F0MbBo8zZRXeumgJ+cVHvLPxbGI8voezeq+Sg3NgpWY00cHQIWav76bkyhCQkJg6pcMs5QWp0
p9lAFbVM9Sfa9pd4pnwbIAAXhXO/zE/sGslpZMcIIeRMJRL9Y87h66S1jr6rXFP3+HK0jinXk21M
xu8qc7Vno7L8c2t02TPhioDH3eGxh5eG24QZ/iLjmjlmkRo0X5u4pbhssnHvq1N8CRLzcVkOdQdX
BV0ScDeyxukUlcxS8nbXPgf0M6mBHffcA7Wf2IalrZ1SHDonugSYVZZXD4/SXpcxSi6HBhYIDQpq
qZ8cpSo9JIO1jLZj0l8M72NDIDy3y3VpETeAgXFlAqCplE0yWgVWg7o6RlpPXU08AwFJPahApzEe
xyAdkH71ZxHi9PVNHVP1kGFgualM3WK8JypACTRx1X2EEx2h7scoLqCF9+lFFfB7at2YmUGPxVpR
flMQfhEDZ329rRgtlCT5rifbtiuDO86b+ykwg8NgMQhbUjRIFe9vCq5EqlR4hc1b/LKvfOuY7b/U
tTgje+4eAmdWXyr3k08f6XB7/4n69ne3tm4/pPtl3dUAdZ6IRg7XtRD2ell7l4DvvhxOSyPIxrfq
9cNboafh1o3s5jirARwScH0rhab/I+QjUChZLtbLQ3cknZ2RecVrGQOwlu/lcmyESzLtMoqic7oq
8c++oReODiUanI3lG9mTOs9gdFydAA/LWS+DBozABxTU2I3LHG4TZPiVLZ3Z9WyOh4Vxps0qIJ+k
fu5GG6rGyBAvcurXudKM80QVhBT0YqED2UFSHr3l4fJBMYHvxYgh9HSaDgLc1S6snGkLhheERjVl
XlFq8Xeb42AwtcObSvoRU4z7fCJGepSFai8/CDsej3rZv0aygJ3z0L/r8W9Y/2uYWvxTpoiYVSJq
jMo8fWB48b60+7S5leB2944mob3P1UHsI8aE27wg97uecJZEYn4URsk+A5ZkcRjZpbiPNM64s8sx
eOmtq+ZIdOey77UJPU57gvvZVuwSUD684I0+q2t7dqhGMn8F1h/KytdsBFdWQc7e6hGCfEJBA9M2
LwX9jG1Dx1oqmctVVCt3Bf3x711XPI2hC2SsjKD/m0TcZDocqgjPQeTn5aUNA1pahmPfubruP0LA
fCQ5KvumzcVrtL7N8gmNwZFZvLlI5x9Q7hkXPbInr5S5b7Nq9SswOV/iYKrWy5TeUbDPt0bw2DZc
eKk2v2MqLNdj6BDUOqb6+rYl61rkb5bJZNKTUNFF6LrknNKdjPEeeqxXk8SzqqSjjnzw7NAuD4Px
1QjpEk9yfUoBIGOB7ZRdYMYD5rH6sFh/E3y+XpW580WZyw0ZyG9ZgUuUtKAvM8rnqI0e1a6/B1ij
I/Oj8LAZ28oQquCcNUwbSdxutkuwQm8kpJIHGbApF3g/sxLtFHZxuRdmcertQD+YFT5YSf2qUiBP
pLLoR2uaPds2jd+SuH5YNLJwQuBa5sI95MIG5ZXq6j3GbHLmsJEmrLX7JeolrwGet2GubpEXa55B
IKqnLdoBktvLXSECMhHLiu1+mjd109vbITLWS51cmTSoQZZbqJfolIHDfXGhbXi2klVMdzoqkwAJ
FsAquGKBNZGVl9D6t/i6RRfTrrX6YWgg6TRWDEEHfPaarKv2YFCpx0mCNiSjGVxYtNpdJXtwDYXU
LsNh9KuGpDQKsu50qa0e+57Yd/lw8v2EADCKHVoPdX2o46JYW5GNQN55rqOULqKGJk8mtyqdg26i
9EMGJiL8ahPoUfrAgLuWjvniFraIEloVeP+lE9Qw/eKRHFC08wGAS40QtteUYnqv+vSPEIIFr3ZI
JSkZnUEDdzSfyMwabTClcGPjfWJa+HkgRiqrvug09inOzGXUHuTVX8QJU5/J0C6pUhNWF2CMj4PB
3UJSbreTUn4fNPPi9yQfwdPACuRDvvQ0QTZMLjAlZP1I6dVBaauf6qZ11rdZ4w24iMMqRc495kcQ
NtPWFOWjMpgRv9Ec03sO21Uykfdh8wuvTYwhm74aZ+5CVCMuobLr23YjtLx8cWr/LreYF9npDJVC
Alsxm4eeOSfKW5gV23g2xTNwofHgj4jgOpNrQHN0YnZj2YaMn+pOGAf8W7tG6nsd0wdlWRjhulI5
H9DAIR8KUc85xLt7DILs84IbGnP+Ri1yslClLKSaLLoBIwsZy9CdWkMQ6Sk6bjTkVLTJNnfd8Yoi
Dfne8OJbppy1ddU9lpPsSwL+YhnRhmY8bReSocpADJgZsnzbLWnF6xHuEq3sVq7Nz5dcHKxu3kwW
iptDJ1vm001V98csNeUBZqyPRV/G27ya6e0XGRJedNI2ci8Y1EV6xynrfSEuoRs1PTuqqUVzYyBO
cvgaxtlunmPnXAOKOfUFl9CkDt2jWcE8ggbo75uIvMo+DXxvucusMDBWrRWVnlrYr/gC7e+UcgdF
md+Z1KO2IKD8UFeGs8klQFpJkrVVz+fSUgkLckb9ECJSXlUi++jNXn9BfIJdpWYi2gfEyNl1SvEo
BepZzhKPIf/LTcnYdxykyI64b9rxfBt6ohHtNv7orpvMD495NHUrxBTbZfXMUv2rmMNLMTTWM0y1
fNcCbF4vD+NuAGsLfshrHeYvbuzwekgsyTLyxL8ZADc3OcxZUbzTRwaIRR2YwGDC9kRDkXQgEl0f
AiM75YOClEQ+isq24AmTUgm6ztBVGS8oMS6OP1zsQiD8cq2nyQjUh8WWliicdqN4zr4pSL97gB4k
v5+XSFpwu/OZ2Tm2cm4NJ+2al+WzZjTnazizdpli6jwlb5VVZH+LjTnY2fZUkpIlZ/ZTTsL7Usgy
U1+iq1oQPnvgbYS/obbf6ElDmrKp00hpxLAJklbsXS2enxDIPhrhMF4GPcWjkplHwXD8XKqORmEk
Z3kjjvv9LaaZ+UZUeFytKN5IzVvrI0R5n0tlF9LHGeKQMCl54SKfLGmxEQCrWBgR5JwlbwiGC/ou
OaElwOmtW3dCde8DjC3XIJ4rJmwGzG4LushylcZkXWw4y79U5Akc0xSNMDnEzVmoxjP3JGOTdvhK
wp/2WIZo/ZHL2sQlgwGA7xjxHoy1qr6AOOg2i3YBfkmwNdp8WEdF6Zx96mcISH18EuRrxQ2D8GVf
KBX/aM1AX4MBE7UgcGyVp8bVgIf+uRMnNRzgTgBTOfpR9TWTlMQBtaXVH5nL9VD4Lo4YOOcaus7V
PStrQZt2e5Ms1nXDxtjHh6SBjC0/CdSCsck0XKnjTCpokwTFTlySEd52W7mXAlfhWglHiu2SEd8J
px0DBg4EXrNQixSnomU5j+siJbNncSFBH2sB3zh3AEll7DFepUUjWNXMGJb+n6Jl2dG01dATijq/
aE1KKKRyVrt7x+6LY0WX41JMSO+BZKxiPR9els9QnCGRGQESJZoW3Q31+HDTySixmt3lWYjBRnXi
e0XJd0Fr9KyveXIv5zzqLEk+k7CrbYoJaNUrGarKcl1b+fDNKUKCP3zJQm9GbjhnfIhnzEu+Edgr
2nTJLqom/wk4wOY2qvRRnPf9Oam07o2lVNkxxklh/zoXVllU3UNe7iFvMLYMgsNSwjYqjSKfvX4X
Te4J7K/OxJAxlZHTGKRwVChraxwCA2Hviw91BG5K/aLfmGFQsZ96vZX6Z+2qJxTwMg9OhZiJTsXt
W47tAP7KjiTTTkRPNA6TjVlgqura8okYb+M3hd4Xf3Ii1FIGzEpiXhVSxj3dMcu3MhTpxoFdfFia
/Gw+kEwsCDiipRQ1rerBJmJ4nS2TGZaAkSNvcPXt4NMo6WBQkutVDR52ACtzaGwyiJRK17wSCdWC
MJtkhJhh2g3aAX3dTLW/LvsceXsnHm8VSwFYTiEnJEGKfHacty7mR/b1FMGppCs5d4AZ2FAjL8o4
XQmcg08TdSQl3fxOZ8jCU0Sih2y63vmuiLxGyaZjJS3/siY4qs30bpU27jnSLZbWwNCK5j5tOPD0
jQl1XlbCTlzkFxjFa4hg9KKtSD8pYi4RZKLGjklg5F6cn1rbrO9zRmJrgnDnTdXTQSvKN8tCu5Tp
mrmO2ja9Ws0zRk2wHlUz4QZjKOHq9YvC2G1Xk4STOD0S8D6/E5PqH0NS0DzddGquDCDji2Ejd9Lm
9jCeH2MyTa43dEUeuJvOjxEWNdqmk/B7uSyEfUEROzlv0eQ0iGq1Ya30WYDeuz7RmVDOad61j4VA
SWf3wR3+E3XXz9N3WipqimVAToVupglZ8CVtnh3HxPDvh7o+OsaKWVOWeAg8m67V36uo+tRJAlbV
D6fG0sRT5Zeole39MJUM4+WYPtXSnY+jcNUYfXWXOHV5YmLqbIk3UDctNB7kCWNz53dDu+qlHVWD
Cw2ua61Nefyq2donl/HTt250kXCAD8xT6y6SXZxAfnAmEhuVXF8XIRra0mnM+zrkf52T4AtUInt3
W+0w27e7aoBcQBsilRTG+JECIOsadZ+hT8BTTnNXZJHxYhL04KEYv+slfU+UNBqXK08Yr7PIH3wn
rSCfyz4GZks66lkJwUA6xIJatY6RUC6J9kIbQ1wX0MSgYlFpMuqhUambHd1E5HTLmFzNoF73+YqM
lmSXSE1K/CFwim/HHkvw7b+wIyK1xjmnhSoThfvc7PaJX39eAGM9DWForPm4KQejQqTZAyWzS6Rv
klFXRaEKV8nYow+sHxTYtBulbCY0QEB3b7yqIkWmXqUnrPXdPqgBkrhm/YocHUkdxnuQmx2dhmpg
0zLNZN9Y7qegyz4W25mmGyQzOIVFA8qlxR8gIg31x8onWlkoKNSZVHVARdHBORZpGn6Z5OdUc151
xf66qCvrzNlWqP8qxHCHikkIrWbLvV/WCdSy7RqFWsZkJad9jGaEtTR/NkySqOOK4bQ8PM6IM25c
xdQOSvpt8KJaBfcF+pHFCjsMMnIuQ1BUt+07rD6S/0i7v+GOUJ0wcsDCmhkjU0h5BJUfNCVc2dyL
n3xTeOk5aDTxLhR20C6pkQHiafd0HKmGlwYsXKoOD7YKjelz3WqvM79drmBE07a4aObzrRUtLCd4
5BLJfjDOmZc7EpNjflWRm3KYkYZUvRGrgIjDs15XTHKN7k6NtF2F06dFmqhHjLkadxVSLY7TZ80a
De+Xv/33P/7n2/j/go8Cet8UFPnf8g6QX5S3za+/GNYvfytvXz58//UXZNqOo1uusEyBc0czNYPv
f3t/jPKAv639V6pUkxZSea9dFk3Z08Vhib1DN6f9sper6fydrF3zQGLM0cp9ctwiZd51aOIRXY29
J0w/v0RW/PV2sogaPMwOcRfrqiAPfgDaQa3ruiRSLE94hDI4ZBhbCOM21otWMhO45nrnkxug7ptI
XkcB/Duug+WsvvpAeab1f3ji6r954sJ22XV0S3MdTf/5iQP3MgzRc/iL7fpjeapWrD9lhTPfVSn2
ntrCcCBKfzhZ9bMp6D8l6dY2CHAsbN7vPlHnUy+/Vpd1ttXDMX3IArIL4iHY4i0jIS0K91Apu3tX
i+yjYNxGAZWIT300Ppg+R/oy2Ok0u0M4AEG9++unZzr/8vRcAuAQIRP4pQr1z08vmon2qIaspaYh
mCQI0/GhCoKXZSTjWFDS520Yh/OuLLXkVTVx35Br82Dn6WO9zE717GT2DI2JNsD7rUenzKjSVaXX
b/+kBLo96YeuUa+X4Js0Mp9p27OkINxffLA0sKOjQSliqHXyAz5LfDIMEJmxQ5DoeK6U5GmxToE+
6Is2fm27YCPacn51a/9cpYR7lDVcXV/WlqUMFBxK4qEUEw3dX79itvjXVwzmtclLpRvEdznazxcE
lZvFkjD3GJAlWiAsO+BeaCC8qTb7x+WDMmqKVyMy3S8PYQvM11z/NMyHhf6LHiV6kpQTdoaWIPuR
sOKGSNpGDS/Lh8GtTdxmarY2DaW6K0Ym8k4mXJJ9TBuQrfxgub0H5zkH01T7D7eOPYLQ+ebXY4fK
VnVSdVutad1No5sDUKIw9ZII31VRxZHHGKr+kqjVGbjSKS/M5oKKvHzViotQ5+yTPV/JYhmuXS6f
nyQqztVAwaZ1xSkvCQcc5fKq0z9dKzUp4YuTpAlCuLtzDZRB6kwwBWxDzs13U9I0eFaSETZys9fa
4vDXb8ryov+8PPFWGPDTDMfFxW/Ly/wPy1MAbxFdhSQUzBbR74no936v6fuW2Nimm57HIXThUHPa
yz5xHGOSwWHwYRb63ilt9Rom8J1T6GO83OEnU52Dg6k4zA7cotmptT1sOmykq1Ywb3aFIJM1HIbH
ipycyO+d6/KIqio79CrkfCP8xDjMwB9bmOflM9pk6mpMOkwqoVPdDZyeWwKyaGro2wVL0WiIuJNw
ctbjgAjH9mKmauul199HdXZysXQmZVg85uxkRTnq1wacmeVEw2YwDP1sQN06BFqx7musVJzJKgbp
w2HplY4tbo2y106LykVMjr2a3fbdnfXmUbRfeqad65GskEsARIFOZU6ky4gIBZrBfHASECeIeO+7
Uv20/DjLSFtvYhcKXLc4oCetrir5mp+Wd/S/f9pxmmUH+laUE5brsP3Tw3/sPorLe/bR/I/8V//7
t/7x80P+0Y8fun5v3396sAEYCvG/+0BJ+tF0afv7hif/5v/1m3/7WH7K81R+/PrLNxTirfxpQVTk
v/z4ltwgNWH/4YqVP//HN+UT+PWXy0cbftTpe/69+Zd/9fHetL/+Iv6OCcM1SJuwhKY7rsrPGz7k
d4y/G2w9lqrqqq4Jx7XYmknUasNff7GMv1vyO/xD06KXIFdvSHPLt9S/E8/t6q5mOJpjWK75y+/P
/sd2f3u1//32b/286AlVdU3ThuDi6Oz+jqG6P99fNAPpOiS163W9MW41NSeBOFUflS6JN5WbnnOt
c/f5RPVKHEfu2UWM1M2eGcapONsCGmlZVyCgkMheB3kVRwNjBYl4F+SNuwtSws6KoPQ3k1Aw/NZk
bzQEdxBJqMV9fRjkRd2YrYXbOb1qcJ+RCJ+TXi5F4Vjh1wTdSOgLuh0cgkqsfCxYI9bw8RyAr/AL
UUHei6Yjkrj2DkW8SxdPpbnjFzvYbEiAWr1+tq0BcwH5CTEMx+MIjAKAPnjSIjBpI0G7iy2pWZn7
zR+uhX9TXGn/5tW1eI+orxybu1WXNcgfVi/VnByakTXGwaC8ppmmIMwCZzQWFQ0jKVNz6cRV1abl
Ll+ZbfxZp8m7nprW51RW1HtS2N5dLT3rOA5HQcX/17+f/XPxt7z7luOoum1ZOo1B1fz595vMCvXB
QOLN4L5aVQ1o1Qru/RofXDcGR5p3OUqiCPp93JpMyhhvJEnJhmEHT51DgqwzNOsm6P2jiJviZH1W
IjjeZqDfpTQ34cxgyXIr4ucCYJNCvt8RtkeUWV/ssuk3fmJzvuQKyPr5bq7AP3ftCLNaL9/Aux9G
USKUaKvsOHfoRsCBl+m8Z8Gft4rAm9nX2r7Fmew1md7TXzcMr8h6unt2is6Zc0xIRlxpTcwvTXZx
Ga6AUUehoSUpyrFxxnCB2XdQCapG5R64/V7zUa2FMy4zBhjz1hpa/7hcIIuM869ffCELzH9ubcuL
b6Mf1w2Kb8PUTfnm/OHiyAMIKyKpfHqxBDxa/lOZOOnBDjS8WMQd9hqCX6Ox3b2mzlukfco2qKbn
LBafDCszt24JIKxBsr7qbXYvGv1IMbJRQNXKX12B9q0pIpTW8yEk5/UyOG5se4YD7joXJFoY6OiS
Wqk3dZ/0GxVly9qe2++B0KBTEGdFjPxA9FgUCaQJCZBc/3dkg3OwgdYfyJHGJWy608H3MRbgPZ9x
hbOtRsgmCaLAUbdYKOtAr3ZuDQt2jOIzru3ozLHxDTmXvVOK9ltAPObu1pyVHVp6BzF64TECyseY
oA40cK9s225H9FjdaMGWAEC0pal4odvv7m131HcgrInC1gKc57ka/YfCkDfkX94p27EJdpMtL1Zx
iyX8j+/UYJh9qrW5wdZLOkZAU0M0RbwlMffaMa2ROs2r2fevLkJVFUAUg0QU4lAaz45O2PCUhbPX
NZg71AErpomXG8B6WdjlxZe6SDxc9aaYa3ulxGW4CRQDUlcspDowxbqaIjMpWZ046ZO91xu6BoCB
cTKmLuUzVqQTemCDMhxclLD88uBE8bCLSAI4+Yny7JhNzifN0R5q6veqxo/mpvU+IjM07mZUooQ/
bUdQFZskIezCKZ4jVd+bGrOq0N8sztLZGjZ5lmDph+eOBHFjQ7/ZZUVyKUTyOXFHYFdqV+9nq923
pvObUnaDVyLVR3U1jp6f2dEWP/y3Sa0BV4r+a2Fx9K1lKp7qQBQHKdOA6FuDEPlmWB3d2nroVwsj
xp2CB7/QyStTGaEK3xtSwtM6BF+bpCE1PMD8iUWt0zaa1Q4e2UAuqZ9K62V2Ou4bOQ8sFeaOjd5g
keti0mIlCWJOzlzk49aqgz3jc/Nxbo1HBvhfg1B5TkK+EyDYEqYttvwPoTdNWbpPmhBApEqmqhuT
8dmrdIzCMXmLGoO+B91Ft8HZlygRh0copaso4P/M9bo5Wr7+lui+v6qi8YNYc3ctFOp4zOu2Fc/r
5dd0K8ZrSfY2I4ghStb5UMsEU2ctdl3pV0e9mk1PMArzeu0zhjX4iBK+yEEFDmTltdagnqewFkej
gxindJt0HJ7sRrkPjWjf9U7+hOp3ix4UZ9AbviE0m7nipeQ2YrUE21F2AQsGDFZweisVwy8NnpbO
A4KfU6Uqz0WLtLwgc36bItBYB1GvotkXWO58FT6Vdqw0a9pgkqwItgfwIByAFkXkf087emqgwHZO
VeyT1iDNrwUKGyafXVW7mDSvoPEyNyho9PcHih79qbOArDR40FdI397jybg6aUr0DpoVmMX1KrT1
7pT7e91sxH3ZP2td2IIC9T/Pdv/N9PVoC39zzHt7N45WQKv5QM/fpusIg0UaqKA1e91gQK+bk5Pv
FuF+8ttr5+Y2gm2aqsqkHkg1yU/Rb1mhlYfedT/RP9maqZPsxzyFI+e+kmO9CVxmoJZxzKd35DDF
ynedZ6WpL6lBGs1fbxfLdvDH7UJTWZhsA+4rUniX2cjPi1AJhHqkeID9WKURPQln1bvGfCxFmK0g
26B0aN3nTpIk2wRIRD0N3CLCPSs5KTVdabOvkg5Z+REiLlPFVV02pxDpJbFydxO4jNyfd9RH/Snp
Otj4fqnTkUycU2oEXywcTpeY2ouBtqGdjTgTK1r9+soOTFiwaW8dSxK5OdDoj5DNCXtIt4WpDrjm
unazHF3asdq7rNpe6NyNXfvRWUO3/euXSJPF6p9eItuw4Y9AkeMgv6zjf9xRnd7AGgKZ3g9ZcV3e
b6Nsa4+s1XaDZ7FdWQyasZvo497NvCFk4o7GeN4G3M5baNLx2H1tdet9Bo6F/8xfRabF9CzTz//h
F5WthD//oqZlODSe5Kn2z3XXaCgFVYaOHebBrwUCMD1XnjWdHYYZ2iIrGe5M0C6NQtTNkA3FBmX1
X/8O8nTxp9+BqlQI3mu6fgKIxM/Xk6ohplG6AYdZjYp6THpUbIRRulNzyjSi0sBa+Unykve46k63
6qFigSFoLkgYfwQTdzd+GdvnXK7opu2h/rA4ppodgQEUdRO6u71mBPe5HzQkCaAjRdbi7orcZXIQ
hsoRo6FyXD7jim92FtoH3KrqcZIf+nZQYfvMHCl6VJRgZchXjUcQDNIpF4K4NxngGFSUjLCqljTb
9SL+krov1Dfx0QKDA3iANMExcndD0N/b1bheVP5zW666SXF2f/2Sao76Ly+qRrVPuW9buuq6qjw8
/rFSqAci3+C38GLM9tes7cntpDk4D2T+iSJ/NHLw5j2nkZYGXNsxt0ttKCEVLbgKFxTXrVCBqJ7F
cJxnO5eSKrGByHMHZMbZOWP4MPrpfoz7T8J01ZUow3cUuKE3O8++tRJa5L6AqnI81Amox1MnpLPx
ODtuzpl/wJg/pMMGH1+KldRRSnGok+E+mU3NszvrHVgNRVcf0LCK9G+lQM9dCQ5GRR8fp4H2sJEG
ZBtQPDPH1LxWQnOUCDDfLh579POILeymmlfuYKMOaJJ9q5rN2gbS1nR9jJyHBkxg349ZdOwz47NR
xqtSTze6UmwrM35nUADzvMuJfo8az7dHAVC1/hb2nbEzkwqXcy3j+MDV2TpyvRj+3sw7sLEF20fh
sm4bjf6EtmA3BdYxSIbcKwa2ScdUec1pbh4zZVcLVfn/3J3ZjuRGlm1/qFngPLyS9Nk9Rg+PyHgh
Mj0VnEfjYOTX92KoLiCpL6pxXy9QEqRSZgadTpodO2fvtU+uJ76EPYx+NqQD1yzOJZHlCLHgDnZa
lgdRMfH1WBbGSZPRiQ5EeDeoyYecPI4QNPUaBo4WyT2+rpKJpHqYsuycs11Xs0kRkrMgHuJcyti/
Ay6ZWAhlyqZ8qNFIJHYEzgWi82bIP/rF/V1o4m5aVhvI1jGPdT8x9LvZmSJxj4x6GEdPuqkGpT7b
u45R727QFr+s6x9cpBNYJpZ27y4sCL2VpT45lFtJHq/Jxnx9USrTjd2y/ztOfrTR2kGz84RlbRxL
9+EoPCNgLMIkNZ4L1HaBVkC+AglzQKdhP6U3ZTY+h7gw94opkSXJzwlLIHtp/8Au8sLX8ItdqcB7
4mEDNbMnhk1zUBQV2RYkxJMqiGxjbLXAZqrle2UNy4C4qRqN/LaR3MeljKZQw0IfOczrTWxINkma
whMHwjYtwjvL5uLN/aVQVMajZUPvdVZPaakR81LGj8tgHYB5CI7PCI2w970Cdb7WBcOsoVveyYcI
aBra8Nnd+ErI0AEpzrBJCWwLVAUoTK4TXVKULlIFUnmSTliIfAKsM/WxHl5AqdtbmLpQv2WJc/7c
JjK6YNJD/Dx51h+jB+vYcFNvY47uZ0//YYXDkdOKWgp4xaGQUAVmjJVkHd8sDoJ+X9De7qWxsSze
zIrXI1g6xQl5eE8GST4ofsUlVkjOaal2osHkD5s0grqmsQt1+6lZVPfFjGz4Ro6+mZBjvcSu/rBw
lAv19LfRRsUJYxsAAWi1AQUiVCFfZ+7nY5hDC4EbyIhdEbpjK7dqOp2taglBL2G10lAVMAeZiHku
6ACNrbodJofJduo8ThMhc4i9rlVjENjFSMNXaZ7kvIWBbSI8bDTi4jU9zDNlBaMWm6lsvlSFboG3
rA5hqA3PNuEZRW5h2wNjRXD5eG0okYrS+SBd4Up+t3cSaM95zjmXtvpxaZV2awFICk03PS6TeE0y
KuGiOSnT0mwNb/pVNS6uTJNlslt+jYur+Cr1qz/kxXNSfiaz3KGCjDE7kQ+UxXD5SQ4Jm8qsA5Zi
P4vFzxaE3q7hrF3G04emzO2ZMTWIhQH7Vqv55LSvugIOeCZbUGAVPQFKk1r5uTDikNCLGuNKI096
mQLjJSkeEJ8ltxj1zTBGLTvrBLwUUrGDiQNiog83g2TTUp22C/Suy9Bbl2iOe2pvrEB0+sgtKnMg
IXYqQiQbkL8dWhPAyPbmg9yCvW0DMwvw8yGC1NuMGcRSs3Lzyotxm5fMCTnQp1Rf7qPijBHCVpVb
vTI8FJAe67ca0Kd8ZknKQyGXn6Znndgo+G11wjGig/HDd14EqpaDJi67dKOiuq+LeDmOpCfJlGNV
pRDNS3gmknosmRRjPcci7+SqzcXyhk/pTnxa4b0iCCr9JPZu2oySjPnW+cqpDOqAe3UEOUvsQb4+
6NYmJW/WT2VMwjvsGUtyoHGseO9JhRTUxtrmunq26ArF3L+NVgMSFJnLGYRcUimsK1L+O4xElnlr
NrZdrGxcBzRShlnw4Mp604vYDbwirumUq8kxXfIve3IW5k7oGWIkh7vpOHlt/OJqTDyNVuFkUDKA
zOgqLOXIlLgvNQiP5QyMoz64Y4mCaTjFQv1gsw8tkSHO0+Sr1tqvo6bhwFkazk9KvLOsQdIBmdoN
mXOcCJKeU3zzmuujybmBfTWz43Kf2/VNbTkJwn3XtXeLEFdyUzlpd+PPfjwWCbY/Gj8VBQ8kF41a
WnvAh7aJMoWhIwfEdKIPOihNvGK0FApe9Y4uwsNoaF81Q6UnprvugzJsgUHUaLRAF3U5TbOpQl61
pO0PrWTx9Sb92ZDe27QhVYYhOl0dgA9n2NFo1ztyGKeY+IqpYwqXSj0Lxc7JnBNxOSlmq8U54No4
OonyaENX4SiwiCPoEnfforubXQeOms74CGXJM+E7vzWGGzYh1odEQpvzgDmBT5k3g0iWoEqaz1K1
zcA2xNOkFNlucPUfHa2UOC8eosYknn2mP5fHc+EniwYGpHMvI46YfV8njs8E/8O7y9H9gwVggF0x
/+G4X/qiu3v4AkHWe9gR3dzbLqktfejntLUW7wQM4u4UbMIFaK4k08OJNJCdHLtuA4VOw/xp/0KC
nBLEU7ohsCwTkoZR7bOuXk/A+c8yHe5j1PYXF5cVuUZPnl0TDNNWbONldaCla5wRBADlsHY0B/6o
o1HdKHZf7lF2jjDNCIzIoMcs+mxuWHFPXpnSvdTc6ThGQ44dpntMauvk9AToUC5xyNaUZ7ebz600
NxgQv89ipGtF2c1Vb3IojIvasdbhjYX0h7gBdaO2pn27J6wY3DsJtDzfdlXf741VqevXAp/Yok6v
kvYeWwZokaZO6cqzQFc9LVM3FtuaGaJf0UVXNas5l2ZFDqWo4Cy6BMDNjjq9KaIa9+08i709zpHv
zK9tFyE07UlepzjfDjbdVpfWQZDo8qKJ8pLRBHhOjPZ9QPL9iKLJHcQT3vdfWiL2+iLEJhXgPkat
PNFzxLSMNF1mTc2beHS1yUSqXNQBGExYP1sqUy8GuyRaxwnQiwZYls0w0TUP86O9BZsiQz1mtuAi
ll613Hbg6tAty0KjMxffGIKBcK2IFFDm+ivTs450px3rOpNah/CIWvEbe4G10riPrZNwxq5doBaS
mOlkoc9V4MKHRH3C6O3XWqKEtSCsMuviJyaLzXFM7X1WzFaot9giFde7WV2CQ2KJziw3+Um2greS
f1MdNzpLJSl9lJjUV7IeT8KUaVgpjR5s1ahzN7UsuaczcxhLTi9sJb80u9N8KPMeRX6T7uvGmGnh
dZ9ycrJTjWjjMAkxHw1GIxTvzTkTgnuirIhRKBNzq2FRZfR09aBe7sEfLbSBw1yNMTraWUwnyjEv
KcIjx0HzaHkfwOgsZJBb9K7eIZuLLTqcTzIyxqsNMD+Xz7FjvGpCOdBwIqhTcXM/aYX1ZOIPIN/Y
zyG8rFpMudN71/IZVv2wc2xGptHAxBFFoGnmVc2r38gnEecziTPspEe0RIeeVkiasaXUmKxQ1ku4
tTKF+F5bz2QeodOlIpuI9NoxbOBgI4k/Uy0cFuiO00B/1dYQCfTgB4mVBNJVoDEjOXg5uq7EiTdj
5RHobtHsSwUq2UgFXvDNAKwlXU720T/M7KFzFZTTKhVUX0hxWeMVlt56V5GVHRGiPjexXT25zhBh
gW6O35eA1f3Wk6h2MGlTMZPBr4CtSJuSx7zikZFGCmBrNve9Rx98MGsz0IZbPMxMQur0NM3mVmra
l+LVbx6KX58oBGoAGIxnKxd57Jd68Qs9TX7OBQSPNDJtPFZEFWuduLAvx5vMMpg/99J+VBKayGRI
MtkRL2Zj6w/VFL3Y5khSSbKM+z//QBIRYozIzsBIiB4BRPHtMLTenjZbd7JHFasjfmwsj92htrtr
vqyJr3HrnOKKddPhru8oQ6qnebg0RVE8wD4ORYKnPS7mZgdCzjjMWf0ewXoPGnW4p2ry0yr+QDX5
WUVEcKIc2uddFB+jFbZOyjF4c/b2WYsfxRrGMqu5HeDJVIH0Kfbp+2+5DplgVtP2TxqK1StvRYPD
IamK6zdm8Bs4WHK6hl1H4PKfIWXAPH1Otq0vJZEJpKVUL8nQvEdzCUBKMtvkYyu7Qpl/WfVUHdHy
ak8qTl32IyOMGtLGdM8enqJe0I6NIm0XwSN9GNTRxGaPG7rKWGscSq0d/UqmY4aKtg7QVmjK/kAZ
1171fg4oxR9NjyP3Ksv8Tk+QTbOtlZnWswlnJE04umlKiS0KRW8RKzjQSiZmuv1S5ck1x+qwqVI2
qc6i349pzBq8jTFhkisWRexYKb/UZT73Ol6gASTL4+RQgQ60EHV2eWFTWy7ptBMEm/S5PVy7eISj
ALkWd+hwEvSskKulIVHRuOQyszt1MdY0o28MOCAKqXalqd1qrMDBghXmmGcoUvJUDA9AAG6eMRVP
BQrym1z2y2iU7+uHqHTEeyMg7n7snOsy4uGYG4mmkPlAYUHONayFbdmx8GrZrn7ukv7cjjRPMs45
aC3wnpVZMgBoY9HCb/eHatymxJHnOOArmEOaoihl1lGAvmpm0nryUKxrDZoN/hVvISqJ/iEjtjbI
04Q2fp90gaHgAV3mivMLNoiNWy6ckqJi5+CyDBct2je5CVjctBr6xc7GcRs3TAdbRZITdnhYeM8A
VdSJQmzd3CCV7Dn8T5V2EXQEw28jBlt0Z7jySIi13zeqfe7q6chhr7pwnIVDxbLq6fmm6St5nQU6
BEIqz2aBYpBIL14gkrD8pvKmw+C0F8dSvCeyrQVhpZbYZlQoCLXUS+YSu+HFLkF0TjtcEk/nPD0A
IR/6nipxUt5R9GSHLCoYztE1nfusRKptFo8RixfNKoI8csM8ljWNodEcJyTns9guTB6gQcE6e8A3
8fXNkbB7ok+nKPlKdGyaY6Q/aIXHEh5HWhA7PQ6ZCrSG2o0yHEuzOQMEgKA1ZwfSF403gE9nY26x
hy/8+XVBtgbSINarVU86pvWL56xwdUOnjaZr5VZJnD2Rn9EO+V38OmcsfoVV+6ppzj/7SuMMGPNU
k57xgLGEMxs2vxtN6AEYgvuBxJ5yPGkHaIK2tysyoqVa0+xIzEal1y/yvegQ5veTnRJi1pT7qily
/NKCI9IoYfWTIyRwcEBqlVdj5CxiDeamJZkDmZYuzkInMQLDn9mBVFBbIlPxmf1QZ9PYoEQ9qhUT
uLEhQ92IJyS77Y0JFtZpbi+LufNLSacjAXspWa709UDlqH7T9UiUxv5HHEdYq4m7CRsgTfvRWbnE
3oRZkEU+6JKaWfZcveGP6w+qyo9wYqZxqk6QJ/Ooc1SP9WlR31C3+bE1QSyotfcyVl9yPoCXgDPr
cghOqeUc8GMrgZSeFzgOkH8T0aZSV80BtyxqhLLeLDmTQ8LlCUufPJhBTNXZjzsIgJVM7KBP2qPa
D8fvJ773oLgmeIWCSrfWjvf4jnB0POctWVroPGiZwsnE18eEtSNKE8AAfS58VTDpQWm742RteloA
vTWmuwk9yHZSCXjpa2gnRd2OD4SgP06tO51as71jGxJJ7h1gl5FV43Td/vsllLM9+XwnCYJsLksu
WxQYtj/nzse0fg5brdTDclSX7kXgaAxY2sYnaC6/htl7ixuGnlOiF+ufgEeuUGjArs3PFvu7gbti
TRzlxLiAKz8TJIsq06SBZKi+HOr76HCKwsCQnIgCmOCs7sCST6GbWaFZKmeCyaj0LU0lw3wpfGvo
n3UU3H4zc9uITyAAsIQpD40UsAOqTSZNZ7dAaWgZJF3EfZT+OW6ULmPaGOz/dzqqsTLGk4qssKiU
x0ovmPc0otmbgq4sLeoChNd6xxC56gZyggjHxTaC3k7+Ed+2q8R7jUYRjceBtBL7C7EqKdOVVq4k
0+5sOnw7TfXRDKr2KDxCMms83bMtDkqNLS+WihsOA70Skv9GvIIXRWuci2ZoP+jERWztCDqClqyn
oB4SfNsTwHgGkW0AzT3I1qdvcT7IuOkeeyduN0b1Vump4Vc1caczbxC5SpuKptNp2hsaEubJ4qQ0
r/PTafoEulWfOgVtclmB8TRsGbSO9xQbuiScnM0A1bl8obbEMqmtwcfxhR2Z8+2C6NGqdHkguP6S
LZLM8wFbldqOJtJf1Cad+awQa8K0v9u7xpDuBklCoeXOy85UGVoOdD467yVTuYDUgApp19oxb3ON
YcAYB6OO99kd0ks/mfrOSYzftBiAJPT9ce44By8pIUIwNnCstS6NIJoLhnKh8VTzrgIiSxPlE9ol
r6ZZ3dIkAo4JLShoJCYvklOtsM8BCS8ElpDoxEy0V73jMHUej1dC797jhIRZ9/dQI8QqcYfmpk5Q
8QglR4lYPKKiRw/UeHcT6e/JaC692+iHZlTufWWjIujf5jq2X2w1ekOi1GKhIKNVkssHjMzkcNQh
nNFba5twyArmIqPpAtfuucdW7Gcuap2OBVeJ7O2YSB0tSvImcPvTwkIaMczaByjunee2+SHKDfeE
yU8nQbN9o9ywY9glNa2YjSV/GGImfJSfA6SHnh8mtlp1nwito/80dQZroDltDRygl++/xSqiW3qL
xGyPGQ9OZp9QCHwIBnGX7kDL7ZRF+aMGs3zb6eiGpjn60KZ8CGwXaLqZWfeF9oVf46vrB50igpGd
PyNG2HuK0jKjoj5E60Ax4+ocMvVPk8SteRDLRUmM1zSykQynrMMpn9SZduSPcLaygNpuCI5Ht8kV
Tw7PCi8G0hu9nreqdOAbTq8Q1DHq64N70CZjRRe2P02RzRAVNZdeBfmkK0QlqwWUEI6jVgN6rp+T
8hSNINasXn9wYpufsKQoYYm43FSLCtpXNAEE2OUDPNBzFzmXpiq7kwqr8MmJuj/MTiQ/MLZ0G8Po
vD3KoLsVGzPn3OyXrtaHDL3EJll67yFHJlEQU+B17Y9cKW6cSV0/ymHpDE7gaWV1bFzvlBKFEHqT
GWGCQSjSZp7YTmXigvjpxIdhsLajiH4vreU6FzkJb5aE4LnidAGEHVDRadfXqYmbMJLiYHRksGdS
qcJqWQvidDx2dE8vZc95khC8sh7doBttsZPRV9Rl5duikx9Sp9BbNNoULozCIAbsKTDSuLq51/KR
5xJhKRIa1JrGhsBfzJQVQVHjgNmtcj0j1Lzfs+ci9KASCvtGZpeYWChwa+21XXoqRNPm2bEmhNal
sy1X7saSJeGYlqTJK9HrjBTxYmg01WvZWa+mRY5OgioxJG+Klc9+XZL0o4+NGAxxRf4t9z08ccsQ
gkvCbkEwLJFL+FSS792cPbCTgnAjVZInK966Khp3Cd6F02K8djb1AlncpFHMDSmodR2wwvGu6Qxt
13HZpk0N3W8QTz61vTtz1pTvg6WD959vsSBCyaX0TfrboKcP/WLRHiTw1ply8hZBzXZmUQUL7Tjf
3WcOWQouMVbBOP1EPe5ha2IfsSdkmX310tDJCsfJKxgpemVgSo82fF599inEm0hwaDMN2jHOmkDu
tncaf4FWWY9RQzXjED8UWb8qHo5gvZiM4s4rsGmbRslVNi759d5riTGyQwed07IyZFb77mDgKhiq
97JwHiX4kx3yUhkMidfsdcCdgZ5Gs9/W6ttswunVjeFhQHNorVWuuJD+gD7abjoEorAwARXEG5PV
EWkVwinMg19FOxbQcKWy7SJAYjI5c4aLHuKuh1lDC3+a4vyo9csdLDRPTk+DETvswwglBwGd9tTF
4rOeaBQ29knNnZ/kmX6QsApyz90lEuVF347zpbXVh7wbGFzoznIQ8z22mTZkZf2GZZdU02p89ia8
pYU7PiBsDnVqjm0KHyL0IIsuwLF7nAFUTTcoEJRXlHwTopxOOq+4Cj5sobtclsdcfUrvSh+/OjSH
/JbY2W0PLt93lqdaNRnODkbhG7VBjUXbSIqsCCyIAUzy52QrxAqYwK2OT5l1sSZp7pn+bQDo+0lp
2QuoJp0VEuoLcCjggGo3YEZLDcKhd9bpxPABI5fujULOrOu3DjEmdXxKUL39F/9QT5xi4FqUFVnk
1ZMpEvASNiPMWttNljyMvLqeeBBlehEvWHAntE7zU1XJYxInkV8cJQExWMd1jtTLOP+EivSekhBg
FknYuAPoCP2gLl9mIkimyK7Gkl+Bek7Bf6kmHdK2XOEuscMgj55x09ivnlEfpyK7ZgwK9cJ6IAC3
+lNr+P+tOt42/iKR+B/q+MvPov/5N138+uv/1MVr5r8sx3YNWnoO+ndkTf9HF89/QUVkriNRyMXI
3JFj/lsXb9j/Aj+DSh29iqeqhodo5d+6eMP6l6uip/c0tMz4JQ33/0UXzyLyd3kMWm0P07ZtolNz
iIv0Vk3oX7RE6hSXSpwz8UpqwCOYfPUybGwmOnhGrKV9MEUHQeyeudRGZFvPyXuR3HXj2VKFr3He
V6syVCEsNmkRaoIj45L5LZOeTr0VNfgBl8kaPXCyYqO3GgMyK5f2vOhQF4afK1EKy//w0ym/1P4Y
PVXKkzUHXn0srjH8PM6EjFfhwmw0zuHO2VNfOLQv0eNc/16IRBgrHGi6X3jkILAh+CSVcU1UX7Yf
aW/sG7b3ZNqhdOh/eXJrR3EwMzsC7xh0KWoLN4Z5cIBnGXZsO0pZ+0ZG/Aiz8phWG1HxxhMiILZy
GvltRxeWlGnOGOvtSRSJhJRkq4bsnpEVFOUp0tFdqvARXI648b6zjEtO0BU6GV+WH27+C+gQyCfu
s00gQ82wQLG7IEeeGH9D1FkkGP0zGQHme1HtLIzwlkd5FrroQVPUNMws3CIL8VtuZEQ6ne6c8NYf
4HCgkYu3Y5rDBY+3ZZ2cYuhBhmRFiv7QpHbwKBJtvFXVnIdAIFmjku2QwMWs5zBHtjQzM83TO6bx
OCE+qt+Nlm+TuKCh751ovBqBBatsYJg5zF3QCuEb9FhlnJPrwAif61Ssm2Qar6fPU/ZuQa1bE7Oh
N3Ckdd+G+abvM/shTj9r9ViLn8TVkvxOfqsGjcgB31DfuoYdUvGnfgIQdLMYntTajWuqcMRHUPeU
9rZeZcoYdVYYoDOer+O7wvJLA9eParltNXKg+H1LMW66BOofDlMKOYy2nzxVlCyhXmch/aZA50HN
DS2gldQ148ZktGwTE8hHke19/X9IM6AGVDbWOuUS0Mz0+9gKP8EdNil60Cq/ykXzJ+JlC/IckB9M
VJ1RcyzFsrNSCPJcVsHXIoYsTBAMRXbkm4wDyYpBzaPAEI+DygFvXxLp5KJg+KzFTfR3JkEB3U+/
c3hEebym2Nih/vFLfoy6AnyMxK+Y+lSMSM3khdJPqVXG3j9kr64k4S2Jsoh1fvTiiCHLVxYeHp7c
BQZWLeMwEjy18cryWnjX13P/rcFhr3oEnPBNcDgNqqwIVfzo/UOL2t3BC5O7B6+75dBxGJNuOp6B
olR8R06b1iZLpMXNK0PgvrhhQYwyDO5HPiT5pXMEiB6lSI4/pUPNvBBujJWWVHjKB56V9d9TQtkq
495wsSQisb+r5xapkazmsCAqQxe8YvSUWybf9iQRVfOsOE9217GZYpVeRJAclZimxHhJsvtfFvGn
P3WKf/UMO6st5C/yxT/XRkvVMUrSw0DU8Pe1EfqY7iX9qrwrvkTdhcuj19CqLYwgn3jk6JLy1APs
hI+1fjL31Bc6r5qCevRgOhw+0FfPfOOjqgHI2mUhR0Np0zAztO2AJ6fpCY4jut4SLSaOHOHbU6fu
G3oIfbc+/m2wrMkatIWK+b6+ZFJ+vwOiflbVpwjlvGcyzaIJZE7AfJJ7wQvEVNSkGtENUNu8qik3
cbhF+PlJhfIj9W5mP8otdnWANseWXIGpu3ftM6A82Nb3yM38mnu9TkZdJEW2/SiSl5J+vSX/NxXh
/3Xn+cvd/YeGcHDAAZEJPfC+vuXyimU4KI2Yxz8Lsdn4KtL5vv0yzAcle5hJCJhpcYvubJEc8p+/
Z7bM//k9m4Zuu5aDP4UN9+/fczXCMJkEES56zWa3bbSzwdM+J4GpMtH2LW/bAqKMjrX74PVhRHSv
eBKoolsdp9WmrjeOvbPNMB92Qj1xXEPVpDfPef0IYbBr7411apUDbFYlfQeom9vQPu09QyBfGR7/
80dZd+t/PLHe6rNjzeTTuPo/bKRGZriqCs/IxzjTeb9IGgTNyqHYOdc0Tf/zz/qHCnl9O/hZBr5r
nbtG//jvd62j6Z0kskQGa27VwifdtCAFethZgI8BuPwvOl76kf/8bBqFkIrlQkcXYWn6P0xck6tK
RYf87a/rDcbTgwNEfkqASzTaQdLtqrV5m8u7rrQfihJ67BkTeUHkBU7r3Cemqyh1inbtAYUQvdA1
sC05MR+6rKs8vDJCL/NbnBHdpzS/YvNdLWEAJG+Zke0qXvIp7X9bCqDQBMpcf1iQhWtCDybkYXGp
++tVYDN4Eu50QWmzN6s7oNbQACHrsljghYczof5sl3hDqs7E6MUxDyqb61pGEIPtk/Lji3aXixP/
Y3u9oPHYTPMZEekhnqO9pCIwwRE5WhZ2qHq6AcaS/WSML8Ayd0L5wUTqoCTK6hkO5vaOEOKoF3uW
UOwFPKmRDEvnSYdTnY6AmVjvUy573R50h70MZcUUISpg51s/bTzBdUn96EYwNehLwqzNjpFZBmPq
tlYNKr9HWV8OpGcFws91oUf/cBx+ORmhYfQ1Ezsc53f0zb6Nm6OfSCZIdjqbn6lw+htIS1B+74r+
XbRPPdr0kQyFzPUrZ9w0bBIxdQ/oy25c7UE4JFFFj3TAvOUPM39SGnLjgeToPSVMFZPC+7l+rnVD
Kev3BbQTkyL4Cq1LBYl2Bt1QILUfK092veaWPQ9RCJ8z340tNMrHYaYZmzgbE4YmGJ08pgCu+cMy
mnIW/W+a3sb3Njngem57BJFp+W6hX9LwbuFTzuYxpDd+SIT7ACZ6b+PXJK6ba6Mx/Gkg1adbEha0
Rvs02dQxxSKyjYjOTb03V/moRlRjOpMGV5B4Nm6MuOUO71RrQJ11XhyaJWwrI5smQti9jZLZtems
j5SqR7bL1L5878sbd/ECkf8UiUX3OEdid9OieNPU2BAUpA0IGZkWinq/btffIeCUR02e75Sq20+8
NOuOBNIrH7fqUtwWjsFaRke8bILIBKbzvPruBwoh3eJZzOJrXhmUiqfRZdbOMb1v4muh6QEJH76u
3ObB5L16GTVJ358WkTVeIFv7y8qPFffJ/aVTXYO2DwR4Mvc8c0ROKWvdX8Y0+JV2rQbhrz/Bpabm
wa+5ODkePcgUYl6f5W6imlXZsWKMeEjfJoffLI7rOjBOJAInEoycvhuyfo8Oa2vM72spQnXjxWuq
lvBRb/sLreqGLc9oX3kC6BbtFdoADcKXxI/ZDhudWiPRORCA1fOeUBRDwIO02sYbyqLakd+71WBp
ocUiqHp7pHD7smSy2iPc4C0DTw/tg6paXok3XQ8RDt7h9YzRgdFw9HtOWsx6FVUGSmq8RyrU4Sze
GCW5Vfe1iJrMA1HWLpuiSRWeeElYLwhMnGSTwMoVy2eeyu+i2LYVOkRwh0hwH642TOGKdNKkuVfi
vSENTp82+PhgqKGr8uTG7rWD3aQAmKkG+DyjEi5W6q8OMo0IjL7YJRoSStD5nYgQub26bk289K1s
HwCJ0l7nv64nC5EgvaRZ1s0gPka0/oTD8H3J5t8HC56G9ejgsYt6PGiQSojXoZgTim/qz1ZEZWkr
2Cx+K9G40T48Jrl9/5zKgOwnxFa/1ntuNHCJ8ntXse5TZ3rTuBkxdUD63a8nqkErHh3kLHZLR7kg
6LK1gsILmWYytYD1GRMZB3FjHWCokXjMu3hXs4p17mc0fNapTZUe2Ouxt/ssmDGhgfQJ6trztULk
uw3Zm1Z9pZVFnU/Gk002CSiEhmtQx5HI1NAqkcbw+CbdEvbVnqZd14SOFmRIXda/JM1CYMg7aVxo
jhd1cixICTAQ2rUNWeDYkmo0xRHSBFWxAh1tPq210JO4JNW90J4JRIuSfVNccTsWyS9z2TgG5ObP
1LqnKfDda09FvH7XE1hk+7Vg3DFAy/v3xdaQbrz+RVOe8qkIsTcHcJy2bm1xrmAvQdpCrsQ0WRR5
885s4cMxn41E2JEBEVVYUMBgtOumSyCj9qXmZzQjjJw7v20vYzFtqTJ0LIqW5evOO4EjmAvQmOW+
KuxLRTYztzZ9c4crKyv53D7Y7i2Nj53NIvxHYpVklZzU+DqZjIDFSWHdjBDPRP1bbVxl9lNheWYH
iHh9OKz255xYZmvF+BL10jrnVesiN3H/CLgthZqRHHLtCKG3rx9nVkARrkXQ+pUtww26Td0HILJC
U0doR/p47J69CBontwLz8fTTwydQp0Sfr1yLhk0Ppj+CgHqAfq5oqBZCz+kOmjHAePTelLh9XKCf
IP8GwUfVp6k7T0WCQNhjOsMaqrjMgdwC+h0tCpYcU3zextvE8K7Af+m1j5uZd8pKlY1Z8SKx/Gmw
tjz8m1rx2VD490lAouJxwsWP/oMYnADeYMeG4JDLQd54YPKNNCEtvxjerUFwPTMyPVM2AuBYvXYa
WSSr8iQVwQIzsdyOfryQP6Pto+Xd0q+VbqIhWmH5n+b4w9HfZqZUBcwUJng2uoV03EgTKBQyWgiO
wVyB3I5WyluFsBmuCH1XnTwbQj2DZdYpD/DW5gI1vPlsVOZWB+Vks0iWGX3I946AEekS806IRYTG
qRp4ugpeq3rcOiCAE+pGU+sDBziMTTnpYPohaHr9wR1H0TaxgqQUB9RfGwPfmjKB+f4a6IGozLiM
8pBQvOQ83jAlZwIetOWjrPeGcVXIYhkGRPbKdeqyQNe/DH0k5TT2jYUMghk+rp6yDX2tD4rO2qRF
X3K6TqSzlyWtWTIVHEAqLT1Z+2sxRn+9JQ3rXCfJPeaf7TnZ7G0bGbL9Zat9gKUZosxnhYreZEZE
pEmgzapfaJ8VOsZozbLoMPRSHJW4YxnyoI3jlxnrxSyIq6NNlyZ0qlLinBAG0bS2Ii44gugQEYWO
rkXXmT8kyfevx5jICZhhERlQJm+b029cxvDxXIa4LyhNeeySdENCCC8Ak9BsCJg+7aeRC82LMAPL
nrLaKawOyWRx7PqcB+y6VI/rIqE4Fhd+bpHJWNL0u3V594atyZFQOvK55Oy+/jIMN6DWh6BHaUea
AU5osjEtXjMUb6qZ7JYufjEFbCm7+pxhUDCM3nb91mq/ZnD2EB+DlOZBVs5bF2okQrPAm/Xzf1N3
JjtyI2mXfSI2OA+bXrjTZ485FAppQ0gREgfjTOP49H2MKvxIRSUk/MsGCglUIjPl7iSN33DvuQE5
hsr0rrDV/rSnRpmigkdC7MAo40ABKNnBkFkofZ3kUgiLtXS7M4abIMleBoSKabZfCErp2xj9jf41
HSNOdfBVCM3UvEM6/Q2MsHNHSKNAL8XrDBX/NmK+l9ovXYGhi6JXjQ07wEM6dZ6sHuKaf8JmOl9H
RzLO9qrwBPix66Zpr8Y+pUj3BW9zy9PCXFt2o0WdgQdrNL61Do882QWZTsgmRSWv7M0IKY9b2V0u
3A66d3TGJFxnkJM8i7LddvgmGqq01DIOJV66CJayy+OY4X1QSRYXi3t6Ht8y9T49seFGkvLeTfrJ
g2YQjCMWcjXQ1a/u8LIs7W1QJHtVsyfIAN4X762LTdyDxkkVWbkWHeUiDkGX32ljeztapAXI5pDE
2YuFur1H6luU6ePaS/6v9gHPVcH/fofj/M7X+b836VtbddVP+cd/6v8j7I7LYP9/MHb/tVcIf5TF
t1b8c7Og/oX/LBZMFgEGPbgHvsM0FDHqF2/H/z+6R2+O3dVHOOZhJP+fvYLjAdUBxRCYHtMb23ZY
U/xnr+Cwp6ANxKirQ7wmACD43+wV/N+HAwq35xgwexzX4HME7I1/Hw5Ytohs2550WsYFQGklX8Ys
t44d5AZqwME4Eub5bSjzBRmOcc5GRoImBX/ceUc2jCQ+uNFZ6hUkaulza3uE+hY9SqBo2KOpvvRl
wCus5Z099c0NoOyEyi+jnS3oDmKLKOC+8Uea0kM5fE8CVqvs/HD3lCMHoF7sovizhW93z3yWUcCS
7gYQT4dhTt8sIjlLvBdlt1/9tmYAbwSM1oXM2WKDjNwMbWTlzDqW6Czaotum5NnQlnnUawEZkVMD
1Ngo2xPZ2+ASre7cAjvds/QbfvQRIPyaZhrR2qvwe/9iz7cBj/XVyIB0GiaJFDlryV928sx+m3sI
ZgL4WvBCN/6cW5GORt/C/5LW9GULsEcti36Yo3VKLWzrZm62J2fqih1abIfH/17XIVS6bG46ad7/
42b8l/mozY30z2mTrttQf2zX0sE9MQv1PuyOIADMBAaYTJ7h48W8sE49IjfJ+DHO3WTrE5hNGSaq
XY8KJbHbk4vhag5IPnD0Wm6nypPUwCTJzKRzj4NbbeLIt44pdsysjF4bq4iRrVJ1D7k578oueuxr
pMGZL4mIZk8cFJPcSZFd0bP99AdpX4Na+yrxtW3syLkH90+J6VKEZr6PEiTYA8+mj/NuUy//jJni
bxMxTw0K/zF+43FkeugFju16noUC+cOISlazoeV63my9kn1sIlbELqNUfLbfUWNwsazhB7hyYhCT
wtnOMwqVOZ2HLZKHsPFlGk7CAWUoa8beC4sGzJnYMXCTj6gC3GEydxLY8SIJqQ1KVA4FNqfeR6pn
Gbh0td4RMEPyq2MTzuA/o4hAbqP+Yheo7Edb8ICIgdez93kZq2DnjD2jotiMQziYxdVhBTOqZ3IF
34wuzDdMT2yGbJzpvsfkEh0K5oruYCVc1Ky4XzyGJinKWJgRDYHUNAOAP69VAPO1m6wonKvmvRdW
+4TtlMT7dKZmaydm/LBlRx2KOYOxLqakjqc8+uIOpAe5Tdv8ZdZsquPm44VhQmm5YEAtCGQfZpW2
Bve+SXCUwvhZ9qNHvS2b56Qbl2NdaGkoiw5cxJQnl5r3Hbv+beZ13dZzEuBeib7zSBuA2Dz2B2yC
N6NunRtDi+7taiI7wcefEC3c2lbMjGwCffaXAfW/AB9sUlLgKHguLBaAab+fpkAKI2MZ4a2sJ6YZ
m9Vm7Gy1JrGsDe+IDsrsQkaJupVcTVGQDHBiVnCUSc35FhX3SHbhFA0CE4I4yMyGVxxL5Pj6cPrz
ofBfpDVDZ41sItE28Hl5bLB//6wZGbyT3w9MjPKRp1+nOKQ531oVsA7Sk15GB4VI3HWILtxwYcdy
9MzmS1R7072RVc8RYlq8FQvJQjUJgASkhVrKSa3FeYiBqQgthyUcIjsI9exNNk7CZIlAwSJsirAS
u4po3d201F/yqB4OqcteBBfbqSKLa6OhlWSYdNBnYBijmmCOJf2dFMFhGL7LufgaN667R0LzaKiD
1LDKJ8xw2PYEswMrH28wBMur5nsvrtvidDBdeUQq/K7FyQ309f5g+KIMm7orNn/+VY0PKwpOFgem
h4s1h/m9bXy8A3xyTfs4SqnXJz5YVCuYG55jwpqI1EJqdqZHjBgy5SznGuaHYva2RJJ9zRGxrJ/V
t3hIcXZdWD/ugOiHf/mAHzYP6wf0dTAbHH0mFIIPL/zUdqfYnj3Vu/PZmiipOLPY90fauNMMBqi2
SSgLVv99RC5TkvRIFx3LPAcBqik/InGxa4NnsBI/8iL9UufWXx+iD/sD9QlZVcCBs6DgInf7sM0b
RnDFeUocglSSZ9UejtggWHtDbuofhJVbDMRAWriqafOXUewhdSDnyaP4YGk/UB0SnjoRjGWiV/7z
r2d+fJOqz+ai6UDQATOard3vD43rp1EHOaRnTNzgH0oRPZSgn/Sh2eU8Z1RLbFv1bgShr7+mNmOx
wMpmhV9lkqgZzbEeY1rCIrvVTW7wOceq0yVusHezT3HSXwZEPwxtl5c/f26D6vPDuUrN6ODZBhvG
7al/fOFBLegiUChbz621bdIROsyKlv0HC5BeNfZ1bQ5hHWn10Qr6nyhBcaL8+TOY/3Ln+fTQhkE6
KvRB98N1bfKlqoe+5Z1aPU9OUByAa2Dp7A1YIfTPLoHhsr/VBoLAm8o61L6zH/ncKCtxvJuEarAT
qmmC8+R1ZWaBR43O6mYkxxXck9ddDCBu1KiXXL3/pNUV4KKsbSL+8k2UqufDr0m57NvcoPyipm99
qKcWwxsl0RZASzLjlJQBzm1Fl1QxFSPSeqrNkxvxNxrpUeGU8iDooxE2mDhf1d8fRITMIHbuxz5B
YungQcAcAObOedc4EjetqqrNelTYIyonX0EbsnoCetAWLCoLFlpDMPGoHrSpfpP0DxssbS7zHo++
DJ8sS/CTobjiupbAJ5F3hTGh7VcFSh43b3YfI8qDGOdNWbAd9AI6TrM8s3yOH5LIEDvir+ywreof
4AyYvnRdmAoBCb3Un9cjwI2Y6HajOHk+Gjh9bvh8Mwd3miPzgQ+DIcSsl30xLi8YA/atLhgM2/Gy
n9VrPUf7Qog9Dnateqg06hjPkfhngDhpmonIPnK+luzeH1Njib50zMsqu0HemvKSzx2uaka6OGMi
pzlomIfUxW6nBG77wpcNLJCPc+Dw5xEo+edb2P6XC89okOPO4njyDevD4clPn2UmctatJZxhqxda
dTWa4KLRXl2LH8S2PjZeY98Wpf/dGe3kbE4MgXrk6JbFnAXL187BMxQNLgoffXm2RLDshYdYVfK7
pWb0AKDpNVM3S6FzGQXfgJKIKPtZfzcG1nxlFtzMdsubxWF81vQLGxpz6VErQP+KxmizqFfmUHsN
LrxlXwG2wMvvG2GN/Pwvv8a/VDuu7SuIrInCzba8D79GIGVcBRWDWrJoptu+g7TlWM0tKsTNesOv
aMx2jL+ZatOdW+ga3MlLtwgKvvuFk+3A1rwiIKIWUvVbWngHzW5UKoj3l7ee8y/VjsvJbdA2e45B
E/7h8Mn5AnYEGHm7SDYCU8cecb1xVmSo69jfEhuACzMVw2/FhYAsmCoey6164dnI+jso+99+vc3t
VA1fiveOla0qPiyrByS63LiDaA+lYJIsNWJDSCV5mzSYc0rzy0KZJXAHtR1Pvhca4hNBalweTQcm
OcVP6yO4FHVyGPXlHUkd5tWgo2QEctSWwLBTSdyx69QwMXduJ498AVTcwfTN9WV9mGeX9QU4Cbsk
CY+G4cCk0OP+xDyTa9WOJTRCY90rSwzmIFi6VFCUaUnIDvxBZ3kwOrypjJIITKygxHiqO1CPGWvj
/9AgHdjfvb5GBmGa0Fcm4zqvSc/byctT0jXq9qCNZBAQlS0N37i6Bcu1uRhvGVAHRkAwQVt+z8y8
PyO7Dwc/QuTkTsSDlnq9sTm9t9UQOWfCT56E1jjYO/PxwKwLwgTBjoIyBVEEEZemIKGLcs5QjLQh
Z4DaF9rXoszsi2blzN8HSgPsF/NOsJraxuVPo0POhIN6Dmere0w6SqsxY1ORizeT6hbrn8tOhX3u
kgfZhnW73EWJ/EwR/gnvDwgk02BIkEJdmEfj02DOcmdViOFtv+xDy5PH2OlIS0E536QErWiyjS+u
RAcFhPBZt+n6Y1uGXcRjup6bOEuHQzkfMLFG57W/nJakA6a6DRymx9owvaQp+z2ToWFSV1QYrH8L
TldtYHucV/broFBmZsALYa0WK+GzRWTf2mOAw1llFOE8M3agPsKwxsMvZI3Pjl16ALlxv97y69Gi
lSh1MJDdL+rw9iL7oZGc1EvHKootarUFZNLs+yy6GCMVYkNq4wp/g6Mvd4F6Ic2qf8rZ+EmjtQ/r
E9yy598YPg+4ALnEsbH13e9Vwicgf4M1FcNg6abv8UJjbQiGTmBajo36mJ3tPmIwDtNianal6gFE
i8stt8mOKQs+jctZRo5c0FGP4jPn6+t+yhqCy2YA0dvip+lCwZg6a8ordmX9hAWG36BPSnhGPEr+
Yn2idhRbiwTFu3rq3nrX+2rURrFJtUw7zS36woTHoOe0CjXU8DMxdWBwpPXJnMxrBl0OOQcfOuVy
Ppb05XdNYZHm4t8JyCmP+Cea+2x6IwLjSg9I02nrTQhZq9tlQTVuZwdRvzs8xCT5giet851tiVeI
FcHBR78rht44TjbmHgSQ4MQWSCNlwgoqxSi+nqST0S17yyDpxJTDRUsa0BQoR2G0cne7Gzwj9D7z
3TrY8iZS3oIIbXoUj8Y1aiOi5zvj+5wyZCCOWO4KvybjNYWKs15XDSQmcaY+bhQ19vCiJkY4kLrY
I4hIU9y6bVNpFrqA5NlLTe2Q4QI3JhqHScYst9KOPw9fMdUEO/se/kJoMUhhftIF2CS4+kWiHpU6
PTkR+/48gmQY11xs3XmDWGD/+o59nQWHJfqcdoG/69P4RkQmiQaOcQ36ugujnscftzspKOXy4C3L
e08yiHJw8h19ljJQFwA/BqxcY1Zhnc4FTHjQM4WQbK2lPwS2hKUfAo4gLlU9haPRd+Fg6UcQze82
wOADqiZu4aH7ThHInYlyYG9rF08ACTPa6Kz5iGeW2gPE3DC1UWOYoWC3uMIYChYJxMXEDx6WDYfw
W1pSVrhxkOwd2S1HfWa+ow2c0FDZdECqaHR91tfEVW+GyoBXWHXXuQ9sFKhQAuFvct6T0301JuvJ
6o0z/+AWe93TOvnx1AfUNF7ABTk19RC0t5bPiBLFmlCzHhLAtxr5LYglTH5tEgiXAsqgLH3+kkaP
wVRdEmfwjnG9gLhOlrNsJ/BoOrKagMS9vaF1P8ixfkxHPoYx8o722blm6BH2UV98Tt30a5fbu/U4
qzr/xjZzvr96e6QsemLIwLPtwgVRD/R6BPyafNh35ZKgwiTPdjskkj2MeqJLzgFt7JRMQf0/owf6
ohdv6ySoZN2APpyTjBVMdggMXgyamRvfO5hih2lhdsszvh526+FYD+4ziEKIK2K4W8sTs3CAbuTW
a57gZ4d3XvWsD1cCpMFqu8qj28mxyXhXA5r1xLA5Rjh9xvYEm/hX2xuX2janv9uz6QHJUKG3VyWq
DugAZrjg2A2edckNt54kTUpl6uGGgwMeEffcwNNsCuZpkAsAJnkHHvc+LFoNoQo3d27xHXtveJmI
nPt12v66wOpxXc/MwYR3WBOPvf6gUme/qU/2HugJAlCejPVwTlzu9dh4jNoA1a8n5a6hgToJlwqg
wJNFVGbGzm0DcasMZ41MLx//SamLr+uPvBbzumo7CIFGXm9MX2WPVISvsnYk02zddfoIgXvMC/7o
qaY304++gkzqWcZTl7BUn2ueqqzmFaq5dAikQ3HH+9CoWGB2WXnWOJwhTmT93ss9l/IVVRjvjqjL
q5s8gJOR+wXQ9urK2YwWThpHC7lB6tjHfOQ3W39KJiwzh9pcYO/yjqNZ5NtYS9m3U4/5FFzJpunS
X8PlQTa4h4mr/Etdaai++fd5JWUlUwpMHnS27HF+nweIPJKejwueFNjcfK5dRDEesiqb+713E20b
NzHqspiIsbiQsJuy7AvcSRbfPmC10QnQFcXa35r9/55uu8z72Q0ZjBzUx/v9QyWdFcGWYju/8qVX
jIxFs7SPU0ATHTPpMFiMl1E5szsv3WW8dPd/bpT+ZU7iurqJAtThFsX7otZO/3CrWHXsOFlhy200
0KRneXSZvPmnndsPEMd3+YIfb92drOcB58QEfeNF1tynyxAVSJq0n70PxivSTrHdv0gUrJtymfwz
Ad/ndnSzR2/pX//8odW+7ePFZDLCUGwNx4C48fuH7kUl5wYqHESRhQUvxhrTn3GcUoodNGOE6u76
V/yf73R1MaUPfWDPmgOBiLb9y0f57zGi6xsMwQ2PGSITpw+tVTf7kHVm5LD6MFHczTxhvSD0tfSB
4hHbBkaq1pFC+uV9pEXFcY03anUIWPi4U68XN34q/V0BLTTOQeQU2YA/UZ8e//w51yHxh/sf/rOB
zUk5nDzzQ1tVQetJ+zRhHuZByF9aSpAW/csWCuavxtyMugs3yhO+NyY5Lp7xcRgoKLQI+nxb94fR
w0sDqMtgGcERPiUMSbyJeqFHfGf6+J+7nOmAi496PfW6BnVR5IyPEn3UxobQ3riXuqXmTmNf7tbT
FzkpTg9h/Jqc1G66s8w8wYvDy7fskYv3s74PKo4hgabXKv3nuiBoYRl83NBd1B+s1DkjPvIq2ugl
fl00iVNpTqzzSKiwrcCHHQD8fTAUJB5A3BHty/pmT2vRh0lCj48Cj7iimPKiTI6Dg6RInaA1kBuD
ZOuNMeWHQXVS698uEdjQ6/9lmfJvh5Pv2GyYGaY6Bgio3+9nogzTEhFijwdHNZQFr+X1CEdQSv1M
bbrEHbid01R8R11xMXqOqbGhxxGi+2pm6f2fbxZD3QwfbhaOJINWGyG6bn/swdm1IfsIArZo0+Kg
+54QXdjitNCo7LMhQpdsluyae3nsU3/jOu0PkjkpOb1+l1QMK20DFGfi1385xP9l6cRU1GKq4+qO
CsT58Nw3nkvIdl+MrEc7e6fNgEjiCgdcrysvGqnGbWWFay+q23VDHJH4ho6GMNguLw5RjPTMIhKU
mFap/gvD3v/MRpcuqWXmls4Ad7pAwJ8alktRU0j85Vf1/ivVhRPCgsxl2agCTMYx6iX1j8PWrTPq
EgUrLSv9xaCJD3hdh/Go8KI+vlL6lQkgHrAoPUDYqnc4WeZM3r7og9HfeulXPRLpTgxOxYpQHrGn
Zney88K1KrN0G1BFEQY4LTSwCrt1y5Pp2Vd9ASetz/GpH10GW408pYKVxrrtx8juyLrerQ92297g
T6OurC7r3AI+a+ouOQVfRCWeHQnb4NxXk8FSIx04qBmoq6406xk8crieOrvwD6MU54zgSSy7RFyN
cUlaj/GzgkkBfhiOjesMP9aS3BqKIYx7L6HQju/LmMZ8LV/qsRd7ktwfh2C5W2eqpW1ifIzxVPbT
ldUj9adqMFLfSmEzxI9kkK4rKCjNtwDjMppiPtH6s9h+bdPdNtl1MsVpzJTCLpagZgFbtbV5a6bV
UdJ0BaSP7DNpfAkq8wtkS0IWQIf85zTIaCs6I9/16Kc5oPWd75XzFqdmHa4/wPryXNgKotBtNsvI
zLElF21bBu3njrQZnA43bibJPvPiG4/a+Tp6G0ilwUOWOLsB9bms6Vj0ZdnVdQGDQ/2quctKl3CP
jW4ld1RfxlVneV3UTbRn9ksutaCchBwN6D1IAZSaVyrxgqEtefUCmdY0g5m1ZhgzttN9Xj+n7dSX
SQFNADbVe009LoTkJrsg7Wwik8cUezKTMrMh3qUfAeQsAXxHj+y/0KnlV6chFMFwcnTE9tSE7tRi
M2gXQjxKADEgCr4ONs131bkIqmMosE6AcNyL4ddAERgJMST5NiovIkVfTlAfxfRt+hA7WXuCN/NJ
99rokvOiJo0HDjd1UduxyC5FQwU6xQ8mjQPOEBQb5qJErgMqu1Wx4GsT7f1s7Rpj0veSFayrC7kp
E+M2QepzSv2hhJJQ72oLxbatP5pW3D0Rt7dvoBQgNmNOp9KBjGSoN5s+WMhmVJlmqQ21NdX6eZO3
PgGlc3CNA/hjJpaWKhJXBist+QA9fg9YDY479yH1M+pMDhVnIJV2LpNyW+stsa9sRwlHp7HQ+mIK
+wEz+8CJMwWAsV0U7jRizOORP0rOpQoj+/pEkmukBPNsU0TTsNzljeRrzhPCR04pco7JTz7RV7Lt
r7Gt1o7E0jqK43oPrKW9WruUAaZgajYPi6LCrEPzw9tGk6/NKGtnUYO2bgQSUQu+GJOs3fpjxBOF
AGz2+T+CCh/KLvd73qZf1ttT98tX4WFutNQwxuucPeGDyYYu/ChUvvlaJZgQdPJBByRn3o+5HoQS
rxUkK0xblrJH1zidsCwMBXgINiXQE9SOQyp9D+Pdo9EG6Kcln3y0tRNRz+OtF+DuqzuIQWd+Ntyj
sRegc2yW/ZJFD4w/DOQsgHchkG57onQdWBrYbWAnaao9M90iOjek6CZNSv3i4z3rB8qETHMA6+oB
rWyGINBetBNTz/1a9kb3vPMR5Kt/v6pAX8dOs2n1JORVXm59L72sMwCC2edL2n7vZk9CyPahVlAd
OXB4tkHLeoy5h42Y2TpbAQuisrxfx6PryAU+A4bFCajrwvbIzKYpHAb6DrX1Y27BXsLN8j01FMZs
bDZ98bOfQN32GOS547AyIYnnDoHUz5KTHF60p7v194dvg0ylMJ9xIXVXLa0J9bXsnImu/9mtBXdj
Z5QAdXoSlMl5Y14Sh+vLYz2IG7WiGnGXhGXZfaqsAYBgW+GiSUvcNaoJSODKzHZ5jifvOWviN2dB
xN5KNfYzZUXXvsks1hu8FD0ELSrNgcVYPU3Uwf6z0D11QRhkYKzckJ/eVcG5Fvp37LDthtAc77z0
dGlRjKF8VPPUOuofRR64exjmWpiQJb51UBPrFkwRljXhTAlJ/ia0ITOtmd5DDQpKYWxNeWcUBhyO
Klp2ZYJjAtf1yR5l/lQVjHzV2Ks2THdbklxtzfTUNmI/vOzJbeSD7OF5FtCEO4anv954ZMylJ/xq
XQ1XeBJaxVscJwxR3gz+o+q+rjYEOs/iXaZtsilmd7rvve4RAtsn0U94701WPdnkkrylOngxRUQb
GDU80S+xqw8gfxCeDDiNrGp4L/MpOSbmYF3coEOiq6JRak5yc+zLUKoZTAbimeH9Rsdqn972JsS3
Cb8sF1XtJoNVDGCML6NFTPZ6X6xHt2RbsQ0GWL8B3ZuauQOoHXdgtU6DzdqiBtrPZdbEpiGLKMyS
9FtUqiuVRtv1cmgQyjvdIvU6Ffft/JrlccAFjcn1c5cr3smzV0vOw7l8X3eqozY/x039KSsoT9a3
s5Nk47ZzQd+XTdWExMXEWL3EJ1fjb1U9Cm2dXfKN7Sc3BN6W23LQz/ZYNKc5yOsTAzRvZ5EFQQvD
S9MigSQAz78+qO5Q/pxdk/hBNUkzIJnsigRlhBlZM+oDvCbQ0OM8ah/64OdQ6twTsQLiTcErAdO3
3czJmmEb2ID9wgVCjCy2Q7BXUGQYW7CiebDz4BWadHo2q0/rbHx9h69fq56wm5sODD0H2POuqJjv
FVrnhJmWx+FaQQ3TVJO8Q0fRELa0x/hYbuGp3Ees0g8W5KVjNPv4XgdYWZvE1vHMBSCsNY/Vkpl/
5RoPl8U7GFY17vwJumJKG7VkKCAzbN4u8TS3ZI991gIrOudUivuMCmKzXrYkHYujxMDTYTFM1RSK
qGU4OhJwPBm+Cg0bdkIeWjUWU9bEJh2i43rfeAFXbj3tUGB7YaqgMS3Qq4h6ZS0dGhR71/VMA3GV
7iIrBh9Bks0B4pl6yoK7FnnXocoE3gsj/+J5n7Spc9+mEaH3HIAHQqmtMsnXrnFthdbBeF2qEKaR
Q7PFE7DE+g8Hw+5mQrqFCE4D5aBkot78ffYwKgH3IwHQ5iJMrTUcdCUXx5COqcKw29AqolOG6R9L
BREALhPddWGo14ztHQtNW18FFx3t9kyxFz0nJTqxElIsFcfwOvSD2HkefhKbeJ279Usr9Lmfle5p
miNCxtHO2uoMWcfWFSa2yTJZHbfaS7Le+FV9dDzzW8KDpeaQvm8XlOfVMffZsK7PIQLCbxBA39Ky
qU9I5jHUqTk5gHlA7jhXhAUjK5olZpC7xkUBvD7nWssjzKyx2EyifWz0fvy1Oq1m0eyWV9utvldF
E2ztkuNmPeATu7trUs8NY0VRpXc5mC8xK96rUnJkqd5vkzBSYgS/SB7Y39U4rRTKY8jvaQ+nbVEh
j1D/tXU7klbBvWWaEXABJsRFp8E8tQxYCbZBGkn5QzKBlpVvHEum4Dt9dJ/H2cBRK5wDhNpnV6vO
KaPIcDH5zRI1eINzdHI5ShLQq3u/SI9Dg7etR4y1X2+NoK3evZSQlf9cReb8gMSzpcC1ozYJSFO5
DFr9LKqfnRibTa1EDJMx/+yT2TxNDi9yTx/fSUBJNyRY8IZh1UbCRv1kTNmtwFt6TDSfD7LwJf2Y
Ublb6XsiaspGcl+pMl3k/R10hemIFY6EAzVU/tXFeFqxccbmNoMc0qmKZjSc75U08Ruj2VKirrVy
Emrdrk5SUhzlfv33gcldpN/EDJC4jWJy7xrX+Lauf7wOcQbcmc2QDfqWjTUeawL2UEMnsEbVdD4T
wbtTdF8yU0cf7AkjbM3+x/pIWtiwPXeEozAuMT4qKCT10B06NH1rjqJiPdJi8+bh1DhIf8S2KPaF
rLvPVkCF7/SYmaj86df8t3VUjExQEKtT7m12jJpDFdZEHLfrCWH1/rVhInPmTB7CeclO6+cTCeBp
H3MNBq+oQmdJeNpaaMySJJxukYfEi57XEjNVtcNajNZs5y4oUBj2fc0IOvU1YsFVmdGlyEhr7Cbz
xjGgKjQeBkd3/qzXVbW3U/Ey9p5/GtrxfW0JXa++IzWOlU/nk9CZDKhnAJlbBJbiNuVmZzawq9IA
9uKgVtTcMr5SL7Vj9oiBhBms2+1ZKbanPmpeM70kUqXB9ILLKdmQVvOwilXTQm5ry2SKBC1yXZ6k
9S6HHYmHrKPu6JJ9umAIE0h3fwkpW/Wr5Rh6WI3ISzz6KBVKOW0zgrFbz9z3vp8e/MiSYdINaCPM
tkaQ1YfZYHZ3aV69dT4jOmvEzAP9/NTLnjRIF+NSa1j7qBmfPLK0aPvRSEzuDWCsEmPmwCXToyfT
qIfT1Aaf0p6xmmPXgCyW8VKVPzWbf0Ebp4OLiPqSmofMRHteM9lseF0dbT5znyCPcIy02qPyQsUF
kGP9DxsFHRHBc35oIKDD/8jQYK0B+nSEd91S3XZ9/MmfUVlFfs9EIfNS2HUjw51Br7cwAl7XZ2QR
qYnm0fi0Fkq1Bug7swbyNI7mzNBUk6onKbPs2IjiaS2bFocMpVaTgM44RyJVtTtzAaN8uBt7+kMz
IS6ETcEjublbd/G/5UQ7H2DIGtf4EFTIKmH5DRjPQM3pDYHx6OBIL4QqCn8w0q5VjGrZcjDbrWnc
es0jNrvQh3YLt9CusngBGcTKhIOLC21ZcpZJPeXDrNU0kn790A0ObHwHQ+uUm9nFIdoHZc4zrEfK
qQY5FoB1iT2TnbFkxmX6kDL8viBVa0ZZlLVgXtfzNsPjcI2d4Sj6djoJDr8KSeX9+jMPpqSabd23
Gbg69xi7u65dqFD5ervFGp7XurGqiydW8JBjlg6lCNlZ+wH4cD7azxCS68+VD56jyIsdaOVhPw+Y
xTXNibGpVs5+bV9qc+ZycmwTDuKXyPTzSPXkeLdt1ABYHZDOMjc/DLGvhW5VnPy+QVhUTexySRI/
YG6UeYnxVa0FR6VZWCLCMo0Cr2jkl8alDTJr19uTrWYW2MmY+ZB8QLJPPiawsttrDvfjxoURQAPV
bHI8qBj+G/9u7pxvjmLeMZiyb6AtYXTMkntvMYAZpLxNxQhvGaf4GPv+qaqW9w74QelHNoE93M+6
aIyQe9fcaV7mXpJ6OsNkZk+SD+elMK8VE7WjnBeDljf94TYkWmZ6zl5yqeZDspQEj9KXy9M82w0h
TNiINdHcNxZUytkDQhzhl8RyyVZOm4JdPMx3fgl/e4R6W+Xi+6hkxbAC7FPAXm6e52dhNDJ00Kue
iwl56AgTshX70R+dYxkFdAIF97PdlczUymq807DPYfjAud2SCsIFxmiHBwc7k7PDo5mT4ANg2MKs
i/uevLeleqLjH8PB4H1lJNzEmk+0alfKh9Fumfa17cjVIPDKEGW/L4hBQd00nrwZ137dAk9gkbYz
o8U/OvRds5c7n1kgFOJzHgj5Ckqd2KZ1Oxnp+2b2SsKcko0tNR39Qj8dpIX8ytCYyzPyPMJGxdNc
l19XzxBqg10/gyY1IP5R6jGGstGRH/QM2HyVvEZsdx8KNfj0i/aTZzw4uR3vzIU0tjiSy5MOqBZl
N9kG83KTRLL4JBtEU6DPLzkhFceiX+znpbzES0ZD37bpKSef4om3bxKm+ZRv3cH7NmkSULHPUcCW
3idyT6b3o4HpHnFxri/x0U44jIXgYM8Y8rBfGaJLGVhvpbkIcBxldhl0ViLJABRnnG5jktMuwlPG
AZauGaypxAXo4bckyZIajCbH4o9fZH4/V2V0MsvqGg9dS7xxRLivVQyHmsntZoodnjtzbogHCaiR
l8zf+qIgFjyRSLySxwqvNGvc8SYjim7T67l8HJELednJ0pP0WhhBFuouy3FO/SuNVLmbKw2kgUzu
8miBAY9vIDQGW9uPXQoFW2TTUa9kcZpEcbC9sUPWP+osJ8hTISj+SNqoe60tstvFbM5PszO5aOh7
DzWXPDKt6PbSqP2zU8kvXpf7z0Xn6Ye6ceajX6iUAG+ZL4PrgmB0rbuZodHdUkdXOVAuF25v3NCW
DC/jkFzjNPfvCWpJUgZzc10F12HMtG0RpToLN9c4VII6Tg3JEXKLDj5bIJHpCaJu1V/cqtmbbTYc
c2F65wYDe+gIdlzplBFaoC9iO2SYjvkNossCj4SqGpiIWQkOky6+cgdZx/ViLZafH/MY77NouuJE
AMB4LevksVtwBYACTvdllRdPIsf5o03ecCwWys14NpeTq7H59jMe6FbgL6ZhfYgWO7qs985g/z/q
zmO5cmTLsr9SP4AyCIfq4dWalyoY5AQWKqG1xtfXcmdaV6qutBr2IJ69tMyIIHkB9yP2Xrv+aMwJ
zVpoG7um03+2voZ2V2dHzn7R2eWuATMGGPvN65LplvXRsFF6Eyfsh93EM9BDN7l7rVYCvsLCn5B2
QAccPOeJp3+t2Nf4KaqTJMiN29JE97F2wuOA94zdndRO8KVHou8xnHT2wYsXRz4axzZO2jvDoxcy
dVFUh4n5ZI3I2cxvC0qBByVn6xtSZOoGupcXuMGXFFH7OsmfYdj4z62AlZmNRkIefMfZuFAqFVme
X5CDRueMDoUpnQHbzzNfIbPacKGmQzj4MzrUZjOVAbEWIaDvFA3kA1PntXRHnZiLb8eYorw3g50X
59Uq7LTgOrn6USLkAaY12p04tl1fNT+YEVuo2Y21Prvx1Sm156x0fkWgw6/zUDiPhugYIfZX0tCW
a14MWNkr2CJ2j4Jg8XgfaqGf3SI1T4wD7B3pSNM9LIrV2AbZhZCQ/KL+X1nQeDYZSKXCkYoHJXYY
dSSfXt0aV5uc9auZv/SIQs6J7eSXobHQEBYT/4Elc5ujKIR/MRuc3fQDF1rqHdtdlqZOBRiBEQbp
Gg3NAOqOw9BQiyeY3MNsnO4JE7pOhARidIRFLz9sNme3Hi7lsQjN17JvxMVAE7CLcHX6IehIAgzg
+JIPGIw5xFnbcG+Gbxcb0dTumiSaYGPptuAVdKdLD1Laa58oA7qnpYK/om3B2/TP04SeRQvnI8IK
h00cYtgWqPEVCwnee48QZFFV4xZwX7kbCQ86sJqPtw1O/D0NhkyHLbA7CDlQIJgyZw58Yyke3Kyh
qHH/ldMRYvKmg/J+N6ZuwYrnpGehsTkdShsejRshe11K0Czx99yGNTOiMGdbSWSBH2CSlA7VccLd
F488nLpxrScsPgVZ3LfOZNZCJBMogJKsb1rmlRui31bV1BhWIOT6M14Vn5aAKJoOOBbzz9xgEho7
EMomUsFUNCweHVRVjk1nAVmyuBRSTe4MlMOqOjVkg8gi8KUeE/sq5u62+EzNEB9pyMT17+RTWW8j
nk0t3ca1bj5FjputCzgAW42R/JaZ36W0++nm1+ndpZNpeyP5yc3MTGKrNwhVaql9VBO7qpq/CW/w
Llm9eJ+rnZ4Dft34DyLQcdsWTB6kjmqXdhpJTU31LgRhqlAS2NDRoJZzcOzMvPjGmjJymD43be6d
sBCv885HCDCCMOlQyfRDW8Az14H0jTjbXaYHqreddWlbYHaCbaX+ypoKS0WSHwfS9EApIgQ1crsk
0vvQT8jVinAKj4x+oV0xeFo056WdUJECdG0PEBfuJSMeODd36zHoDO2hN3/Z3rNVvial1z8k3SST
HXzQEkHwMnju1hwIOLGt/BQRLLqmqWM3XDHaIiTJQ5/mIBkctDfklDVwipBBhh0/sVCJHkLiJJS7
q9L43sgG8TkmeGxxcxq0Bp2BMawH5+7Abgg4go95+oKUYO9hxrMms7i63rSl7yCbSh+vk1fsDWqt
x1rXZw6DDGT1oMM9L8Pwoolmi2b/wfJbctXb9KFuZrAY+vArXUC0BpFAkc4ehq3fOgt04zyhyiLM
NCIyo5LwEC/7mntpt4v7lMFIFE97QyvOBfEqF/U/tsY9SAhRzMPNmg21367X0JI2hshvaYDtscn0
c+hY+hknFXVoZf9irdWdesYvWoN3cML9s3U7VMhkHFWnrje+eEYW3k3CbGlqUaH3Ux/v82JetrE2
w87RRu2uUTpDIezydGv6dXH4l1363/OSsfVgrMfb4QuLl0nqcv6wSq/bspo8veUnA7Nh1CuqRimN
Z/Pj1YyotdL6qqw++Acg8VjiG1UJ/pYseVIj0NYRnGFF98FksFvHIAarKptJ1WQfnkt6fAYBLiYc
DVgR50lqIdXmL3jPCF/aOC2NGgm8y6ZImOqkpfPWxGVyw/WzUa83FzpTLLv5rcdvAvhN6vzD5inP
5rcskU+0nMrDd+eInDkkfPKu8Zo/5Zp5qgoWbk6LZD6vr4gF0H/WzN7L+rXM83xvq7miDPc2NToK
Id4M23pVQ9eCymQl9PIlatxfixFapJ6MxGzUiFVtrZMcYppQEdfDes6Xi2cR/4jnDV5A2l6EMZW7
0mM4kRvw68Ziec1+Kf35RGDk3gIE61nxvS5NkG7O6F1c1nwlIFklkcUxb+1Co3qP4a8rcSL3JxCe
Di18CgrylHjV12ZOn7x2yh88tMWbyLa+1TjYOHnSn2pmVEcubIHF23UpIQ1F/jsh+8f0f8Jf5f1T
vvJH+Kjh/N3XxtUIdlTKL/5B65aYjGd1NLFrNQUkpAGndt5viwEt7GzrxyAobw3/1b1NratbltWa
o+RJi0XMsoKsypAAoJXIRrREQ8RnMgxAhehPqAeLF0PidODzNE9WFCOIy9ICPhyzh6Ah/mOZqmd1
+ziJ/g32+nsxUeHEQvcOhtGi5Y4IOCoRNqzyhkQhL81+awL4NWjqulNhtEBfwoAZcioJdQYSsXgg
RYt8qQet/0qJi3Z0oStwPHI2vcHS9mlJwGIWGe8kmw4nBk0XoorCVVgx5K8gTa5yw8iOalCrrBE0
fubgmK/o0ofW+DBEFBIxIy8tly9vKux72dpHbBY4FcCFPb5n0RWbS3CqyNqwKjvjshItIWfYoxnU
fom8DN0HHpu5aeSgPeK7XWg0kGv10BkIxyVfxkWWNZgMnsE/7WNzeG8whhBzoY9bBz8bbuQFw0FI
wTiJjXAy8eAWJOPmTXZCI03cqORVBHQOO3CE3Qx2OPLPSmDbeuavOJu/qn/wSauwSvFLvflFErz0
0h8iZYtoHDkrtCnYqKI1kN8wmmz0Vc3nYi5MGdc5PRT7RI6RnPLdrv07mQHRYay0gzG5r9RwIM2W
Klml1sxSMmoQdNBLOmx/iqq31sDg0GEg04jT4t02ZvY88rnw+CxPaWlsPMuYJEeNoGKG33UQllsS
Lt6GxHgaZyicbmD+CBP8Vkp+M7jVVxZwO0ZzJ3VPahqSyxAqkk5PmdqFYiwppYFZAE50RfvT1ibx
Lyew9TftKuwlz8QdivYRWdNfMedO5HRRJAhetQi6NKx42uVp4LA7chdo27i2vGR5I/isoG0Kn02I
R2oNyXoiOGSJ3pBiJHbq4+FT2+ZD8zMakGfadFRrz0f/r4fHUTsZqMyQ3bCjUb4CalfmxrkJ+lAw
6xfLi5JA/M+3i/U3fanD4tzyLIvcPY6Lv4o664ilXUzAFlS34VpV0UyTPcWPcZr8DEytP+jWh9r7
qJWYGiWq0i5mxLjGlHGJY5JavMXBPmL8sBBzJ27z2xQE3yfX9fYVcTx4SR9MCJarXi4NqupbVgzE
uRkNuxHUf1lDjdr4RDGzla7+RW5o/s0cybcHz9aykEJbjqfu1j/cnSVLO7DYBLO21fwlJS5sYzZj
vEmnJdyLaoCM1aYTHKe9GkaqtYO6d9y84eAJ4T6lcuCahumzYDWK+XavvE+di2UDw/06W6If//NH
8neJJF+zcPGg4RjAm+z+RSLZ5rlP/YP0L9LsQwp4vV/KF3wbhCj7BDpVS4B3g3X1bDFy12KiC0cx
l+dM66lYgJzhy/pXW6XU9v5JJgmpF5+nI6EMSMv/qimvzWxKGu7eNRFBpJDpN69iJ+0Z0z0OQT5m
eAsOTWBig52XCjyxHFVYwYsWUqckS3P+lx8ROIV/+IIc04RpYfg8u+q5/sMHa7hd2yasqqS60cRf
05FLD3HtpJnOidcnZM/bxWe0SsW6hge8QRylf1cEDCX3i5DJ4eAd/F1oo0AZI5T5TTF8UY8Bs5lr
ZqCOaN2vpUE68YJZbWMjxwG3E22TEfiEUZM83zIZODaT9phKVaAVfA91WqY+rs5pMzGlLBbUQN6i
P+h1eTSN4lfShMxG5ZHIr+Ckxspuzt5YclFUEZeUBI9Lo/7c1Q8VcfUPE9ECrYUipNDo7QJaoJUR
5XD3htGDjBcCTcHu25bpt9SO9DMZKThtzEJ7mX33lRUfprElIG04Gdu3Ihrfy3wkLkG2PL2Z61uD
WTm8GI6exK72if0EXqh/nerwp910BXuhpDyTCITk2XAJN+EHgUm/WPWDUSF9qMSp/eWHUM0taxy+
mn37hVk4d1X2XHsNDKXIudKi/zZRjDeCFM3StwrKckYWup/WZ3IOtnlmLZcpH4pL7S9HLGnazp2T
aD2Arr0LuuyyRgRc9mwiZScGzGNlFxNRmk1DmVCG9n4uEcRQ6fwQ7Y/G87Mr4Udc+3qYnD0cesAi
upxsBA1NeidY9ejMtWC82rGEhJC0hdwNkTXF5wNZX1vLGKJb48z3CAX7in9AyhWGHjRDIYOIzPik
lqFL0cD4J8uthkd8wxBtEhP0uWvWGwtziHekTF9HRAxNJthCEdJSmUkybqXUnHm5wgSYzMNGdsuE
hvmrXC41+ZuZSSyESjh2fE2Re62UAHqSNrk+GYZPZxKOjSPSQO6aXHshJfQ9ainhld5CSavHFidO
SP7X2InvRhkzv2TTNtFPMXHULsIcOAY79sm+eSFhaxjCFboDknQl1KBgfboaxKeURUrAlBas12ER
p1zauBOtzTA67RtJsdg8q3Zta353Nr+keW18yuHiAL+JetRVe6zqe4aH/r4ptGvaFD8Affp7h1+N
j5So7UqDOGLzcViiYVtptU9KAE/yHKLlQW+0drP6pi4hDTokmM3xxHm0S8gavHjmsE99QjiVkAK7
M9+NBUm0WZY7qc2+iR2L3ei7XToO1s6eKDIPnMCg/6hHzJmZecfrlNzsqr6Hfa+fjAhLVawRd8Qy
cF1rBkP8ZbkuKVVfMTn2dm6sl9os9ymj97vVlJemRdFTdYA/sV2KXd/Uh9Gup7WDiflIv3wYelg2
YWgVRH7iOEV5okS8sSmguIZIcjPT2WW9eE8IGl3bKGH2tUaG1tL3X6KKWY8lgh+5detrAvSaoa13
dsqYtvIJWOwbJkZuMx9bOVw0sR2yQtWYLkw7O4meLLdkIxBMe3ZuJLhp4atklDViPIoSEWMz9j+C
OM/P/VJcRR8fyxHafJJdKe33ohbTPU+hj+dL+MzSezzKT39uxcWxauto4IKwc0DcbBAAFLxZSxQ9
lOynwko2GtjzWcBFy3NtUAdbGK28VmI9iZFd2S4qbU8Ebw3qR0YaF6eBNRKXAUvtAFONi4ZmNRiE
CWPRvYR1cc5M4rIHy6pPOfZFAWYhjwxM0cY8QqiPvugL1k0j2DI+B6JVIQQRucF8vf+u6inlQRuk
uMnCx/1EGUarKp1y6vDuqvH70FuMUlikq91NXdW/lqX6sHIyFPqiCI9JFZMsiRi7DuwfutY6iPBt
b38oFiSl7CG+qSK1ZtLINNLezKkgCwnHSywzlMvlNBvAVlWNEcRSpZOn9UbxrybSL1ax4b2AxWPS
VLFWiuD8572GO1qHSLk18nra66DN+37ojyLsjpFU6uVeRvpIPWA0HaabOaHzGMLXvsOv0ls9KX98
DgSOLtu0Wjjc5S31f6VV6grwRvcxGdlcDoJdXM/b4AP/UR3C74IU49BoSBRbeSohHLBG6GIOikL1
faimqu/YZukBqgDPZzKQIOVWEzVVKDJrhkJeJNuoaPk861/kmLeHQbo9c9lnJKYDhYwT8EhI90dQ
k1NiOPWt9xPjRKOxsT3erMQxGaLJDX1fTRcpqq+TtDtUyc++bjZBMIFID8NrPgPw7qBydF0xHCLU
KyPV0V4zPTCYdXYOJNIl9JF6w04j+bfZJB2iXjX2VOLqOGJhn4bgqgNwasnQv6vxRe3PVwfPzUaZ
7cOpf05Nyr8opBVrpb1coRISM8ofBtjSa93CqpUtcDSSmCAKXf641K5CQ0SOtpgFjrcc1dlowmA6
OaJ0r2AaVwXo3AcDUVwhByAy74l7VtYQIM8+PfeEUa8WGmvq1gJmP5LxTGOKAuyObbMkXSWlWMcl
u4jFi38uvXC23VI5gJU8cWiK5Pusp/46MhHUxdPylHrJQeMt58gHLsK2z2dHN3YtMZC5dcZ07u+h
sd512MDnLGl8VAvoEfUBSlCQGWucaKslmQKgC262V+oVkQVYM0Ry7EYDM3/HWq8XQ31oEdlZ2GRY
sfwmlWZMPpZdD/W1EmEAEdtnuY2YXz0z9lwhrFrCX53DANV9SYOigk9T/sxJ3eWHweKqZjqFnEll
OfavoDL0aXC3PckxmxiFkKx18hyDlD/N9ZmMmKae8rt49J8XXYNGK62frCpfjCSAXCBHVOrizGT+
qJVoxnmOSaVq9QZJznKG4s4IBH37JvfyN6s2c3xS1Sn3Hmxm1Vfbmx4oSsaTYcCeRVWX7425CYkS
JNrQ7hD7oXNcGVWSnSrTuBXMxjZV1B5kwbFRwrnAy97ayii2ExJFBFjdoS7INqmYX5W6VT+S9PBD
S4qj/CVHqzTNlnfKrfY7eXzfaz2d7npQ3DKutWYJydaUZwMYgneN5NmdUlYljC/AkBzyEcTGNB5R
Zfv7aUZwkrAwJX2hCE5KnGIn+sNYeAs/zG3sckYi2fhVVGS/SvpLVzJLjjp43i5ZK8cxTF7GKeyP
CEBfhpZSimjaG5PRn31uANGHubauDU8Om7cIXqfbXCF6Alh1dkxiPz4XeB6ZRxUGDeVIV2M6BDIO
0393p6Rc7agVK8K8o1tox6dhXl7U7+t58k6oo6wjoLdrHHgmTNzgoMrKiAirVeeiZ1ky5v5ZBIuA
cTQAJl3Dr5LzTiGuiHZNhXXbdTGdliJ5JMCGyqFuwCkv9S6povhK0oi3D3ztW0hKK0uLDkCQnXk7
Qgq43V0UmUro5eBxYACOfCbQnIO3NeJE3PN8OXw6HZRaVrXRIneQzCHmIYkm2+qa/RjNUXmzSO7N
pznZYQ/nLi8TyrIu2ivZ1ySZdz3PrOVtOIRY3UjpSDghyYZbUGq/UyDTodqSbq19avf9CojoEtR7
ghzZ5XCdGwMscfV6meC+PqauBDnNXYapZZ8bLQowBD0g7IZVItjiKKbH7LGXs1pygVJsmvmxrClU
uzq0NvaAXll9OgWSzDia2s9Xt+s5RYizv6q3mSONbW3JEmzhGmLVK6VfZZNiOKLcHOGLbIcMMYzb
OseFlOe1ABavHJVNBCpc7418PTkfWALDNQ9vt8d0df10XHZ0LUuF1ngRuLZYsslRdbhH/1+QHMK7
Axvu1HOadZVt7ZViNhbFYwSTipDEh872O5gDxICktvhoI7M5YeulEqAPzBKxdmPKTVVLIU+qRxw/
6RA9Mx5bdXzp1xAE+dSzIhOzZRO46BIOM+LG7UsPFEjrphdsXsHKEdCnjYAUcFuUxMsE0ReiE/be
AK28iLJgH4jgqt4rNX8c9GZB38rvKVwRXiEahgdTFtmyLFPXhZp1TVg2aNvaA8Q/iSpp0JNoJDD2
/kEPYMnLJmKaMdgMuT9d3EZf23Ulbg5pffCe2Zrlov4GMyM+aQRtJeyQH1NwnFMfcq7Gxk+x5Pbd
tJFYlW77ZqS4hVwfjYbws59disghEGd1+4eCaPSir5/iwekvzaKxupVacvUV1FwXe6PkHnJLWjVm
go7n32vhXhQryiCVbCX8gHji8ElJBb3Zfmsye15FUs2JohIOK0g7yzopQNfE6PIEzuR5xFNxjKuJ
aCdCGnQn+pbE3SHR530DtvqWknenABhL4XQrJMbZIfFZ2UuXgZpJCQYmbZveIjbpfNbJMxi37Jwa
0w47JvHmvfXI8vetJb2b+hS9aOjP9TYwMlrEuHhSViNH2p5iewYjpNu0CAGfmbUM0cZKAanooBkI
wyS/OHQ8cnQc0v2AinAr7gascbuGaU1n1tMNdcfL5MThubdp6KdyOBoaMbZaak9HRWtIRQCDK41e
lYlhEka1DzrXXTui8VnLjD5ZyIgCg7G0dgyex1XU2AxC5E6RiUZ5WHzrEY1gSTMQjXwFNjnpFQPm
Npi3nTUjoUlKFzqO3Bf2MVnyXD2igsHgQ5X5FO9HZohodGSgXmiIYHA2fSfyqjw0g74faOEvNS0M
+T4bGBTY6Sx4yIZbMHDpJZI3Gn4OIXSOVO6F5Lmih+Ja6OJMNK5GN8oL3ore2jAbIMkW2AcAhzfy
pr11Mc9XxTZRNWbh0XXH5Iuoe2sgejWToKY+ZsUE9/dlFkNG7R+cFegjbbDmTOWXWrJR+rl/jvth
2npDXG5yrWKcF1s/afle84afUWdwlNtAgjejKdIr/Z0B0KF+qoKWRnU0P48BZ/JleIc93PIA3xIZ
K/R6Xu7I0MRg9SjrPjDn5si2OCvPfcxqwOHlRlXAMZAgppnc8SFDfrpudYNQLSy6ByeQU2TpbDFQ
WO2W+J4O3EdxSqNusreIKxxB4JfZqbTTi5+Y1r6gD+p7m9glWbR0vZXtIvmWFz0t+HhSr46arRdJ
jXIq/lEGNI9zmZxxHJY32qt/Qbb+0wDZAvnisGkiW0s3/0KfzLKm9wkQ5DYs2i0mf8qS6Ich1zQp
eMcTkQ0Sa6Muf4XVY/0rL348H5LaasX+ey4pUjlA4SL5orlaeMC6fkCfp68CaEq4pMz3OOdu1MPB
2UbwUTEXZvRYS2quWjNgHWI394xAuIvQ/9XJrPB5f518glQEjOQRG4ZH/M/bV9FlQGZsc4K75X7F
iYhBJVvI3vJeEoOuDZipuTN0xrHeArvZ0sHiZ7q4KslE4rNkgTZw0gqnYfmWipPmybizRsPjnqTH
SbS7CTHjY4uyGn8wCNomynYa8o0O1daAunLubBKA4BySxndUNYTnkJvABSX/Dig6uXfRm3Nsm6hW
mBFtZLMT0hiYdf7E7NE4dnlx5tIst5Enp6R0PDoKik2fOmQsOM5tET0iGXzltlQm6ENOOXfP3IBp
w5wUW03TCYeABJ7lLWnZg6CyCvv6TLjSAdYTBqGSw524Zq74dCBSvUUWNCG3YIDHHeT06ePUauuS
8HdldB1gCp7q1nnRZv9gYsE4+GFdrkH/+ivVo3sIYO0ArbLff1iSaZhG/PhFMxsrfWiDywQMNH7A
V5z749OImRYha7OpfGwHYVpezGhMt5asdizKnso0CVmFjLMaGgR+bGkGLLzxsGq9+RqNsYMktLRv
OEbRVqG7OvSe/R2fNg4AWa9mSYVzHbSUgVyJ1M0u2cxGD5E2mbj1xN60yHwS1J27Acwqq28HJWfu
bvWBgjsUAVuDrN2Wo/U5GIwlLrKbITCkYlOX01dkPOm/cDrMf1jpyAQ/dh7C4vHz/vrE5hxDMXPT
T+APo+ecEdsSbSetp9AXQbQzGtKrJd4wlSD6SErw1XdrIKJq5ei0RM+70t0WwFlvXJJp2Gf6jEO+
0UmNSPyfGa3CBljPv6YpGnK58efXzWPLQLsgoQdAT/7CDeD+L+j2gacptFrk9s42mAdqan++tRjK
starnwmOxxmq0QdygUxruundUqIAhc/Gsw9AiwdNOzcNIVrZFP7UlgwamI3R2GPTho0Rh2KGbQd8
vLsLzfopSBL3ELlHtR/wWpDcvRc7OBhATFliIk6s5VVaTnGFDqSO4aHpFea7T++Ck31oC90t3QPS
Ykd/6CQvDOGfLLvwdWfJxF2rHeY6Li9CfJhadffC/Ks5pjMD8vA1Mb0Pr0V6qACVfcdJkFEMbXjW
iSf0jXXVgtDrQA395lCo4hw0njHQXiXbrfYx0xZ8UGTtqnK8KgiT9NrwHlLh49QEaSRmJ2NE/qV0
WN7O7Yjzw/nFgpUJ7vwNwy0RljVw6vQtqUfanqMyvqmhSAibspQJY3IKvesqP0Ig/uj400EteRPJ
87Kqt4w3eWs3hYsT/kTq6UZhtZiW4i314VUtBS4wZK6fLcJEHhVTPvxWcvWWdKjHRxwSUugRxgYC
/qQhN7izqEYkvlWNICupArPCed36HD9EETE7qIpqtXTaT2u03HNpRe4mjH6VofuehAE5JmiEKBCn
20LbYGCc/hyupyaA2Rn9rbCbtyiFDqrqaltKxNyaUVWaMkOVRIURve5KVPGT2qAnpGvVTJTWxui6
K0gVCCNG5rOsQGlNpNtvLl4ZTsWnzPOQF8Txlu1FhDLIms/dwkKb4dTOipzHHvz9QTWwrbUzzRJH
qvztRRUUO9TiTTRM94gLUAfZGujsLqQMJiVMcLtkck9kfnjJ2OzRdnDdkgWmfnft1kycmuElqk5F
x58AY3c1d7pz9At0YjhNFlwGe1ZQDFaigAxXqi7iBGOD/gDivz2Qj21ClXTHI+pgbl5J1aga7Fqs
bx8tliqgQ7KncGG8pdIrgFKQP0PMHKRgvDXtxXBTf8cLdFWJFQmzHsqPBZxnM0gFqPMZAJBIcYBr
4N/4fA0RJoQdasWl8qiu0ASkCb4CnSyf2gdLohyCTWdFwCaD93CB9I3uGFWf7uJ4CxqcgY0R3eql
J/DBf4EW8jvIPpAwtqmztbUIMZWq6t8R0XnmitppxYASm2EAMovPRlU9BGrEqYONJfmN+GK169IZ
cJMzKwWe8g8MmNrYIckGcmIm9AC9VdDdgo6jNHAK0ooJhZ7CGGqDOw4HQqWe6gV19FIEr3pIa9hm
2E5aJ7iGHfoydjn48IfyXJTtd22aEV56LsbDZGag72E/JwayMu5LxLzPqnXtxR3an1EzpecWL4mq
BXwdV20PjeYWhe177M/xZ9Vexc5RnwzzqbCLV1ifEaCi2t84UuvZWDhubbKcNlHWIPUbmHWGOsbC
Fm3hkjvlPkrKjqBB+Mf50F3Dghj2qbGf8bvuqkQOHyuB7pjt4b9xYxQW5s/Hv2+R1Cps2xI2YQB/
wd4slTnC5OV57YCp4HZlfJvOwrgZel5vBhAR9BV+u8vllqNKlo8I28eLw6ANztt4GmuaqjBmcGVz
64fY0V4MaJ1koEG7zXOD/ibRz6klfrjatKV/L08tymreUmTChThAjoIxkdI8+CImmA9zzcYbcRJo
ZGkcNKdHwVjYr5r2EcaxvWGY4CIwi5JdwZhlX7khWvj8NpDB8NCZlCvp4p66kq7FJWf5EKcAYVDB
HdNICIgkbkOUei+2Sc4WRk5G1L8UUv8bDmlzqvr8aRwR7Ubyubes12rUsk8HGa7RU6Yx/WwjLZE8
y2w/JuWbWGjT1IzAzfEyaRlfrqWtjdj5UPAUZAXFhhiwtrWf2DYvW6VTqTKbxDCUhG4Zznt1nowS
tqGG+OTtrQvTf2hphddJLONsJrYErbtWWqoaLCVmmHZtzWmzUWOWcXYDGs+MNFUkIkt8M21mmep8
t4o2P9uBvxCW3L/6STWc3eBHb7zWKZdHbA/WnnjXASIEGiZIuw+FLOqEVBkrrUgJqLAyGbt0TOqa
dnmbQlLdjabCLKWFO/JMVAGp2IpQ1vvzLKJHtX5UG1SSX8etqaXEbPvfK7yq66IOkXlnpKWKILva
M1P9nm35pwBn7tN2bbbK1NyhG2Y/GdqY+ZHkFGne70PR8O5JvY4a0YUjfl2vH48mR/0tcKplVUbE
fDd6uVsi+87+l9FjzOCXwT7ikngkUUS6alHAMYq1rEutW+PKlR7kdhp+Tk2MliM0Pi2oizk5a4vc
N/TREV9MzDgiSOufVDtsIgKENKPVl0CRdss4WYfAdENklQXQ48pJL0p+8b8K3Pr/KCfLQN9Bmfn/
jso6ttmv/yh/+4/rt+KPcVm//77PxCxN/KeleyiIdFvaxhxLynA/M7P4V3h9JDRaADUTJqb+/w7N
Ev8JgpEUFUYoLhJeGar936FZKDP5Q/lNuu2Qu/u/Cc36c91sC1fXdR/klkOXauv8qX9uUxsLtxih
sSDwsfeO9huu4Q3EsJXdV//WX/zDXwU/0UbdxI/CQV7157+qN8nfwRVE9BzOOmtkY5J1qJF8cUdu
sDfjnC1usm9QmfhT+CWpxTP74VUuDaKZfTZcduNh89Ov9V+pwbQvnQld1g61tRybND27VXKvJFi6
LR8cTXv6wwf7D8pYOv4/NRjqBwVx3TLRWHHBYI3681e/VPk4xRl9jFdjCvY046Hnxl4x9ESpC8u/
qCF4zxfxUMXJD6Q1m7j0CDyM70y2nkbzXFcZjmvrIvPtkjTaeR+iJ9c5oDu3eiAwGkrgte4R0Ocu
R5bcK2ecD5mGeaZ6ylzCE+HjsvXknAO8tmJQVSIFgLDl6PM5DKOPsUBBoem52LhVdB4NrDSzf04I
B6/BeGGF+pCpvl4dPc25D8DNO1PG1hxB5pbOM1gZNRHxqYaYbwSK1WXNacZvQtBHRt4fhCsk6usu
s35FxDusWj06u5H27DfGL0jw57kcryhE5lXRw3uoW/wJZbRODFgqje9+c2fCDAJwZzxoj04WE3Jk
TNewBOmut6dU1wgRDd+dhWzciC8F88q5St17sJDuXETcGkSEh6NsjouVQeQqZKbTMASPI1AZ4imp
uSD0sulh8stB7JoXzUruUZQ8GoV28AvIUGZ0y8ZsKx+OYq4ORukhwicYlc+ZVIuYtQmk/IGktrkN
vqV6RZ45iss+egkmK6ZiNLdl+zHIe9vj+ZPp6aW7ibrkie3Q3vCnXRxO2zES+zyMjlNuPufSSpaR
x2lrLyZZV0He3RezpiCRZWK6x5vLV+OcZTT7WDnfvCl6rMLyqSYLWzNYaqc4yWMsZHxH1DR4ncvw
KYAmGzrjQxzFADliYihr8yOY/AsUH/BPmLMnU3BHQjcZl/laj++jZV/zLC5WRcOCHPTJygkpcSI8
WlyKwGx7xvzA1d7mgR334KCiKPvlux1Fz6HjPKWCkqrMGRrXUnZM2jB29OYWWDahcQUPLMdLuDOl
tNbXWVB0PVQKcjFlOH28XtpubyM82/VzC1M6qYJ9TOu0DpIBzyAtDBqQZa0BUlx1nJ1HJyl3TdAR
mlF373Mb/ijtn7SKv3FPr5twfG7Rme/F8lYz8eVRGs31UM/vTodA3G/HVZzo+z5OJySzmb/ul2xb
yDcU7d2CG9tgawdoCe6fdTGz4q0r7LPfGR/5QOKYH1Y3/N+IWNe5X98Y9OCb5YGYmNvpnfYIvffm
zs5HgA1pccqIxhbHpm3igjHZ7/Vleq7G4GsZ8ZPQx+qrI+qDbvovuJT3XZ5dhY47oDR5zREwPMN+
+9IECdFS1Y9o3mtL+156wT1xczLhkzPWr21JIv1MwOeUVzcbjkNlH0O9WNup/W2q0i9N5D96Ufwl
JAx76GtkH4TXe+1X36oBCM5Mk8k2LLvgkOvaI8ui3xhF/TbUC7Ps7NRX8Zd58Z5sF3dU8l/kndeS
3UaWRb8oO2ATidfrXXnDIl8QLImC9x5fPwtgxwyrisOamddRRLMltqRGwWSePGfvte3vciYS6M2F
I56GLETF6nuDcid0nfOEK0QY4V9jlpxqXf2o+vIwFPZ3x4J5hToAERV0i1utKf4eq3ZN3/nOSwmo
97UjMpBzgiML3fuXsriDMHtIuviZHKtorZr4xhLf2qR4UK5+hPy19ydrB6T+yphmNbd+hM+1nSjS
lGPuk0KfiKKNz3nnH2kDYyAuaYLXt+140/S4KETLeyeMWVLnH/EM7Zo6fLLydONPwX7so7OL3cbp
mxcW9u9tMxvQ1+jSN4JrVXp9yuL4tp7IS5xihnzBPQNO5mbikoZiWJVNfZ2m0TlDCZMRdlSQcKVb
Yjt6dJs9QRy0/4Sa8KRGRpPlnEcf3Ak3+lK/JiaHrGZoyeLzGpSh7cmp4r1v2j8y4iYz3KTAA8kT
gFgHCrhfl0Q5hjNnfkKRRyPprgLrTU5zcV2VxTVN/3PR+btWDmSkFM53QLr/hwLt8f9hIuocIvnf
l3m7MEu+Z3//WuLN/8DP+s7U/zUXA5RomnSkIV1quJ/lne7+i26kYTLaYA4wlwz/Wd052r8IPNVm
QJpDciYdy/+q7tx/AeB2TEWkGZJpm0bnkkf7Xwae+t1fvzH0vMfUagYCbIpIqTs6KT9zYOuvHjCG
tEB6LIu9rIqsY2mrW8tG/KyDY1vV9vhltpkzREMirpVPkUD96I15gZuaOXvY1tnWs3jbWmzmn8x/
jLna+/XErqHBns/stom6RWefeHtl7ZDEtCREsMVvdLKbfuDA1d+kgg+Q8sFibH8ezGgHz+W5td38
mw62LmKISeSyutUCV5xMke76cqAT44cHmPf/OJ3mXeWmQ493GJqf/DWtrVE717BgDLO6aI5P/2du
lf3yQvymPDTn+/jup3F0THY6z84wnfe9cygmbceBLdyqAkMGTbILSUXb1BZPml1MX9BSgrqug9up
1uneVkTVrVM8VQ9pSIy5R5u2mEkI/4lDWIBsomicG1rrOZ3T6t5rvOrZtTCDI87Jb612n2IUgUtY
I/Ep5FM/XjILv50SA4Vy18MOcwvjiN0J61Trw6MJ6OWH4NQYPRYBlpMx+awN836CwDMl5tc0Ldfm
7KK9N4WEhW9lnXQ5Y2OQPgTVeFk6MZle2Qi4EWws6MrBLO1z79TDypfizlFheD0yZ9r9+ZHo75X+
y8WYDh+fxZzRNt5NBFSYY/gEorZdOobLC8U5PLt1ieqmc+ydrSwdrlqi1LGQHqOA43MjWuOTU89y
qnn7Zig+dGQPlsH3zk15+557bM3mkJfx1nKKcO9FMDWQmw1rNrhkp3X9BU/weARwtZVDYUKM6YhE
zx7xB90mXRXfQ22J7oUewg41wRxO4X5E/nDWRdeunGQY2B23cc5wUzZANjybz1V2zbdAiu+NM8hN
lbQRQy66z6OauZRR9Zci2/IcT3DnIyBHeapNT+gFblFwPfz5GSxDzvc/PIscP7ey+WLfny7NAqMh
7yM//CyQgTHQnxwrOzIrTB8qrg59rE01o/qdlg4Kp7BvH9AkYJLXulPrskFi4+1XHjq/a+bicm0Y
HH5wZ1wMX5HzW7rV/s+XrN6e81iHMDRpukb2jMKZAfT/7fOCMhpBhcCuwYKu7fzRZZLZFcFOaoUE
gdP9kPGwGh0RPxNVN5KnBawsOUtnii8mggiSlDSscO6shhvUF4NC60YOxnmZM2tzikxsCP2xTpMX
YyR0wh1d46TpZMpxUdPKQVR3MCOk1KvQS9B4q2y8xhUxnTMLCxF5iCuzz629Z/jT7XDqIpXeRuaA
uhq+hkiIikMvsI7TzjsmZRtxrvpBJpmNmLm1z85Ahs4CSk9Y8ldwZscdZBGaZHSj9w7wT9fqin2t
53KTFEQGRHVcr3S7vmvm/5/JMjEicDPOOoE+idDin1CHzgc0St7uBvoXLomuOhNklBvSfjErxDrE
B+0ToJiXME+2MfdpDzvJvsjZWB2o4QymJyRHKuJHXmZ3qMuHiwX045PVyfy4ILhs0EpjtOna/Pe7
BaGE9sdkVfO3zJZ8JrpZhrNWhyFJV21AO7GxOU9eCngB49iclstygHpr49TcIKkNYSZN+X6ydFAF
VXiP6b9+qnLrEtXDt9ZgyOKizVkzxzHucnhERhFkHFnR+moVgypiacp/+pVMjFlHqxfnqrW//fnd
NT/u9q6k901cBbFwxGa821NLjbOb5jcBiUQw+Fb65DTgA8rs1uheNVQPkdXZQBEcGMIuEVEMqUv6
Jago8ubg6LN+TKjmCNKHF7FApBQ1nfY6L/fAJrDuTJH5sKRVTg21blIF5ibWknmGSBNahcadnWqc
zbv0kTCB+IYjLgyvWEwHe4yzfV+Xw0r3BfKftHn8809uzc/u7ULjzgUTnaz5P8hK3n61RIcVoQEj
lYAhJ2DewioYRm6wp5goN40b3gZ6DSV38NqtdsoKN78bm+omg3rB113DYQ3Sy6Sl3raebPvM9bqn
zoJK7FdMgVL6cStoDltmDyhle1HsmFMhMlMQzEaO2zjIU1rd/viIBeyhUc3r2DqCHJmEXj4AyYNq
ZhvrbPvR0h3AQbnWpAyOhUdTHYKqgaSSjyBhcdvnobVNxado/Q/TfdY1x0ZohLlbWdaHtz8w0yGP
wtmmBDPgpCkCAcVUwkBvLNhI6WQzTcJz4JThi18hLjCCAQQjcb4X3IP7uK6CG3jtwEOi6HbaLuCZ
3Mi2ccjd0KjhzrEIo3Oddts/P9rfXrgD/0xRLuLYe++i1fTawwgOMNQvUJ9gMkU25ru3jWyiGz8H
U2uK/m/DnSIk4Yw0mk2pG0inQDusoJrtsQWlT7Wh7hOSTFU83Yg0kPt23ul5uA/JFTQK/+bP12z9
ZhPBgOkYOm+Ey0zp3esIwaiEN6zFW7s+GVHaY0p7aVQNrCYak63yc7zmGf22CZn+A2q1VVAf/ZG5
06p2HEAnyaPEkB0xTLpvAufHMKcSYZkSV/iJWDrdH53q/Ztm/sUCOzvoFMvuQ6Y429Go3DALay6A
F4sDsg11XWZIcfswIgIy92h11f52VAw9Ur8mDD0fL0HKpmNU8uJI2ZwGtjzFCPfn4fK/hQsYH1Yn
qn3DBGQLygb7pfYuR6csXDs1J4XcKMyAOdH22WpQyTfsxQe7V945bZ7j3LPPQeeoHWEPL1g1meNN
pcKmf9UnPeQah7lHhWHB6pmKlIZGOm0R3DYElyyHlLLteK46hrwg+1HN3/L/9snaHOn4TMlEd0nZ
WIzDv/hH3ToHqej108YYTOdSmXlB0rDfANpq70dzPMTBqDZu0fM5DdFArR4YVzORqq/iu25srgo3
BWbvtYDmRe4c2KjEPsAEcwgNO3qc9PhvXyP7eRpEum2busEIFDgrhntqX9syfGiZOYG6gqbjG+Ym
qhi8G4KZvBJjcFW3RrntDftrNlIrokpbW0kHj9nJOrXJgtE6GHn53GTyH/S09pPzmd3Xmh/hm2VY
kjgCBIValyOx/h45EgI0GYmTpArC74hyu2KuADtfzmALHcbeQYNotDELg4S4yALoPf/Sa9b3hYZa
jPl4RMjgX1kDeOPCii34XZmxS5zQXZNK/MXzuvg8jbpxLElYMAfduunjqfuZsgiZDhFkR4KstOpi
1yn0IAAXeOulqA6Q0M9g2a4NgTxm1HSXvYs2bjCeEFbUV33OPK6zouSZTuYVeCqsASK9lT2XCq3Q
3HInH9nH3VsFEwWLNUqNP79aHyJouXWWlMRao5tg93bnReWXV8vo0JHWCNc2sS6HW2OiM+0QgNI2
oXUMu+xZzucVeuQ5lZLiyOhPrXZgHPISzJZJEpXGbxE0wRbxkI49dKcBGlzrTao+Obp/POxyoVi5
2WtJXVf6+8OuniUj6gOURvbydvUNJ86pt6oLX/+hZ3PXlDgE9NlekP4maMGGL1PjFXs/yIZDQ2Ce
bEd6xUnwtQzcgyP0+rGKPP0q7Bp7JeffBzQn1g04ntmJvWPiUG6QPNqXcJDfRSTdLb9AiS9hiDkw
ykMUG6ijkSJW5GohQlHxgw8phva4th61UN5kcSg/O2B+WOQlh3135h/MzBSe29vnlWg276UA8e0y
M6tH96+U/vjW6ckjD1sIg37rcdbzKIF55NlDFKEJ7+CvKyGv/wcdlSXt/u3HNxvt2W9YZQ3dZi74
5v3pu8E2BxbTDa14wgjDQDM3RuAptFKVvgJUph/IDc6gTtMN0Qa3wOhhJqgdZXPwQuzCfmtqnxyn
PoAUNAw50rEtlnzX0eniv7uoIBl1kzd708RIA3Pbb26iIZkYW5neuvXc6g563Wwj5MsrIusSu519
gN6OnckbC3S6TQZ3P0bQKkwiQkgLuTJjxLFhWZzLTPVXTgtkF6vBnz9G80NBKQnHVjRy0OEzrZxH
s79+jLRj6caGEdc9T3Ek45k1YZwlIlIAXVpt6BsYLNEWz3t+a9NrmVuyXX6NkHRNYIZC18rcPfAE
mrVaPyHSss8iQr6khHmabMikeZAfS4IqIp87b6PUJSTdgog571mYyjh1Uj9sEK4GBAQ1+j5wGYi1
NgIzRmI0E5xPJpw8Fn6kt++PwX42b2/oGHil373PIoVnlcZS24xAdaEe3eMC7jgiocQDV2Wh5Y2n
bxGpk6y4072P3mo5DEh2nbWYgvB6gO/rgDy5Erbhr3W66RsW7fGmt/YZm9hyutOTbiXdJD/YmWY+
RbhSN11WnWQhoeK2E1kdQ1Z8KTiCHxvJvoa2MXleukgsxCGR4TderF6zbBhx+DkBfl3q5flsBT4t
AOQa9+XRn8U9A17A1gOhwwwgvta7Ul//DCeodcGzROHIEVT5mLQSG3s9CCskKik6t0SO5Y4jQnWp
g/obqgjn2FJn7AAjAXYapvBRz8vkGRlzbazIDT+St+YdmcbUFxWRTSypRhsxfC0KIN4kuqp9gNUb
60Wq7TMiHBhIMMKK0c00Lg7kRsnbKXeOCPl8HYH73ijjK9NMkmvBiXw3tCo+lukmiYE4AlZqdmNB
mgsS1XM6ETWol5zYi6CA+pEGGnLM7KqJu4SXtU0OpWvTO3I8Z9fy+8tpDqtouk6djvW01S5eLG6E
sq7LjgJB+Q1OqdA4W0bxxaj052r+vswSC5yaUx2qGm7Izz8tCRbaBtZUgVsNa6pak3ak7uzhoLYA
1aEUNSK9FlXsMn4FgJtV02sNHhV1tG2VMKOS+iaKGa70hRuv7LiLL4blugc7ND18DA5lrO/YWEMI
5SLLE3PQ3o19AwoMIBNjIDVvkm16ausx3CP72mU1kUn+aMKo7mIbvQAnT5Oh4Kq1w/C1raZnOtAY
zFHwyj4od9DL65tWJAcVYCetqDM35gxzhhq0gb76uhAS6fXi+EGwtRIlPPxz34KhtKFyhO30lNcB
1trQ0M8Biri1GowZ29TAfaiGZ9UQE2aUXXWi+X8yxta6NtAwHH1BEETUpz9knw/3DY7nczi34BLv
3qJNgmWhRp5E2vfsNiPDhRFj75lrcl/VWbYAz/TBeOobugmh2QJQtYwvC5+k9swvmo/vPncn97L8
WdM1//TWnG/y54XR/tC3l8bM/dHnWYdF++7dLmMPKcPQMdS5vwM6o5nESkJmexw7G4Qqw/2Vzwds
iECcl/9x7ATPsFdfXbs6jJqZfNXt+5+FQ22X4C1T2z2NRbXpZuquL8e/tHZEhWb39aEoWEeATDeP
y7vrP1nwyKFPSus8xGTxJs5obXAghIcMr9cOVZp35NiaQW5zGFDbI7j6eQSxi7TUZLQ+ByNEg/U6
peOzGH37kR5ycVDe8MBQTa3dZtS+Ih1be/ZIyAP8FOmo/uxX3YiwWBfPZFTA9EDDmKSecUnaCtyq
g2f7z7f4Q7Yge6bJVMSkiaOZH6voXBORJbTB3PiVSXIAMSVptWtbIqnwlKhLEUM1JMHb5CMQL3nN
ccEtIMWyKa0FStIT4dFiZ0JEXn9yYR+mHFwYMw6kO2gtFTXG200RJyAT7yExN7K3cI3OD6wTwT/N
8mUXMjtGMCi/+bDCrC4abw2O6qj6Ckb0Gi6cWjtOU88bqXw6naTiapeha/oVTCyaVX++1N/VHRY1
matTof2m7W4hmnSq3rE2sTVubHp/gGb816mW2bkAh44utsru06zPjwB/wJJaRNdVRo4ovkWYLvsH
MPH2WRsidUN6HtjlJDxMcSWIvlY0TQftUVjN9z9f9NIWeLcDW0zDeObU1ZRM87f3ywmAGKzA0YGD
ECiSbJbG/4RjzuTMFgYNy7ayqe4nAJOIKje2kP9YhTZc1wStFLwhRBhtjDgc5h83vP7k0n7z6Hkh
LW6nS/4Wr8HbS2s6j+aiTpN32e7N5CWrrf6s4CWuR7iyL/ejQnFaKGneATkzWE5dEkYjksowWAkg
BCm4eBXr16FXq1OB+uNaUe59cpW/KWEsl/WJ2JoZ3OW8a/FaueYEjWcYDDXM/NiUGsj1FEwiTGM6
6GGMtnF+5PgEnYcy886AY64md9ZqBerVbwaoOAFTRbICIAS1qvrkiDfLB9+XWIx9Dcvh4SLhf1+i
k/BSju1gGRusqtQf86cNj/S7AXvp0LjDNi2Lnyu6GAiFgs5LCFOFtTqxk+YhZQvzxRzoYPR8MEkS
fMsj/wqFxHRa3A5f/bQZLzQTIO9abvzoxt43Qy+Le8yTuz/faePj4cecJxlyPv3I+RT49n1ACJGX
2Hpwm8yzYeUgWXHJyOA3X4IcpmFHp2ld13qDa4raInfo5CBEvC4Jzk6gjx+FGp71sChXRqtHh8Ym
lssv7QvxECui5lemat0dJPS7oFDdJ+vYbxYHEzCfMl1OSfQqZnHlr99ZRCOzkrQ8NxMrQd577WFs
o0uU2QT/qAjcpVfXKy8iECIMcYtkfbo3JoABowZGpG1YvcDzqXVtiHvYzf6V8Jt9GFnBMSNh0vXq
lP7ZFHz95JbPt/Tt6sBVM0MCBMgvH86b3WC0CG06rnrSsIlgQuCeI6H2F8dOUU3HSCeNt4r767rG
0i7r4sJict8rNPDjSEpiC9AOlDI0VHkimF5uDZ14NVQ3y0kqrAEd/PmabePjNbOecdnSgpQt30+E
41AVQ5woTGueqy5AdMp7qamHZRZaKopiSx6jEWR5UUj4rc5ooCJKuNWcB78Htdvtl39QtYbaVdVA
4ZPwLjsKd72YRht7TI1vWDkGjeHu2fQrdZmHkReDD/pijqrkBNnHuzBsDAQ7NeF/BR8e3YaX3ind
XYlFE/VkdOt50b3nl/UhDW118adKoatSIGUK8dRMExEp8bQJ6bj5k/eXYzb12XCM+gzM5AcY5Pow
jRxnsZ/R6wrntPdZbfHnW6n/7lbSVUMOrFkW8+x3my9Y0qi021JuYsVEGFfpvtNIB8Hckq6RfVYn
Bk/A5yeMj6PmuIfC0F7k5Jcnl8X3/3IxtkUsiaVrLGfvF1psNG0kKl1uypQIsK7KAcWmEay2ym5X
ZKc41+E8cDG7JUZWOQcoxy7QhiA+EqiSfrLbL4Otd58GSz7DWkMy6teWe/fLxlmDDwDn38qNpZf/
1ENpnjpExusI1kzQ6vLSRy4tGoFW0SR4lvCQsNzWrfuSlukD2WCU57RDES9rZ1RvGybAWG5kAEQi
QrE22R6IM0c/wzVgIFxRswpM7C1v1ooBKbnIIrqEnpXjfOB1siPjs67zRy3DrBvXLQYJVKtoxd/t
azbZJvzYFlEJc8Sj0bchOBiafpEwnPNsT6fzYh4TPer3oZPda9oQ7BwZ3f35FfzduslqT7K0LSkG
+Kbfrps018momaS9qSADM0181mw8t9JLogcxPATVZO7dqNTpgviof5nJbYeM/kWRt/1Ka82T7noa
gXgp7jBbc/HvMUbsUt/lRA1wI5X9X7aXhp+1oH7z4eCcoZHDRoVAZYmc/uXlGBTFMVxSSH8VHSW0
BPh8LKsgkAjkpJGGzobkD2I7I451NAe062ASL7pbpldD6Pxw3ZbPO4qdSyCgUxp25V1qyaG7kbkJ
XUSkRz3wT2HvH2oUpF/+fMuXuurdmy05qVqOYTuSyvvdSHcEoNdWPVvV0gNZ9DNiynwuPoFHVMxD
HyCluRgeOZ0zZGR84gaue90xzV8OTZ5MHrzM1S6AF4INyKh+x1tmPKIQ2iomoy+O5p+0QHYbS9jI
luYXTEWIKwK98q8t68rqyIrq4gCX3tyuC2qfUtOd0+tsxz9XEKmCqBmvYSV7n+wezm92PD5ndg+D
0hOrgvv2fcuSTBXYav/92jOV7FjrQxA9MaJndFxlSuyVH+zywM3RVSb6q29inqzQn+41u3iildM2
q7SNdEDKhvbaVL3a6QogE7c6OKUiCbe27n0NjD465WPUXVQJjOTn9NxWvOJzy2sXpyGSjql5Zcpr
HFJ9eEgys7+yjK5Z2UFXk+9XQoHox6+5xFLqAWbI8xEyWVF8xQBa3+hRrW0GIaOdGQIpqxNxs4TJ
5XP+XZV4L4lezt5g30YNlxLN3TvVBiYMlOuZwKKNw2vaWTcaK8TZa1Tn7cagpPq2YqWtMqiag0ti
FBNU7WJkjYL8568C3bzYep+eQP9420Ua5lcNnqy+O/35HdU/ng3MGTjLH1wBqsW5VvzlA0N4XIx6
MTmbIhvVUQR0ljM/Ocb0XtapZY0vFGM0OYKQPl87ftVHW95SKK6quCDiWyM9aJVHebQb3SDdpW1b
vQy9AzDy82Phhx65wegCj6DLZBZlJqqkt5fahSakGsvX5uwBY936WDkmdw4nUyhjROFvZZD93aMl
oAebPylhvCyasBLhxDpUBFb8+dYtleavnzfXMy+nFmYfRJrue99iDpTLKLRG24Y4y1c9fwfUPwdZ
8I3hh/1u4K3F3wYiAVZ4QSri7Asx2+CB4pyVU4+QRA+vIVLLQxWR1mjMY7cWP8MxdfXTMCJKKQst
PxZhuAGg+spQ1SJozh7ueVO9vdS8ek01MXxSYC+o4fc/FuNFHL+WDYPXerdqpZ5P97rJAI6N9Wmg
uVKvNKA+tE2HgMmEb8SbeCwgvkJ42FA8dkc/huoRu8bOJ5fPa4X7fSTxarUsaC3tJhzURjmdE2ne
Cjdj9yt9kCF5/KTnc8AgekSITln+5EMaRHNOjEQqR2K+BWCbde5n4p68i7Xm5hGN0hCKnta6N7lo
d8uHWDs4I8Yp8Bkg2ea1xm2fQfF83hFdF8BZ1UWU+j/LgpqUJBtlAm161kMC8iZ5igD9OHru3pQ0
1m+cwD4ZXpyejI58e2UgOdV84sDUAC/IpuHkF3Z/rifrq44nb4VfyHxCEkKxOfytE6vGD5d9hSNF
PqHnMT4bHRa8GasBQjndi2ZA5teAPcOVLUluwxD8yUs5L6tvn55CQ6TTOEFvYXNQf/uRVBkfT530
2TYYMx6c8iEDZGyYP3doumGHsohOSw2vj+GljsprKwiap7RA4dhWFEI4UO6KUetv7EonmCEoLukI
U0H1au+a1XAQ5t3gEeScNLBtXcvnmDu/pkmiXfQg0vdVUTrH/4Ea05hfvF9/NHPuWCIisTj5Melw
5lrhl6WK1CDDYkLhbvjbcMUnJaknRFBF0NUhbk3CuC6b9L7w3fxo0vpzR9skGil2L1iPz00BE2M1
iardyHQeyLuxuUd8HF74MQ9FDB4gHqKrT57GvCS9v2TE5ct5laOLfLcJ+uCHffYCDiSZZ+zcEMNR
Xg63edVy+LZdkMudu6YxJ7amWc/BcrOjgHzsZTgjaCTZvk6ra8qinRjJci8S8nii3PgSw6Q9G9kA
cHS6xZwTHZLayK8ioyaMrHLyT4r0D92t+d4rdOjIs3QbOei7e9+YzFiqEvbWIq2LcX7smij8bk7a
89Kp0SwciJ1ZERicGVe5kyKFCMon3gdUAJLg5pJ0YEcgcXYR4/35Ln8QkHFxXBVXaDv8Id8L5aXo
GxF0hE4u/QyftKUmjzBc+HF8GM0c0A6U56DHpBKQ5KJ08ejOre/UaoqNC3n9CALu7zgLHtXQhudl
BKgPsDKcucdTDOU2cevgKpsc6zIEVOmTVaw7OPE7hkDOVaNmiSZ9vHI++xIqVp58X2wdiF9rjzbn
LvGpz9JSPtQU+hAaANC1rGcldJ+7XnpijwXQuqIl51JkcxYj9PYT5ctc5n98E01jNm7Onf+5c/L2
44HoUceVNh+LR0vupMeksu3H8FiafgqwoWWKJco0v5SOgsk9/5Ll8kGrSJUJ3YzqtIlOvFj2fvkr
f/6t5c+gQb6akxedppgo4KHvHjqtLs4W7mTYktca5dNdKPNri5ns2W7b5ratiy9OE44EnfNbi8Bb
dPJbZ4oWnLKjsZ4OwFhQId0uBS3spWFvjSVASBxyaBljMZJbs8xHWvpU88OthD2t6BZX++UvdShb
QI08uW801m5faveM6uJta5Aq3gD2P0WwM8LaRE+agtSAZLrOx0C79Nbgr1lUo+vQBedVTei8LOqL
gyrM4Zz33xiIFR7HoxafmS8fJ9YUvSSV5+fY3qwcD9loMZ6FPo5nhRr33xeqPHX2rfSbcOFJ9wMj
aHeaSMoAWnDMWgdKB9m4P59Fj7kOJc3YnwoLyUXVmVdepNknOKV7EcbWtSAbZFPXKQKYmGhROxXm
bTdA5KAD3DyawI7dJIkfUZOOB5Dz4RPDk/5AtlxzDzt5w5td3E2+yK9sEkT8GZjQ2Lgge+JUDr2e
1zMD0KcGd/7GTz9+6/RJ/fvSYkvPtyYZ03BcyEWMLQwJAN6jG80v91AVtHvauq8kqNpQiteIFVOY
r+gHanp2HHMbHG5dHH4Bzf5QitR+cEv7GVn11mIo9Wy0hbcxYKasYWsAxsKN8USG6qrH1DWCwbsi
ZE+7H5THYbCrW8QaD6GlBQ9imuBUOhvHas7A6dJTAyT8qoz88II82NmJxjK/OHgoUlnfO+R5Aezr
7Z0fwnBwXZ9io/Q2ieX6Vx5C1HWUpuWOqibYUMnLrUbEx440IA0aiQjuRqB7wTDiA+Ekp+gasQpU
UNB2wxC7iKhlh8pW21RST2+0zs9u/I78XmCwhMLWFjVQiHsR6FUXEks4Hy/gkZClMasOZuXdFtmU
fl5+KXux/8lLGTtjr2s6IQRwJKvKT68C56lpLO3i4KGEHgMoeRFXlFZ/N/vEj1nceXA9mRYPpjyH
Y4mh2OyfVVZ87d3krLljc5dk2fXSkYgTjMi6hoah1KtzUCY58IgYq7fXPjHxB1VP/Oilblm8rYCG
kaX3w0XD2sN6vI1gMz0XHtClnrnXbin5ln+rWnQsvsvcvTG78BgbBgIDmYmVY9FT7mQBHLAZ4p2u
M/wQwzofmhjleaYf0Pz4a+KWi5M5TM5tUOEMB3ZMeJeTW4whHc70HiQ8n8Dbv1EqHOQwvSw4Zlff
KsiHd4HM5WEUZcRGasU7czIcAoHC4VyFZBP6KQHVC2qRAJntyEifcKfAuCZUa9qF85/1kO82wNrC
dQIKkcxoWM2WaIt9N3/wC73Vr5n5qlhc+mygxYgFZctI8K+BsL2rdLpapMj0I+TVcvAumPotBSgA
QwYqnutsQz/8J5V6uGkHFR5DQ2MOS8TidE2Up3ed+9V4Sulwbl2E9qQP0skm6Mp1iZ20ZNVxbieH
dVkOGJy+SBZe9ArpsBUys0+EAc7gy7p7THqi0YoJSekY3kCSsG7M0fzm9HVxqifW6sxE4h5m3sZP
3eLr2F+BDUyuAwamV2V3MeIyvxYF9PdEXTdNgjJmrO4GMC3H5UxezaqCLFLddgBTAe+cQ0Lr9/6p
Tm3vboD1wrPN2F4GvJBl09uY6veF201/e7MNewgH654Muv0YFuG2ttOafm5hYZdASzZ4qjwUDKx3
Muge0QzROCCpdPklqROywJq42lsqJM69iMdt2qTMWN0REDMCzD2s3Ae67YEcHnOjzNacJ9F2xt+S
INN+oDb/YTnQbKk2O2QYCr1IQ+vEDDCwz6vHkHj5FTFI8frntFtjudtP7b43J/MW5TW+7vn7K5zO
Wam5cfhzjDqx35/LGcMw1fKh15CV5Gl4WBaXOpVAb2fQRyXLGdub9SwMjE9ypZsbIWAgZgbWKmwK
c0Ns1wNSOiI+9gcHUXmWJMfBTOsvbXwMyHyM6ip8VTTcNlWd3eJG824BmcJv893xXBuSsJG8RFsp
BNGv/Yi32l3LWeYi3A7c7uRL7Cp47/Xc+yGKp0Xek4caqapliGxxObR1VrZfFJ1VU8nVOLQ6Q3uC
iiVgU9PPmWzp/H8veocpEeowhQBxJSltKF2was23xev03XL8QXdZ7QxhPi63KDGtf+Kwwmo+4/qm
ydmNphTn5f0JpdcxYOqrm0IaEJsfh4niV2blPSww+6EhaKDQN8t3ZvazF8Rt4buN2iGCvHLpyzje
LP+eWnm70BQIQI3XqiVhLAaetJ5n1uQR0850dLgrRqAdLBcogtQBfEJbtNZGFSCx9qZLktRrgfnv
RH4LKYEdJ1XJ+yEJ5LPG4mQAxFh5wHOqKtmFVUv+UwZ6oVxxtuLUecrkkazrtbAI2Fo35VVRPXJQ
XRPYubGZVRbyJpD6tgz+BiFLptljMPwVvM4zT/6NfAzVTpSbDdYpGhqzhoeh2g95Z2ZfWaPojqwU
kqsiVpiwBo36oDI2IQzxlTV869TMkSDLhc0xuNEASERuIgEmdTntiLDYCQPYQDKyEUWEoZi2/1qX
0ddYTd9jjkJ95u+KUu11j1LDN0ZOGfop8DZDvY0mQ9+Vsam2AK6m23Gor6uBMLPOI1mcorhZQz4t
jr3rOfu0YA+XDiEAQP/EiVyYvnWuJyxD7PNHgqe7XeZGL1adXJehF++rsSJQDvilDcgSdlcEzFUh
i7Y6ymjCg4cVUbVInHARJPZ0Q019m8ydPccfv2TeaO4HptWCHFx/oj7AlR3W4/OgBxc7oMgvEGNx
PZHEypJml5G+QlxoGCViYlDQbPT7Zoi058FIn0StPzdJt3MsCSe6ZOgk1whJBckx44CQn22Qp07W
EBvU9VCQpJ5M8hzh6RzD4Jb6rF4xYtpNaBIGWEK6/h9sncdy40rTbZ8IEfBmSgKgF40oO0G0uiV4
Wyi4p/8X9Q3OHdyIcxQSW5YEqioz91577tcmuoPOsi8J2TuNGLQ7DoGTK5wfyx6Oo9rseOxHbXHH
dUTuZd0O+vwVi+9LKR7J3ml6IbHo6hGCTT4Mo9emH1Dmzv8AULA7gaEN9Y4muEOcpeKVTwbT6KWZ
j8ZSBSmIhHveAznGdktmMMHWZ+h5Iym6nutHPeHaNgIFjqMhMZE5THwzRFL1nNXRvc6cl98LBZ8I
yj+R0f7p1chn/XL3HkJ4ok2jdey2xTaJaRFlF8Wtt1kFCaImU9r68azx7k3OtYu/LBkd6JSG7KXn
KNUBjfQAEmY4AQgPTJ3WPiBqkzApZlAqjTE6ZIwaFl1MZ152MyOPpcwtZz1inoP1zNNi6P/o76MM
TAbNB3PxlafLF5K/Uz3L26jqL46e4brtUApphHhGcodUTTuNqVofYJgSJw6rGAa6aa2oK9+tnvTs
qZ7jwGpd+6r0Utm0MN1JydZIywNmvRl0LU7XxKe/KbkaEA8IqcIzgkw1cOadPfts1j+Vg8C7+rJz
a59KhUlt8jm14EDpXZy8R9qdbAJOjlgGhq3Zfs9NDgrmynTIUsxj582XDNqeov/0aNY8ZsTFxqiq
w6LjRqqK/GaTuARffdxMwkRpzZYnJdF80QO2ozfOziIbfFnakyTWcjvr7htOLyvo0HsnXjHvCqvH
jP2opIrpgGmMBO2l/ufhs3JpdxnDaww4Do/KExAI5cGxRQYZOSrwGBxpA050mfoR8VMN53JuT8gh
731eerAs5tAj5eOlxM1xiFsAlmpZjh96hB51jGfmMmzpSjv0FyMR96zJ+48cojOJqo6Dr06U+6pD
I4zrFaAn+6dsLWBoyyxDillYsnioS69n4uO8kkbJ72GSGWtuiL8g4SNaDxY3K5j8CMNp995CPLMo
yA3iu2GSABcjWcBjhWQ8QNr4ulSeZ8mfa5Gqpflj9kZDjazeXgcQYtJqyeLxLDGVCZeNSU+qOwfP
fhc5jepHZI9gil0nj3wCdohqM6XKLqNptSM+Nie6yMm4f9y9WkeQ0ARZz84ju6rfTt1y7bueDWZG
/ajw5FW295qSyeklrhGQMPBvHq0zuizsPEie+hE4r7ONakB9c7WlmRFWqNrMB+3NI8a55UDU/6MX
FFoLRk3mFs4wYp6Xj4Nf6Bp38kpJJ/hMshek58UtbZk10wsdVKzkjnN2U/PfYDP/beX2K6sU30qr
P1HUh3FUZhtYcOY11eYN9EL1xVNH8PKaHWjen7zEzA+ypirj9UMfSCG6sjgIrCzGq/uhUQ/wgJZN
q2bfLWxjuWyb2rpXeRudJGg0/mr6kkIf4NiQNN09c8HYvsuF7NDSne1woq+5q3o4ctR12T52qyow
0+pY2DTEM93srn20bFW5cLHFFIuJrTph775o9Dy1huUGuHli46PVkbP2Q+oerZqrw+JMi4oZZpon
jXFjd93aKcqWWBg9R0ZbXous/OrhTod1DXimMGrlatQdfLY6OcjAyo5OOzyKQPyUv2adWwa3ez9V
90zaq8w50d9bzGRd9KzRQGYMFBIkej+gm37PNaiwxjVQJGMiZdSMoVzkrXNt70I4IE7Zr7xHhEKv
cIYenVWrgZXGH0fMg7t0QW3IDOVsNYRpUvLSsK2XikrQk46ZseL8y1Ub0MDOpo4QMXEb6vTFc4or
lABEtbKbw0IzxNbD+IP2UCdSnImJQHz9qdFvBR3P4iIjV189HieSB2N/Ep9SxJQEtnBcSufXahrA
qkTxt7B1dL1T3vgwPGXIQPYUWyzXbEC3LnmQ9t7Un2H80dwrpPtVPH0VGTrQGdCOpSGJ5YweIbQF
ByhOKn6POwzBtZa4UOxeS/m3VsSaYUrE7WklxZ4KmiyKFu9BzhkQ+WjlZIceuKIee8RwiKENiZiC
ct3b1cqJugxtqQyQKOevTm3pyFlZE06FqvKKDmjNJzC+y+z8GauEGQM9gazFd9L5o3paolPm2Qfj
YYCqxZnc6HX9iO6ya9DWmXG1pgQjaROHA3ocIqoev5Y7GW/JTNvrzWgYqtMVn/yU1tqVo8CmogF6
UGdO/SOO05DkFuQ+lDKVoSrrYZr+2V3+pboDhUU/bSedI6QrcnwSYqU7Lbdjy58Obgy1HjxfUE8N
2mEvtoioZMkEEZh42H2vMxkHPSkA3fDSI4zLXrPqX1a+G4kJ5N/R06CcRnnJlOSVbHlrPeOtJGRp
HN6GMTtVTbWRfTQ9tXamP+cNXn7uebXn9MWen+9hpJzczJaUm8QLCVfV39qkv5jKUegFVB2CqNz4
sxP0NXsveUnBfVPer3J7hAsMFM7O0WclFdFfjsNsNFmWrRBsEA/vipqWu7nw9bJ3Qvr6K3IlCmgH
sW8gnyPvZlL2OSeUMhhHv+GlnHybYG+aesaB3AKf3wPhVjsTC5Su42v7cC1wuE+Eg/Mi0cIHuKuA
T7uvsAR4etWQyqh2L/hCako26fxT7L8Nd+WPWxt3qkIqY/1taMyVWR5AddqEWVrByBRrhskOoJjx
VUnvgt9g+HZSAnYC0ndSBnXGhcQiT9k52nNveHjTn9XiJ1Y4+mPc4ehCN+JhwjhUSsjqOjo5zLCN
Nj1l3fsYXQaDtgo7l75sY32jQOYuwlm+GPWd5I60fWXSXyjhPAXp6DuxD+J2FavbIgGGRQVWDcY6
Fn+N4RGKyFbdfTs2My92Hu08u+8kEq0q6w9aF4Zlk7VxgaT3u9E5yPg9PsC8fMRioJ0l0QD28WsE
C8H1uQOd7o3GBJjPtD40NfOs55ElF4Q/T7dHNP1iJ74DLNjzWPxVg6CqycSELkNZxvk9r2NQzeyQ
pNBLhK+V+95Y06lKGzPQnNIO6iIWxIeuTVlucgekE3fwHFWQ/WONxVFcs07TNrPt0i185P5lpf5q
9su/ihyrTWehOFvislnlAi2DUn8X/eP5K0oCW/Bb9Enh7TjrMCudzfE8Uals2hbgshIw6yR1CH7H
5HoXQSvKto8TNxSpNoT/lXQnF/0L5X8G9rqHLtKZYTJa6bHE3LyfBsvaGFNinpdJYOSDBzZK+dxF
JtNllEcnj6nkZlD4FRIWnLUco/oWmWBwTDMtSERwDwB/2rUyNydDajtV55hcxAcbY0WPK7GSUTBL
bCb1AEZaZ3d6n+wCkRxNafo+RqANkrgI9Du1toqamVrh3uBtj0AT9lSe9H/pC68Lqp2u9B1jVw6n
qMQoPpO9WctAH1TgzBYo926bm822zqKwTYoDh5WC5UVkV1AA0ypp0Uj1WOpxRFwIMSwydLXTMcPw
dFMx2yysCWLjwErmEmffI08taqm9l43O/dJbzL/NF9Z1N2PIjb0PWROj7/bYqfT4IPgElpGKUJUF
BXtD+T4VrrZHPE28dCOpBoiuai0oc23Aa08sVn7qPAFSb4GAgRG/pfUwuUFrVDVNAvaveCv1AWVY
ucEK6jei2o+DdUqJbx/15zqKNok0CS5T/PxRxhLOJdm1H88zw4egznXfGrj+aE9htznKx2viNUQu
celzBsvKGCtwBHMb5x0q0XStu9i8q5dyBCB30/QOATV3gFcEg6EFFct8H5UU/NWGyGE/MqgSJrzt
UMTIo4TQgHQ+09fTwk3sHnsyGlE0+RXprgJd6lRd6dkSRtgcp5VRJ1SBvT937aZtzD07VRCP2Rrw
Bw3rE/+l5Wc6P9c6atcEwmS1+KME4h0/lwAUSsGxkhEooybJ+H0Y1wh+IHiYa3dsVoqBa1BKphQa
HvIy1JP0yKGB5iGOaEJIYMmKTztjj6Y4gm3CXSo2bqX61vjK2Z2dyNw0WX4s5XmSRbzP06q7lo83
onLe+og8iJKoFHw9SUejVpIXxH7S+40b0yX9Q6vDqwZWnlTByjFuCZ5fTmDXNKq0GdQ4xN9xjPbg
6Q+ClFmlmldZgxQNcnvFvyGlXRdoKIrMW9ldQ48b7H4VcxE6EObGbTX0vm0pvr6oQen9E1W4MAla
hhgbNS1cAnRcyrrJcf2Fg1gSOWsyK0PJNZLEH0Z6z+H5dIm5RqsBKBGDX1WiOhScQh3SVxiqA6nK
ZzXwbCNoIzOQ/TlJPkR1s7w0oHInMmLyS/v+APtkak0PGY2/XoCNsFai/GJRSu0L14GzIzc0Ccdp
DqxUcX1VsY6V0YEwSZY8mMvulPBLnh5bPamRUSg1/a8y8ghxNjEG6twMMDgqQesoHvmMZf/U1hJx
awP5//FRIReNKcPgiidU/tampZO2mlGb8+PGfm3bHmMBZ6UOH7nB8JRok8oXltR3cdcB02+7U5kj
sBuXIqYKY/uYHONkz3H8zXTqMjvEJmrFfIhwNoIfnEqUQHXbb+eK11YOznNa50/c9Zum3Rgp3CYg
g5FbPQ2Geqy6ZO/SO5MiPda0KCc8xkx86DgP+T3qHiKsyRN+2epUUg6EZguzz1m04sUmy+6qi+4w
teZMWIl8R7yh3QfvDh0jWnXqc/dmyeqs5P2hW8wnJ+4PkfJv9JLQMMoNPtcN09yDIqOVmvw1Uqo9
UC9L7QYGZnfA+WsDuXI1aohZ7Cc0Dkey2lhvnrvMDio5+B3nMnpUTHDOMyhm8h80/abEGP1Q9qnj
Fa0JR3eWVKKrqGKCiSsgGq70YqgNdqUSlCOhBeuGXjh+7z9qvqFm5ThKgJcnp41cFn0l4y22tfQs
oui1lVBMDIqZwJuEt2pBwMHjKvat2bzDYxQ7k4h4sEqonnUQ8WtOCNdU1l8EiaqIdmOIuoNWnUun
rc+ZWcaBawKe/H2sqQnx5AuXtTVVBM5EBDsTgvnUMCOLGZ8epl52Kkc6cfGI+OZwb3YXUTOd7WBX
sbUVb+hDyCzuveYmWilJJyPSyvzntq67ixqhBV7C1ylCkMGbdZ8JA4PzwHDhVa8vxeTYL/zQ8iCa
4lK73G32INKz5yzqOm3EgeA588Q1jCh5eSKdsPHxf1QXWSP8KubWj029AGnqcRTKX2JaDYdFVuJR
OMfBUPZpKHSH6EhSqIExq+9T7b7EyTZN7F2c6B8DLftTZIqatg7+9WgsCAfXD66VgNnXhXIryroK
tfg34hQGTOJhb2SMax8qt/gZ3Xw+NLozHX7fQ2aubaSqXOyLlgIK6tj7TQLUV3JoJ7+wbQok0FPS
CQowoHROLZP25VmqWXMyaX+THjIdKqdZeAqgwIqTRbesBQ5PFGdIVdfm9Z8qqziCpxaF3uMNrt1N
pEm4uZnBWS0vqmOiyupIC5aC3DbCuR5Jke21BGGLna/jXvRX1VEuPVrLNwxQcieVbcPc7CaVTvGj
3E4DcyG+p0qg5ufSS6FgZX8SFPMMNsG02xU98rgEAgGOT2xM+5g0EAiVHgoWcxbq3omUP8eT6BcF
B6+KTtXCK9G4mEZF0DZjv1Wn5pKFFj3VJEHR3+rLuyOfCqXnL+7uI3XqacqtnRHL5dy0VX1ccg+Z
GMRh3J5yPaZvjVZebZni70sw3giDcrR1E6b2QgWWnhJkM0sEQI3G6VHacNTaByQ4o1eVGfmeraaG
IsdAyEzd/I34pgtC0Hn4GPv+O2kWIuKymMTvJp5PhUxU2B9KfkTHSr/LNl9JdcWOMVqnWHMOQJ7/
pLSHODXWfQj7gFRXvf2HzogwGgVWu5tONPxmCKF9FnZSN+h+GFG/Rw8B8zAJRVrYQdrPP2MW2cEw
F4dasV1Op3qNs0WjS5RG5f73vf/eGAR0snRkMrQ5yaSR055pJQ5W59NUCS0tq56wM6QGpCTHu3If
APq1iVuVzvSlqznO3twsQ3Mg4BgbMeXDYhbE03fKW6xTuSv91iI5aOvCDbbp0J0TjbpHaNiAJizR
8Mq2Y6LYr4W7pUAUdy1SX+kV6UE3TAavs6c9DVInOgg65BKZ2cVZ9P6pcXj+mRJc5u4rTlwWPukM
23iOblB2q41juQxUCrXZ/75naxlGo8WLVr+CkdY2Mr+cmsJXzPHBwl92xWh4WzFr7suoTmK9A5QY
ouTYWDCe8PSYDWZAnSRY11zL+bMudmMGd/K1USwOT55PSAJqJl/QMrLZ7LMJ01nfhgt3RiiKTF7r
KSXNT3eSHVtj/N4wCzDdqftkPZzDk9bG484pkh0E2Obq5O8MMNZGZNwdrfJCo2vtE73JBUQoPm+9
P9rwrnGh2HUwkKdI/Sb7MCfy4ojKKF41wluwL7rNxvaqA1KUYY/96dsZ43HN9oJ7lFTwG5yEwK0V
jwE9yShunr9qnTAPc+U8OU1aXku88PzNFNc2Q/g3Osi4aJpXj5bC4aHox1K+ckcbgcWtLLzyXnYS
CDkCwk2hkQiqCfvLzFzmSUVJtVEvu9QJl8FKD1PpGuR+IPyIlzMm0keL72XUtM94q+mpQzNVJXSA
l5T2o70bCHt9bes4HEtvHaXatVQT+RQnvQ6lhTlbUnnda6o1N3S8V92cCn/qxUL2HgnUrYEMZ2oo
QgpBeN5Dbk1jxpmfvVHTnx7nzjQu97yGlyxKiw+W1o2MiOKZPXhYSZ1QVcxbl5NEOBTwhejFqUXz
VLdO/VTQ9QgGT+3WeNNRlP8+yE+3dt5gnHthbcl2+jsTN1sw7NM7uOG/X/z7RqgoJEQ1cBQykY30
x+Fv1ZWvVc9NS3eIJMgAF8G7CWW8cRQRlNm9ZOmPAFabEmkBgUhpODhYmRa3CKRROUEjlQgyOVQP
dWjf5th9mQrwiRaBaiG7eI/k3at9HVnTGppGoUcrI0kY3AU0KNVViozRBx/5lJTtiFEm/p6LiFRh
9vEmetY5DdY6GRSyjTeDfR6ZqvGllPW9nuynLP5W2m5rgGXRgcet4qwmMPfX2NdsJLN/SNqWhQNh
UWj+2RUclCJaOjRPBqlUM827RIOkD9Jw9M3Gi32FmKbWchjxeadGLmMoPIJ91PwvqrBz2Wnqi8GB
oxEQRKK6u6acxzsLsUCnbhpSL327SYaVMxFdME1/TftRT6l0oVv09G6ByAh0o5kRClhXhAnEEMjJ
2GzibG31Hd59yvA6r69gqaw11RM8afq8hYcaoXGy4/RIe83GEGZq1Civai2YcJWD4KhYl+vcYxBv
NjRJMswUvmbS4ahL7dXIymadLcmeMPtwHBgZFeVTCcOjqVL9zpbDUFYSSMQI+xFMnu5I1GSxEdU7
czKN2TjjPtRdYbMki29hTOZ5drY52v9zM8iPiSrcKIyfsipJp1aXYBoM6ROhRBJQAExaCTslNl+7
lsTHjqmJwsu4MHunxKl1lcRLuYq192hW2ZL+mswHbOOdgJwtystAGDDk5wavyMXJ76j5yfs5qcab
SnMjBjDkMAjPCHJJbAbiCrQ93Ur2FsOLLkq/ia1BQVAor6lul4dezeKn/Bq1tB9TMmk4QXzK8osI
cVg03J92lByys53CX3C1yL6wEJy9wi1e4mrYZ6OL36ZKKeuZ/OzNzKk3Xqsc58WzQxw8Cx3H5RG4
pVNFwNrZlYjaV0iH4zeIfUS7YJvZtR3Fc22hx+pIVt2NSqbcGZhdaFk7wzdZNh+0eNZ0HPnCJJwZ
b5o0dSKXssvgvlAvZXurbHgEzdcMdkIpjTDOeO11/qGiS/ZqR72vpn8dnowkt3CM3GbLAw7zWwku
lYnk4lPENPFTXLERDEB8IHghJDQwyQrO/cYusNJN9H63hEgdv1M4GDdK+hg3slIBa66qddYqu9oS
gQ6yPbZ8yXUoCyxTNEa4keziTaOo7O2g7Z480h3r+o9wje3g2utqQa2OQqcwd0ZREQ46qM6lyybv
VG4ck03HS+L8T8c15cZkE05JeUL0hQCk9no/t43kDzmpu4EQ3hfYlXK35BrHoN4hpidRPjWXODAT
vUQCpb4B9pQm5kqhGknAe5aDSgajFcQ5g85LlL+5m3G4Ke3GjfeRZ5E4zIVuk266GubXrnDuZhYR
6VoCP2wt9Sdn0c2Mwly1o99Z8QcCv10b/4AXQ8wg121Gw1j74oJV5n8Lk+o6XRHj7HOd+UMKepNN
s+yisI4a09e9SVszOut3yAJQJ8a9A5h/ImrAbsVNie5FJaqrTtP3pPQNU9UsC9MD9tiZGyoKS6k+
92r6MhhVQYsMIs6wDOLLXExfIc+s4ACZNpcYFcIKh1y2k7aGSx/UNi2jdPoYZvc7QXx8afo2Ous5
I6zfx9ME+MfI7Dpsi2dlbE/DYxAKKRkgozp+9GhmNlkrERI8PuTm36MalXdtsA3Qc3P7v0+bbVQk
UrDga413nPN4vpTRAJSSCKpT5IF3VHLjmifT9YG7HFIPXTvw1qs1QseRSjZ8MuIQ60zO9IG7p87L
GXI0jPRfqZNXHfsbrXkTvSg5FKsaa2TiIBC3C5KNyMwOJ5vICgO/HzYFFRoucNC1G99nYnxpEXvz
qzu/OFm0XlwWYP7vNKpALh8oETG3mY2OwjRVn5dkXalHyzlpDIqboVprIzOa7A3xwVp1y4AEas76
FAcN2WM1J8MaQSHyLI8EacbdjIs1SpChpzXhDJR5sLY9f+om0vOQ77V+TQ/O+vdwdpuSuRmRpn0z
+3FDA4YhWUxTSElSenGXOv4xCKrv889HB166YxAjRNUYR4+o9GgkeR5tyHFZp9+zPa+1kpDSR1tG
MpwoirBNVX+xzgkhHOTLrXpF0v059c4XQi2/neN9RZSowycdOo4YHWEo/TurZKY9MdtfCeXVou/l
ctwSwIhintCOaYPsnkEC8ZtHK1yGtK1/au6SrH3v6z/SUxhSEegxHjWRocN0Ma+eESiF8yPInl0m
kjyTjB0aA2GsToaU/b8tsCTeUON2EoSMTMsjUnZjULejduWKy3zJIv+YN7JN+BaDOSpSXxjYacY7
CpaK+X0uJB14BOnaVQGD2vcfdHYZWdc023bcCOscmxfpso8m/MpsU3+ybrD9VtJ8s2w4fTvFecRR
lUS5oiuJnx37HufDalTpiLTPPJOrlu+lNR1sMlKvAC7FLlc9q6Ya4ZwxP9Gb8xJK/AwN/p2gdv3H
4HTO9wPXNoEL5ICvbQQIYwstW72ZRvjgsQ38kXnmMRkV65qjnJ3/RL0NWG8EjEsnBU+v4/1L+NOV
iZbL435iUDeSlPFpxH+LLpgADU4vsmfMqjy5xc5A4Sl+jwk/DrU130fYYNcNJKndBcX8ym7+tNXe
IuReQ3HEYZSoHhiSHKg79ytT2/WElShv/nWiwJpSEqRa+Yr23RgZmhnXn5KXQfGg7dgr8F04mBSe
TXDNLT8EkjM5dY8U8HXlfUX2u+sSbcxPMTsDtFGwGCJ8BKLk6YiS7LvTfvKJEYZV+kNRcxLXA5W+
D4ecTRaZ6xomNNX3kDHkJALO4SfwS0JVXM0dAzOLi8eoOGgkvufeZnukm8kAr0ah2+KhrEwGKiXq
qzCvsmRbuRj6rMp7qtRevOgaehIJUSd00sj9iJpXprQGYvgbrl+U2e1AMaR/64u3Wxi73HEZjPcl
lf7Ujjt08NOLvuhGUNJl2GiQA9+iSfuMuAwvqTS7u2tYgbSyLzCr8UVpo2HfTQwXpS1PnWluhyVT
dizGT4Qu5jc1z03GteKgtlN+y9pSvXqEwpPYjq8XbCKTfoSbCbUZ/QLH2YzgU2+ICdMbgsWdHsfo
+oh8ClpzSW7NoqtPCkmIGhyR2++bgROY3TPDiHOhnmyRNgfdVkCgaJN317qFrYpN+ZsDMGdMO/oq
Rphd3HucQtVJbjUaP1tr0t1L4uoNL10/fomYzxhs4FXjtqtrbW9Vxs/Sk9vgyC5lWGbhFhjN5qTi
Y/J1Zicd7KqXNp1Abc3Rv97OzqPkQmVKX2ziUbVP/71p1AiZcRLCRm//9/DvI/99gvmg+gD2mNb/
/QN7O2oXGuN0hA3zND7eLFOxjcdm2f8+lIlHOvzvu1OV0tfV8/ffT5PYkejp/43GrmaQGasnw7HG
mZXIfZ/mttqmo76cfv+hXVr1VKfVFwGk7RrnOcGNHbwplLzvdT6pG9t0ulCzEuW9keldNMbfdIrz
g2bR6/LciKaTNiJt6uzsg7xOy6+d3FlbzG8eXNTmY1llJbeZTkz8OelFu5+T4Ydf4cNqFeetOg/T
d9lE3/GQNLBKUnNbnJV5WS5aJX5MR/Qf/bBsEDtAz6709ENn9x+77mZK86uemyiYZtJxJ1fh6Z3p
s+vttTSi22giraWfJvaZQpMCilpzzm3anraibSqb9mUeaeYfYYs9vnBlNSR0nJfMA6EKVHODJHB8
173RtyqyKGvUFdnQMHhpxBlVubNplYU5jtRvqpe3fzLVDBI14YQ4CeOUKziU9Fy7VHE0M2v2LFqp
/RYK6vck5HADPm+sBd6/7SNG9YgiYjkmMR31FfGC8RZglj7elBKbquqiA6h0axW3dr0fCcll7uOl
zZ4I4nEDO3qrKca6k03OfLglI62jvuIzs8UJsPAk22mEF/YAtOwXSzGebCfoSlDlpl9YxsmUg7LV
msjc9I1wT79vsEzR0dBxS49Idn/bQb9vlCilO+MuR3qlWKkiS7Dmdrm1jXqSMPRH2whPV++ulrwq
VznsTvT/dJZ+v9gq6ILAUD2SPsla/fu9ioIfNDhaw+CHz6uTBdlnlSmbrlJsmgimEyINc1k10glE
MdOG/OS0orygKuZiq6XOsVc5mHWnXR3NRMpGeev0w4U0ZdUXZa8FzHZqX2nQLGguqY08d/oQPdK3
s93cDz+VzWC86x1oiuk1z5wixLXZB+kE5NlVHpv9Uv3Ej49+H4r7m0eMklIYNx1H9d3Omu+aUfJR
jCWSx7KdthhjUh/vWLUt0sS4d0UNDLrPcK48PrTJYdt3DiPe3w9Trsvz7GmHprEwDjXkViR0VJ/d
Lkw6lz1+7CAJA6bTLZr/brqUH7PWAi2qvWSvuf3BEqI7Z4SYYGwfn5QKleJMvdk7JcrDFMJzOTtv
cbmQkc6PJB70MEuBzmxyCBTj0WFRnZMx6D2jRRMSb5WlwayP5i3RBncNBJMN2KsRS7jj8C4yk8aQ
lMsfu0ZkXJHk1rfxd+baPp5HGk51YZwcExolRyncUJ3dDzt30J+IGTZOv/+KJQ9hxCC58ryxQucM
xMX/f77u993fL+bCvpjtWO1+H/rvze/3UhxD2SNkDv+/XzpoXhnEomnW//3g30/s9PncxEWyqft4
4zrmZ52jzAWQkzjBqAg6MwyjwNkSxsOTx+B+bM8Pidd5EeZTx9q1//2oduRD36IrRIJ12iGzmmuc
ePbFrI6ps1jXOtKKrdXQFgBKadxs6TKab+dsK3vrVgEe/xw8CLItK9mqMxJOsvVSXgdtfJAlv5cC
skRCwjIyLm5/sg3+UUmKvVbQUbKWXuA2z42w8T6Fqcx7KU/2lBByFRs2I30UGiz0aHDb4m9HzDnW
Dn3j6MuTfJiltZ7GW6MJJfRy2ZFvQtdC101fezQ1aHKOkNxNhE9E4WlDbqwNNfprZ/lDFdC3R9Gm
BJkvzRB0WPX2UqH7Ys1t7Fu0ekL3kdZmx8Y7WkolTBLniEb3L4bdaINFxMU917/oEcZarPHEcnMy
NCLpI8LSd67W94c06Zqt3rWnKO+6c7rE4qwuHTmtHREBc0eLf5qs82TWzanWu22ELGwTN6jC0lgg
VtdR7TT1e88SHToeXmin2SxMTj9cAx2jkWfJDlxw1HTDEaeBeTRFRXhuU6EqMSc2m1Q8xV3pcZbI
LlnN3SwH5PlNHUMAtOKOw45VniLCmuo6ShEtPhQJY5/5iSBLz3HQtrKBKUh/SImj4b52Upe6TpAM
T6DsX2NCH2LZNL8Za+8RUnkF4w5NOGjgU+9QLIhGK5Iqk7b+mm2lpSmpjEE0inpbFc5uGCgyqqJF
lBo/tygjVuxSP3pl3BH6VmE1cZ5HJraq8H8kJYgwB0pMBn1x21qtthcd31CPhmMi1eLJwpXQ9rxY
ADQ5HhvpJtUWQRicyjC513xpZC0uS8QJGAPno6jYGTMlAin/+NCeItoAj/d6p+fA/9/HWHVVf3zW
y2whfXmxAtUcXkYPORInLRGKBa2OMmR/2l5f1qzS3crEpO9neuVBokxRmDTKqZmxS3bjaJ510pc9
R9A+xJ03zXZ1nSixnzTB4Ki5Dl4ynQ3aU3DOlIMKgmnFoU0fUtxmwOuz4l4JmSALwmqVJfl40vLl
a+rVYVMPjAsnu8MZyCF6RTZMgZRvCgvFyolm7/40DPN3pvaDJLo95o3Xn3QchNKFYt5GuTyWNC52
KNOwylZ33bR4YiZGXqLAdjDKnKK2JqrbMzamKFX4O+p7+9gvHSP5P67OY7lxJVq2X4QIeDMlQW/l
Wz1BtNrA2wKqAHz9W6DejXPjThiSWi1RJFBVe+/MlVdM5itIvD+jhv1r1NAdKGkTMU5NTBQEHYr0
VtjJiy6DYq/SmNlsle1Ht10Z0LJupNZoHn9Px2CAp0thbTt4Vlz1Yscb043r5yYygZsOWNdQKe6L
qM1v3cgIzmKx2uZ6dI9tbPiJBq+99zG9tELMSLi96Zy57PgrRiL7VArtGszpXgoLsXHUv6ecRomQ
RXXgssWtYqpp0ILLTtCd/JEaoiucfelIOkqqLTfIlzXKVdV34vTZwtRdtxr3cdZU+SaP4GB0Bs1Z
d8T0NGJH6eiie733z41K/YI8vmb6buTDX2boJZOiOU61TRXDX5Gz1mNksP+UKiuOTE+2SU4YBYE4
p3pAyOUXRgrxUqShGdfkqFIN+dGACy6C6IjUChEJvdR0OFeT+xy1lr/KOSAudWqNpixZOxJfzlgB
moULaGxnlMdDa5i7UYLKQ2kVbCojR29EVRLTnNENMkeCBbnQtg5185xu8WwQqlbFBwQ+l8IDlV7A
xUGjTPJQKgDat8HwIZXaQKIhKsx7KcGJjBHLOs7HQ/9rlJN+EZP1zIm3+ijQ0KzqUrTXx6eV8cOr
fbmQKAFu9damgKhfjkH/lKSTc8ldRFqz9Spr5byrzqXzktbaLqjMI1M2unE4M8OUPCoTp+RaBPEn
AiK81f70w8oCeq+G4YWm5B3XE7U1vTe/mZ1V0hWX1h+4oc0RLmJH8Pfiiu0RyTWKi1nPgp6KWT+X
MSCSHqLFMsOlRZ8Kd+0nOftIWd5LpxbrYPTfK0WBzaDV3ihaBWVCwijtNBAx/sGhFgzNfqSNCOcY
Qw/Oy8R9zWOvpOmgvqa4enOGBjBb9UtmHeN0mrMrNITrIu2IkbeJFNLzmGsnif5YJfBre5lGF/4L
GU8iJO93cIYpTJB1o3+P6KgAafKq65j6w2mUwVNMdP2g/WpZAkmKd8z1DHViVQH6myrXwAg73lxh
uffK8jZ+hsEqs+mCSEXjZewNM2RhGA0BxEy/GriQarqlHqjWNUFJB6z7N5UaBMF3yYvhzl9pYiCG
DfyOhEpCW80lhXjJwxXjAR3bs9H9gdVfgJShTQFEFe+zTY2uFsTLmJiQI/A/1q2xEtPgk0zG6AKI
xkyPbzQ2go7Fzej8D0zy/pEdZTwKbX7TghgZLqbjAUv97AQSLytEqbbEg6lXaKc7Qg7UnB9M7add
TlY40OvQ60+3IqM0yaZXs6NpMNn0i9KWLJS6Gf7ZZjXfLULmCqiBRt6pY172zdbumBHA8Yj2csg5
WHgz905gXcwp9Z60jAVVi0512S748ci751nr35t2/Ad2Kjqky2ePr8+YgUvkEp1sz16QFUizWZiL
nmZkn/3/h2b5yMXdJvGU0CnOasWiqoOQfHAksyRGE7k8PL72+MiFY3MwjYJB9FgeRaZ760kZ07oM
xKuWGsNmNItfQVP4TxblCYDo4tZrKCosMR0gNg+hLxt5yg3CByj8aKsrYw9qHLGnCySZO1vP3Gue
6MXJLBGPMljhwzKCgukw/EQqv7hCUsASEJAlvlVaEYliouuA2rrUg40HyuRFrlh+j24cP1cjJI5S
DvWp8+iUCUXkSSI0cal7Q1weH/ntsrf2XIq+1f/AeJB9sO7vQQsGwOLo5yAbqEPVOtm7wV1jcz9Z
DH//ljx/DgHRl8R304+n2femU5mRhDaB1K7IDRkLKZDbLl/HcDx/f4ceqO6oZ1QUyw6Dyj6/ucZq
NhBi0ZEtbv99uQ7ae+H44vh/vg7+xKGtB+Hi8b+n0SsAfDrIYwbzw15Em1n3getxGXPSHXt82cWw
vIvAT26LyHDXhkYGFxWffnw8BFqCSyPSdTqwvKc0Ch6Pjy/nosIS0Ob0FOcouf73UM55Ru+OPakM
gkpfSVgg+grhUn7oZvXy+MbIKXnrREWuZWec56Fj1V1eeL8Y4lPZauHjS4+HzGlh1eQoxDC32Cvf
9cW+YaNN6JxnIwrgEfp6ozW7uiIOwkEKgvLUfiuzRjsPLvtxBd7zh6vyaD1Zc3ya6FP96L9w6Y4X
K2BYGU+vUaSJd06fYmto0ZeZS3VCCFOvq9iYPnzbGxkDEXHbLJ/OLuMCnLHeNQI48q6wC5FmjgxZ
WZfJR5D6/V2Y5dBWMeNphrtvEksFQXdGTA/kyWgwYllqwgXUgl4lgQ19Td2vpQagsJqiYpfNsfGG
A5WDOYdqmwoh5lx1yzPOdwGa7k+BjmQ9uiV+IwkAMnHj7ePrM32eXRBAW8rxj30adb/JGdi8evWH
jtvq7Kfd/37oe0gJaeKg58jIYHz8qzHp//MtpKsVYWmRhW5SLFEq858fP6arq5vdY3HoUUcOve3R
8sj9uxU5WLK9WoU558tzWY07HMlIxaOKNGOvnJ7U8hDR/0NJn2+l68yo2HvnKVD4RjxXPLkO83zd
CA5Kr54Df3EXzXJY1f1Yb4o2oFdOuy108knwbtrydyw+0naIfmXleJOquA0QpJ9mwouezEJEm/JD
kDdPynukQ9k3kJH6evNEI4R+sYNiIxsxGoDl8q6PB4qYbudrOJb8YeINXh7++9caVbM+Zwob+f/8
h++PhkSGScQi9t8/AHCT16AIPUBZzywDyfPcF8+O5qnzsHxGt6O794Wgbc9nj+/KdHZt8p/Rypby
w86RLRVyeHGisaZjg7nCNaB1BQNAUE00eZjhYAxRJraHJBi2DwHR44HWl8AXOo5rrfH0A3PttfK2
4H77G4jON7+ts4uTcnryMjmgsICRMAfOmb+63IyG2e/cgvOr3y0yf7oQmpTwtKRZ7F0bCXfbAQvO
0A5BdGxD6TH5mQOfy1tlDkP1Sm1VN5ckv6NsKtKMEXYg32fdXDSMANDInld5T445ty5iUu8is/uo
/aWw1HeoNIp1kKuvord+dvQbthrsYmiJJuynoHJPAZITJ+Ma6CfqUSLdgir3j0pghWwRL/ljjyEY
OsIlBnxexIV/tHPuskavnjIOZqgwObAzUD2iXX/qNZAStTtyh3TjMgwbsGDbbHS52UKHXFIH7Z7L
oVR0M3zq5xVkgfSIq/fTSsC2UNDvfOIoMbPRV236v0z5872dkvEtsW1Qom9a36vDhDd37euCdCSa
cuc4+IiVq+8TzhPuUpLQP/lFUmMMwcKKQ7IwTC4aZ2NakfEsE8YVQ5v/SUUsX31GRpmbdJj5Mczp
U2+ebbxhpwpLlJn4076evlovO0R60B0z+dJaVn1yTSxgveFxfC7y9ZCJra+XiKWEv5OCsKm68Wmt
BZl+NLLyxaMm3vCGqz31mzKc9wUwRmUsCfn26/rfmAhG+bPBEKXtP3RK3dQPFiW27qx7OZLM1gDm
y6zKPoL5WpPC558g/tHcqMBGqNEuTkaMwmAgcZUNaJk+IGI5euz7amyPnnD83TSwasYq6XdVR5dM
ls8sDu0urtndNWNw3mpbHIa4/QJCU6+KBi5XxOmXeZLGYc3Mf/eWO1PYY4N3FcK2PHvJ4aseTZWi
AGOFRFiHCW2acDSIOd5GGQsF9NpiJb1gC3GC7xoRo5Ys6DWziZ2yCRStC6aGfrqfCmRYvRWdJteV
e9L4Oo5R4w+0GzmzcEvfNobCf5hPe/pezQp6GcLodqpDjoPU3uGIDsrLdmQOOJdatwFXYAHJ6GhM
6B23xOkg1tGFdyNXFDqKZ2QbHe7nxuMAt0Yf5FxFgj9mgJKzwTnX3W2LcKYKO/vWAYyFS5anidPF
vk6KaRTavFUP0m8bqeo4czLXoddtmmVHyzy6cVVFinM/DBsUie2a59LuLVWcKfGKtZS6tiX2aTum
UL0EZxO6RLkFEysR7EiOWVXoUqMngnAdkA3t2zxMOKnM2eZlRTE79bQ+vUvpVvpdTPlXV6h6PQj0
IRVyVe61XT4WJH4WeM6ohPYJqV0X13XjDc0xyKkBi4aXU5s5HqMNDTea1jiEOuaB2lUD5xoL/aCW
wQ2hkYV+sC/8tdb101UwEc+8WWNBIJmF8ms/qwihbCJQO9IFv0PXrtad2de7IfGp3yfjpXGZLFNe
RLQfsyW/GBF+DjV7tC2wQLp2cdx8PAeSUiBVuI9RXt41sghR+BrlajBYeZD6wA5i4ox242msxW+7
DT7rfobq+FYaiOMdHCArF0aEHbwmDe6/PA/8S1b1H3UFHcZL0vISe/EvlZo/bJHXOxPjxGVmcTWo
kZ49tXiVBIq1qoPn2xdFcKJbUh4yvTi3jgDzpcc7dsaV4Az8SXrYT9xGb5Sw6cVeHmrO2tDJ/bXh
0EuzTJAuM02LrpkcTFEYmuDlbM0y6Q/kGJYbJz/ChmGwX8XYMxQ/kVifPUk+BCLpcXmzIQ/oPZGc
QewBTlZWaE/eH6fV/2awJ5ntpWsnyD80p63vvoLtkSSE2M0fo4/iqDfhINHBfw7iPRbM5shJksre
B6vvIb7ei5Y2mKi1GnXrfGca+9uAEURTSD+nE7iHScd70szxPZlIShtcwTMfBP2ISGiHpPwavXOf
GO01dgX+YphCgfqURovElAylGDhl0FUZkaXIsbs6w/7w4ZlTj6w6XhRliKnqWOB0jJDLBpa5TebS
2Je9/9OZJ/fYTPvKqEeqxWWcT0vXdkgCyxaSUN2+5n6OTB5FqEAWpvTTLBHNDIu+hISMdQvHhfcT
r4Ku0XMAAH7VYcrs9bwOW5eZX8zca9XZgthQ1VwIVh8pXXpr3QfYgqukU1iWaT0vzIu04MgedQwq
iYo44ugPjo3FQVjXdiPN1GvE8Nvmjr82eKiM6jy2kXmYHAQhVZxkoaZs8+TK30lpNZdWF8Ya6Wke
2mxmIfYlc+Un3iUhLuvYEwa5J0A5QR7fbkjvs0Nfrz4it0P6PE2fgxJ0ZBJ8rxIQDw6pBt0+mDdv
yFEiFOkf9Exya3P0ZoPIGybxU7nRqU5pUmXjgidISBLrdw3scoSPyb/eNHv0v12N4wRXcKLB08t9
sUqn9F8ZZ/62icefVAbisPS8lbEku7gD46lCe6qxRu2GHseTlIFcx0CdQmGkT72j/7Qx+CEea14L
7OFnpaodOpXfqT7+gpex02qEvmASzbDDz47C+lBMntolUjYU3XQriDiFr1EfREFP1EB9vqkSw9mJ
mQhGzazIKKjQ9TUjf1OAZpWxo/ZL0xJrr6Wu89Ho3kvjZHhZag1wBqDrg627804us+0eZdO2jP3o
Zlge9mZBVlY/GdNe9PM76P+7gTRYxna/GVXOOt/3C4OS1OwGVQcdaMb9NHXDviF1UmZhmoAwx8D0
1PbixVVKHfZU2AAbFOkahQEqzOP9ZkfYAY3KN0gbdF3+bgvk/zFdbIqn17UUsX3yCgGzz9jAvfOu
jub/8cvZXjU9MMW2Vdo61/33qEUDkDYaWWBomhVNlmdZETNRJ5/5pOR1xA1Ne25e4yoxTpzu/C16
tNAlmo0mT/eqYwaCrTLhWpzuRpl1W0+VeLexSfrjR1BlbVjmBuMn0CEe459VZ86/VBxPq0h8zBmy
ODfPoVzUvG7S+TnhUNoSwNqtbWXi9c9NgD7K2szJ8DwzpmPA5g7rSSwDWWVZKydo/2WYjFaG2/xt
apYBvUde3P2yLCbnyN3F1iTLg7Yel2Fm92etzuTKchtEcmniHaxuKwyLpEY3uTJd/EKSOG96ToJW
PiTnKPMP5khiV1f6WLk0DoKPBzv2insQ638bExBv19GwbZp3eOh/YW1oa7vOxq0vzJ1JHCLrBx3x
wdRQldbpPnJYlq0yZZiRSewMznuqBH8MBzDUxfV2jv+mbj9cRkvjEKrzDJ2c9xRJ665Aq2uWUjsV
TFSgHhEpPrN4F39sFe3qxuAYlVS/bGn+4hSSbjIM6ozGKnWSNbOZIf101CxvHRUGCQvx1tZscQqG
9EyUooE4jhOVjBV57vVVTaD8886Rr7Q4mRTH09ZzJoDeEDHe9cJBdyyGf2Y25GFpX6qulRdNQ21P
vUDwqYanb04vmNbnEBVVhkWB3GqkIqFRlD5qFOd3xvZAfwyGj89rZ7W0fYzR3c9mA40mq2CI9Yc4
AMWIFHQK9ZgoYa1F/qnV+A6rjlckpiTHZRtGAhNP0BrPXZCYGwbye9XGEZF5MBesTLtEHts7EDTm
WEt0VfpFFO7MQJ5DoufQAAaqufIJJ177LPErz29f2AvgKALoZmBevxiRTVB7Rkh3XjPX55avqaXQ
qFKK6kxUfSBzFVgbURuYPUVkMDuUewpGhgcl/ViyAZAhcKgVajLXuht8NKbst7U2FxC+rEMyYKxA
+AMQN/mKUjJ+3b5d0j0VZrV+6p+VGRCQPcldUJK0gTJ1uLRBiWYcaJhHQsTx8cBY86drFs5OZVyp
C32C5Vt/yWuk4cnMYpWDias1v8WcChaeKXmO64D+fj6W5rpzYO9h9sA3OzsOlI0g2DVe4+8cC6/e
4D3HMtZfHmC070C93GFya8fVluBhZ+cqA/3dRNfbTvI/LkF4Oy9Qhzpm4lssquZa2caR7JPnqbBg
1i+0fxOkeyhbZW1tVOW55a4lSWqgRt30UlZYfyZpQI5A6T0EKgvdbNRuXsEOmTdW8R63v0eS4F5i
KPC4dYDXAVeEy2Rxdsc24K6q0nLDVA/8p7igESKXX2lQ5+56D1mfqcTNhJddyGRnL5Rjt2JIMzpJ
eesKYK5AR27sYCVtxSq5kwr0E1rfjaRG56iozRfR2YNw6fV6HVqYV25uVP/tu0Cy+YqXNi4q7gUh
Xh7f5STzuEVfFJ0qTL9doFFO5jng47Hh3KVltwf2bfK164NS6Frm0WAegWxT6y6PF/0RLRiYAgEf
nK5r0NYahKVgvFcJzeolPMwfSFENUjguURM9scYqZj3xpiosFEyeduryPIVcwMCnbZjpuk177UXs
Xmg+LzmbOMmWwNpHViGtmrWtwYhonahet2bTrkGroT4ZEIQvJ1AXd6rDX7dm5aQ8hmx96YDUK9Ha
J61Jb7Fy5qOg8hwaUkw1K8suVKtknmGVyGxyEQiD9YpNO2r6XjWeeXCNCK9JKpxTwYZ2tmznbHca
4yi406s6jd6NupnPM2qlHQHQHx3JD8fUcWn/5TZZPU0/fjMqVUBMKvZCOnHsuufHR1GC+6Nzm/Jp
7L1NbHrylW9/XEQRqHZcc5ziHg8DC0VVZ6t2wambwn/OK3D2Ad2H1SwpZkkSz7iAE8FU0mvCSEMg
22tiZXBmeTIwGzGocfUXzCDYzYykDJuS4rOkE3+ae+Po6ahOZ1ynh7kLgD5hm/JZTbHsPLeBpb/b
83QYcUX2S95FqvHUYiYEE1aE1YPIDqlw2uo9KpDSRPfcI9xFgJ1MEH+XgFItGyA65gtgy5uM7Whj
rW+DuMTIyq6SjmV+i3Wk1HH2+5vnaVrfUZuPvM00DwyksFN/0NEQkaKOjcS2szCOfY3tnWO3L9NP
HNk3zdKQrXEPXpbPxiGLEUQz252yCcAocsZ27JwXMfmvAdzpq+CciIvTOTWYhxgyN+Ew0CrBHDtS
IE6onzTMHXYJJUYHqn9HxR9yJSDfKDWfXir/3bGy9KtJSbBvnK0RoZQptcz7fseTNAkohPxNp7NP
BFleXeMm0r/GuGAJQai3nlUCTsIO/jU1vmCO5NFJIwIgnQwmpIVA5Nka8B6nJJbbmRgHOjJ1GQJS
8/c+ZpF3Tjy0SUfi8FZVY1XoW7Npp+nVvEsb9ToI/TjlFc/bQrk5KrJ+Mma3F4qBbp/q7aEXw0fD
xPUvKLV1FKzymVz5KIkJsVS5f0FENW1MYpHXCpz/03cgsezpvfrVRGwZD7o1kSpJ6ix5G7CNCj29
cmblcD3Fz+wk0Fuj2WLDDIrD9/PX4uJdt59bRiOcLRFoBXG6d+C/hkmPSRaNAO+i6DmXJVmxH8nR
JbfQuKO3LrawFbpNpSaWkU5DUdf1e7eaoycFrKnEg+zMgfGLdYOhwGxNu9l3/g69pb3R1AcCtLxe
UJkLmsZcw6b5EqS195RLZ58U8cEk3XeFmaxF3o2fPUjsjZUWCI2Y2V+Z69+XHfzQx6CxSKW7WZqJ
+TzSHI6vzd82sHGXcxnfHy+3V0uxf9zueIUZOi6tHIedvGE+tIlMxs5IIzz6/SVeOtSjje+/zcFL
NA1JaChfkKAGFMnKUB2u6HiRryk0b/e9t0UIWOo1ruw71XVCCg+yc2Ha3iYn3H6bOzhpGgZb1NZu
u9f45z2yY8AlsKzWQ4OqOZ+dXVDgi1wZWvYHyzP5IgHtCErxGTlt5xf0EgYx70pUxa8lkOPDtASZ
g8gF16XrocTchCa/vOsLl7YyOsKZl3DZ7wi+xyKNDcs6Kr/ZknphXsmPIIGnw8c2eqaztlqHYIc2
2ltdr4VaKmQ4Y4u+BcL4y2+HtsrroNPkAbgQjbEbzlNtvAJ2oJvcWfIpr+tjrIwPl4bpkzYgCqkN
9WtUCek1dBZ67+MbkmwvZ6s5rYKL6smtxJAb4AFGnmDS2dkCN/buXY+IPdNKNJUag8nA1d4grDeh
cu09m8xXjrj6Y57oY2PdIMkZIRUY1mX17kwEnOQivNVMSvqFlT7jZmWkztEZ93O3Siyn5iTXpvU5
z+bpt69pq2EyM+TJXzEYtFs1oPEbxtg7R2JEXT0snLBInHOPcEPbilFkwoOCcwvtCo1j6/OLsjez
9hl8DeOkb1PcI/s6YdhMDlpoDWJ8eqyd+IKYMmQZaEFLw8gzM44FuHCvli3ZTLM+rFJnk8tg+jmm
AKGSytl+X2vmgOu6tO2fRCJ5mA4taDdljw+lZwY6OxMGMS1Q+7Eyfw6pyjYwLwhdKIcjnjoOGTFO
Ln227GNiof9oiOdaWRqdpSxN//BCWx+6bVCetc7JgKjT0PM5aKYz7HW9wkyf22DtScJOMCdWZmQ+
VVWMZ8Ds6ie5r3RCjjXGEhtSQVAaDPbKmnt6DJZTYUTUtX0kqZRrpSFtWXbpxgFqJQT3xWjrMlQW
eBBPdmtEDOPV9duTkLtiNPsbGQfZuk1TH3Q1J6USv8zj1XoshTRE9a/CNrMwWFaGyCixILjOcCTT
4q/tZeWmWbgU9FUk+tbZ/B1bwFpV+GAX87Zz1ZlBgpp3TK69b0Iek/hnHy9bjqts41l78pebm69T
fQ+xtakyYey9x0rVkXTdMrHetibeHH9hysrGg4PsxOQH+MFe7ypypoavqSfJhqC5z8dvNUwn2NlG
QROejtw7ot/hYrbmpoi4axvD6A5kmpPvPPm/495+tQZ/eHYlt0EaJcx4ETtzGh/FDW/qAs3orqac
DmZTuTt7dPKvSSByTKscf6pqjE08FM19qhAcpfrgXAcZfWowNb9GuMRoGXS1M7gYVqobyy3Ae+Ay
y80zUjJhDMBLmrXxOqlV8Zw3S1weKq3KEd2TkEwAjdJ99o0JqObSGSbpKmz8Kj4P6Huv0Mi/ND0Y
Dg2AMprcUv8aGsgm5MIQBTmP59wOHDpoHL0tyaatOCyGprdYcxJ/vD9eGkaUKLDm+NItk3hih4Z9
jpH1FOcchbLY1valmdXYGThwBZQCJ82pL0kLPXUU4laBvwYCxpMlTmSxNVwwM4QDXMe1k1ntoTRA
nnYZHPtiyamZcffiu4CWWXj8iLxE4WKTWXmITUgZsipwxy7LfWt4vwBFei+9w6JgVskyryQx1hUG
Cwu0mGNbJy4GidZGhdcEjLNh905BZQNZQTpGNILLWdedV77fpue+xK1nGuW7M4nx12MFYHjVnEYc
v5uh5c6Y7EaGukQA3Zss/yIb/bDAiIPHzy2uTZlIjtSsXYXqkI9b5KoCUmJNNlHsEVw9SrQVLiIF
DOoF7uOqKs9pn84wNiaUrLG6N4uJr8KdFhp+w48INKhNqq02fo4fKam78ZL961lM3fzT66bhGqSV
t65yp9yD28cgzba6CrAOP9tOewkQBFhjbVxt9F/rCl/Plqdo7Olbr6ZWbRKPsvbxineJXWPtx/v+
CLZHi+Fu50rnVDor90JvE8OejubQpz+zabquOdTd9IeuTbyuDdnt5vEPdGC0jJK0AQfET+drwSby
0F0xnW8xSlVY+WPBbhER54268wdZavpuHFOJp5OsUx1GF0IDLij1PJPZ+axjOtvW0hzv369WJccE
USt3hNUOWGWABCAUkjbXQQ449uSx+MIS39P6HzkTQDtp7GoPQyE+5b7NUWjZe3UW2lBwdN889mP8
U/wQnJX6fkDOyq1Hbekgy+5/JTpN2mQ5jutOj8lVaAhHGxeL5TisxolLsy+cl7R10F1NDs/dQEe9
rHkAvzv9mvaRvHQtmvIAFsAjkmC2Ka3npgFsBVRkBeaHyQvFgm3WNzpkQdgFmEo1vmNjGSoBL71Q
uvToHDdecqt7tbd77QnMa8b0S8InSRG/4BqirQrgttFK+yUjQhfTUUcwTlIO60fBKZPs5ieDOMei
RaaHIOvwKFJrYSFejdMXNd0e13rl49pVqoH7k403uqTe6VGiAqVGCuYSTEt83Y07zQhpEnckWADm
V57Ghrg4xR5h7UxD7Y3WY04I8NLcapWE/ei9WtxGz7ZMnQtmgOdON4aDtIwzvdpmPSC4O84Q4NAv
auI0OPF7G1ebxpmweFeDffZN57P2Rq6I5QhlEVaEMds4QWvoToL0WYHjLLbpRoIYofLRE3incjxW
wr87wFTWdjHpa+x8vFtSO4NeTC+w/WgkIP5HL+dgdjHxkKadYV8Rw0tUorl2ILzFngbnnBRtG353
CBiCeWDQrllvvKdTCRRRFuJaMd+9dJHbH8dPLsaaLS3QbslsY6aw5ndTol1HwQFi1x0Qm7Vxj430
HncY9n1cCXFhhtKHsYDCKzopFKqoyYvlnc00imX+YnId7n2t/A22GRshltpMYDucrtDuhWnztvhu
sE5HR3w8lva5799HAluJnDRuI0K/dWngKm1m8qwdx3puyILauBHHnpkWzlGPtd9+rX/MqZ58OT4j
32oA1IO65hVtQNsjv3FhYd/0tn2jsBrPdinbXUS4A1Q/2kRTBsTF0KU6mMJeTQIX9lRC7Pw+4Gp1
+qlxj35UrT+v0ly4F3qgoEOn5rPVC3Wdu4GkPpEgn7fePOJBL/1UJneMit7GLOiNDbMX39tTeX5s
H8qHlPO9+OfuHO2sZTTn96K4PD4SAy5TiSNzHyXSvmtd/THoZvpDoCH1RnXLbeSbAc7FrgaYz5PW
+L1+ONWjQ+cPfr2i2t/yHVuHA+OitU1P+Av39Ibq/QBn5zQmWnKi+iHgAZWLNA7j3KXP1ALZOwG/
hJfq717p7lOwb5bv9vPKpLsakwS1nnJjPCtnQt4wxiP6tf5V+AakFtW+YEhhjoDXFJpFrN5pwWBx
7tQhiwDOPK4TM8bG3o+h2+YVYQoFIHAZ2as8j38/Sik77b7S6vPxm9AuGS+VzZKohpckm82AJW7M
LuisdzSXjJA0PCYGGgOHKoYMZlfleKFtNl4eDQQmu0A4uNhWZcNx2JDtv9ZgFBebfXad0uZR9lB4
+AYEPm+E9cj69yKRLm2KXJNbY5zl8/fCnLhr08JZ/Li4NPikBYp91eLgR99rxQej5/SAqKl8xTpt
c8BVVKNTMJtrjiTxpRremK2tYhVR2xbGz6QHfe6MzR93uQ1zREw7kgksdloSDWFgrMaGcFVOWEC4
JFt20h5GB1de2TofRRxp75PPwSLh3UR7kAc3j6Mo/Dgz/j1n7yYxPH/mniVE7/Pq2Z9yytI5yfeP
xVFXfvQxWdW7W4/FU5O42hPAsSdRK/EjaxmzYwGLtwZWix+pPyIk0/QUnJSibkREtuzh6JIvGSCs
6VGgLQ81gJMJzcbhUQbqJvlFRWWpi5ZMoJyC9t3HC/LYZuYM3rVtD51GoCExBN9xH76tf7QA48os
6jdBkaIfm4p66wiGQhSQm0foRdF3zrEexYsZP/wPuoHHC8OdbNrTfw9NSWKBzqDrhBL0hirFpE+R
5GeSy4xd7lYszhPAWSCioR8xuHxsjN1E3B2n8W5fEpi5Lpnl/SW+C2DZ1IEbFzOA/wR2os9Y/azX
dspgOel2WcBbhg9GHU19qa8Eqto6SJno0+OifLLrtTdnqCLoTBNOvBzorL4/yiTVIFGS8VZxhtjM
esXYqsGckOpNvqtsehB1zeE/WtqqmXJq2lPDvSDTdycDfpqLim5luk1/p71V3/Ru4OmNcfqzmiGT
aRIdIk1m1hurf8667kJo7nwD1g2Yt8A3nqKSOjLNtF/Zd6IwsJAcD4FDX4Ujw6P0ced+H9szOBZ9
EnsXmgkNEawideyOe6GwfDSF7E/D7CfhYufEVDtCnq7IS0AX99URJrmWLm1SrrX8bSiOwSO+CCsn
0J7MgyLU2JhtIM/GUpsPTa2a7x1eq5DC9q7AKWoafx8Xk3AhwGWS+8/RZfdUyex3QYkaWjThWBCs
jzxK4Brx0rKzhpmlJz8mYFOJNf1gPdsnTpet41x3Xqx4fi3AEBxp33UvaEij4+PiK12wVm1TvOem
Y0JXR6tnaIGz6zJkViiFB1P/4+bFHiYEhsbxsrQKvycSeGbhPNZxchCdbYSR/H/Uncly5EiWZX+l
JPaIAqCqGFoqc2GwmfNM+gZCJ+mYZ8X49X3AyKzqiBLJ7lr2JiU93EkazQDFG+49l0o4yRZ9TQz6
nSeq7GRFg8sz3ouupAf+BtCtr8CmDeT8khWdToA3RLcp0q64kiGSHsg3V8lYRafvj6E1EHyrybpk
g8Ze2hNUBy1xsLTKAdGt4cEcizD4jmirEwo0RgiP8KHcAw6IOHC0wu1F5+gSJ3w08YUQTFncdwt7
qqQy7yKndD5Np73uBagUzQBuS90Z0KnZt5Sh7qmqKHLJsCYzJzMea5b0m3JCXAE79SqrvdtGDIwY
E0Zg37NUGIdxeSu7Kd7N5fAJxGrFaGpimGIcUcioRuTWRLMV+XA3VnTtwP8yZGam/RTmYbrnlySN
ZP0enhmMItx14SCe6EE+s4IpMhL4BdwGjbmZGEx2/T66/O7n/pgsND8qEt3uW0lW0GpjNwr74nvo
KiiA1+GnO6rV61P+YrDZo0IX/tU8kh/wfZF9V0Xfp6MhiesdbbRb3/8tcxsmLrlztzTuy7RO8mUe
NScvwy4JAnhPM/DMMtrjTRTuNWM48BgtlPDvP9qJR/RMYZorE/Etg0f40tOU4qacz0j3LjDglrcO
0TG3Fg/775+3eCB5k1Q227A0x1vHVAnSJAINAJubm6onhcdJ5+Q+Ketbx44xFRY+n1a3qnLNbms6
id5F81AdUF8QNF4Ur0jlcTPNPOe/72jVqKtGkB1mLORU985nGBZ3mK97HvoMgWvnonYH8UIS6D0W
YFi3ozuwIwEHlmYaHXtaNic1pz8zXZH2DU/mWodonHh6nPCdgrY1mX4QL7iNlP5lMpG793AbEg4v
LBJqmER9f4TfP0sNRBaEdBeXsWsOl9//Tzq46v6YeDroubHLdDdEV6PPshn/NqX1CFslvCLFFjpm
yMrh+18oJHhZDjfDi+j8E/LfEF3hFE30cjAG9OhAy5PriBv3QAIAiqn1QHPy7H1Bh/UdJ7UQv9B0
Gdl9SIRfXXRLa6YHPaRddsfvl1ywADqOztmUybL/4/aMVg5+C3+1LoYs+D7eUTTVl2KOmos/krOR
YMrLpPpq3dh7M/EQ72uE8jaRMqCFsv2Y2ul5KKaHopueJSXldxtT5vNyPRgoy9t91Df0oOYkLuOh
Wmhj+P+Fzb40e8nBMl8hCvo5CjSnf5QptV/D2/ST8bY0uV8cXb5mNlJ2J6FvNFLYhN/lK6Zen5LA
HfY6fxAG4RTNivH6vuNK2mF88Yzp5/ZuYCFwMcv5I8G0fYuNyb0t8iU5ddKCe5xN77WZX4FaYa9g
EafBpWox4eR/FE7y66qf6Hv9jT049tPimbd/PO2lZ18KWDIDze51V8r2zuFKCWyPKI3vobnM0Y6P
PCiTwrvoKXKY3MD2ILzVufnXYaffifd/ipS1LBPbqe0xgrZtV7l/CfK0c0fMc9Tu7DHaehFe8jLG
MbBGmH2PrxlPuch0P2VLQAmRh1RoQwXRHk5JhXXm3En1xikLO15oYwek5Pn/8gL/migOTYdYAItl
m/SFkvZfMm8N7MdEHMd8erM/B2YzhqcYsANdkIG8qmdWOgn1iPurOYMOz24SxuURfETjsdHwYcK5
/gEt6sfc9UTHyugKiaz3R5ztv39M/yv6AvKTz1FVdn//D/78UdXATQAM/uWPfz98VdfvxVf3H+tX
/ee/+vuf/8gX/eObbt/1+5/+sCs1aM67/qud77+6PtffP44fv/7L/9e//Lev7+/yONdff/vto+pp
dPhuUVKVv/3jr06ff/vNtojb/ff/8/v/4y/XX+Bvvz3kFbSz5P2/fcnXe6f/9pvl/A5Fw3E8T3hM
U3yXK2b8+v4b8TvPbdPxfd8GPi3Jii6rVsd/+006v3uu61umY0nTEo7LC+iq/vuv1O/SthxqS2VK
4UslfvvnK/vTG/9fH8S/lX1xC+RDd7wY5f63xGphm7YlPV6cAonp/yWx2p9glnalwvzswgkEnIFM
B5tCyjW+l3lJ8YCdaR4wFYK7YsHBnQxWSbeEvoLUDTVpeJhEqWMgXyRl95C2YXjMfbCX+tod4/RS
aoTxLVqvxFZx0Lo9xI/yncXIjg4nP/lcPEFp+AtkA9xM/dAT6G4YR5KTOC0LuLZdWRlb1rglaC0W
SkSDfgNbyiS7dHQFYGiNd+8toqIEhS0lV7xJwHZcjAsR4WnIf3OYCMmuxsCDkvdUrmuEcl31lUCM
+pKYctPABuiawZwIRY84oL6cIYNZodiUYSLhooI5SVkqh423dxEQ7qQLU4qB7BI4OZNrXb5TqVmB
a1ovcTd1SATyXTRoeMfqa6w7jA2KHIoOn8Rsom8wBiBRIocfNUIFY2p8LBLKgIYFJ6c9jHDhIBiG
wtHsy5jZrE5PrB283cidB9RpF2fszb3ItXj9zWs3hNdL3RsbbfIM6jussXXPENRv740K1PVUzkVg
LzdtTRlVCI2jX/BZLMQf+m7oQa0fAyZXYTBmmC7zeFmNFAuxZrVTAehaxWTxgIBojBH/yGqzSGIu
HEVqEFneCWV+Wm5GB7P8KJwShwqQP2ReO2dSr00KKMOitG8YzzIvfYMFh2mkbh7ZsY3oe0CXjqPx
ZRvRi6HLr3KMmZeHBFsqBSKzLPvNWJEGooDdIsbnCQgyw3X5NS1N6hEwox3qGWvrTVhD2I5fD50q
gZdmXCmklLnAK9j/U0XlpYHaPGdavIKisqYFgacZSNd6qPa1eLYUjf5Axpo5R7zkuX3By1wPLk2J
I5oARy0qT9q3ShAQF7dkPng0ZPDQasqMijJPGTtn7N5gPvqWsqG9oSRNEwdipPauXOYcdLxdspJl
uFHCV12P3jlKJ5etqNtxS7WAiiVasCR/KYsumBJSwXzWYr0ynswMD4XF/C8D7ZPrzueqmDQ9kHcd
YigAcUMRXy1wKPp5BLlX4Xpx3G3aYT5Z4BMYfDLVfJhS576wERgDwM524ErIBIHTutWsXLaNQCyW
l/OP3pqqczwjUwnFM6OSm56+gXtIsiadeKINSMz6JWuJRbGfNb019mrYfhjEzvj4WEVPZM2wP7WU
+DGVIFK1VzytUTE8rxsky0TMDc5C1IyujrbFaFunqPGnJj/YJSeJpUv/0CmEHwYXvO2Vb96AJ7le
JhPd/8C+CufdUhcCx8+EcVnCmiwWxV4ZjnDqVDVYCcw5tvXRMtIKbN+EGML6XCweoZLqYHqCtDF3
zQUcGHtF/p3Ht2UYMnCjFOSn2HZzJsdoprtaEJ8TJpkkxEA1CV4wy7fs3VQxK1QUNCRsRwPgwq7B
KTzZXI+yJQ4O9Cl05TiYw6zeIz6fNzklpWV9AH7oaVcZbRR2HzB6jeEj9zqwG/gsKXetgt2HrV5s
9Ux+kDe6PS2RdweolQBn5M2k0JoXZuy8IlErN7RNkHHxro9jBosXcUfmE4zQc3l3JOlAEY7IUON+
5o1hZFSujOtTHDIzrdvFZujBjm5CuWRLh9MV6pXK8abXKdhPF8kOk6jQBkrDHMorPiez6LbSJeO7
wbjsFTDE87ZGfgAZfhMJEg3mDoowttSgcz0H6TzHTBsad26UvGjSrj27PNB5fOjFeEX2/jy4MIXC
AiGoss37qMSBY5TLcSnMj9RfHqsIW/J6VNZJyogSJLovu8sh2YmRXS5Ax4cF1cAuwRiOqElfpJlv
suj52Q9OfpAOUT/OnJBt8eK0zJTyOD4Cum13YRHtsefgUPiBs8hNEQnD0wS8iTxHDN1n5AmUrUhP
NxovXdCS5XNujGiLs/iOAQkMGZdYlcgl2iM0c+COE6SXZEluIe0evO4iM3knuFMfgbWJrUJu71+E
WfeAgD2opRpBoGafPuf0Ri9VxLBKaRBxPIEkqWjlR7lQjyl7uDQMRryJnx1yo3spuIRIQMR0bEtA
rHX9RuzHAEJiDvCnoLZajdpjj6cwwT5ACkNY41A9gEiTKOnMz/V72PN91MmTz6gVDpm292y062tE
SMAvk+zQCJCJMXpQBdvgPo7m5EL1E+t537p1rfbgih5bj/Wd0JoxYJyjR8iewAonya9iAdrrQmzH
s109ZoXY6bLBao861IAPcchwozdRUdJJcWqxc0BegoA2qCHJNdqjQ8/kbUwERp+d874yuTNzEvK8
aFvBWL5swmeKhIN2/XRfoU5ahcSYo+zksCTkvaWLwSbYIO2M2YTV3S3tSDbzyL0f6svaKhKMYcsP
xkI1si5AZvSsVYFKxAbuHZXVRZMNDsQ4K97kILe3nhIPktNgOznGvecjoi9b77pwhmrXbzPkp4Sk
2LJ6x0Cotk1IiuGC7ykIi3oCjh7dYGyAF1BH13M+Hh0LsfiUzQ9xnr6uazoZr4GoU3FtIX4JXEeQ
zOYt5KbmkMRNrFN1D2xMVYg7ACuDe2hnNLgh9FnoGeBysws9mwUQfKKjrMg5wEZmpRDy81c5jsyG
fTPPBIvlDbl31CZ42kMiLcsBc2jKIJRoL/eiW3qmcUjIvRX70tPL5kQ1SBryQ5pz1jdezZUllnHr
dGRpINcChN02a2gbaFUBC8d0YJSOcIBRlcw7uYYKwhmaNighwf860CESVznQoPEKVcsurb306PT9
0fa5mbtEfMRDRDkGPdmOLDQItr5byJCr3O7RIrt2o1zKTNz5tYI/Z2hvxdiSZ4ETkm3s5G/8iSi4
OoXlIchAcGuiy2zSnbTnrxSYJQ88YAfwgSrjXqdyC20EU+CY+2/s9y0bWoRglMD6NG+gXC0TIX6+
FufZJbh7QchuAKM+zVML9HsinZNdUgukCfFfeDmAVd8lbgcOdElfxl5bTyW5nux5/R8qA0s62RlA
dzGNeynbWyLL1R7lJcjNNpL7qYOSlDZk6mJk5Dh0BSaJrNnZ2ppPvpOBrcRrl5HaDW20WSHC/tYz
iNFbu6FNzdb5KJfwTKCav3dDeYfPsdv4toXcV6KZkuxKmJxr6SGXGWVN9Y6cXrMn1+79zGqZGKJH
8m2m61YlrLEQ9KPirQkuNk25seKTmFPKNOSM+0ZVgRGmgTlgeegy45jOOBEZ5sIpS+Bo4OCiVPUW
ZDmyR/tY8hKc6ckl9ubUpoQxy+lcGN2CMS+mNE8wfGndYAmOLXRcVL9pwmrIjMqPSqck0sfhxCPW
sDjiVzRmBprcniByLYkPJVMbv2g7a87qj2ZR1naOZtgPhYXZG3FXSy1uLgh0IJVDhfTQXCL2JU8K
DGlGoMk2xVWEMb08FvxLoZNo0wxxhbZ7vmwjwkdB0oKCHh1/G3se8q++bHd1hD5xYY9Vd3WPuAwO
rjXYHgrP/tJ2Bn9bhsAnowaFC05jbS74BKqHxCfJNVZqTzleYFHgOM9LTFytPQVjyLAujV5VSh2o
lvjVlkl48IfsmWP7ujBnQH3LfeLq5ko1uzCmWmoAVbBjxJDSzjcRsqfcGJP7bttET5EFjgc6gm8D
AqxcjchPYk8Pa+QEdY6ozM8cUPS9d/IiCSa79c3rlttA+ddiwcDaDaPeNoP/KyNtlFKmfYEJvscD
3ga+eOwMA3hgsjp2W0hDaUX4WDuh+NWNuj1kmhLPN7AfzEP2Q4ylw3kMrm6JxvccFk/kTV4wLzOZ
zzK7UyK663segAaq2yrBN9Dwwfo+m8LaJl6FFSMFZfooe/O57xNvO47yHo/VTZtJ0twKnE7EPxLR
VrHYh7wjc688V3y/hb4MlFD3A+0uuxGLmAjetEPSo+6Kuamt6sKYADF3QJ9O1mQGLtuwKdmNEpDz
DNBgUw1UeAWoVWoJzj1IqszlWHhiUA1SIPjsr2fEL4g6L8WE/4lDDowysQ0g/y9CQZFoe/ekzR/C
JEl3lWC43WKiBBBU3bJIRjvjcj8Jut+m5nvHLYXC5D9B27vyYXPaEAM2wFCqzeBFIGzKfLgaw1Yd
AbNde51T8FbxTJiBde0mOP4YRAkhi5t1sS6mz5BENUasBK/M4Ufcp97R5hO+JOTmWPO1A8fIMes0
ch9FcoRtpOzWGDU2q/LeaPt514EZr/yJzeDA9N1Ax3sJao3yHpERZum0PLbxwjU71eRx+RWgJ5Vd
ZsZ4MjLw6CI2tiJVd1176nHrPQrrrW3IZxoErvLeH26HDACY3wNknYg187KhvI9JPjlbBsG8lfFJ
VpWPGBM91LzKVyrs2/ESw5MnIfAiaYa3EOkkTCsSif2FxRyWP8yHOjp3TtaeE+Li8ob1YthU2MNM
qFxA9g4F4URcucnRaogWqExiO6caGFQ1pfd+gsmqjWYP8EV3Zjl2muoaoYP/4KYR4iTTfocOkBGQ
TuhYaq/Pv/LKMi2CMVijxOG8TQGKBBzqSJBtAC6mNV2QiNwcYi9ngDHllyKRD1Eaens0JWA6OmK+
B5cm1/aXOaiMNQ18zXttsQbZWX+bDTMrWaLi95FPN+oeZtWPV2p2qdsbS17U/rxjLDqcqK4DZ2JJ
jMyPDePwFS6WdTDy8XIG9NFK7vWc5ciFu6J5PPpYq79XvcEmdx6ejJUAVI7YXmflX6iJ7BfPPRvs
Ura+G2WHRJL/0LGSHIfKOxoYFkHOmDR2hYnBuGM7jCZ4m7XJbhEUdrImVhcKORI0QFnoyHcIrd+b
Ll1P0nsaoU07Vi5stJ3vwv5xzJYiJcdzl6OKyjhP+pi4u1yMTlCs1qxSeh+jyTpftgdbxHfWAH8c
wYYpMvuE/m9BI3RQNcdPQzQRLTRAchsX3bgUhzkhP6WHXMdYxCWiMcoA9GWAddGIORe4ZXZFRvHH
aAm3l0GWbPSUap4wpo2ibpp9/0KPSUJQYkr7RPRPYDAm23Vi6q8At96rkoQtULy0XmtsnSwVBWeR
ZkFLwEcwp7TuihqjNacL0MYciryaabTprryhvhD5+AuNIxmfU6YujJgeC7xGuU59kEblrwW2rKZC
79+0DabeVZqeknAw72qw97lbhPs4NUdcSXl1sns+VGWG1d5obzxips685m0zU5+gHiigbLUfhT/d
teFXqIcPdMDB1MKi7i0/3MX4faaSk1q+9m37NELenxE83oY4ZnngILJjcF0VGVkqFWq/srGOfkju
SmR9ZGQ9b1JtlDsRGf5WtsmT8ofjWOafLR0gj/Z0rUdQQAp9HkfWArPZX9sG85glkxHPG2A6yt5b
GakIRGImB8MnS0b0bP/NTBBcau8Rq78Cds127okLyB940o9QOC96WnDmhu9lbL9ZZsH2eHCzg8Xi
ctM4GPPmUN1FCKsOtZ+8F0Z+O5n2shdxPgYkyUTHkYrs0iN4LoYyMBdI0yUaVWp4eBtMSgj0HX1q
czmhhAYFPxsLqzhVq13eGiOPj9E9Vl27I9FuQ0uJ+J21zZzfRkgU9kbTp6S6ztvMMsvAr2Z585Ih
lViiHv57SDbyYuKBqMr1BufMMuZwOBZ1sff5oGFdOTdZFSdnNSbXGZtI2lXF9/xpe3B0CyNcyTCn
ya7PiGdesCErIhhHbKoU8u/UUT5OBkmrD2eQVIIrCpxbOYEFCPsOmyZUnsR8rh1x7EuqQAQAKAac
cK/XWWdS/nAtk7NJUwCXgBRiD3pEYzB+Qtznt+FxirgEMR1zo47uTWyYBHiTIrxVjJmQVRG2QjR4
OU3PJtoa8HXX2BdY/dXP0l1uG4MHSJhqOzBwviMgmKgh6f0ScOFIK9iUmfZ0jxV21Z7eRQiuAfMc
Z+8ptmHlL6eFkdGJdwPpTHvsrPyySA2s4m30mtXcVbA6eiYd1io1KVqsIBJwERArVHA9wh28qhcG
49TSipB0U/mL8d5pxauHxcguxC8kdZwssAfXpbxKrmUTPdge92wW37U5ehVoB69uQqpSNBQ1wZPJ
rUmK+U1zwXoTSMW03Dp9RhUVllYwzdWPkgPrUhXyF02/2ucacLZP6MPoO+25qUkYRHjlZpqrlhuO
Zz1nJO/zT8t1LhwHtY+vPnuQCzHiwmPi9Pc+t9ABuVkPsiVFXyaQQCuIiNKewpNrcXBFDiq0fKbH
dfWVKSFrqtK968XS7+oYjWlRicex1E9x3Y/bmEBub6qJ4pyBzmGFQbYKYXlTj9WvdnJfPaO+GTjd
r/yoPLVz8lhlyceYCC/IhvprsTu08NGMO2SA/ZKZBeqvInmEqknlrSD1Nt6dYrnPSp9pa2kJDRKO
dFypuSlj2yb6Jyk3gN3eAa6l23B5mg3yQ1HUPAxNJ4N5DfYrkUKg7xEgybTM2UW5UX+eGtMlA5nB
GySvY+o/MVWNVjBNjhuz2ccTUFRD4V01CLIMjfpt7guWqI0R6JAYk9TtmYCRybJnLoSeq4qoXmY9
E4cJjR6fWYDIxd6Jot7EI3/SId99Et6unlpmcBYo8bpKH62BN0z2l0Yj1pwmuIRpeCMUXVldMkH0
6tvSM9+qvP/ZayZiSPHW8AmaYUjyu0F3j3RAOigwFwTfYy4/icHpSz+IFCNJ368bpufLLqmsu6Fr
P/O8xkOQl+XGd3g3JjF+ZvnZjVMcQEsdH7KcRCs3JbAMX41jF9W150dcQ9w5HYbrIO2yl9pynjo+
1o1a8xrGbFyDD54YDOYB6T9kEFXDMYU8o7oSgUM/BrOlt1ZvPGYxObqTfyl6Vz/6KWk7R/y7HAva
ZV7DmJMeT7Mo9Ic7Bu1nkk+oEgqXcYxDPLyE4ojanK5gHPfL6Fb0cLvC6t/iKPpQXQxbYngIXYVE
vLJeCMnFp7yS7EmWg4fTMbiInZzLy+a+jg1xn9ekgtFYb0avDQTSY55TE78z9wRulHlDOfAYgrTZ
GI5malKpH/MiGe52qEihIuH2h4pSm6+kVE47nsx0Hn1xHpq+vcpjwcyX+7Nlc8V13LLu4AlQ2Nmy
I+UVYxH9wZbdFddG1W0NXOcbnJEKORhvBJP3rSVm+AmtfDV7OexzQ8hdxtOkmKJ3RthsfypkUPNM
HGjCDKEx0+/DlWmhwSnuVNdmb9+Mpp3uOpvYEYpYLI0Tv5mKqqtJLnw4CdIaLtueAX6kWudkJBd5
CtrF94phG1k250736Q9Vdsk812UA27x4a3Dh9ybzf7SpfQSDXhV/Xsz+ebf796vkYx0//tL/8l/9
f7TyZUHzr1a+V1X+WQ1/2vh+f8UfG19h/m45wmVzS7Apskql/rnxtdkFWx5LVja6nrKUw0/558rX
+136poUZzVaWdKQn/7TydTzb8YX0LClZI/6PVr68lr/ufJWF89M2bcfjB5mgSv8sYliIaEXPz4NJ
jCMegRQisI03hjUsnkOTO2tbQoved2Qc7tTalpjsqLd0UdleN2O3FWSOBkXPJMdtwY6W0yDA9rC7
sZNFnx2cu12YMlDxRbG31oLONK1dPJo1Ri/A5iQiBK7Hc3BSNuQs0FOTjclOGEftJjOZq6SaM9K/
al/ZpjvniKrE8apwG0oA3hQttueVjGlpUbthgqferTwA0PdGGB3aCDJ15XovxgPxb/huMxcroTSL
HYgQsmLWtatdM0WM8xgKqHvytTEdpwyTKzngDo/C69DTX1KVxh4b7zm0yk82IAhPpxo9bI6a2sl4
5eNb3SzHVcKO+PHR0f6dY8FUhrRjWfGyxrtbexPuzTK/8n4OgTZaN3Cb5CktO2ff5w+GHmY0Q360
M6R3jGyepROQRnxK8RYQbLzJLE45EwcoSyXiavvoxvY6dIxOh5IGhgtJ9YcqLV+7uHqj3yOl2sAB
QQYmiLGOUsUcXoe61YQpE/0R5ctZkP0WhwTeqakBNzegGu3tc+l+SY9wyTjeyYjoq346Wl77XKRs
jmAKw9ZLZFDaYwuHz3zs6yY/1iRwI4UHE1eEGE/K9tMKw4fJKH8JgeyFkcnPxtPvdKyfc5yD9opP
bmha+zZEbD6beOrbjtj3uHFp9Ycz7Kk5UAu0h7bCxkVao78SiEKT0VCk6WtTAxgWtYxJOs8gWP3S
pHabhWXd1oTc1SixN1t29pmFswlw9HLoktNiEioFkfOK9TwFdUfIV04desjs6dSnC8yKmeF0akke
dIwjj1W0bk7CDpJYWkKMdMFDm45tH2fckSi1l4ikTwuyuHfUmqy0sQJB4HnurYMmnWVO9jaIZTnn
pDMYRFcclG3wbOLXCjRZhASMv8zz8nOV8oOcQVWclpPYxgY3Ei3JvGXJVe9U7BH3weNmrxV4/NRF
X5yb+qm9jGRyUZOGfsoAXDCe0S/jMn3QGxo3BWBY3JhkzEyLnQJNz0lQCfsfMr1uFhKEMzY8WGh4
hBk433TJPiG28SQlk3No/b5lLVG8LlYTNEhRgrDKc4TmxUtb0Mqgpd6acwPP2IzPxV0TDeZZxiFC
8axd7uu5OmKtZ10zzuWpGMz0mtCJO0YuOzcs7q1xBGlKeTAkoG/svNnk2q3IpWd7w3Qu2jqVuLTq
4bJtql82gn2F3Wi7JPDXQMpxAzjjpRubHZs87yzojPeE8pwN5ZX4+4kIXdwTAKnk2kNFHU/qMYZ1
gX/xEFcZajQW1Ex0wWmU9BO41Mh1BdTX//E/WlOjujM7/VDiV+tdKG1l9UQyxnNfBX6INcCaxa++
qJ/AqH5B8isO6UDrn0H+qFNYJt7IIB+ZMFVR6/PehvkPXUVnGiHKLYBxu8w/9hbB9i40RgQeh5Br
nsEWW366TTKpBU5g58GHSxbMfVRu07LYOfTJVFl4s+PC+dHhfQdqjBI7ejcUORbmdLlYjGbi3Hzv
0e8vBmaJ5jPtbKyTFRmkEXWGiu3xGlpj0NXqOezbn64zP2PgwIbBds316ERdqU5Sg/nj9BDa+gm4
X1SwdQkonc4w7G9oUOFbgT+vFKUfRNojgwor8Jgp8EWg38MO2QCsQQbNCP3jjl9tqbNL1yOHaiIt
dCp7hnqVPPt+fzN26p0teYBRSVlkLdZJzAhqYMOqisfYBhJXAxer9K9RLAQHu1B62XaPrI/KRDIR
FMtFDgiZ8cpdknvPPJDYdDn1BnE6BRavvxcOPt8UK4MP/7GMNVwdXwZoq37ZDSWm1MOlLQE0Gtsp
N729IFsASkR4KHqfIAlmATRo6J4Kl9nFihGRQ3RrLxnLdZxeuzplWS8ZBsHIHxaCuqoRGE762jm8
GwhBN6KQ86aswKJPyYcGp/poVE9oV4GFRC1f6qU3+ch+MgWoEwxDu00ECpuQsGn2PsWviVTTUBwd
f4ruPWkBQw5/ShORQjvYENg5M3WRX8DywwhRN/IIduQ4F/2dYUfpo9HTII/wNGtyCbajGy7nyIPn
N8TGavVX+652n+sBQUmnaRllU91ZFYe04xrEyhneqamq2/4L0lu0LSDr7YD8W0DzXSNwEhBos62x
MdlJMDTZI6uXD7cmuhmp9w+2z6DyWCI6SaK3oNQe67rZV8XY0uUS0xEL8Tpb6q7v8EWzfL3Tffvk
+BzKa7UQ6hsUQURsIzbwiF5AS4W4po7BxQr+Xo7cgh4oZSLHXnLriLHuduQX5t4cLuVsfoB9Pjr8
8ke3zBJK9ArCDuHWfXyRxeSGMPeS4t0hlBEPrfnSNfKt1ibWaP/eKfSwAwytd9DYPeOUDOqn18oD
nKUwoC1ATiLDesfDV7bxrcKqf1P4Dxz9xc3UFIHEGlqOtAVgJQHm1aV/rAW9aJn3QBkBjbh2/DBP
QDYIS7mLUV0pEYIQ69zjVD/OpCRsCHODJAUiajNnY3ZADVCS9McU3nRBspQeAeIDZLKmlcUazYnt
qxgfC4wd50Yn+6S5FX0Xnxxgolkkhl28zKtc69YY6utUDg/Jcq3axEJWFa4VDeCN2AImZXP2roKA
BO1YgHA1RUHOhpi6/gRv/og/5U7r9QkbxS9Vk/zUPpms1kTCK+urRLfGSfLoKWKEwAxVjkOOPg8O
IL6AZdhllrBgdSk2toK4Fa7cjVTttTVb2N5ZZo4d7aztWY9Gaz3KDosSW0l+VTB92vxpJcZni+EK
Vcet7VSfok3OkSxNppt84kl7gzX0vlLAaUq99MGCbLwp4Q/lDlP0jB6cjwMn0NHSy9HO4yawIdod
FcSgFNtKwFvbHUnoCYbSw6dNWlQcmT25lBhHVCuZerucwkjXeKAzR+3Sy8V9MqKRmB5IgH5bLfvF
qfq95URvNQmUhZl+LS7Fpeex0GrG/j7CC8i0oZrX0B9UetKS6Liq5tZLDIyLHjYuVpN7Ymf2s4c6
zmzt08i4yAkbrlZFJWiM6eON6pBHTBYKcAiemzG64aHX8khj+uxGM5BhMOxoQFKGAnG/tsGMD1v0
jVoTEMPEEswJikC7QmvVjG9l4vPq6upJWOyQeAxQW9k1Aveq3s6p8VmVE3JO96mfvT2gQ66y5qev
nyMb1pVIWSOIziX5XcL/xTVNLsJTNjEkbUdSPUrzfplZWkwuq0yCbzwFXAnLWAVlnKukFmSFljf9
U5/Uj52q3phLoI9HEDPVD2OZ3ISN/VZxkxCfPX4t5Tl2NAuPHqkWHqlP5U7xscp9qE4MNg9NCsI7
SudXEpLaU1p9TCvGFz5zjg6BDIp5YudVWIguKGK6vjyP1UxKm4sPTFio5KJ4LwcF7d1ERmS4d6EN
wQdmKc8pa9GbOnzpoT3yXGK3NywN0y1BCnbJHI4YCm99JjnVHAz0BwBILNQbjFT8sj+ka1wSMYQY
OwxWcMz6oE039aMpkdaFXl8enaklUkqxsJEz6kjIhaRxqguPVBEUZunB43cITJPFAntskxkAANBo
RAfahx+WLQpY8a7gp1btdpziV0I4HuaeOISGQ2HuhbFvsRByilQ83aPm1VigkDpu+hR2zqWK0KNN
pvkxy9uxJbV7Qpe6iboRAj+/NeFDDkMLCARO+wIhCYGVkd24vjgpXH2b2JmeDf1kKWKOoxRDd8fz
EyEfe3vyfQ1n8E5VH93ribJlA+gpwSbGYCJMfDTB9bawsQBIUjAakMBjY2W7UPB+g9TJtw1EKfI2
3ZOJ7phTan6MRQ60LRkvRzSIN0ZLGPPqFWLk/azJNyfhzjr9b5LOY7l17IqiX4Qq5DAFSIA5ihSl
CUrhCTlnfL0X2lUeuO3u1xIJ3HvC3murZY701lhcXLnOLhOgVZjzj5kk7Ng5ujnK5tHV++Svsy6q
NX1PPO/FnL51SwhsQ8g0GpviKcq+6Rg4jFdVp7VrCmGnbmICj9LyLS7lbGWVSmJrZv0Im47lSQUM
xFLPioJ7FWD/IQiUe764zhOiuUDqldtxYlUadAQddO16HpptUEPuxpeZY37nU8G0WNRUO/1sffXi
C+8bRORaYXWeRYkblUgsWhQ45BQptqz1T9Afl0Hv0Nily+OA6q4d0ORks7LX4hZ9XMO6FmaZDSR/
+TukevgnWtq6HDxNrW6zOT3ZZTuiJb+m5Y+ZlTLnrxJHg8qwQseFb6EKJK/D1uZmwhqsFEuB2Igc
C5kpBvd/sOpY2xJz6jAawAqLTk0IAp1gw2SvTEgYs0A6AqTASZuJcE952lZ5mpwtIS9Xpt4D7Jh0
sBqo21eKhhVegvBS0Lij7PzBxHFDfIsHjy8UvRD1ulBvyzjQaCrQkpbArBe73CYt4A6nLeSwtugf
E4pVwDc1acDg2qa8I8VGh9FEfNOIRVI1xw7sj9skE1EzVGy2Fc4gyHtixZc9lpIFMM4VJqBC6mRE
gMKFsQQEaBRBvioyuVNZysevhZDBtEPYYbiFKBryq0hBddDjv4DwIlOr7lMLhnGED0MCyFurG9dR
GzbT0G2NethYqf87ym/G1JySOv/KB+XAcBacW8/SL9E02j58fUZRehRp8O8TTmi2G+dstMWKwSPr
9XdwPk7dRZpbSezSdWMKtlUb/2MgweFSPH2GO7CR6Hak2EU4yzqj/qAZ9SEkpzcyLr4gKdcrTffk
uea1ww3uNgxWET4+RlP6N4Wj7jDyZpxNNoNoFT+JQcyNdDR9Ig4byIUkodQvvQkIJYmxJ4tCBozE
8pA7UaEszr52fkDJJtas/ICV6mSR6G9KhI+kAupeYYr4YSukcjVYrJCKwRSGVda1lyrOhx2z9t8s
i9i1USaHPAGWjtsLBoltqXwZQ5FYjuQHTq2JEpIOkaaGM6pqgph5MmcdOBzgIK3K3+qnu9F/qzjI
HcLYQ0KTfddM/B/VRK8Nz75l+XHoMdG78Vs2FJnL5SisOZXgMNavNqCQlBAVJLJ0ZYALaIG0sblE
yYP+u4gRmfpZCIwlkiK2CQi4DE1kA+8/seSCbMXctzLG6pIJJYmafRmv03CPi9BwFAPmoiAnK02G
cS6Gh0BR7oJCyySX4MaVPQ07VNcp/vPn8B4X/Tpa2NWyWBCvk6BEXGbVUn4z6BXNJeGI91PwO9Ls
wiPdMXadYyi8+wOJ3WKzyzXryJiY5dx0ZBR2sIYxhUorc4jhs4d5QohVdAzrkEg8qzqrNTOMOEXC
1qEZNdHYCCnJXmLOpKcxOE1gSK5NKdqBnptlFnMs8K9Kw46lR47tBtGEhm2PiFF3855Xmpr/H8E2
CHSpMwoJjA3KTic2Fer/t3ZRPsFWprAvlUcy7EhDYAM+ZGAImjuTGlB4KZ8jcHTUUQyyMJpCcvOT
6SfA7D+pp06TOPnq9JJk6iu2BqCEQ62uYz7MbNR+4cArOwv0MNPzuz4n4lqEl0+uGhR8IghJzSyB
xuYZbGFxXBdiiQ4BBHYz588W66+nqmg0Mpp4jPwsboyso6K31n2KWdZMe5KrF7+FZWgXCn2y1HqD
XCelYzemy9sW/x3JK39jTyqGXE9HpR7/QpJa1ySpHpJJZ0FYW3+59EOE4ReGra9Sn3+kMhYcVt1v
yPM2cAlgYogLaFPkjVmSMKwpOJQteoxQV9ZGof3kJCo4QjQ9iEVZ6QmbMVm8tJmAqA2xadln9pBZ
0Or9cBei+/YaX/+JfKrTiQ6asGASsYsBoDRnO2+QHRvBrRvUN83IXjErRk/ibIj8PZoVAGXGM9RA
k1XAQZ3CVKFdEAGkmfS++PmueUKlj3fRNtv6SqzxBlQxanuYuu00UxnK0uzQpP1lMtvzmR4liYlJ
SX14XEESXEVNt7Y68WVCTVpiIv0q0fgmgRKxg3R4RWN11gpoyH0iPXVuelsn3dLOkv4viWI0xPpj
ELt7neuhOzHZdJnivRg8oaaY5n5rZCTFLlMFK0MFF8gEGLAH7YZwzdzEdOIR7aE/8ijSv/Mrpfkr
UhEsM5Amjq3yXZKgC1us0YWOlswj1ArnXqLMQum8zdCJIMAD2QJu2cOCBJ8sNdmkLaKJGjbVXLNH
VKX2gExQ9hoSDNgmFV/qqEdsoWlZGmtAKo/ofkjA82C6bFeaWVJi5wW+VPHWkdVrt7ysiHi6bcTH
indYcrWlIh5JDycFr7tVBrf/GOOsio8mVoJdoslXEZM2xXGSrzWGOIjwSdwYMw3CeXAhzXTcikQE
E2xgLDK7YDUbZbWFOHbuA8YquLVtGU94vwCS8LwoSz3u77XEP+ud8JGVTImmooi8VJpvQzPb7diJ
15pffj1lYo++MXhVvmiuY6aQ662C7rdgLg5mx98EIj4NoxkRURYq1OIu5cPUlXyPvYTZU06c0YyW
fsvwLbFRhCnMd4kOangZUJh96DrOEz3UD2ZsmAe1nmaHiIvJSdWJmnoEt9uOqicAoiIDKpTXqkon
0IlMj/MI8bNfcsiQdsOxHZS1F0g9rjSC4pf3NOjTDjHOOTMgcPLNmM5AOlwtTPFWgDgjW+2wi3iB
qnICvVy12zhDdm+aKlrtOZdXQvnetAvKuKpOhZWfCmiEHHNcLETEnTspfCNboV+B2N+HWXoTUi8T
uLWkvl7CaOc/mewwt9b4PNKSLSVpEZ0dWKDY6iZyK2EathGct6hEyiiNMuDabrkepOyKO03CyQ4+
Qihetb4sFgGUAsHs8eywvRHofJLBYUpVM82Cloare0eG9p5RhcGut/nh7EVDS+ghkU/reqjLWyQV
t16T92I/vziO2MXn4vNgVonMZapFG1WimArDjDWPaOYuGQfhFvmbgBSR21FUf3pVzLddjQACixEi
b5QSUpyyPWal33QIkuHPTIep7ciWzu8wmejxTHNEbQTyDv15tGWBtZOy8CYxHV+ble9QRFUq+6FC
mCi+FQ59+GZKIJJlhWnbSoTSkQlV0vMcvATWR5gelJqC0H8Rp8HiIPioJkY4pcgJDup03ehIlH3F
8Dq9OOulFeyziDCYksQJS0HzkapkBgS6fqkLcNQdeI2MjA9E8dJ+lK9Wbo0O6kuAr2PIrJBxOKny
0Q5UUikb416HCIrpWHar2fqnRCiWuk6IvRiOnOsztxW6UHbrNiPsJ9pkSI84U7SlCFERIUQWrQQ2
QM2cToPSUbRNhOoSK0vzPQIXUy9lxyGtWNNOIaTRpWtcy2iSHAsDAecwdaiYKYZjhe5/Cn298WG0
wwdgK8fVp5DF21UX3PyJMRmrRuGk11oyLQQSusQY6WWkokiB+lk44EeQ6hgYCiRQsRsxMF1frLDP
pUCUAtPO5bM0yX9awLdUGKTKCKOhrqMlhCVF31Pn3T+RyOE1OBzVpTZYVfAbkPqRkU0sNT0ADkOW
UzK8aD6NY4IxQ4tIVFLRvTtgHihskM/jUV2RHIlrYvm+h2wgpLRrnpPOkKyLRGiierxp49llk0ql
uFSPFj14Gb0UrUoxbZT/2ln5GXm+/aRiReJ/ZbL6KBsE8PHal1i1F5Ba2IFEiR0Bvp8lXIr4YWCt
XQSDZhKY4AvOxrPJTSwqbayvlCJEhDuX9zCssRoy4nHS7GsMf4r6Xs0rrYXM+I29LO7JXjqrKq6f
kjmM+WHJ9wDxwBLRKr/pyQ6gQNIfhuyUMCk19p24EZbQ0lOymfvdoN9z6ZbSsRao3+6KdDPCg8Fq
QA+ug+zxz/IW9GyVJO1mmvcJg4PVvYfFQ+JjLtlUoG0nGgHDFBySSKOTzVflyO6rYlL6bVW3Qj+i
EVKKa25MNtsFBiIfZijbBJXZyVMcwN2RncRUaa34j9nfDiGR6lCnJv+UIzpnCDrcp/yUVp895Xg2
/eQqEtH5pQxvuXo3cZKoD3/+89WnZryiGilRuLFw3gws8/SbYOyTGUWfQ8zKTLpju/ctsl+iFu3s
YQxI4d3PEW0KCNhXrd5ExCt6BaqrtFwMR4jnULdsxZZe7D0cKtdS/pXJI0a6ZSSHlnlPeRH1vVz9
iMXTkP7lDI8gfKz17DQ1f137gGAyoyov/2L1mWvQmXhFZunU5p9h8A2TgtdIdYSpcpIZMyvrpwk/
ysAjHXxo2bfov8nyt88IyFcfsnRTkGHKDCsJhuCX7lH5J2y1JOKjFXhqHFJRNm8INQU/RUwe5FQU
4ItqJUcMyXFiC2iSqgFjYPkJJR13xyPDOGgkvGWU46P+mwuPIt1qyD4RZi/opm6fZJu499T2VrWH
ybr4BQ/40ZQBRTmVesgD1xScfJcMLh8mSI52OOqc2kmOIi3cmrFrRDABN7CncnB9yTHRdoZxBqPc
MyFiENAD90dmDZmhqjZBX67KIcennDvDAMYVxR3asya2MGTQX1Qss4VPjdNdZPhvWUBfuKBVxtf0
frYc6PvWDF3Z9FcSAySo37T0ZCTQe8gg41GFUwHbrf6FWoKKlEe6AhFp2Ui6bfw/cFvSdSvgsmbY
buHbHdk4s/xGRO07xFClvATm1HrEvDNDBrB9CdWYyRq1PGv7WXq18iuk2DiLyTlNLmn9GYghSPFD
BQlusZkgHUbtjYSnO8fxvo9O1bQdpLc0uAHHx8PqxMKPRbqQP9t9cQjHqza+8T1rFUvt+0ZDzhzL
LxFVZsFUAhG+Lcu3wLLB2zq1z/9BVsw5vwYaAwqiC+bsm1dEismVvEvlpxnfR/EvS/8k+TdhnWfE
n/XElI1hQ6r8wWlk3+NMynWCVlyVXLF8JlzoEUPYjLtYih5cnJK1q6ZvU43wFDBamP11irxC1z+n
4WIyUMeaXYYrDj55+huppcU0XKn0K/KN+81GbJ2zwy7QLHGarawcI60SeihX6H8WOSXTQOlhrDLz
DfXtULXwzS7siVd8FCJcGQOyLRv4+Kl0JJjjsGgJV4uGf+hJ1tH4a6J0jEefiOII7bIGo9BdnvKS
L2l5LxvOnJa/huzuhJg2ZP8govqS4TCr/a+fHo36YVR/mvkyxXdwaWn1LKdzCcsFMPr4rvpfC8Yz
ZEI9Wu/lIO8L5nYdHCYILsjDg0K09fzK486wDvnzt/DR1DUQVthfFnaeh7EYXONlBIqaXjQ2Mv16
bkGExWxeZxjO6Wv1Hk1oz1P8NbRf7ODXzLZsSgL1NhmlXTLtJrOaXc9odzlaa1YFtScKOt+/Zb5V
Ctxg3v353cQrixTVrkmzYxNJsWUbGPWU7Ctq/1J2Iim2Q7n67jFtMQXWkM4vZ4+JR3oh7U8jhC1s
stWEjW1NHBid/eAo/Kxk3DPEH9htUubicJNCHPMRny949jD6V6EHYb1cKOvFEc/rhqu1QAVqFSw3
uJqDNttojbLGXsIRXyGiK510pLnFBUp5wYMPC4RlUNfhl6BrDAEIFHikSDm0Uz6+qiFbB0NCvplC
RAoT2mh/dHnsUIkI6w4QVBJnW+BWTmv0KwgCfHaVRly0Bn9UfEzytDMHIqoonQr2/Wo7cbMRToxX
vVXeEyS9ocp7zrSBZdFaV2tH51b1i3qNCYN2hYluhtXNQJNafKAreahkRJokyBXBWhNwrPAH1vQ8
gsgFIRjlNWtlbscIAxGGdDNXWG1jewgHlE4fgcZLbEzrNpnIekRCkjw10ATzTWg+ExMLWsBVJPkI
8ZC+3AfqLh2Z7fLDyQ1PL6HEZMEN7ACz7teK9oZxEOPzoH0qvMdF/zuxQaBTcwSkJjMV06S27jR/
TOoeFIJbKVsiHjZM81Y8/EEiEcNNQNMMgsL6gCFEDhi/MBetyAFa4gEeA+ZNzTdCU33iKWHQmtVA
R4HxKxJkXYXai+MxjVOEpA1/DwkiS6ynzqwGjO1gxg7ODqdnCliTR6wv6QaDA2N0+feYKbHhJ4U3
Zfl4W9DEVqZuWnBaWc9olsK46LlOMGgK8jEYL2p9J0IOcndiW79192Gi7sZ5CXyAN6s32IeiDyIt
O00yx+KR0lgH9spviTt9MpBvfovqV5MdQsDkox7wSPh/GfKmRV2JJNjuuB0Yz1GGJiuFBzyii0ln
3D257LCLZh+fuVXNHHzBoEuqWxAMLyLODqL5KnBVsCJhqIPulS2+6itLOUt6n3IfgvGUAN8ws5c8
ALjjxqEZYUj81KKd2JC1x53aIItIe4wIFUKSlGFkoK7UwILZQMDZPBw7Xbt0VsxvkpmPuEi4g5Z3
TnZbQ/PakgGYjPoNhv0o8AJL3a5AACEGuLUzIICIhdUCnVgfHQUjPxRdeKrLJfTYB1HOdlV6NfI3
1jYOStOV1dKzxmjvS9iHomJHEg376dFDS8DvOqz1YPFV4iCRRXyZN6IrWSqByZBcPSq9MSu2oUbK
F/beiQltkFLoyOrRzEAflGQ31sPv0E17oURyyo3dtRCQ0dOJrem02Z1O/QSq42yi8SIB0wMRcwjG
2TP65IZG/CiH4OeD6FKRVyTjC0EjtFUb/6ZbkmdozamVm9NaLqXjwJwuU2O3bSYXY8eqY/2nzQYw
DERWeIhUkmHUfDpIpKuN4zJSw97CNUM4nW1ExaP0BwIGiSqGdeMQh/cIxe5VyQbb0uyYN2B+iU01
SJhXANCaePrYpL9XkvghJtapbtS7qMGDzjWvSD+xTX9rM/ST5lSV2wYFrRQKeyku9jJ6XYnCNBWz
YRVkYGxV65Lm4t+YsBWhCTiqgnQBObxKpWaT7tq6+qyF+K/SzFM+BG+pvtLL+lbpxr/G5MoPBqZg
EEh9HIgSEpFKr75Siykyx0fKGBCVmo5kcTnbB/OjynK6ty+JkW+GvFJS+J63FaFNRfUN/p7Bo+qk
8WkkeBIqUR3v/Wbvz6vMIkV9PVsMLM1dDtAjvE7Wtgm9aL5HHdsRjwiNWH7DaCk1hzq5R+pPZHCc
FyWJ2odee9W8LgvhIwwYHZDUUKQOYx+z/FTtjHXBZ6CemuiZwxaLWAqnAkPbxczrsIVjqjJSLPAX
tXzWzaO0syV03B/MZ1bAZhw/JIztX2kjaGPhnvmDIwMNelCtjHgrdrl4jpUru1VHD70sO0cu+waC
wBlLhH/leC0HbimQyySkPuLmk7eag/hIfvPKEF2Z9MqOYR1DbgUi+EVfM5nygubEq+SBpbfVgUU5
glI0nyBfUTTJKhtZ7D7olhS0GErwaOSNarylHMDZQjZRHnK9kxiQgmPMvaHzkMbxn0g56Hj9tfGz
lMSt6NKOFH9K8l6DFyDHyNwgO5ih9FRP7ko7B6+on83qWNt4MGqHxCQoITvcG9zt5J84JgjslYJh
AGL9LpN+UkYniGEJAiJKs90q+Ro76WqEkhegVFtFeKa/ubxWQnhqGeDhXU/Lo4K0U+rvpbXT2VjL
aD6i6YBJx4nRjuNW79uV8IvtA19z3mADmkBcXDOL8AbjM+G4iK6Lqb/jqRDNzTg+hnmv+yAizuEa
laJ+oeI39bd63GXhxyjf1f5ZzfSBb5nwEelP+qMaMpC4mSyiUzhHpGMNGcA2aWc2bPaJFL/xk7uh
dsmSo4wkNd6NLtRSfW8Wp1a9lSXgJnV24a6KDmwDAPUqUJlzVXq9uB/6J/9YopAXec7Ni4k5qHG1
6YyhWVwhBuVFoE7PdvFac2bZTT0enHwbhYeRLWWJzTv/yeZ/gnavBjd1HhMirH+h/2ykWxj9UawP
wFXDa9JuJu3WUUs9AvV3mOCxPqjD7ar60KWTrnvC+MZhLJpXYyXw3P+SmbQWjVO8bV0hPxvVMeBn
cRi6pXf+TIeAsqAg/I5UjeJDZzA+uoRuIAwz2QIzaebK7sofbHhT+68WPAPrBTlU406I9zOsJydw
eMy77Nh1e5FkW+eRYXiBa7Vum88SyE2/LaNd2/30FGpGe4v81M7RwoFDiVUCHDaJ9cXnvzYklNDX
UdouX4UHOBDhcvwWTl6aLNuhvblOPSF3NZu6lL28T8SlWrz3LviL/ALmwzZsziOwsZWxkpffrvDt
Wv+X9ySXYX+jMLTeJQyQfX9t6HJlkhFmJEkCPaSngznswXRbLJQ37HFso3wS855RJwLwXIYU5LL9
+RIpBiyOQuYjUf/uN17GVALlsk3YTs0cXDxL6WaJDWQdp2c43/mvowyRhOnfXD/95jiG73nztTxp
+TiszSgkq5ONOTSV2OF/pSgpq0+53kfKltmYrdm/qMppTF65epmXb+w4qOcSp3w+kf9+bshyBQxp
COu17H8F9ZGWiL4JSuG0aqpt2ZzC9tShsBwOhbifrFsLoKKl3a0RNY7FJhu2k/BnoMWoBabt0S9Y
q8iD4GJ8TFSYnQLL/Gf5BT8uovysK3S2SCzH5lbml6raAgNnGaN5psXScl/Xb011qSmbXqixe4vj
ZdsIz3DFgbuS+yP9Ir/xqefUTborZJ7VLH0U/lGuX0hu0PvZC9yKyoWj6BRix+68wXz4NuMt5Rk0
RxIr4ODivYfFtSpvU71lzuamtMUYdkPhxKcQTl//7afZ6cle5X+ZUBjZxsfpPVD+/Mntbx3h5KKd
vgpmrcysWqyIrtiMtr+OXAPbOeY5X9sBdrdJb0KhAsdnEWVPNz/CWXUNOV907r0OARsFN8Veoe8i
4l21FeQIFEd75tMKvSCK0kLftt23nDlVR9wvKJ79ZH+J1RppA83JDvJOxuJtyl594pFyuAIfihqA
BdWqyNYJnWXS/DXrclWHpaOi2BDIy0Ula8/yaUa2Ox0E7aRrW6KWum5X0UUO6i+9khjefE6DtruZ
gVeK6GBZHhJJirH4QO6ZkjDgIujGG62TFr5DYyBF1+7XOKCKfVx4aP6l/pzyhIbae1Iv62t8k0dw
EFjB92KzF+ib4/gnmH9y6AKC+r4ox2lQHIhD9OLvnM4J+VGbzlotclR+gXGlepR3jnZYaBDw5DTk
qLNJrkfDDY5THTsBIH6+5gcFegDsoDwrbHf78TGFgKa9LygJNVWbZ23hfE6Egrxluvf74Lsrg22P
/Lm8gb4HZ2YMDzz3QMiRVHt9eWnqlSHtgsA7XfitA4cLvXXJ28pRYZbsvne48UAmoWLwInjra2FV
oFgWNn2waXD8zs9K21r1KWOkbNnUOXZ4ZcBX0fYCvPlkQcO2GBPZSsrfhmLHi9uyCtJ2XXIcI0+R
nf4HIZWNBYIEc3u0v82VytL1TBndpAsyhiC3Ta8wRt8K1jOx3DS9xFw5AWwetzmYtmyLLqoOn3XQ
imEdvVW8FBPdRTIOeJMlFFh8EkWxTVKGtefRYAqC1VTR3tv00vUEimC5fNcVKiRrRfylWn0sIbjk
vOUegpP/T0MaqkSzf3YQFSM6qrnoMDUuI6ucPs2LkjMeQ47F9M2gotoEroKbAxIOCgrwLSxLEVG5
NYqzi8RpkOz1Fv7kmoadJgY59ykdr0b5WNB3CKpoJb59PvJG2RTyFySsk8kUrtN2YvRmTjcO+IHc
UV5yZVubTxSMIydGfmijC28m6vpMGejZn/JNC/e+SHgodxuvR1Y5S6nRGR/CvC/WgHtn46DFp5If
bYo5nfcjF4XPgTVxexwjXl+TvS2CT9D6GH218zy+GeFOgDaWvrdP6pg1UHYeaUz08FK3Apth0VXb
O4tppoCKk03UM0wvRAR1Oo5n5ue7hV3B6YRJITsJvDAaLwiL+P8y10Xy2u8Z9Y6cbzD74iOh6LVk
j4cxyVz0JjBXzfE0WLvZgXAueogCeDgjPlkDV3Nvwhsef41xZxmHIK+QuK4GIPbsVDCC8pfk4gSo
zNOKUgkh8sxBVam0s+mxeEeCbumHpvISVqLKRuEP8Td66YnjT56KK5n9jujvs941kUusDLylVbtX
2nNHeLWOCqOhxYLuQoLaP8X/GeX3VqbxjswdWkDWUbdsPLcuZtQMkryIskrO9shHSI3W0o+MuEa9
2FUsudbhWgh+ucp14p8Hl7RXNVo3ZIcTOxr2X+bwLlKuKsugjM2Jqt54ZRzQxma9xVhNV74xxOP4
N3Kah1/NeBfmoxG/T6tupWX3pYibP4MGmyQrGBcuqB2vp2onZ0dZmnDMnvX8xXGpqbvlhdf9D7Fj
/KF/Li9U1+I/IN2IRK/GBHjMIh8cm+oz7OrfAamkwlacSOn57JOlhqzE0yRecnmnBUfdJD5ko0yb
NN/PDvtl/0ibYDcly/wWCcN74PRce0CnPCaeJrdZPp9jfKihfERsSJmermVwLR7V4CplzM0xomxj
5b2gZdRY4pDMsvRWBuN3moR44WGZ78N0NMv7yJc99kdzPJjdRYn3nQrjwO7Qn2Ruy5uFs3tqcSjD
LRP53SwaaP9v6q+QU2lhNzKc62stXBLxVKab5QNUfYKRt0EFM6D/wDSrbXkb5XwHghkQb7ptun/L
6FToPpL5p1PZBo8fLJgcvTvR9qjyoxRuyBXwKPFUrlKHCho70nI5KMptVG+6RqQS/tY3mTqtzz/a
+lUNn7GwnQlephAa4nMznDhwqXFxvBOfHLKZX8AHFz+4hdbdwk03Obnd0xFderp46UAz2Pi7EXWi
Eb6LLExXTHAZtOfneQdWqW8PRbNlBu0U5I2vshWXxnIATdF5SP+rkOXO5QENUtT+fALdX0y9t2GX
KrPL1qgqnlKwbVOi6tazcCqd0sZ4HLghkYEnnZq0E140vPTKk8OWFT2FsDOtE/jEurqWyq/KDiBl
TzBJjPgQPsvWXS1OMni8eNj75XepXsgikbhG0dEPayldazljvW1kftcij+4TbkH1o9uYfestsdRS
vm80SiVcCaLyj1HiII6Ue50dI1Gwin+Z9q8ITtac2aVDs4YTiKvcCv4Z4S/RfyO+s36Xlgzyr1F9
rZLDY9mSHoN2UytXDUdNkp4J1GLfe4j6kxX+ogQQv1VuiFlyIZUZywqSSwLM/NlYdebHTBbeWBxY
JTYpMouz3ngjJemcvqvBXha+m4ariyOzuFE+VFbJHAWBQ3GQ67sivriiSHPEZLRRGy/V32OWw4Jw
W24ZNANNtgUOb7I8ePRAw0o04SKjbGE8CeJhqL4X7x3oX2dkqVOqN3VUtmpKZOUlGX7q7KablAlH
33IjHQ89d2n+pcDIEdezM9D4rHqHTS9GpPQLKIuq8EMmO79ZQY9z8DNxaADmMMIjBq81ON8+vIO3
kDVP0C8+JZzMdNbkQRKZouLtYiPxKInBMaDXo3nbM61qu2NWvuvWfzAqm2AeG1WnTXQuo5MP8qa9
WUlYm16jNdpO681Pv5Pq0bWfxMt0uhsHe0X5G/I/tEo9y0XqWE35XRq2LN0JNsQTnxyT45DtVP9U
T/ek+daqF5T7QXrwhSjBbk68sD5ICpm9i6YkdGju2R2o4iVCm1A98w7T0vSI2istUFAwNhnEtZY9
s3I7l4fB2Pnyl2JHmHpQjR7qFUWa8tOteY7jB2lX3BacGcpVDsHWS8TV2jSV8IuG5h80SLyeLPz/
hmxPY9zpVKcTSKQaodbwG9XmWulgQ8IKoJ2bWz4R+1fQn6OLyl1+jkxBgo1OVulWjq4qqpMiuGM0
dQLaEycEA9qzR4FtYofqueeN5T5hLZZ8jUxilx+Dr0MK1+nMtM74nouPQLgM0lWTDtXEmUWZjx3X
7pkZS4SB4pDxF9FNegkVlyy6RPnWTYDMqxph1nei8z68zyMTqqRYh8UtQcOzNGuKzMlK2C+gEi+z
/6Rhl3CuQCJRCAt8mjwdhZ7Z/vA0IcsF+YPcBDU90BQgg+Navk76mTafIhkkDI0RfyJJaXYVvZHs
bm3i8mgwXKQMRnChIzJlKQNSISSXAiaTv0/GX97LfHwTGNDRX2vGhbA04c+c3eQji7yp3DTaNm0y
CFQrrTtUMjGNq/kvI163IKH9yJsgybta3Jr+mTOAU2HCoCHRsdJ9lRrPbPUjD3vDvHfhzSyPg76p
Sw9aBfOPV82oFdbx0soJGb2s9jLZZA3F2R/3/GF94Ab6ZqKXqyhBg7+OuXTUE2RlISszCOndQpox
9hNNf3nqGElK2zK4InhGJisxPP0omwuYSa5RwwmAQl8FY4WGW5iY7bPyWtf14b8/HMPX+Ayyt3g6
htlPNZyWIlkLIjTVYFVQuo3FQxu8hBVwmN8sLhgNisRS5bMlJ76uNbxh2oCUW9ccMjZTDwPgNW9p
6HPO8jEJOzXziL6I4ND3m7b+lCPkLO+qvK56r7EeX7OTVWdOlHANWcO80kUCCd4MyWtmKQfum6fq
e9jo2pktJnhpdMlKsk3e9NRdPnMWFpF5w8zihGJP0V7Z0yYP7nr/r+Vn5d5wZNRsDAFCnUu0xPv+
bvE/B3jP9AHC8rZjLTPZ+iexXGaLZOZFdgglew9HpNtwh5bJls0cnu3t8jQL8r7e9U/hk9NcSzet
dFYaikzFQz3Nkey1BTrAwzLWNGTEi67ZbOf0Hkof1ArStJGj/VQc8u6CbonV7aN3aBXr7077MQld
ztiVLAsM1IujsG6V6/IvFtkfxPMH34xQ3A3rwL54YgWqXEfxjMacT4SRy3LKti6KZWRXnwaCnrb9
5BoEM51Z24AkCvY/X6QBYd9AZ0CpuupZ163iyYm4WDLxpqrnuHwwUC4MlKXjBbNhJJwn8vF6b8oO
pYecyl8V5nUZIVXJi2GdrhxL61hIH1L+QdYGk4P6moaGK6GMbObPmH2sVL+ZybtA8FTrydOx7vci
Tg4q5AGNTzQ6mRYsr0oaHuPyd1IjPsGnwqgkbb4JTcb1x9aJeCG7d/7H0nntNo5la/iJCDCHW4mi
crYlWzeEQ5k5Zz79fLsxwBngoNFdZUvk3mv9kdSX8cUthVLxydduBnux46WnYRN5U/UUmzOJ6iOz
QQjWiJYMM6G6RVfGsbqrufSy8dXEdHaiek6/4vzLV1HPYMzp2IOtHYHLvHGbfrxyXfOHiZuz9sxV
b72z7OD/1RcdHT1JQWKHfBbHo9FuwuJa2vMqCTzLeU/mM3ofGqcSdWNis+69KfJKJJLJvykhgqc7
CNTFCHedIAP8YxZ9NiJAcykz60hfNf84qT7t7IU4GTpyX1TnLPw2UVgRtpQD0BDh2aBw160fiQgt
6WxC7YXwKEwqcnOU1Vvkfo1Qlvjrlk31bPx9t7RcPzj3iSfuBHOm2xVVQmfAjH7P2j/f+IjISe7e
HXNLVl+bfrcB09FuLL/n7iVRxIkJha9GYNkjw5r8Mvx7iOFcoAOJ8hSrvKbfg2pXB3eg5mUe79kP
V7aQqX4hASP6r2GgZK6QuXi4bbOBDPLxDi5fZHtCFEns8wNisiroeZ6biKP/VCn5Fh/qMhPhNzXN
WDireyZdH9zDyoTk4k9wCt3IOOi8y9OTmDn6jA81YhuOuep7CIlWLt+3Tndpy50aorZJ3yReV0S7
NJWvOmndEpCf/ktIWacchhgl3htSJXx/JvyRx5M/XgqOgwGu5KmpZ1ZuhNH50aPBrzzMUawc4nmb
9JdaUslyKvJfxy9IzATjTO6y/Gng5/ONKw/aiOhHDfiB81ubXJJ7PF+pn3KAmuUNMVK4d9xQ7DxI
GNC4BaD5/PWlChsCTIJsnXNv/EHNDK0KvIlwsYzXuvLeCaBIRjPdP1F2MRacrfAWyTgJt3ggVml+
Dd3v1McgIkHMYgHgiCeNTj5R9LEYx3RFgzRuXmdp6KTIk2JjL3EwjOEFYIgt13SIVEK9QBpXPWAo
JJhjOioaZw2/17gPik/xJhbySXaA8Ng1GyDTZHoS2bdsgpPub8XKLZYErgkeRO58gJyG6yTaYDZa
+MqnU21nyYt9Zyl+ARVU1IRuHoQofHqPnU0/3ZEqL7TyPE8cGkh8t+wFWbbO45VirUr7QAHEIkCb
UHZnk6uqUL+15AfY3lL3VX7MjE2I0VFWe1fcDb06A8JtJ+U2gjfYq3zNdpgrXmoe5FezIpW9uSHd
XREMx8fPk8+LzoRmmeT5bEvzva/hj/j4k+yqtQ/NxCTppeXJVv/EJ2Fpb9rwngcf9Vdk0qQwcEVL
R1ZCTipJ2cL7qM9E2gNOPv7GCJvXdfKLBSlLS8Vi8Qh+A21T43klGnDOD3xu9F8vOxUGYDEgsDxY
w0ele+HkMVkQ4y6Za2U42fUJ3yMqPmuB7w12H61icqox+bbeKO2m3SShZiDW1caMnmAU0qMrX6+C
hq9hfYCLnxFf5vIHUfh+fYdkcE2Uy/2mJ7XgaB8din66Q2v9ZtHH+FZVF4z4No1JCwyK/NcKiMZV
34/vdIWIP6VnhmJPYVJyVCYyGVvWK2vv4/TmM8LFI5oDhtec3XldbQYOdvG9Iy4U2F5hUYLYfVsW
1sz2ahkP2d7r0V+x/M4HFt8JeGHEpXys5K0h/HrHkEW+tvOlwiJNxjtn49k31/ZepGoG06OevyTt
szP/UOX7/U71v0no4oQH/TOe6nwz+4fgc3z/A3hYM2HekKSsSPHtd/HottVviccIiTs3aK0jErCP
rYO0nqNKF2Tee2fXLnezT3Rs5HUM8ITCxlcUd4LzsRLP8HfTylyjd5OJVNHfxuy9iv40qGG0/0R8
0TDCQQwLktS85izfdagS0WHckJgta+XQYdtWrhMtFcRlejp33ltBaAXR3CsT2Eyea0arV15+isPV
bL8ULpjhqra8WWRGExvM3a4yNwb4VW+2ARItL9oY3SzhaBES6ETiWFhSZe7/th53RPJnYWGdW8e1
SflrzY09nkP1t7JIHYX2OTo9xMHXHDJNcXRRJuhSSb0I/E+F/ASjlFAapksHwFKbcHq/B/6VkWG2
4TFwTGHHbbcKzHRB8nT5V4dvznDk54biA1gGT7yPXu2OSbQTjpcek2jGy9GR1BLsknafoKZL7CNn
ooyvfRoMCIMfEd1XmBxd5amxGoC39ZhsJShJzaUEaYHlGuaTmhB8jJb27GAiIqFXAXVHdMH/QYrR
AeCqwKayhthkvpGP4cNm9QTcjduUtI+cwKCdolx1bKS6/5Kq73rmmjyQEObF3UHmUuT+jjwuFOO/
XQb8yyA8Jo9PSX8RAm2/bZdyua3MB93m4LZUu4/PlFLNnh3+z5E+pPQjr1ZGhOxiQ8tFMq8ZmTcY
XxvES9PWWHeehPwcMQb2DV6B5xeHrvEPFSCcebqgK4/pBUZ+wv3Vc1UgSdLrpy63Luo9Y/oQeyHO
RKc+i72zqr+bv4QTxADSmtEK1cWZhjeNoB4IieKmUEZW/zP8E1hUQSpQfqZhcvHfXWsPXG6NW1k3
6DelutmIeFeYWIEfAKosOwWT/KHNYkmRoaeMFbJ0PJ7CzodoqdWQ/PU/vvxFum+oKZjcvnPzxCfD
DhNx1uIAdoX8B9SPiDvVeR9RpIXcBiLRgPxiPmkcLOozo45TO5fd0Q/4E5Gm+sUzwkOf94S8wowb
MrcYZRl0NgDkYJ2dDrq501RauoDU14jidPSyON1BErXsbkbv2sBqZ/7AUBEb8e8dPar14fRfkfE7
VMj+iGhkxiINhkoP7i+Ye2MpsSOvp42N5V+i/QW6dQVCyXBFbBA1j50hL46PtqNBGYzNgtPx+w5F
8h07U2sdJuLuGPix6qE/6+aTGd74TilIcSkvECHDbtMe04lqoM+cE2uMRWJ571XTPxNFTArKWnWX
mq2/Q3qn2BCx6Vednf3sApjZM+SFpFG0SKGGEf1a3i/r+SK4sPiNJHWt+pqDbcyFqCxwjkkgNAnj
xpSuYlDWWOGWpg8y5+ELKl5VY1wGCiDpvpFPxRtzUIKoRL43PcRKuRmkTyWEQWZ/yEnwEBdVXHAw
fpqUOZUYB8jJtPppFXNSpxUTSEr3HspeOoyCDbg6WVyhsmGeEt9GqV37sOFsD1g/2J2EFpaOphrC
OW4P/EFrAtNzAsLTV8pBsvDxpmnEeC0nY9O8jay0Ol1TW8fYtwzf0cXCrzcbR4eBr8Irbg47UmkZ
zpZWtQdcMflZcMUs0Z8y2Okiy4QNw59OSnERz3tKTkdWvVV8+cVAzg0vQenzLK358oO7uJeF3gTu
Sp224svv/GdDClpUsMmGAwgFIQggO85elVnZQ75GC1CHaYer2nQ+5fmglbdKouvkonY7P//kUNC0
tRo9ZriNhskrLlzZAcIkNrDATtuWjLhUGGTdJ9kILHsIQAEzhesFB61WXrDjUTqyF1NX2FEhzc9s
cUMjzljOZIoJEfZQC2sSv3hB0M0ASY/uErefkScbPTBXcuQAj0ubUp/XedKsdbqrZkOQegha4YBy
snxoQZoJ1G8JO+cqEFuW2TnL/IAxCWCslMy9D4bqMDONK0d2OeCBv2FB4MygISUFZfRN9ej2DPal
8SbH6B6+qnrtM+y0IKD4sajxQkmYtMs2JB1OPDYgipK1fVGTikD111Su1Xwkskk3mCn61BWi1FTl
O0IFXdndkjTu4tDHa6RhOsE1FaTxlr8CR3SdXWp9N4PpOjK3n/nD6oBaiTBKeKF7m/wFXAtQB8Yl
SC+tDuaKRhUvU2i9Kiz6GoYUZ/oWsqiho2Rvy/7sFdLOZ+TlmSyD85xtouk+OvcJWWJIkKvDPnBJ
OAKwqyLM+5uXDifCflIedV0v6/qn+NSqd6NEGgKSZo4M+cgDjTnd0qPk0i+4lGnZqhLe8jh3x0sd
wg75+x7MrAchzi0LYUoHVnZJ/ZcB7DgY4PegptYuNRCl7nK+ZYzF+T8/lbFPbRT/Lg5T8YO6X3JT
Q+jIS5FYWjuOiD3nLXbcDI6bs5Q3Wy9INfpSQeSl4vyNCXoGPVSXOelNbrO048uUPHTlPMEyCztJ
aP+1ZCNI4YULZw4JG9deCkWUTv1qfI+01zi/Nyg8IgJw5OEeCT8BdL+NRgJka2kgiRcAWB3VC6qR
vJIOSkCHyTiGMPu1+uQl3lTOqTM/asQZU8o4F6Ae5xWZbH7IeOKNi1ZoDVAk/EkmM/w3hXMQEI2+
YXqQfCglDpdU3jbjvuGHoESNmfirEpCdtdcClq6aKrSBLaRBjv2hm9dq+OFNlmlWWhiqRJaroNbe
O+tKDvBaJpqlxFhX6wyjdLkoE3UlWNd6CWMXXJ2VwTscG4s4F9QqaHQJCnCpruxXaLRqF6CzXQ/O
s45ZEhpj4XDbNRvL4JNMXgyREaVI4aUwjkEGGcXToTHROHPnWmXzE4h2Jr7BJC6JKPz1V4EX5Vv/
yxBayn0LtszHGSPzQ/YiWxJ4CQU43coK+A19d4M9YdlJ2bZE+W/jR9EKmG0qhlMYgmHFGkRJJyAl
0sQPzsCFND+IYlEBzC9k083uSMcAw8yK+oWA+F+Bue0TChMyVmRFjpcx0+HIaCh1R7t7EP9Ndg8d
EotUIWi5clbGRE0YAGBDbK/DWxyXh3xGa/Kjhiv05FJ9inGESNyc6XgzMDuURb34+Vc3F4hZ/qzP
FAdIXzwmh57KPyO5hwivbNQbZrcTp7Uae1xHC11ZSphKcKg7fxpRQ0RdMqwHU+45/m8hvwt0SKkn
Jqvacyj36nRuAn46OSQXntwuLErFweoBAa9DLkNrepMKEk045L/c+sz6VeMFay2/iKMgDI/kOdZL
pDaO1087lRCL8KpGrhyeBMSGx0LoY1BGbhRtwTy2igixh1PlH1E5Nu0r66MBAjbJkg9owkajbecP
J0eRwJePpMm/hSiRhesjP6r21aTGJL2pdb7slFtiEQXboT9BND9o5Z5AzyWLUHjW1zWa843aHviV
2FRWnXrMOAIb5kk1/dPSL59Yjd+KK018DwzhS8xsU/mhKHyYGcErrsKIXpzFudEWd6c6iA+W+nHr
k+dNXAFpd83ka6ueynpwLXvehmWxtej4SGaH6JCad6/wBu6uxd+c0KRDw0JN0WHroggUolP9d1qN
HnWBGQ7S+V+Niswytk3wEWhvNYLnpCWlOfuUtReis/8+OnAlFK8OdUjytGVv04qvCnMKCRa0ecHJ
QuOBLY3Wc2qvESYjgm4taivWvHrle9f/kxAITRrjEo0k5WNYdSsqlhZ4ScjOgi49l6W8GM2bDq5R
OucBIKN6xsFf3nHuoyPhjM7GR87LnpKFOdaYRGek7sqmzleV/V40BPRfw/5PwxVfBC2ZEiT3kLXc
bmJWjX6JlkmL1iC0C3UySV8cWaoQ57eHakC7MuPpyGHLCvqcD/214L0X96Nkk6LnQtcAiTcrwj/o
kvirGs+UNySa2Sxz1M/E71X+a4ZvQfox4VSgLG/RD2/xSKzPdGV8cP4p8kueTjU6hfKdfCDUghub
cNc/PVhHH519/cXSo90D60pSD2aPUzPdiuRKMKXejS5lfFTPw883sleZYAqLX4PpjurHKX9wASjS
DriPw8KDjMOWu7fdiqAxXmLWzWTeEahRyC/HPvvxPW3OGsQ7tmXMLmxnMkKsu+/jjFfXRrxV660G
5Y9KHqEqbTAWv3qHDdYZPwwVRwIUmHi8JtvY6WSbmXbAv4viQmy89F+hFEcKaaCZoEGSarxpIs/q
DAY3+G81LHT5qUtHgVk51EAhv4iLCy42ugbPfrNCiinkQpLqBSGZMKSGXsUJZvkv2XRRtS8SYfdA
pMGaYTFcmXjSa47ANP6tx6sYiMcMALHugR4SXMCfcLHOv3L5PtN7ZK5KJqYZJcPJQfpg7gP4tUr/
reaLlT9yzI8VRWf0nCx6TsCcqQeLNwApM/nSJkSVFK0jlSILG90FX4vIY8fp6K/VDChpj3KyVncW
7iiYhe7Xbj4h/R2M7wumPOD/puyXX5SgREeCqhZtdZi+wWwtneG3ftZYE3RtMSFXM0P4QYLfJ8g0
sUSazV/Ibzw3cEASIebzlgwqLHBoY7hcu/GCLTS9aR2ODtSdaANJu2XgJI/BghA2PmvoW3EI9hXm
MsTY5o57Joi3jvqY3dlTq4uP6UhEmk3VT1X+qNkm1O42P0kJfIu/0a+PvXbEGsjtxruCFBThj1pu
WQTjbNM2PzM2yh7ylixA7cfBjWzWr6G4BdHGKDa2G6xoLuFGzBHtelSijAiLJoCe/06zEVRkLJqV
hFkv2kHFJSNqy45hSKEw+Rzpl4DaEaART66/FAJe0uY/ItUodqYrLTuYgpXuliQR1eDU/LErcsjA
D+hWWZKYh1lnQagZ0huGHNzJ4KojM8nWQFaVFTsZS3BybJpLolCjcSAMmLykd5Jxjn50HTlWq3JJ
u9bCZkB3cBEyyhcKctcOQxgkugLefZgbbxzesfEvaIlfhC1eXGgIL0Kcry+tzEu9jL/3n7MKvTD4
FIsQWxAtP9raWOmS58eHRvKoy0hstmniSrwQAA/ICEJU7mAeObZgywp7VYSfDxX4mf2Eba+NHlX5
zNIPcMNc2ohlV1lx8Zn4fUFllJpfpYJrMpldSNrrIUSFfnlguEjrn3cT32e+Ajsd2MO++uGLngaH
SLdppZ6pkKq6jdT9ayDxYuPFb7IiXMo9QIvf7eAG+OKG1odqb2i8IZN0JT9BMQyJ4qI/sm6Wg0qt
6j3k+6iitRySo/wX978yYnowoEy7V+alY/DmE3FTbTveMn3FoQZo5I3ypmg3cn0lNo50zbcJ8EPM
io56JJ93SacjohHuRlL/RW6u/G5oF8A/amQmNLnk8hKeLIcoiMKvr5wdfKWbP2yvIFPhuEqBy2iY
/2uhaGdp5EvBSIamIZ0+ss7rnUcYP8LwrzXv0nDL/cMkMxqep7XkVca+VOnsw37J+EUGUg30brJx
dnA6EvyOvioVKuTdgnttoMtnXSYXUz+r8m1oSA26lOGf5hwAt4pqJ4KOv6tqTWwXxroNY6wLR6vG
Wzvj5C63ln1r5wZXubH009PU30gXse1naR00Uv4gPKGVsFjOj9J8c8YN6jbDeDMAuYxybwxfE8B9
pV6sbCd+ceaxIb8KKR8JvqV+qjVAhZvC8TyGvypUKhW5qbPyad2gp4WSXFw8qFy7h52/Se1Xv6pX
olA96SeUlJjE2LR1ntOIwNZkJhZOP84joeMu8TAtz3aw6Ia1kxzhqF28iOiQ6MBRXTExJixmwC1D
CUhxHtMNGimeciO6CDR+JhyA4U8LT2o3YbuqVxE2eX2vqmcnwhGw04iIAeFsb8THAvLeY9CJWX3j
c3Al+Ggm/H9ze06jX5WYp176oywHobTQRNNgRqnrr5+BMBuvEbgfLaA+kjbDReEbL6f/VI6GvnBQ
zTjECx5l0lqRtEivJBdvyXLmrWbapBaT2wnGqFgJ6r7D04WEKpb+UqYDsNml5fwWq6agHlEnnflY
ypKYXVCUqhwYIhbPm8KvApoVZbsbEJI2JO+a/QFEEinP6HOavEHyguI9Jg09/qGRDGHiBnfiCpMc
CaT/UGk0Xrmhz56KZ7ArdGGNw2waHmmCmxl3yDVr6iNCVF6YkfANHUkUN7gpn/j/yNQYKiaybUwf
Y/kVz7/x/I/3z3WafQD0qXYboN6lwp3sldjAGAHwkYrQ9nQjME9eofQlG8ceazlbMXxdQkgvFabp
MmS6DoSYlDJr8leQJG7V9K2qOTILdM/pOeq2hXGoCGBx6MzWrvx4ytFCIo/mIHKuMoy6MjgHwfyW
EDQgEWa1V2EmuNBCgQNVDx2myoi/HPt76BmbMc8UKzJxM5tMgsXcH5Fi9sZn3nJVyw/SohaxstEi
Ch3ro6Kuh/pIiABSxX2+Rj6vb6tNvIZmb4+WVl8a5Z3HBWY/1nZCxE9Z30UpL6V8ltMXJBLic5pw
eOr2A/B9Lf1NMtOPhDWSi0VBZ1zZb5a0JdsTRzRm4/2g2SijKTMlF83YDcl1pHsycXUN4TNGq5Ee
02PK3OwvW2Id0ps4Aqb42fvHxvxw6q3hYIZ0dWVFgA2YOL9bXl+qN1v/BeCgbnjR8RShbkFRujTS
HauCcKCtobidT/71dURKYI+Ot0iPlaqRgbOlxQezgEZkgkNOt5SCVc6k9RrZ2tqy6FNvNe+zP724
qH8+R62zRyo5RVcQvIWmsCc51yT616R7LVoFxRqGJSgeGQL/eeRAr5iOQXyRptIvEIBoWz8+dENe
Y2vG2asbZ5J8wnW8nvHQt0jfEKcjMnGhGGIVklvtvaAGtJRvOUOfNiK3HTwCIRUwOD7RgN3+JvUP
hBXchG9oI11Nezl0Eioq1+SiMb6HiC+YysJO8sSEMSUHCCe3+5WRBgoYY/qx+Jo6H7s27CXjbMJH
Drbv4klPPGagdav/a4EBBObJ9YEDvYEQJ0wUFhMFeqhubP+97r+c/DcBlzfAR1fpNHMOoHVut3Rk
LoJyOw1/nU4+OioAMl6SK/FcIRMFg0WPmmFGHYyrRycUX27BIoN6PajbiHhL+5qo34p9MTN8xcTp
2zUIsE9TbAR6rZwC+enUf5296DbTZhgPhOsk8nqYj73bw17cZPHVMtP1BBrI+UbGgJzTwYCf3AXY
D5W1QcHbX/QLqSaoG90/zwyL6X3ClhEAK9ie3a/S9il8LkGGwj8AHziO/NQgQzP1bcVpcKGMmm1v
7VOqDOMbhZr9AEdg0k92hT7kSjq01ASy5oF/Y3Ohj2zF9BETw8hJNexr8z9biM/BBAEGfH/PYZuR
TXEN8JmjHTk622GDUC+NVxKfnn9JeNblYzw8WQLtYiWZBHCACoK5FBObRrq1TA81FaJqUAtNIZac
q1DqHiDrS7PatKsKS+Menq/HmJywDhE13CJ2CGpOsEJxwyvCeDp5U9hR4zPhRqDGapwuQuIYc8eF
LT2t2R80fNjuyL0n8QJctci3KgLnjgQXdt3IwWJDJGaOFB01TW3tZWvTjB4tjkKfTKhaO28be20G
XxOSikg6cqWk2VONbgDwyOLZLlF4ZMw7i6i62y0CQjKWG43vfsOCnY4fWXQupVsXfvbpKebdaOYD
CEezGTaNvhb7QZG6osuyOqpLNO35Otf+2awyRfvVDvCR9T4lj4gpvtmYvboym6PV8ctVnk8LOOyx
hGGZL86RvQ9CjxcSoDzPJDj7Igy2IaH7NAAPjwG4a+iRawRnkWWhmSfHJBZul5CXR5Dm5GeupX6m
cIgGJ+BI9kDBRV0unu30UpsP3aNLkN1rCRYDmCWQuBGIPFb2k7Hra/SLZrYy+Oux08Irg41ea7bs
uQowX26CYQf8YUknvMaAXDxyJFXEDVHiyKnaQ/3Ag0XQYd2iJvYS7dR0RGJxcK3nB3eRGH5M0OkC
kaJch5AC/xi8cCkXz3jLf1W74W+ZG7SLwbgiIMNS4yD9ad3MECbHX2FiIvI/O079Jeqeaf9DZiDm
gQAIkfcMXWUj+/Qlv+L2fZw1PvGj3+6Y4+sredkDl90Am8LYUEL+J4u/UEONx7G4VtcB6O3IDhZk
z4DzhsENiTspFe+xC/eANLK/5Ca+VWkTUZsKAsZOFN8ZGsk5jfEv2o+WPX14Exvw0F8064IhUJS8
hGvd+NemFHuTLslGIfbqDAsUZBpRI/4EgYusJfcfocIJMe+oKgzxFrWvChuuRqnmUeLu5dcIgScp
iutXo8ovx8JVEFF/CcvVTMGTYLkXvIGrcYSLhf3Q79R7CI1Hn/5UFUN5eOIxHxSm2X5cjA3tW+0r
QB8jEyD7KxsbdqepZlMb3M7ZMCaMzTvOSY5nXgBEZOTXuZG0DEt4cr5GbJRlV61T+8CfiHaItvEM
IMv+stujowsZk+9O2oUNR4ZBxHPFrCFAwSA8ODwEYjQk1ZH+dy4J4kciYNy+uJEjSALJKevu46tN
1/z6enxjaFCbLe9zVXxKLJd9/V3FB8FP2QgLSNBfMBhk4Z7nS+zWandKTAuwiI/L/xd9020iJFjS
xPVRXkc9puUkpB9913QXe/jDoiAh0oindZis3wNrLfyUc/NSyREiiLRjvrfRezM0NeZfr+WL1CLy
gF1IuAAYduMEYcqN1kKM4dGyiT6FgOvLjLIludqZcw6TnZ19jkzdDd1mLXiAkz4F6pBDFvNJGDFm
VNHHTSTe0MEh/sg8Dlxc1R3wGCd/Gj2p11kMTsI9hlWBuybCbUXXLLdXk7OGBFfdIMyJpKoAc7kY
OQUFhgRSL3cxtmC1B1a5xdW7qr5L1UGx9zOaS011Gauy9JUzcc88/ZlxKyGBivwTvtk0N7LD4Cy7
KbcTgygig/IFw29su43SbQpnDyyWI5ECS+1/tQrowKBICG5sVkBSxJgdlqeoZAVQqNZmFm84Atlm
TLdrsqXNM1PRzUcJCP3xn5n9VY6vHOJsARfRgB9PdN1ZaEJgiTW+E07P7GiaeJGGozjlOfKEWbjg
GpqmA/wWMwwxSfT6qF48cqbsOHMa/R+mTeGZGVXdra/R+K9DJsnrSuRRVN45o5daY+Flc5irqB6k
xnKZzX/iLUFFmtj/DHvg+uey4uGmMTZBL10zsQ+4zJfJsA/rPXPC1CJT6gHvwLNE2OskcvVWvisx
uwGMp8pVbOmJznlHuFUEGh8gIiinZBWIWGTUHPg/lvxjgZCIL7V/8CMyMdKvrWzhaaZ290W1rLIe
EZ0Aq/gdAMomNvcyD8TElYakQsPlpDmQf/WVNzm6GIjAlS3z8oBxEHUU8fLmoYjgfG5izolBdN6E
0FN/jmTnNfnG1nc6+ysqfkSdBOzROQk7vgY8qhB5MqyMwZpWZ8LkW8Wbo5/IwdnHQUNRs/UjYz1C
qJ0X69mmCBax7C7E5CbERRItPxuxlDF7gSBgRmQ13ucxCbFnoH9YrnwNVdDJLi3un81HQSCJhpxc
XYbOB+24C5VYBhmVozEihhxDngvqAmQe/0tsvXUkzEW/ofLt26Sne7HXEFQP2+8KREONTt34IQWg
tMwgyJoHePFPjlIhS+ZJxRopjjjJWj1MOgZa/pEIrYseMRURJqhbaNxN86w/ZdwBirbPCJGKSQMq
y1vIsxkfcXJXEjaWbVvvncokTKqjaHJt624VX8xoD55IdvJi8Kwl8BI/F+zrfczvMb+1Gso03y0H
K3P1WASXbqPgZAKYLb8YHg3kG5bXWW8xITrABCYIJPkOjB+k4rSeat6k7G822LyzFSkvhFIsNI7u
sVhDeYr4gug/b/KMd/UwTFtn1hA9ETNy7WDcWC5AsVd9t4tF/YLJGX2xpYtsfvgQ/84ZUoDCFGfc
DRxnk7yEom+zkynDyc97zrfAQOwmCzNjzOb9HxdhuZb15dCrFQzg3MTQlGu/OencrCxtItXQVcqT
FANTKNkq0wkqAsrDwowyhEfjvXakTTpQFDQfYkTcERcc0W7hgj05CG9tgzWaJgNVPejFmVWLWDsu
UhUN71lGHZRvCSYQj5gOtw9VWfYcsEa3rK1VDE7jhx4NquRA9CQwr80VgKvxMxm+V5LOEYOFxMSr
pRAT2U0WQC/n71DfZSC+EGHljZivQGKGSX553OXyHDjnxH9vwu+CpkPT9k56j1cAgMq45KAsSUkZ
Aj9LN/O/8afB7KbuDdSoDR0ANENLFQpwtnvsfZV2MPjScNOWa7xE0xrZdjd+i4O1pdYhrM65hOuD
zoqcEZFGSbJvwwOeW5NUgbL6TbRHhf34YQ7PykK3TeiGNn/6UGZG/qtZcNOUkp7UVllY00ssqqVl
eLV6deQd+Ia1TrbwHe1S90rHXjKXGuN2HD9FbFuasCMiKbc9dgBET7xwjyF/+HgsM0ogDYW/Vku9
kKQEiVlX3YTDKifM2wyWFbNb3r5UyyJYjF/R5/D1BtnFFTgyBbHbj2aGrIRg73aXs5hQ+cEfyt39
zuMGvyTivLTh01A+COfhrfNZMtGiIEXrbiDXC5Y8DgiDFC9+lYYJowVftXgVbEJqxtd/iGh2jyXK
uL4zIsCno2nttOkTlWllb3H6G9Y9yLLFFAD7iZ0w+wqiH00gu8EjRALZNQ6efOjv7Jx1165cNPQJ
FCRYiD8anwuWA715SybUY8yCU0tYS4R65cPR7xaLk2m9CZ2vk511+XMg/8haVxXJpcQMK57WH6mh
o10V3igyf1LOtCnS4ZffCdJFy5JttZ7Ru3qavxjqddL6m4iGIHbrIaBiGH00BWZLgSWBoEiMa4r8
wXsoZjIADHQf3E8Eg1E7VmJCVS1oGLRdc/wq1T/SRfz60DQNV9pmzr8yCCdD6/lvgDGADpG0U1Zz
AyNjWOyEj3Tb0xtY0L3zUpEaRMaPGb/86jpNqHgZrzrmZHndO8ApdLLhv3lG7IvVQNLwAuKzc4kO
hb2ZORL08FSZfPXlcyq+SlrfYnSIaluelf4xCH5kI05HBX4nHJDDWn/AKLQyogaJFs13gq/fJy7W
T9vVpFJMgBup52Td9wN6fmat09PyU1dD6MG/xY2CGPaqlPtaXpZgMVawkX79igmGXjKfGl+XXup6
m0vGogp+8thhJkYkhaC/2zSuAzB6FDSYQ05CW14K/Z8y0qhGp5hONTE7OtXzi656S+y1etH7a6uf
i1xa/BSEUXVb4WNSyfZ2noB2i6Y485Zb6tWseyLzwFDuZrkbJXRfbtvssu6rIq4tywq+J8LD0U1S
KlcIM/lKFpLYvdG9Y/gQHubdE25dePh1PM3jAgkgVHKgv2AmiNt1hPlqB+mq8/2X40+FItiXfpR8
IwBgwP8wuU+etg6YsN6o8RL0dRz+i4ZL6uz79RDj7zTpdp/ZhBa9tQIfapLNyCkbm4z660i5qs5F
z0+sPBryFgTMRCyg+tB5fCPb59IG6ULqiGAeKoiMapuMQA5dfxZxYEzc0Vkl2Iv2zASdB74oZDTJ
q18QP/INpOdXbjV5+HnIBLpo9PSO9b9c+yha8F258yYpWkU4/BC0ERHBcMbAwffe4TyrRXR4eZfY
OmR5r6kKjv0Za+xDbkn330vfoPCEyETNLSh+aKfkr+IjXNLQy7PfgKq1J1gi/sxHmf0igENiQOuS
RJbUOUDJwMPE7NvcWcEFAe23F8GfBgAnY3Rw0p9yfvs/3hdiuw5j+vHWhBVKybepbQP6o0ouBeWT
UTneTmtrOoGYOpA/8zo01016yXVnqRkHsuW6GYyL0Yr6awC1pvWcfnDNlCwL9YK9DdA7AxAT2iDB
HPUZn/kFrX0h+cyN6K+inS2gX27mbmj49t4k+yClJ9IuYD2F2Rnvtb6vlLuK+HQGKqzLdhUjCFJ5
QoJVTHoQzy4rWMc78B9DOHiiPsp2S4KrJMSoJe7MthIL0pIlmhkI2iAW0nPph7BcBPFsQLDBGTI9
y2baT07plQD+lIyQBKJzuAsdH3iOmpBa8j/2zmM5kiQ716/SVusbw9CCxp4FkFrrSmATBpEIrXU8
/f0c3XfY3UMbkvu7KSsYRGZGhLuf859f0HKwHwsBVsUMiwoYNoXGARgek6cjJYRG+k3wgUsMR3gb
WdA5YafjBMX1FXUlWAuxaxOpmFCuTrNsLXBpUiqBl2L3XS1Y8I9+/Ik7LlMhnDRi3kiR3JXiqtDX
VQQIjEISxsEdY7XFxDVFPbhR+cP2rsaxWsteM8SZ+YaJbp89jAoh55ypSeWOMzd5jWS0jDR9TOks
VjTp43SuhIWZSIsxg2p7DA9hkyqYYdUZJ69Jwwp9ReXg+SZggmb6P2nC2cvZJXDk6i35WdWpxUja
iZjpeM5bnn0EFJHVuja3yRwDr3RJPN6sJRjcm4tZHFCMAvgqer2EpmDAvCflCYUqqMyEMseQ5om2
HOstqnd0wszX8i32WWhAzGyaCqtnLBE2kgnVZtYUmBisYvQesnHyUQDhdgqh1HkmE5tG91TgmsHA
FCitspb4UCHKn1bDujmjG7Vpw2LrgG37k9usQZcMREg2e80ihLYlPaquWvh59EzOGLgOjHI0Gkgd
shMbS6NeAvOexvZS5QaGDMp5OIEL502+0WVgAmOu8wRYsJ9U+xYgVXEYPJ/Yu6MgedIs9pPFdXzu
25PvY8X8buOmnVbqhEivaaGy2xF3IJtsMPehWoA7EWavcbhFeBmU2Yds7+VuLinQvCeRfS8phpuG
Z0zb4D43K8DuKA9nKWGtU9blzGluYX4mkgInvPo5x9FzDJnD4HWzyNNt50jwR0E5Mecq2Bqxc146
8nX8ZnGJE0V39oyKBhcaEZuqmIxDLLWEc6q69lDEjgMwcHYMsEi1S9S4SKdRgsjbMlxossUD9hnR
Akq4zpR7s79XKc5yd+baUgghW/9KNaJtACCBpwLv3uU79c3PF9htYN/OMUAvkmGNN6skHyBsg5Dn
yW3XL9AE3oPxwMhwYHBesTU6AdO66jjkezu6dvZn2H508rggHIBiLY+heVknw2MfULBlIsx7Tped
uBTmxIfoKAKgrPx2wLTcP5fTUZrwQOAwEFaacNWc1KEydW0fZdGxmVHtuQeY4LEGZE1Nz+BBbR8J
9i5++p4FLxImcOUbECnOcQbxxTlowtF6+hzsHY5qvvJlkOHqnEN5nAT9q4H3eb2VnC+j2armSkUT
4N4c7axJXzyoY3oKI0g/SxvV7V5VpwgJNfTh6sTqvKVGvr0LC5Ew3QmGI0G616wXT2GFwyKSh5U0
DWdFOKeRFAeq6Op45/DBppJ7HiFuVC2aLPj6hhi313dZmgmRhCqtmO2rIDVKhHnvXjoi9s2VnhH6
PVE3sgXRB0uNdd53bL+MhSAokTTBlHcJnS54zl5URpKNTzTok83EpMSQ4VUONno317CGTIJPRUOI
rpzMkiR5BxXUcOmZEo3zflHMIWfkCx5Ec9kx1w/CqwDOBorRgLGnRXstj9BodVzK6lkONRgr3zoG
7AgoLs0a5P2Kx/NzoOw6GRAKkNHpcTg4W5wEGY9KjHaOUxIyDWU55RZYj7McFuzRogfS0hnKaGGs
WYGUUL3mK86ENlgA0kfjz6rCTHKbasc4OTd4CQQb1DdSMTN43BnnTJ05XblojTCzp5Ko8nNCx0y4
D8K5Nz2N4OotctpthYeSGdAEEwro6j3+mzR1VXjF3KXPvnpQEYs+QyhVahW0L5nY5OcorD8Drp+2
rNbJsCjJY8P2p7bZu5mbuPV7Un205sl/9hb9+On7ZKigPoimjvGWwKItL98+d2v4gY04gCg77bkb
U3usITEQ/AAQ+fDp1WyyLptdRVNl64sov/v9SRkzVt6q4OEL243i3Ud/a991ZymP/sZUy6kzEIn1
s8LjVgyomSSz0Qq7RLmCTWnuJAdirXBy4yJ3wvhJEDiZaZEgRRmJM6f3lpBeVibUN41Jdc7dIUIv
ZEDhz5jWGsRpgmVHlBZY7eEqgPofLUw7HFpY/BkTsbxcgBgZ6kxnvpM0JZnZGcGKIJ/V4oovaDPl
luXFwUCghVu6tWngn6tc0YQmXm4vMrYIAQy/od7Cd31uaUfdg+hecEcW9Ga7nYtpS0koZGnwHHL+
l0oOTNQ9RZDwK5i6DjPZSGJhYvcEHDjOuFR4EejVUieiMPssdWwzJIhXHF8jj4RmsS59nZR0afEB
wg3MPMUC8jebHN16Fzy6mgAO+CTg0FF9jiiWPEN7osvHYvW50hAIe4iI8AVpeggYtCGEJdTtiwZj
qD9qGIZ7BHt0/a3Evj9HEbzUbhnGY+HZUMHhhoOaHxV68JxSIXodsQyE40vdCYe7vI3k7FDngFNr
7OlOuNDLaV8fdDGIEAWi/XLgxTQcFdctQ1z1xWGRoZhTFmJwEHGAYf9oGzcCIZk3r5nn0VdtC5u4
+UmBX6hALlydrpamThsusb5m+CCTbHHx8pfvzUceYHtuPJ4kRzg80D5zp7AXjPWZGgKCYrDYLd1T
iSJ/lsprWLeNfEyb5WDN3BpvyUXh8ucm+AGAMmnxyrWiuZHvcnqRXpNhP8+AX0f8stJNy/X00QIi
D6HpVibyR4yrIB5eOHxvBWVDEQb1vgGXz7048c7qtyu5m2G8K+xeIGfC0PBzciJ/elQw7rEciFld
JFBRisV4BZ8hP6mfgL6zH9HIhf6+YelV0bvVfQThpEW4VQE7XEp/K5unKn9JC/hSc2Fy2M2o1hpm
T0XVYcWHJVkxz+wZflVFDul85rpbwJAuetWE1jpg0oz4VpPZ5L6M/jR22G1IDPXeNYYfCsLQZWQt
xUx7hgVq3E8qtaRkALz2t0N1sRFr4KVO4qnLY4IxQ4yLxMrjQdS3FcfgFJ9O/w1wKGYQQAQHkiFo
+mx6OuNcYXGTrxDJBPWlUnaDfrNwq0DbBzs0cuceC7YFyltm+WrsV2lw04d4YeqvmXrl6VQV5FUw
OUUHO0IVKjjbLVQpuNT04wLbW+xK9syeOE1FyzWihemeSQ15GtT3UkHXNWvyo0Nqc6Cee+VNhWtS
sbaDZjKawbNjvwwUghGhSQvXXdX+VtNfFO+I/avsrnJ9G5urMN6awc2xLhDYGjwqXkZlCRnZ988R
OL5iHTxWgLbisc6dsw+s4gGKGh/MioZyK9Ubg9IZPwnZXSJmLkYytAZllnpQj/QBSBTWpXS3iU7t
USfOALp0PI9Kwm4nOg1RDF1G1269dBjHpaTfVcgwMciVLIHSxi99dsvptrI1pmlRI+qL1vemjJ+f
y2sPXVjuPrmgUkOKxDqFjiRjXl+SBWEHOIFlF1/+Iq8bC8fKXLX+wi2mmf6MU/UKW8gYdl8Gg9OU
Dy4mt/VSEL9ccx90uxGiiTFPs7dBmQ72JdOpxCccsky47HplKxv5jBGmWr1owUXNriNWXAxYpHmg
T2O8h+HLTnkBit3Gw6T8BRxqjAnwa9x5xr1OQJIH6PlO++76rITpGBPQ8WJjS2BO5GTWmYgSeJ9F
i7YPKwcQrrA7+eWhRzsFU7OFSUMbidmwOWx6QqtLLEcAVqUGIT2Cq/CAvYHX9Ghpp451V2JKrq0f
odhCI5HhoWEjXfTedPUr5L12CPBk6x2ohYicmVjzuYWH3yGGoQTYOLW1ZSJfCYoc6gPGz5WxBcYa
zQMZiiCwaKnwuv8mbvtfccdiHjGDfcuGz5iGz0yIypBP0Gfh0jTb1K2fJ5V0xygJlUianWR8TpJb
Y32OPAUSFXwiKIzdFX5CEFDpKCuCkiP1Jih1NtaqV16SHE48lhnKMRNgSI8JS95OsVifuN1ejC0S
LXkO1YfICQmV2+Bf4FJrHvRcXAC2rbIvY2CRrV6vpJpKW2B12WeCuIVC37QWbA5ipNUEGHZeHTxR
udTKeE/qJ6fqCApiQMP+7fscBg7Qrr1x6zU5NNwtvZmLpl697PwEjwDc/vmLkbZh5WCJ4uLVuBc+
V1hi1WLSEBdPFQBZXBnPNcdKaOxAeHpMj5TuJQmNp1gYY3hfHH/4/PQh2STJDetPbwzIaNiZ8TGW
7/qIyVd/CVcSH65bZSTYMsQuCWnfUF75xWEAy6ppcjPz06G46rzd94MD9FevFQ8gnyVP3OUlhore
u4+Uj9VhYS8G3LV0Y3BfwJm2C6gtdOTgrK361CstQAPmFedkVvbbIiVNakYXx3bVUFp9w3zNpAH3
SDDDwwgXs511xHSDWb2bLxl6kI065oeyg8/PSQj3Oopf0X4lMWTsOZk7ri5uVuFtdDwgArTfYr/z
GCVx9VRzrygLlY4NnTSikxJPAzaOrSo/BBCMMVwZ3jV7x95WYSKKx6/zqiKlrLK7LwG/Y9Lef8Q6
QkOM3/xFCVztrPX2bvPOlLsYTVpi7zT2vvVs0Feb64RqDflztepU9juhuNzxmIzRkukSGxsmIlQ0
pOUC5gxYaZJnA0kRj+EbgjbMPhUcnWy2HAe0Ol0p8poLnvU38tOgAvlc9XsIF57qfqt3b2O/Vkri
GqcUgLYMEEfcA6O+suNvd19Fh5vpHJDHLWAvMiBbRRQM/drAVHsz9vAUKJ+BNgFKHEiGC2vps+Ta
cxY/DOXct1N8T5wHyKuVPYpsHwWn3lwPzbyuNzDtOziDFRwwadvrFwcYlIC46qKzLNDkhl+KDACY
ATtVtzE9ux9GN7EDJu0b2z+AmLTpIqamaQBNApKCsg9ibBlTx/RRzIF0HUoivtIMNlp8rGA2YjuQ
LENCB2N/piZwMlch6SXKsR6Ai2ZjOkd00EhQcHAOhDKlXVPI4dW5jQ5B+DJAHakiAIexfSqNXS1B
Crqk0B4w9MsYUJ5F1gswj1SfimEtzNopenoCilZM/SxrYpdMxfeBd3LlW128V9opUD+lAK90iPb5
OqL7mvGSfniQ0OuV7XRsF56+KCyWbYRb/NZNsW25xgWMSWSaYNbtkgWJZxgTcCyLsa8dqntPQV9i
ytLMUWcgj/eea/FGzNZfldhY2PKpxSaHzWgAndm5OY7IS5Osbu5P/1SjmZiJZN/a7RcpwY5ARIwg
AWEQ76obl5QHeRsEcEeJKbEWlnoJpZ8O2z9Ws4JuuFRA9aqeRdPNB8I0qi89zGcl8xJzWDDnSFAd
dpgDLVT30mfTRiZzZx51EmY9Wyt4jPDh2nzWDzwGz3n+TP2HliiPl+y+pvPuMpkMr3Y8I6jFLFbE
1s9qzuIAFwF8GKHbQgYjeiMI3grcbhDud8U2aOa6Sbe4QYxqJqe+SlBpCareLPVnOd25RZ08XOvk
o1M5iC2DrklYQzHrp9oKiSAHfc22Vns2UbBX5bukTe1e8DQhu5R4XpjtwVRh0oS7QufRstF7Ioza
KJgDRDguo31EWo31FIvOhQvfQqnXl/ho0j7o5Dq0ECSRgmDrIqaOyV6SQjIYNz0TkgatcNBea97+
aKDjnOBb1V7DiCBUoMAKi77Rmrc4aBfztl9hxuWFs8g6NQ6VD/WFgrIEFWCLh5gPGRNRi7HFvjex
5hrOD227kbRL3rwnBoah165aSUNMd35nYBiijuF8incQYWtta8CvsU7EEDAg6dg7cR5PAh41apI1
QS768FHmGxuEueRizbt+rY3bvN8P0ockUr3fY3sGfk8G/Sgv9PANro4lY2yCjBsP170zzDP2xxSR
gYaA27kV1XlYB+m9A7QAo5ZB33mgzPoLT0gTY81yygEKfwPEKMZJfvjJi4J8YIQbyLSO3Zed3ZGT
NiBg/rvr8KCvYgwydJhes9zkL+GjQWEZ7sjPtJh2hN3e6o99cc26W8qKqXKcjYZ3ycKFEf19HHwk
+RTHWot75q/ceiGpQDPWh22eDGBFeOS0DNBniJfNaWQnqn8amzcD4xZFuZB4UFvrbFw72kpPq2d4
snI1eYY8RJSMDPleQL4YzBv2HuManoYUygVBLzUkiV2OUa8HXJfT4Jn6rZPPY/pB3J6ocjptIXE4
CVvBEFkO8+uSsSgfifF76l2G6Gpa72LJgsWGP4WOmvjH54J+hWERWLtRnkpjrahHgr9GsUegkbGy
WRC8NFCtEk74hu4/9sFFgxdRhaI6oPnF48xrYFx8ubTZuFwou9b7mQyP2AwnXQDI0tuE7u0NFnE2
7THUihNMwA+5gUWxXZ6H4USya0KAR/TOHcBPmyCHjjlNT2OFKg5WCJ6hMDfNeYzRNr/Fwoauz7gW
n4bcJkx32RFrTEEaee8OVDyqUejuPK40RNyUUsUfxnKBPc9cdELdqJ6ZciR8psZg7myISIm3yj3i
zJtU7HbLyLkWOG3hIqN+luktZ0xhQaeVL/SNOSaQTNazJQ94rv/k3cfBmhR01mnR7/GRrhEeei8J
EWAuLspMsS+Oh/IdlcBRQ22O+a2YooQfVffgMjbdwbLXQXKVnTmgKNWmHZwS9cClsqUtAKnvYeyx
TR1crbfIMaVZVhwLsF63WzfSHlRvAH2yy2naujOpOmHx29BbZTu2YoKxwYEhC5eVGLcgdhYPjocs
kD1A+2QbpMP2iEkNJpWBaWrx1Kj5uk3eRiBJJEneYuywV9gExk0BTmkYMHSY86CJszjBcE3b+RGW
AnfJXCVeBhhCA4Opr8akgcHQlE+ER6tUX7t2Pc7HcMVLx/1VVF98QDwohNcJI70Co/2lqh9KwpLb
hzJsXOmWW/vB2VT5xmyPDBEwRY2GQ6A+jKhmBR7L6hRWJ1W+EQMQd5MInCqF0jhhjXg9GRFfinsz
k0vHcefPpXGByXyZ/8yilraLsZaHeS8ikpoZoHa1s9NgH3IQ/zA5qmCQ8Hj1dx/vpxENNbA8Pvuv
7biMRkhLC7ofdDuZfA6LncjkNUiaG8HVqKpgM+OyrMBebvEbXTTW1YDHy1VmO42TldwfVGVHwI8X
XnV3nDt5PlOjkDDdfQd1XQNBC6kUeA1+xsdRrCtAH1WOomCVGW9xYj27nb1Tq57OcKVgjq0tjeJV
w8Le0aWl1YDMW8eC2XeOWI7Tj84LrgtRvewkTHm7r1Y6Ydyl+/sBmgky32lRnvMunki1zeC7WQKz
mu0n5n2Qr6J21oCN15h/zSMMl6SyhsL02eefuYYvxKzW1jEKumFAivWlQwRIvQesfMlFev/a5i9N
DQ7MRweS3VO4G0y1YMpFc8e/y/jzqaDDFJPTMZ2V4abGcctmaWMzapk01kePrnR4ZkDR45OsL2WF
5iICjXWPeGpq0Q4ZQFVuYutdN4hKgccYb8Z82Zm7AihaVu8R9iF47+HYqU1j4z2tmGKBLkKGcvC4
pZyPXvr4pli4qKN106nyB7LvGJsoIZAsNHrl5Hcvnbpwenqha/SW2ZC0anYdH7Oo6sNoKFqktxHR
sQ6nxBKGQN2aXGLITHYJeWcW8JaNknO+hPjzUeG7GiIe2rAB5TmsPziXbDLVuPOKY4ZJkmTQEkmv
SfQK04xGJQexgLIHCuOQPMBsDoEdrIQinMrMj+QiZutadaR6dYtamw3NKu/eCoHd1HDxmhMmh5rT
AjJvOPtcgOuY+q3R3lxgsBHc5rnuGMDTRvnRbUCT4a7tZFE2C9JVOBQ5VDm//BSChgbDQ+UxVH4a
A4VidGpwnOHcYrTsyTshUkyhijCrZZGpQOxEos+EQTfnpthfPTj7gmefGEufZAoKCG1Fj3zqzJtQ
RcgLvMLwuWEeyifz+qPZr/LiZ0ZhIrWQfPp3Qa0JqxlhiqD/HA0uvPYOEN+EIN76Quj7UxI2GdJH
6H5ZwFkZ/KNt1t5HRFISaGrDduT2Z129WdY5k0EzuHYKiAwbIMmjBUQ5Rkr6jqxiYRPg8rKWU0PO
gYQsXJIIBYjvlUQu3DJMfibjT4bVuzFZeEZOK/pS60dqKljTFWfvOM50dnsf9wrgH98hKPRtLPeB
ueJhEmRzxUPFbXLsknpmS2SOQz8tyRfnodVqYaRRALl9dd5rGQDdQtBPwJWdmUMAAJlOVzhr4XDv
+xWNm63vpe7YDZ9l8eYED5cepDDJLrBWaY6845zxffJDWgeDZ5k7B3FVnGImARXzOlh79U5W3oDB
BCZG9PSTsszE911t4ugeMWcRJLefUqlA+6HX9DHpkACLmIkwsQrvP375t7//x7999P/uPbJDFg9e
llZ//w++/sjygTfv13/58u8XjASy5Pt3/vEzf/6Nv2+DjzKrsq/6X/7U/JHt3pJH9dcfEu/mH3+Z
V//93U3e6rc/fTFN66Aejs2jHE6Pqonr73fB5xA/+T/95i+P779yGfLHrz8+siatxV/zgiz98fu3
lp+//lBU7ftC/XadxN///ZviA/z6Y4Unx2P4p194vFX1rz8k9W8y+5PmOLpua45uWcaPX7rH799S
Dd1xHNsyZVXVNNv58UualbX/6w/d+ZtqKrZiOXBaiMGVzR+/VFnz+7cUU1UNG8mb4mia4fz4fx/9
T7fwP2/pL2lDNj1+ANWvPwyFF8l/u9Xisxm6Zciyodq6jamAJVv8uV/yj7dTkHr8uPJ/VK9MBynU
2yeSIc6lvPEQ9w20/H5Jk6Uid04/jEqbFDhRDtVGQQqUuWiB5O5Q1uktsdCEjO+BBLafmzaWfTJQ
NE7ioYECNzgWhrnTYFiWjrmPS/N9wIFodEqYZzhYMsn0WyR05Q3h60JpL1VDRUBLNRbTglCULG2e
UyufaYyM5IfGgMwSEHz7rmkKHlDBExIv3FbiAOFFdWuQx7s1BFdkEJqBYhDdGbNdCSTdU2CltwxS
ISIAOfkeksBuXpG9Y2SwGkciPJHSpADmDMgo9GGw8JuD3Exi+ylkJwhJdIppX5r+W0PzHMAUdkMJ
GPrTRHCUY0oUlDEuJ6RtNc0kxArDhxki0f3YikTmEnufATGs//R6qAkgQPQFsCj1DosXzGEZclR7
EbYew0sL4NA7wd5GUWuVDNYQU+GnZKBP4FY9BSBunlFDCmcci1sb8g++KmXERggQIuczgL1QuDDO
lSejuI14W4nr52V77JIDCDojk8SEl9JGrJ0JKG0oLRoopiHMSxv02uCK29EtQGNjk0JHyIdkv+Y2
fR7sxTq78Znd6NAVNO/Jc22RkOU9dNilwy3GPFLhowsjWhN7WAc6olHBhoBAnw841lJglxBER5WP
Um4CfA7jKsYKEVowicjeXOkQS4M456+D8ZnbMV7MVKlo3DxuhXgLOodiB/KIauUp7yCFqfVz0iKt
aNqJgsAhgMqIT1pOtaxVmKUzL0SLdxQfd+R5GeGIRDp9SaiiAKTy4RjppM94JPoBs+uN056i4sgw
vIRg60bCTlWbBMQ2uQWefJDFKgyA088WfwJlYHyJ58doY1jU7TWJqIZXPH/ws2ChuLibVDdpxJ8a
ACsVznNAot5D4bbjL1uH5wpBSMh9qfzk2YSrrCHHknDZcAYH6rjgLuvf3+tQbYmfE/chqDELE2Zo
zUlU7KxI0z3xSLiFgUki/DpVR1yr4ODiA5gUU40KQTwmlsJC6XngDI+UVrhGQQlFI1pn/XwsSIrM
3YURIVXvEg5afMO40LJzEp9QCR8+d7nSucw+htOMeOVKpEXFC7325qpAonHJyOznnDVbqnweL8al
DVccYlGHGppgyFIIHyUPcVLNpQ4LYj4l4jAFgWvx2XNjZTRRAQ+fy2PDpfxue2KUHfAuUxmTLokr
Qb+U4QFfR2QlgiWFOOQXhk1pCJyUj9dc6j+UEmyImXdd9lctEw21vq09fY42d+KqWK4EItPhWUFd
qOaLkRgah/crvisrhHyx8Evrpcuh2PN45nSbrfpgkMIo/TXw4OXmPXgPNkbFTWGsljcAydlnljuE
ZnAeMeKBaMQK6Ukx0s8KtytzZawoeFPdQ8Um0xI2Woztg5hnirvkV7ivF/OQstJjVlnh3t8r6Ht4
Lh1Iyby/xoyOvgePrmDgxxbSgnwnPF4twCs2KgwzANlznkU8ZfMCPW/xiKj/Lf3kqq+kHEDDw1Wq
gB5nv6cYwxmtuRsbtiE2PJeOPK1eY3x0/XuMX14IsVI8u2Khsg5kzcHPrX4qeUsh0LySsduBomsK
/GyFDcyMFkLUJIU3DByqSmFVIzFhLcYF6UNkOPW3gnE6iyhgL1WTx8ACtNB38mb1DvNgWSXsheh4
iLN9yw7Wm09Fv4SoPI0lb5oh07A9NFjgRhXiGwv+WdMJP6FRNDlQSfZFg4V5AQG9ZygEfVKEfsgz
O9VmVeDNyrj/KCvEVpZKgqIZrzo9owOPq7tjSsidvWeL8Oje4qbQMARDslBTg9aF/Td5yC2qYWSP
AzdF48IkFqkkoko9lSGXp9tnoFHRYEyAGZzOm4o9KOIedwyfag9hfhcvUtVjeysmvYEoiAMIs7vv
Oxexh5EFlbEnonFzCFXLHKj6Qbns9X4h0wr1iIyG0nmBgzaRax1HDJfBQSQebW/+h1Ll93rgj+e/
/dfTX3ds2bYdXbMclfKEOuOPp3/T+LXhdCFzkPShYCGAFNPGfYlT0Y1paXie//evp+iaQ+ViQbMw
9T+/HtHqSlj0iK59wrrVz07ej+0N+KYn/sPo/psXU6z/4tMplq1ajqKolqz/5dUssywkRbYgcKQc
/uMN3D3fi6fZLcUqehQgAg0O+vq5otNIs1WMXbYpnzTZm1v0K/+/fv6f1M+qrv7hIfmn+vmaBvXj
8xdwYe8zS/5YR3//4m91tPI3y9ENymgqVc3khlKS/15G238zNXYjWTEtVTM11Vb+UUab8t8obC1L
VnQFCZNh8kb+s4x2eCZMR1MsUzUdQ/vflNH/9KQZhmpSStuU5gznVFP+83Mtt1pgmrnfYRWXfRm+
RrHZ10edsbOqoFfCFlc95+7obb//6eUwX+SlkexStcY7s/W7VZ4Tuoi527vmjs1/s8pVQ6zjP1b5
hmHaNmscphTtjKZxIf64zrFEtuPUzSpEvm29NFv4Dokm7zpal8OQmzrWzZU7//7y+58MrSMRcRKx
W7DggoD0r1LBpKrIA7HpwbfGlk+7QmpmdFjn+aRXRyJ55Gh8TZzomMfGnHF6ueG+JZdySPNnP3bS
Zd1ae8/oP7yuIt/BrIxVaMry0ietb6LVCRNDTYoCjIC6OSmDwXvlhgpi+yqb6bH+nhlevbdB3FqV
ckt4uyRqD/EPF7ulpyOUwAM2uamOdDBLWGNxXSkmrHzUwUzWevRZeYTRfULhM3bS0sYRj+A0P9oX
AaFgdqu8RswX38PvWrewtLXV8b5Jn78puhecE+pRSWGyG5gpNGVsYm8JyeWI/ToMv2qZWqvoYd1A
hN5UnQOsObCdGo0mK79/thKmF6I4h54ibl7R1fYH07wPQeCt9KbEzagxnaPTQpLtW+CEIpDeJR0z
gKJsHrqpfMl63VxtJXcxuaiXvoVfTW4rB89yoBZHWM35hZZcEtmLLrC7hWDDHyJwUU3yJ62JQHQ0
y2Tmdd4pK9KOm+CdfKem8/JVf2HW5iW2MXEodMqGVPHijZrl6SzrUnteYcDXOoC0jQ8+WidSf+gl
TPFkpsI0W/gU54Fy0aQSFZiaQ/ATX0JsS/aMVJ292prq1QwLd2+W0m9fNbI0bHw5WVkD/iRDjkpm
yJjceT3ZFZhUYW3HnQ1yfx2p6XKMIuR443gNq7Gc63paTLJu7UT2uItIkt9//5OObffcScG2r0RM
fM5OssrrLF8kDSQ0s4EAMMTdgBVQrU4kgb4aBjwKS7EuOuYBx0wf+kMUon4ywgIjod7e6i4mfoPg
CmaBhJrcyx+1YjNErmOGoVYEkmxXLizdPFm6tWzfwzpKpiV6pWpwrLOi6uco1JnsrIKBQeYgF9WG
2zOuJDEEor5NCoRw/KejzyUwjUDHFqusVmkSbplqSOva1S6NHY6QWJ+YaHeFeUz1cPgY+I8UduOL
RM/JOQ0RpqplGH5sJYFuILzI4Vh5QZ9Fs9CS8fyKAusI78U0aXFg81tHM4HGlRvp1iuk+qC6Y7TV
BwEvtSZGrx7Rmf1Yrb/vXeyFn3iJj3KCn7S4mUzbPkMnSkkgqXZ2nuMtm5rbqtZlvD74x0nRQTUW
Hm2akkhr1x9GONcVNt2WlU9rYkTewjZnJZfFRe7DdWh7BWJiWb72tWiapRAcNiOPIU789z+cLv9F
yaP+815oOeLI0BRD06j+/rJXu4AN5mBhd1IrbrsZwi7beD6UDEmztnq/j6wg3NMwGFevPUmlJt0K
O/+ZB9TqCuG8o8O4D4NHT3fg8iWpSgXP5HqQxvhjsLxzVGcGg263mOtWtHR7YiaLrOu3Vpw8/esP
AuDzT7u67RiWzukHVKSDFP15Vx8DM2o6eWAEUjrJPBEh5Jo04MikEJHgytq8MLIR4k2okPpomMCO
RQVHTPa2o5k5O89vOHzMlnzwHLxYj0KVrgRLGG3wtmWiCap0rUwVB2MFArPDZVg7kJ1a2r0qQtHd
Bal2+v6fEhJXida1biRnXieYEfgcybRgnjKzCGCSbHcgywGtvyoH56rJR2VS2q/QX5+BOMrj9z/w
95y1ViDJ96sk2Opt4xw7afhI0li9l+ylshy+pH5AGFNe2YgFcmlpZGZ47wOihTACrAsGwi2CQrIa
UufWZA1yXRHf4MdAOiP7KKj/2Ny6XOHoCJICgn783oZ2crBSOaEOBLPRlVtpqetGNY2fsNPGiWwP
NlwE3H5kCTITG+mzmhhIFOl+/a7OIgAxf4VMzmL824tjxmZGpLnIZmOdhuCpbaRq62KAFIZoM2sh
+mrYGW07mpe5ipNR4KqbOokHGJdNchzxEUT4CGWvtWAd6HIzrAzbVuhu8FROpXigRW2nkrIu0kZ9
HwKiT0AIdOxpGnU6KJ5Ggx/gli/+J7HJc+Z7WFTp7TjxbNtbZGFYESmnC9YWqmTdlKKD3xAQZaU2
AvAyzQlbUvgfY0itIKYmcWiGZRc70zhnr433sgRmV1uoAcyAIE9rDJ873RKitUSfSbWmXEINUr3t
et2iswvlksekK6qSAUDfZGvJtfSDbeg47KdNPRlDe/KvV4ZOyfeXcodKRwPZ1BWWuP3XcqwpTCnX
qp4lnldz3zUQGOAkthnLtlw2AbSvsdPLjZ5DfikzGmxZlSa6XbULq8JAJEwVvBhbObr7UDFNA5YH
oMOLGUT6zxD0Imy8ntng0BNiCQgH81YJsCRVjf5VTWtnYjpVOm0T/WyAbc673EQVXGXIYs3mvVFY
PfaAGJjS46iq3rjxNDWdOP+XsjPrbVvZtvUvIlBksYrkq9VYsuS+SZyXQrKSsO97/vrzUdm4Zy/n
IMHdC5uwnCCwJbJq1pxjfGPQAOP0vRr8CAtFGN/8+S2Rv60VFMAyYLlTYJh93pp/rxWT0LWc6rAi
FbI7lE4bvRdjvZ+rUZyXxcjruHPEpmT08ZjY4D/HTJ7EDDq7rxcNEQeog+jrmn6SOngxGWtj4ttr
cIkkTouyxRrJZ9FqLP5hZ7yuoxJ8aV7X5ywTM94kEkUn1dzGKaIyM7R67y8+BKZGirNTsE2rjplU
YPVH6N0oVu0UvV1lSdTH2j//+Z2guP94d2ghbZeV03FdTZv9w1sxDIEadVLAA7kKLdlB2lqGlzoH
t4P7awDknKq7vinfgfT7my5vueF92V83wfwwxSMxHWvpWwxeABOFl76DZgyLLJlXIe1on6oR+UHZ
PTE0unVC2tZTZyMlxOFM79cqby8vDXNll3mXnpWLIjYuEaBVwdYYl7ND5MHfmuLc3zCHivZIjP73
8BCK6GveCe43z+y92sU9pHP3KUwtF+Uwk3KXSjBvAEn4bvVu7PlHbyMhQ6dFFFkDnrla9LyZkCid
5znFdNwZ984n6GOtdboG2kJv5sNlRa7nPIS6imspHcyPuqotfNy6io+WluZ0uZDtvpB8gPR6KXoC
IYpR79OoLD+lPm3v6DnPQ/fn6gmcdWt/ryr9WLZYAYsEobY71XTsZvu8RBC3Jr8gqHCoCbIa4uKU
CwaThQzypxwRYO2PwdNi38QIhZ4qH4tXN+KVnKj6n5IECfpgMYYPies4DTUkbMpLAP6DyyEe1Ut4
DhyPifAYuW/ZTGmVeVP2iNgSE0zuoR9e0gySrHxI2nB4mb12eOmZjtIUau/F0B/CFl1Vpm0oXJ0Y
rnElN9uY/e7eiSOBPTuxAcTw0p5IyquEfS/KeU1g0wA0xvocaBjenhU+Tt3P0krITnUWbNZ5ZLMu
XX5Gj0RsCtYBR7qPDWHulXifIzpjIcqCk8htKEglFmk3CG8pNMz513KrqZMZA14uSVX9YyLGk5YM
uqM/5cOdTZlDiY7+3C7MavsugoehN59lOr+RoN28CfDpeZWE7yq17gaFrgzXPqbV8iVWfATjGgVY
te0/llLj5zikNR5m+rmnb2hHGBZUlJttd7m5Lq+H1r9nLaZJd/n9fEXAo73ehDahu3mFqlg3pffo
zchEzGJO8Xq5fMVeCDR8YY7ZBpYHZ9Grj0HKKGbuR5B0bflJrS5j2YTzrRrKcJ9NNZ77JnZ2YeeL
g5UFFfB//LihaZHkpc0nZDFSWOGPZPFunNo8BjNIJMvy0vum5Ey+QhGmy57Vcx/DMrRBN4eghMup
hd7EUn/XR/G409layM6q4HYqgTmKkOhGF4X0IU5L61qUhB8p555mc7ovg1I8/Ppk0lU9JF2TnpLQ
9bAsEBHqd2GwsexRbiynrh4ixxKHJY7fZq9+sgCFbUJfoGNrmXwv3E2IRzinnhpTeI9xyuNUzGbG
Ec9LXfv6cUh7kjTjPN84tkWObZlYN/TH7XObyGCnCzvZixikmFHpdGt3iLC09Wq/m2Hx4DUWzBGS
zZ9X1t+3XS3WNgu1KC0VJYIP9WgYRgP/R0u3DPb0hF4FNE7v3y2B8LYNpVaipDhqGymtiXt8LJxw
d7as8p3H2QWkoeEAU7vlk2uaK5rN3ndF2Xllgw0rp7y+bfmXPa3aJyOZlU+mrt6VgC7Siv4xHdXh
clSJmVQeOgsrexbrL5mKo2ObCigWXjbuh4VxFCjPteZMJkg9VkL+GeIg77YNZu92Nnb6tzflt+MG
b4q9DmupQzzP+9jybNO6M05D1dhWy7SxO689LeslXgL3ZjYP87qGTSYajnZQkk/ioJtog8g52lpF
j1mLjiDpXEazhG1nWfzo6uFGFUK+Xv6c9/Aw5qs1QQKLSof0PLMbe6p9GNM6vI3zLr+yr1NLD9jr
PNjMrddYd2u3ukUvSWDXQyPWKHrMXXWHwS0JkxyWs35QiUD/Z/tgkaS863Kwx3qy85NTRct1K/z0
+OebR/4fu7JHbUIaI0WKoz62qGwRCUeu71PkOeLbHDkV6+BC/Jc3xU+ZGOBthtTuweTe5TOGwinu
OdCP2fRQxdUusMDzBnZeniT/zmusG1RKSvrHGtRQUzft/TDYPyc/0YeMhWY3Jm2wZyMO925RJSdC
ZvSdW1Ob9S6PaujnEYjsq1Hm7esShPJ1leVRIqAQqwAJRv3wnKUIJnEDTUcBE+HPb8aqMPh3AauF
59PLFC53DR3KD53roVBJans0RZjZyH3ZkfhjuplNNLP5gLlIV22XvrY+DX71XfjI3rkB5lNmB95j
42cIutDWGh91E3F3u6CfJDN4ZCO5Vt1tKOPbaKwMUqy8PQ/W1P2lALfVx9a70iII7LUCp8PqeN6H
pcDOHHxuzXria8SyS6YkPl0u9dj+56v//Z4aiPgYKqkQeAWcbjo1bZO+V3dN4TaPrR26+2aYAQsl
FsnWMUuFdvLyzuFTvSE26GGyJ/UsGcXrunm6vBj8Hk++AcZ5ealn3dwgnRZXtDPLYy1DagCaA6cw
bqaDaTP73s/I72icyr9fKBnPOB/vPL8Nz3kXM/hxDb565b8P/hIfLkVCEXUGyWKcbSPaa09TypJ8
kybMNyuvf8usEXsS0Zxt1NKZyfRrK1Pvc+8BRpFOPD9KC9vB2AViVzXkK+YVEcAuzLIxdKAjz/bn
ZRk5T/mTcxisvjl30zrumk8F2921Bb3yUvmEprAe4+OlKJJrsqCN1mJnj3775I75t7lOMDMQQ5yv
dq/BTzGCrZeQ2hPNlDMhQxTinI8BMU+sz7tW9vmLjXx5RPBvObEbHPq0VHw2DYp+gVKBjZbcgKSb
7xLLysiKIKTJIonlV6MJjy4QX5pzYhGwc/OILb9YXFqQtNxe87GJj0zyGSyuLaRhWuJjo7BtXNZt
LcoWpwAAkdZq95YrrMeSu2Fj4rr9XOv5i6SzenD6jLclieL5JreT5vZyGcfO7Kc8RiePWQ1MagSN
vzQspnZPab5k7j+yHBeEB0kykOCre4KEmP8tWSO3wxBh9IOiTuU5HXP0c9HW9arpnK/B5bkrTtT9
3m0s62gfLqCJmqRHm5q1PPye9GFj1zURGmh6nRx83zj19wSr6r8sCBKZ0IcFQa+zCoVgh2nWb4Oz
hbuy9wSbfbsoMPkVmkcXu4uqg+hZVRmX4LGZfKIOvDLdDXRuT05al3eU7Cke0ra9v6zs7rqc0CME
T+lCfR3qSuDs8os7dvXT0tuv/rT4T0OtkeQE85eqFGSOT215zoS4rqokeyqF2TsdJgI8UfA8XJTm
DN/2BMPFJ3tQ8+kvK+G6UPxrcqG1Z0s2BaY7SnGW5M//S59krCJN27HIN2nSxYCLCpvrrxUO7/ZY
FC9BNTOQXfqTKHGIFsLwCBjOprkuP81JUZA/Un4Z/GR6qAsipPtQbe189pCZOtX1Ze+P4sC77bXz
888/u/v7IsjgkZVYIf5S/O/Dzz5aY2RVLfbacVq+zm6HqSId692A+YVmF9RXobZTHPnbNDXmsSjo
XHXRWEBLyGg2xgwljfBiRL6CCFPiNvEd1y+XGyAxvuImHgUGCSVuLl85hTtfR0E24Rxcm87TPMz3
gQZ83gIZl036Zo1esW3aSH/yw5wDdvMQtUH1trqOk8u7a8UXaARikGEkdzAO8p9Ou+T3xfR5Zr61
Y+tuT57sWgDMfOV06bj/83sm1/fk3583t7ctqQBsh+rtYw1JNmqsZyfN1vZBmN7EkVlupCs+pVbY
HoRePRQNtvHLV2Eg1T7JHbO30aYab1Q4Ftz0zgsRGfgDfhKskUU3mTsMtOYOKK+zCyoqz6zL1HOG
WtdtW/2iZZNsKZW7vZXPZHrIZm8vffK9bvH7VjLCRB9hsGWZbB5snTe3VYmEUyY98dxGpn/rT/y+
9wc2kj9X+54TaGV/vGvCygsBIxHlTRFPfBBAtcHCGhAhA0nK3keNLYk775W8dabEvbWDALC0z7kk
mJLgPMf4GddG3RB5KGBKCqFoTHv0LwiyTUMWzv+7pFacnKzZvP35M9S/9Zo8IeTaaHLphAcIwv/9
zCY+PYzcHeE7ZQOVSBP7n6doIurFVu/oZL7IUdAYlLJAxwQaOKnEVVVCTGiGpHwqXfQ3ZR63B+kW
O90V+dlvhb5WHoN8M8TpE8MljZF5cHcmIM5xjjCcXKYOYwpnKrHNN8vPSRj2Oib67nxKVJA8TzXJ
ccDQJ5umdTTJlozc6Lr1oYyNY2vfRI5un+ZAvKBgAr5cHJyg9d61L8gH6dvmPh865pdu9TQ5LIVx
vtRI0Nc6q+VwE6ZCPXeygEzMRGf7a6nqFv0PDa70fLl4WWDhpGogK9mOdbg8xXMwVe/xVHy2EgI9
ijyPTgySSYHIfLpy6fS3h+s3safig/Gl4Maia7nqPv/9wcQT6aeurlAX5Qbm+OK7rwSGoN0b/xka
fMIM2ZtXP5L/eCO0RRHF+ywmnbfyMKkaolYtE23LCgR7io/heU5qeVAeJYATd39Z99VvLVz0GpS+
dO8Y1ijv41NgdL1UxQoHxI73YI98xJe2W7jY1c3lpesH5fUIjg6MYmyfXYJBFEK1vRgq0tTXSxcR
fyUK7xURLWfjKiZ9La3hMyq2Q6Dnm3lQVglPokkexgEI5ESkSOEV1m3iQotelvTn5ZVv2cGVVcwd
O6fTgrprgztPruzf0D6OSwk6m0wWEY33Khnde12WPesWJON0bJrbZprjTWqDqGzWt7Eq6TVnCE2Y
6PFy1O5rTDF9K/yuO1qWs/vzs/j7tGt9H32OU5w/het8XE+dlsLaschC/LVhE74GrrqsttyA0W1f
EkNlhRh2h8aMKAAnVOmeobgQFRVg0b6UvcEsWfjjrRfUhzbHwnLpQiXq5F4e7lUAKR00Z8mIYe0/
20hIg78oa2hd5SwP//+/kUJDJGymXvz38TcqrDLKxzrPAJCudfzYWacGc3+/REz2mcJi3swGIifK
FKsMOGxEfPMXPupNlj8S8RXvGhkZxACLdSMnod4VgDlfdN1WeT2UqrU2jdS+D7Pn/yxfHERwAn1q
F/f9L7/Kb8WNZwvtumtnXgpU3h860VGzBCZ26BA7XfLuTnSgs2HwT6E2051QWImCNAz/KYvrYRhx
QaQanlXQ22CXPGxgKW84nk2nx/lVhLLZenPp3TNF6LfoaSecvNlZhkHBb2cnf3k+HXf92f61UXu2
zQlPOi77tPptjMpkcQzpJSSbMPdJrZvd9HzpP+g3bqXs0zAXp36qD1aXY6eegq9WFrt3xVDo7WhA
1A8maB6x8IKdwH3FEO4xs7LsgXYjEt5WFSdCH/R+wAXwVBUw8UymOAwUdvFgMnva2qxj5Lom7ePs
zTdVKotbDVqqzgtOIEZfsxPa26Eb4iM9kRbfBycb2XcAE1xnv3Y25jYn4YHc3GkR905T61uHid7t
5EDODvLOnK1kaW89m0N3SbGophmCuR2jZkFrbOiuQheezkU6aPAv5AKNRTSRj5Ofx9iWd3mBdrMP
Afq1lnrp1kuQYhuJEzQ+zbd5/cFbncFUJrLg2i9ps+QJP9mlGaQil2Rg3yH6d47pSojoSS5jhkHN
mXe8rUsihudpvagM0nQOUhNElId/jqXpPlkvhUMKSzS5WESM4lhE/2POCbQrLFNuRhkN91SI1833
IdTW2SuLeIPghT7jUB9MaZHVZlJnV40FgNixXJPK0aL49IiSEUbR0tVnglOCG0NH+delynKLQK78
jAwAEF3tNg9VNbbXoP3KU2Lwhc4LzLlllmTamSo4RsNycOs1tSgJ37qAIEj6tQqJbFukyec5LZ1t
rNAzRyl26rFMtnUYFe9igoPjMGbfq6Av3uvGfYr95T7OFoIxXUIt0sb/cRnogv+5GoC97V27ASzU
zxyml32qGX2Swhs8L+vWC6lev/WZWdnPM/Er+4uypSswJGc+1quIkfvh0meMaleBUU8eMyzZJ9Z8
NKs10UzUJAdbZ+qTNXRvAo3J1VR79e5SjdDqmre+STmvBIRq7ppFybvQhe0eNwggA4nnPi5uxLrZ
B45PABGJ8etB8j+nyauRnNIx9N0nFejhrqtc1P/x9DlLuuzctVl/Qhz7UmZ+ubUSrKVB1NdQRjUx
GNkww1lizBP6C6TSNI43DKO6o6u6b+kAuLbMsQejAiqI/IMFe7lB+gIrLAL62u6LfeyK6Blr0vgo
CQQeg/GxKNsq3XVu+W0qcBq2EkeaBTn3atDWl6GW0XMvy/o2TNsnxbuxa1vfkyAZY1hsYmiYHUCT
YPf7eXnlexiypJgUM8fMPim6+KclaGlbEQGLmHq0nrOIsIogmD+XxJ7+eeFVa//s34vX2mbkpOEx
/8Ob86G/ViD9LrQNswkVGaQ0CyTqAPzoXI7djzCKGZKniniB9asQosi2qXvQrJopu9UtwXtHkBJt
SflgxVmDX2XJrxfTzNvLebRXvBWlsE8uyOC1WQ6YawhvB6p0BsccydfztlP7NcDphFQ6hPb0YJbq
SlkzgEZdJTeDbN4lEuGtszT0wroA4XY+o6T3rfDIwf95CDv1OcoZsmM0PHqBjy8Dy0cVz1/cxgbe
pR9+7Y5I9ac9lkiewoHR++WrbP3KImn7z2+q83vJRn2hFGdeNmVcTx+qSybM1MOipGRb6J9uL6Mf
YYQ6GW/t42r3W+2J4BytKrWisT5JNRPjY5l5zWJacVGY0Jm6n/D/YSjgO7duj/Binofy4dLYLOoB
g3YVOvd/+cl/38s8fFgXhSRbmbgcSv+ryYBbP8hlBUUhLVYjUy/Ku8FgMS6YAq0qu55omjWE20m8
W2fVCdGAwiVyqf+LthsObaDejdfKo4GIw33QhsVRYI2gKqQ/mf9V+vO74PRSzdloW7XwtSs+3MBN
Jy2RtBRB5eC5r4FDZcDExHm8fOWEzAFzoj66uhGfcLGK3cLLk5VW5N2uga5NksanFo3EXb1eZtkh
bek8Z/OUCDW8oQPIn1BmHuYmvUtw625sRORY+Ov5oRYZozanugkFbLpVJFLYjTr1nQBu4qTFg5ry
Yn/53tKB/rGlD2JkJgExjiBfjl36wo8ArLzmyIWDmilYhUZqGs2PTpNWV1X+o28E6v9peYpNdWO5
UfdpDnBglgFQsKofgPLH2XDHuIBJBxTcy6vL9wdPJteZBwOuyqCBCDv1by4PpTeMzAPrxj7GNKlQ
fRAaOIBWGJMAwGNFlM+0Choq5dYgVwEQW6EqcbeUwYNxSHf5VdhCgJEMnjFgmQR+IuF0QZ6N53bS
91PIoJEpBKYcz6rw4w/jVZAnD0zC1HO7MKzupiK+vhz5nLt6rahTy1a7IXQCxpaXdYE3e7zxxYp0
ujxBSqPBuvS6wzxAmKc57exnpxUHMSR6k6yFrVdkn3tOffxKCQ25vM7ZJcJiuFe63qaMsZ9EXEZP
WTL/TVHy8XHXHNUl/Ql09YHnsgf9+zBZIKGY8hFHXJr199Yw1u/M/vor2rrmznPeKjucbhq79Q6o
j1kMQwVEcYBTr/WyJ6LGewXhga259Y/aGQiNXWeuonH0yTWYNdr9r0o8C9On9VWmfGRPRfUO3Xrv
Kou3L7WKrasgWEqdBjsma/FfZneM6T7sE/yO0lm7j2i6Xe35a6fjvxYG9GFkbsX48KeyWmmbgjg9
xZ6nupxfa8i/8XQWV78EbVYPEGPOb5a0KB7KBdsF4yG8TY0T5UR3kDmSeCGUEjHClSNsHU6HqeUn
+scoKMRTZbz+urB978llsGwVyf7S3M3rieZuW6yHTLe5DjDC/9IURxmg2qaEUGwW15wWV42YsuxP
JqkwkdujOTd2hc9ZouBy554nDCauW4+47gZ10oDz8Qt3v05zUx5w+Hft7tDHU/6AeynaS4YZ+Ip4
ipxl6W/zHuBykqX1u3KR7fkVBhZrKL+igCiQKfDXaplAJui8b9k0ksGjdXOn2uR71/b3c5mPTykS
8R39TOhTdbncd+TUj2726FvLc+4m6XHE+QWywfevi4wc7YUCdeJo/6x6lGsykt3B9osXr4/r+yhg
lmO1On80LlC1zCkjeSXjpd6zWccY4sgbjCOVfK6W8JiUjQ8pShB23Ra4EreTXZofA4amPGuKL/5c
vxr39dIyo6hkZgD18nLvxb0XMdxzSQ3QjJ/U+lznff3UQMkb/QydzhxB0f/zXuSvj81/lybrLadR
anG48v4PUWdYzjg/PSQ/Y5C99Kp8r42ZyPbBISoZ+GBklTHvIN4n5E2Aj6cbIfOOjBq7pFxI1Qab
c3tfDmFxgx7R33tt2r6oHK6UDI6LbQPYwI27IVnDfrTWWUsWgSKsqUu3A0Evesr9k5OI4tp2Y6bD
6UiGX6u8FxOVCshBrfY1/f9D6dr5obabk4G0dvqlTKnIBmiKYL7pWejT3M5fInqmz3Zh7ya/V2+T
TWXdOPZPHI7wB7PSeluYDB6RZnac4xFJudN0uzhIJIMlGk9VkkRPYxNEV35mL19z0XPPkefaqBg9
p5+szdoerkzp1/KWzc07MsYALVb65jGxUvPYNwwL8QjfNW1MxhYGg1eSDXFdNVN9e1mKuQBqu1xs
YlS7fFizEa3oYXoQi1GnhqJ/k4EZ4QDDy8S4818G387HJgAfOEcBjc0b+4j8rdMVNGMYKldg5cfY
RpRo3IIEE6RPTmAL+r793ukh28kiDS5nyNbLraN0F27VpSzNtaCbigS1z4+h5CfUqfMlXwh5Cd2l
OS8WWSBV7T1QDRNMY0zxF2sJ/YqPoyntu9pdO9aBosOEY/3DGmlz5LB6gNGok77EHibBOpqTx3a9
+G4wH0cBAjxx8uRRtkEC8TVOzyjl7i9/4/KtapiYvKN5AeSZ0SaVBDsWUwJ9fD3wc1aQx2CE27S+
mm0yo+mVXgc98TnL0kjwXc/9cgy7WT7I5vO4fvw8o9bjHJT+jbpXzT3pZ2y3dLsvze8PbXDamzEO
atfduwI2e8yAyCuaY+iA57T64USSI7OTFKZIHlPQJCmUVTmlHO46y3tDWvY9Gb3mZ0Lc/Op1zJKg
h8gGcLbNUv2WuDFtD9r2/J324OhCAu729TbrH5oRmUcll680F+UDkl/5kLc181rGzMeiXjrE9h2U
pIWRxaVFEqLNdZ2EmZfdmyvE7esTjZuzwj+ypQCpOZAM/uNq5Y5Tjyqbs9mJP0R+Z0Lat71rjk0W
H/HNyE9pWr8UTvIz7mN4rYH5p2jTh4Lh5q/29Zo1nLepeZKilNeBEjsra4lbWqVWBk+8FxX9KbLh
g/mjj6J8iYClBzq4dhXJG0kwzN+q1QVLK/ozpRWJuQMU7rQJX5wGg6PLYWWXpwpQahvh6q3QI8ve
G1D4EK/rp+PDOHfAM3p4eV1ztmxsHjhRcm7FU5YKfVrmxX6OhPdDDO4jA68NBqX4KdU6u44D19lM
jDMBxnjVsatUeqwtAs+82sD5j9vdopfg0+ito/2BtsEwKERyXZID3GSJJROM8reF3R6WU3UzZLq8
tZJ2hcl4/atTtfCjMz/ZdDp6ZPg4HceWELmRZ/hVB0l4dnJYev360qeodWx1tB07QYA1GTI2tf2f
ixS9OFYlFcFaMbSM+egJAyG4vJzX7xknKSnd8SjXVgrCq2nuUaza194Aj9hYKEeHauR8GT+KmCNW
gF7iLgy65o60kPbXV4UI1szWdNhd/tRb/0qji2LfrdtqLfRtalz3c1IO03YQQHvCWdoHK5jj09Cp
ct+K3CWmW+uNcSDCNjm9bo6t6m2xA5LFmKgUnKiu3b43twa0Xpm2b17SnwPZV9+0N8BXIE7ufugT
fWb6kG+7fCq/4RTBtkz/MgT4sw1UtBAhyxKiOeG+FRXL99R8N4IANJ2GL6EVpU+ty740jsDmIVUQ
sBnEd9i4nqjdr3UDqM4YSU506S07dIvnbmi8l6Y2yYuu/OjJTlXzlPFeH6YGVc3lpQloVdhJQETi
4EG3yta45AV0Tmo/Xy5Jk71hIqpuL68CzFF729JqG9f1c2+W7EaE+bSJBd5+t6vGuySyaAuul7lm
WLJUTn8TVK53iOJ2uaa/V78MU31DqvumqPKw2I6y6s+/vuwdzuQelaXHAehY1tYxkT6cWHt4FY0S
x3poHB6Eke5JCR4b7v7JXXsmXb6IUzUV84qqUVxNEiCsXjzMCYvZl1Vr3UWMguCRkfuGCci/vVxo
ME9JDS3Qz74Gub2t+6T+yUjzQRR1+G5yC+sEql0TTwcLHfU2r0aAOiiP7vplIkPyKh9Fsrc7h2TU
tW5za12em5V0y4gOegKC2qGr5md3NQDqkeNp1bvVqcwCMAsR/aMmYw7SuLq75kA/v8qiIYcm6xFy
oC55XfpF7RJXDHtZeT/rxfvq1i03Sg94o+goM5YpxBvBI+lEPKGpFb3OHE2hKDzYi8XxKTyiZkve
FQa+BDtWbtL7fvT6myn1SdHJgl1pLTB7AwY+ziKu3DXwzalgS9kl2clhbQALVbhoPJo/kiM9ab2w
UH0Y6umRltkb25m3bXt5k4R63BWT8ljpmsOQCei7/T8CCnzS+e0hkDjFJRHr+9bvIIKUOfZq+XUJ
013deMs2JxbGsctxFyzHfC6+yiUeOYCG+NKki4J5gxIc5qcku0lNX9VsOwiOCn3EdIexdDHudaEa
QgKdBUxqs/WznnW6pvk/DeUPOoUcWipg6rgwPgWJw5Skje7dcvoqMuQyVhqeBsrFq2ykJsPayRcW
svXsVYZedm3QkhX8W6d4th4QZXP71+X3DnjnjeAQcFWkst3NPd3YThIe4dYg52qmnIHkZBLcykVk
Wz8lzBxPHURhq7e3lW1QQD3hkWSLbCFY2OhtdsYayXkoZXWXscZfDYEQV1q4wPY4/wZCLeD5tL11
2l1qM5yCHIjcvMuQHU2nyR2+5jV+HO2pT3quyeax3cck6n7wDH5Tw6F370eJXFbOewTnZMJhJb0S
KzNpJB2J7QJLBBK1wC2y7Ry66W5KcSxVFtQOCZAt6pZzH9bJbbkmAM6z9xYDpFAFvemGDXHbquG2
z0OIJ7MezrTZMibGgwSjSCDszo6yU9WgiGor4GPuqKyNNSm1dvE7bZ69ePGPw8L+SP5EO53SZtgb
5cfXXdT8tEP6sUwoziZNzNZ4FhuI6+8qg250CXDCRlJeDZ18Gztgr8LtH3nj2drsDkAyTVsBexBr
J2kLHkooZ+o3gU0bwuMT3db4YuKp6zduJzlcjTQD0yH50gFNqYNywfNlqo0VodM1yWkuXkcngsWp
ne7UKyfZlO7C76adzWjDYujpnm1CE3wJup/AjgjUy8RT4SfxJkv01673awRSkbNhuZdrczM+aN1d
SWZZMUYbv0MZIMGBMvDdWQvWrDrmdsAfwvLjQyEsmg59axtRQQjrx5RUL2VYfC0mcgf79GcTyOWw
mAfOFweeMKjCIcnhqO2OKMo+y3BwN4l29orCgPUCH2nJQbLTEnn3U0KIw5Vb9fz1bryahwHhAJ2n
hWexV/18jdTqOqlRSs+QF/Yhk9R9x9CT3CH8Co1nIYtq5XAsi8++D3IWtit6NzWPzyls0CjvrUNo
HNLjjSYlvihQANOcyf29HLr7waQ/x6CC9N+szKEpPuoZS2pL6bDxeswMM/bHMnMOVEDcZf087hyn
4IerEXfP8tb3omzrCsJ4GnCyZeuNm0bKB58O1zoUYr/d6akQu87zP0foRCCcezd1Ht47HAzA4FXD
fhrG65zp1j7XgSFow5BkmdbHiTPUZjTixgXEsyToErSzs52a5d55TgMa+L3bH7Kl+lyJtdJDUEHN
K04hYngWzYbDXg/OVgfTLmjNq5OT2MpWBfQEzVw23tRzVt8MFS2fuUuQopf0Qcj8xK6KCOwaEcVV
moJc7vryLmSyhQs7IgiZetcTPxNrj54QThPvZrmseGAgztOEyCMrwckmktD5YIRIU4UHpyZuxaSf
WxdpTAq9bWvak1vY4zUoGbVLR+CpMmj1YZCIrZvmrq1avbGkmWG0LM1pnJ2bSDCHaLwOhyUiqSnB
61WS07Spw5qAhkgT1lLVP41XB9c9R6RNMfvfp3ocbu1aH+sk2s+J/RwaAHGoXX6mYXIuOLLFGvh3
0UzHvvK3/WhgRftvY1uyD0V4oNOotnZmgScCz/nZM4ve2hgdd7lTfy3V/xB2XktuI1sW/SJEwCXM
K4veli9JLwiVSoK3CZf4+lkANdM3eh7uQyMIUlVdJIE05+y9tkWVOh7qBxvIyrzxXecSWWCV2QFj
kV4/dD6LNlO+xwY6L9Fr63EgiDxUKXHFYzaLJ8unrqaNZ5LilZMLCD7m9zQSTzg2hgMHBrBuoQ03
P6r+tGVyS6QEQEhMn5HAhPXN96LziJ4IyBgrStYUGi6adAgYU3Kr3o5ECqwbktv9wT+ydht3SRl+
xiq7YON8igL1mHr2I2uIV7ed/YmDeBOMgV0Lg9+R4XEoEMl3Q4jcxP9pTIQq+9Y3I5xJp+B1veCj
krzHIXbfgP//Ki0mHprrhHqWhHkYwvklCs/ZJ270FUMjFORQH0w8BG0ts4PnB8fCEcT9IXPzRpcy
WWgyzDIMxvmRr/TZKa0X3BT6OQqSc4z9O8UICkuIajZBngxoSrZP6Ip2yfBHxtXRsTt1YbwXz06L
OpYsAlCg2AWdWoAstwBjuvGHTp6ICong86td3keEFMjk0gBzHHCxGu2OpZrpJLMqIx8ATkM2NIBC
5bnxI4JlAEhnE+s6VP6eEA3DyskrGOCW2PUcQFNjTtHj36wvxQZN8c1kIdxO/Nmt/cd1WZ1SPwDq
T5F5rShvN3nDxSbUp4kPoku7ce/Y0K2VVhuMx71FJtXj/LICJU0ZRu0ZsHb1FH3USIUeNOn6ePnE
FgKcT/EhsvbY7JBkAqZmumbFxcxj0hYju692zPdGZt/d0QdmPVK+THQYD4kkD5wFh+jaam1QyiwA
zIbWQC8TyrcvJ2uVQve2R/IVrMDaV6M/gtcmF5UF/3fX7rHRdNPG9RS1AWDEWmYEtDDxyVVkeAY0
CitoORtTSZj8JXbesgz/9G36rCfkDJnTQ0/PeMMYbdF3RJipZ4XajuQusRolQMcOz2w913VBvyeG
/YMBcg63ZuPhMKR1hcCpHzB9WcKk9oXwd4whXRYoqJfPJeoYZ62RVD+U8X+mMvzBLRttpGhAXjXE
sQCTWNnJLOy24H/X2G3tfRA7SMlMRvy0gKZaWCcj/m2Jk4zd+sHxmqPfsWQNg8ki6cuhV4Fegjpg
dBys+kPMhM3E4Ycjsy/QwPg4BRVlFI85Ry9/RfQPVy7bsJXbv8S0jFaoVU+m3v9uQBZ5ZuhtFI3g
PoDrWTtEUtTimz+xrHH18WMKNIsMYDKwKwC4WZPrLwLjdu8ZmFkDLwfCRDvOKqp1VAM7MsreIqVR
Ptgpe/RwqLp17mrG2k1Q3/Ijlk8ButvocNtkbJRUAPpmO+WTu02wwYRU7baDCzJOOdWhkPDmR638
FWDmCyXXqJHNYq4E9JqTG/tJCqJ5I9Y9Udr+6TSDtsuk7SCTGCvbe22rIrwxBLsrx/kx4xssPNkb
paMvqNOsfWn1hkxVvNyr5bScnwtqhrDiUMZ69JQLx3wdnRbTx+D8l2aj+//6Jr4L79HFzuDZ0Mb+
rWjWGjrBAQpV7ujZn9hD4kotMtBQpxTHRQCS9U363OUb1GlklciWQPWkUHtsj7w7DAxN7MTHRZSl
uc5a842rSZFuyxhYvmSyxd2mAQkJRt/aepGQx8bijZuzjWU5rYP/bUUM/jnIUuMUE8NTlZp/jSa8
jKUP7vDuUeycLocd6xrcG6uyqidgLuY6s7zwRcwYp1av0mM0awWoWj+VU4NxOtOTg1a1zmPK5ON1
ebWLcHWtsjGXT1eIJPpmnDEcqrG/NwsJAOsi0NwuAq7fJkRCpo25r4T2HSHCeO266ntUC0GFevjm
Vn15wa/x90Bc/CVuLee/KMyMf1c0XRpBdKcxkDsegan/Nq+osG2oRkDOq/DKVIGFA4vsvZbO6Gpo
hbcDmoGC02qumqll64GO0KzERWc/1QC0ei1jCebsEcf8F2mw8W9pMLpNtIrcr6bvIif/t34zRRvg
Z6x02XrFJC8hXCuolH0It0Htoivyp8YAd59DOIpNs/GuX0tAT4teZw+bov38L01/49/Va/4kD58S
uzDcCbCF/tUFpIPluBHuOwq8aEdoNNlXgIeAzmEgZu40vOqAmGGkHtOseRzpfVwsPbYepmz4r65/
U/+38Ni1cSLZPq5u23Bc2/xXuw5ceBSqsWYS0WhL6s147fkehq7ctu2MJmmm/tiE4TXsdXmit22f
QiNztn4W2U9eBvVFZzDL4H2s81gnKLPzJXk1iBTm7ouZO/Jg2sYP0YLMRIVEsG0p5O3emiFJUSJ6
SIuQ8NMYb5EMeuvNnVgrLaeZZrx7MABnY0q4ZVTAJTzN9rOg8ra95Xz8tWsgAREO8nVrtmPXPVg/
rShR6CDxB+wcUlD1sCDrWcSlacBjlBA4l3/LPoKQyajwSDXoq02jASGwyRUK6WJ9+h1xiBI7227K
/HxbCq3YJKKbFcm52lS1HRHRTDnsDmHCNOVdVNr5N30+5F1qIZ7EhCvqJ5FrT2aSY1dtAz7Xe6M6
NL0Xh2l3NsZjHybpA15jUykM2gsWwkxxDGCRPCkvi/a6jC/uMFHHxWksJqtFa0fggud0zzbqlatS
pfHK0geFp8pPoEO8NTaFYB3pAElFQF8QZChdvkGojaYDDA/YCrAnBd8zGQUqu7ERLzFusjZr7BvQ
xKILmzejxG7NZso/JynpppXeBOyYWjqKQruQGhndGqq42/ugPHkWGSiZ5j5Gvr/2nNg6NZFt7XpW
KYXb/s6IbIBybXiP4MpiYPs61xyTLbhwBR5IthShbGuQlymE9tRCvZVeVZytZvr7KIKmHp0nMtQr
sKQ5EjH0UecAmOVlLBH7x1ZM36ITB24fDLGhUTxvlyP63fLZT6ERDQl+krZIhr0bjfmu8tsfCivk
ze4VgMOImATgM+JYF1GNA9o62CFX1jReUG6JfR8Bhm1p6bCpiwGXz813LaiarecX3sFSHnZkaWc7
TQFd9GLIoYlJsmOje+Zb004hBfs636FmT+eW8JB0z0BGpmc6u4Sv12AjYjTZ95tufqTZ6knVerlf
njI0ILGtO7yPfvJtqkqIrX4PsqjUSxiHdXnxW0yweDMQBMX0Q0RNyJfKA5QSGq6vhziaMEUq0T7W
82HIveMd9hUEMTX7IR0uo5e3T1km3uP6RaTk0lpJTV3UjysT06ilrpNyR9LG6IqllX/CMm5AxeKg
NNuC/l2ngExsHRMzh46AYqQO6nE50wWrv2DWWUTApGZjCW2g4Lo8YuZwDoA/XzzpIAQP/NeUfiMM
yC4COep8NxdzavOiJOv/3s3dja7n2llPa+s0FE52woMeXDRL2g+mWxqf+N5Uuu4VeYYlYRw5vJRn
aRUwV0d7unmygymZYasLLnQb5AlvPKFdbdtDj8qzgo8wjw+U7Xf17GEzPQccTa4owZXsd9d23dJB
TZKw306GKem5ivFRmL0OSI35DgdieAv6H244qWMskNlSUGDFt5zjsipXg+q+Fjdq7leof6xUXJqS
eInM7sWV+RUeRMYO0HEbZyNt/RG7pSIkIaT6oW3voglRBy5wmax9VoJ9XkOouGW/3V9Dt/gjXNSs
+UiMSWOqdcZSm1pWLLaDTaFw/rlmtPOnUT1mMxzBZZe5jR1BSXM+TVVBvoCRZusmBW2c5jrpHFQ/
bekar30jspe6+K1EzsA0tzna8asJYgV8n5jlTkrtV1CwCVa9f6tQu18xlNbbYIRglczdtSYe1dmq
7N+G11Hy5pbXgj2CF+o2g2qeSjerbprHlaue/3lW88zoUjEU15+UD+yVU0CJSKRBjtTsAU1lRswp
sWYVbr+9VY6kiAfDd59v/htup5WLYv0HPfUI9NNLKvJ4DUtwfNbVGG9io+22ga6SDdhVHJ6LCUK2
5cYscm1X2MC8swmhxNSNHs7zfgi2TuB39/suGAGvWNVI7XG+A8sexgaFVn91lx617AqONGeIiXOR
MNYetpmAuO9FyGQPiiWGp1EqL/LxAkFoLHeG4IMcVfejwGf54Bf+TAXj4P7fI9+2SFWXPbi3sDAv
SQYHlVZrAZUb0u5cdEPxOsapeVbVSxCY4X7Uksec+/tczofUxNJnetU2aVrqz8zkr5WvAZlDQg+f
jxYMABUnoa9If+APnlaSxD3vUWnOH78F/RWE5XCmIUzirUV6wnK6vEBm+6uHTWefudSrSTAw0jOh
LA9NpLQL+s/mIcpZ4oiFlsb2kPASxMWZQrY9VVH3JgNPPlSGJW/3+Q9jnr7/zzdFKiA5TiSO4Xj1
jMvIoEO60fzQ7N7ZUG2yKbHOeibC97j0v7w+tADnzuKhFhPbyoPkEHaVQSC69qanVnYLAlGuCw9b
Q+h0hOp26GtEtes0RVkAveJAQQLkN1XQB21wWJkV4QSpKsfrpFflJ+ZNNJi6Tu0tSZrqVv5p7K9o
QNLVxr2xTxpunn7y2Y+zwt8Afrj0hT+9unZkU0NKqnRr19l0wb1vbvTWDDeyq4Eb6EuYIAuvqEvG
9ZhICmduuo9JdP0wA7oDIHS9U253Hpon9RaY9brT6uLocJcjGP3nofKpiNW6++1ufFg8EENui2OI
ooGRWspuL5bRTOp+RCnT8zehJpqdQnaxWjRNiypcapa62dXPOsmNd/o100G1zOjjSYaafBQG5BSQ
TQlhJDYbXaM0B4Zu3Z7WRUtWvN7Tt86uc6HRIWrdpjRvzOujhf2S4gjb9iitN5mjwHzryCBXdYRp
Qaua6AXIQ7JCxOQTlTMvxVnIG6ccV7lT+cEJSR/ZDwQyZjMSJRpGkzGxZjWJ2fWOd/kH9NK63wPv
Q/Wph6bOo96pM5Qvp5nTUqlIbcwEUwZPPMUTuHMC2icIqlwyokVxDI3092ICR5ys7nbw0nTHkx5n
72lvGmfDZe9pE5OzLOakstJnhzPpEwumIMe5To9vXHbBoZK0kJbTuCGGyzcmIrtxURlZln+rDf1P
POLguF8e1K3YnYtsJJswo0FqeFcIDS+0SdzgVKfluJpYqBtxI45NRUGsJ1UpiLUEeWSpfgAZZ8L1
DZa3g7ddOCFlJmEL5lF6Px3sodnHpk3hYgqrF0VIgD823ocBzitnHXdcDun8SMX9ByHB1gUcV/Lo
B+HvOrLUt5AJlKu4AxReVeqbG2Nx12MTQQH/Cn7LZ2leoqSML7WRbu428R6rwg92DZRbAiYuts32
wceEutVRy76Fqn2LJkrHuI3QEDhhfUvq4VBivaPjlKfvCHkebLPzn1qQE/vJ7KddVUbxawD9i8HA
OTeYKK+h4UeI6qOnOsuqQ6OaDWI541I5rXHJcOZcltOk4LsYsvonYsbiVsRdAdW0YrVsUbZeTpcX
NPlULxQn5fV7NTjBgxWq/NcEjtvIzc9pJJUJs/cC2UMi++6xdXpO8rG+skCzVjRIE2iSyzhk0fWu
pWPBSyibfeUQsNQqRwf9JS3+cjVt6nSwED7AStOuZUHqCas4+pINIMzCxck9leaRG/W+f2JVIDe6
rYyHQEvLK+oyexe4JCwHsuwP4VAiug3D4VJ2VbsrQ324sK5qd5E2utvUGH9N3GUXlsXTQ9qazc/S
j24Gd9RbH2dEEwuT8ij5qQi6k9eo0vJ1DqoWw8mMy8qdfN0VOqfz4mx5VbRy2jtNrm07dNgbfKP9
vLIHrSkC412Lna+CpvrVCBrznVbZ2s6b8aUpR6J5MAStZhrMyZt3OGjuwHvK9LicLc+7Y2rVsIH4
J+Kfhx76DVBi88+0+s/Q8fWjo1pvjdBfrfzMDU/LwZ0flQn2ooflYQwg/1+/f/kdtS9/a8MAiW02
Gyy2gyrVgvVY2gWzILiDOgW3AKfyrh5VlDel4zm33E29RwPs19K4b8lUGLWWJIXYbZ6C+SBywp7Y
eq3yvKyJzksowsvoMyiJRso6a6PAKmz1GXAT5tXfw3LK0nF4aEtzpCwQWNfGJE8117WD7WgEbLSV
doJdEm6EUfc7ZmfrDQ9QyA623Lian19YlpXXxHYI7AUKtimmOgFE0YkNla9wE9qW+pGSSsW9o95E
Xu2xBHZ4VQ2Lcn9e4SMKnC+vRbjjtu2HADwU5qrejzapqWx3xYvQ87dUr/0Tte0nGovReaGPcBcQ
ATZw7RuGujZJOF3JcFFXO2/pWtT+4/xfQcaWk1rjsQwD7b0z5Lsd+9rNA6pxacL8Z4B4iva282Xb
yZ8mTaO3FNXAtq0d42j1W991xze3f7TtuPooIOBdoz5+5aMl66B2f1ekKi4ckckzb45I9W1QYQNx
Rd09gNmQAPgG/1UQ+rfJMwLBFqWgZfjZXhmjDjZypIzOjjiqKzZMITXXtMpBYc6NzcGsvtlgi3ft
bJDLpARxlkbeZtHMT5AoTmqgqUFDDvtcPo5ERSmQcDnt+3gU+a+W/McESNBbq4lfVdR8RFnKpgg3
IBvJIaQCldcvIXzFZyYE9Lz1oO/wYcQ/AJEuhInlaUxK0CV8cEyB6N+sNPw2jIN2o7Rsv93JIgZ1
pgPtLfvglfFzAazp5mu7xV2B7H1tZIF8dNGGHak5gj4NcSdTIw2encgv35Ej98y1NnuquIi+c1sE
K21yS8bz1l85JV2NZhhTGBdVQTU1lT8jNew9gt3e9ZZSgcny4yGsqj+h0PRb2fEJLI9A7oXbCXPb
jc02z1U6u/AU0iMUKUZW8AU/peaDvM3cLxozaN78msywOm33SaldDKuMbhbpiK/U59kIKBJU/Y4F
JtauY9rxy7w81Ogz1+FezIL3pIXA1jAiZ6EV7WwTHkonjGSXNigTxGxNbo1119sktWVZtqMJ+pNr
FcStEfWUGkgHHUktQ4T1nuYpWtdx6smqHKN306XSHVugFpdXq1b/HEpRkAXEsmRertOMIxloNCr6
AvT2Up/9kR+N7S7lV1NViI3NojfU1DMtvvhF4VZaJ06ZH1C+zyCRAiPHLrKqfucNKR9y0QYbValk
pzzR7QsIIm8j1TqDLd8n5E3sG4XKb7quLiNyzC1av+lQloNzDCsWbaVnbguFXN6c7OpSuaO9GZkK
X4I51IvK8bckjaqrN18P2Xw9aPP1gDcB12SMyxlOi+/Z7ARnCrKZutpji5NTxW3CHk6OkLf5GcfP
9/+s7pYlXjHHLi5oZpki8KuTEU/LEMZznE9KNk5oJqe47+1nM9BQVJfpq+sZkGhiv9kB8mavnRVE
6jWNKPf12P5spN+8+n5HmApj2o5d/j6iO3br/Jz1kFFUvyO+soQMLC3tV2YehDu7kgX5nBFdEC3J
vnKx9nK0tbGd/5TortbETeXnCZzQNQUn+CD8NP/4O2Hr3gXpo3ZzSHdyYeSx349T56WYrOAl9I3X
nOn60oVafylLe06BOUMcGT+0osnPjgN6rQ4a/R2z3ro1uveFpC2DfFg7Bb1FKzdILmufOym8Vzfp
z3HuZu+BNBgBpPEc1d2TmFE1WU4uUECAcY2x97V3ifLx+/LUs79FPdugki1bDTJgYWan0EatrIlE
XAwnaslc0rECz1xNXfP3ZTPsBno6NaUi6lwwZlsRK6y4Bfml86m10Gb7wV5/lk41XjBOhND5LQe1
ZFkCAi49rtXJ34AiqS9jTRIjYysr4lnXz3cy7LSGKN6poBIm4NBvFztbn6a/XLiwIoGomShS4gX4
1hVWL+yl9IIXiGaeWV+51/cUzyb9XBltf5ji5nXsrkmFzg730JUirjyEo14fOYmWZ6fuGqaV80ZB
gKj4yq2wetvRBUJ29T4x/GoZ44ZTkTOfViHtWiXFBzEb86LVI+LKG1GNJ9O5JiVm3Zmpsc7s1N8W
qB4E3cMeZP1kWh9YBfBeF662JdeK1njPuzUG5LKJGX8hf0LcmF5CtKvPy4G7QMdZa5fboFP9s39F
vxbgDyGxdZ4SeqcqniSBgUhCtHVsM5Or0SMCsnL57UMtfzUK0JVsnHZvGu6IA6A/SChaP/UYK2Vv
wfVgZUiXjXXPcqCHmLKQ7JzNcorj+jhKyFadNeB9XozPoxk+5mQ3dvj1Xwzx15ghdbrqi4eo1JPm
SoshK6zhMjWoLVUd+evFoB07OdGvC8JdDH16gY5UrzRW6IfaF8lzOBTZ8f5noV8hXScpIUR5DanF
s5q+4rIkC7cCl7CQntmxpZQ25zs7V3l6lvCd9QF11gRVgqXpgOOnSy/3h7aWppfMgJgTDAy3dUz7
PIxz8+4XYqgl4kpVnn14MqjrRQ/W1FBPMRtt085WeXyeZLNbIFJn+v5y8BOyxQR//MM/z7UgtC5Z
FW0bnRIqxXWaAD2Iz7WIR3tt5qrZCubVNQN6y8ImqU/5aDZrKuWfVWtF5yXqoLdldaTrQPLD3Nor
jG7ATB7Vu9JDejPvlqzEQjERJzWZSFFxbnyf0sTcYhmtBnqaHf2hDxKwqghgZk9G8GpLzeweUkUm
xOKPmkwPvWcUluvltDWmdA/0n/D4KGi2Vjf0mKs7QgSaqjmiFGFcV33xVA0JGamJqeCGh/0nu+rN
lJrON8xTctvObbAiEkyG8+Z24EL8j4M0+0diXwm+l/qvrLWD33rya4jHZ8kMdewIzK4YlE+xwQoG
YCcJ3TboFwNr1HYaFfPzWMZ7mCrRk4xJOZoJQh7y9ZdW4gDLEKxCGkDWk2o64g4H/Q7F1OUAAfdJ
lzPUJlNvqeRPvpc3ndSOH5dFZie+iczNHlvRtLeBVjCzX3jy5rW+6wwERC3nfx9WMHtTqMGX0Csv
clL6tSuNjjQi6R/jjiikGCsmhrUQKCg+HKqLkJNuRS13Biygo5Ts+pYtbq10dF6Dlp5pdr1EjfK5
sc+4juUNwAZZHFNv/6H9gDKu6KLz2NXxOW2CT69o2JF2Um0a17BX6Z70A/N37XsvrqZPb61d7Uq9
+718fQR36c8eWklnrrjO1/WTXzHKRmtrTNB1VZpzcn3ZfhowswkPS7IPGJcmF4qbHgdSIdaJS+tl
7jqkxBo8YnE99dJkc4AO7gGPATQkr+3RFHo4sHP2VdIrT0vtlyQGGjEa7zZDd3+WBR13kYbR9wnz
2ENeW/YpgGn70vrsL51QPulVEJ1zQrEN3sc7y3WauvjTljOduPCxzN+zQO+gBsLl9LJfkecnX0EG
wlql2kdsJdPGRjSA0lXU1wZivCPj1wUuPdT2Z+yOCro6Oqe0rMRpquFoekYbXIvA6ze2Ev1zkVUC
ajqRSIlORbMtCroZmZVtUOnVJ9cFUTKvA5f5rBFvdWsMb4au/9Jyf141xGxm+wv2WZI61Be9dMLu
h9p8QdFNJb4eip20i13TAomys5Y+mOvPURZIvx76aUApPD+5vBwawjuXlD5W9tTif/6/5JrlUYlC
x/U64Iq10LIvJJ25VmnHwWTCZkcxHzGBUXOZn3WGyNtOsntPzaC+FLaO8WpkUnEaidhlPl1eULpZ
jyvp1PVF1sI/ll62WV7955+kA83cZtTeBsiOjwog6kErEIkWqKAel+c8a+wufI07UD+EwOjgGBI9
rHZuNXXnYRbbL4/y9jvdn5bQCZ9GQel53Vlm2AM1RfqbjUgE6RaazJBm/FsG+fwgI8rw1ah90V9B
vRdXLuyCNETr6UQnzTfz8z8HTJANknb3ayk4hrk+A4whqtfDSZWWeRpcx3oQyunSDzOyutvAsmHd
erC8l9FElBJgVInmXR+7Qy9jSSgwF0kUJV+LYa6QiXWIU7jjtg6UVOF/JXGXeajrRHoeMhOdbXfB
GpVtHKuLXqiRHQrg7OdmhoBEqh1xjJkDgkhGBR+RkPxoo9Hb9+axtXOT/Lmk/j5q9mM5FhNv4oMx
5Ri6qP8V+5WX2GegHhS1daL7foalaPdpGZhzrjXx7sRhN+wcjjKFQxn5tCh0RbqaJdvmuxdmUDJ0
Zz05M6VLm6onrwMGM7sHcIziqxqgbLtjchkMv/mJ9oV7oTbCS8Lc+yg0PvNssAJi52W5WcQvE7uf
leXQwfhb+2UPv+ks+nxot1wqR+OEGqqWp8THBtgFA4x5CeK2soaboZDO+y600WXuXArg5uDhtrHK
X1qv+afK8U5dQoONCqo40V3+JM1N0THhrCIQCLOIXd+M+GcQN+OjSn1CD/XkqM898EYF1QaTF23D
jqaAAWXwUyt5i/VQ/qa6/aeD1fHG2Jhsa4HRkfJ/d9HsTR2SYWmiRr8nR0wORV7UAKx+5nlUtRH9
4OhXpW6j3xzchf0u9RIIIEBGKxuuw1zJWKamAUFWZ0n3eyiKjpBRwDSNxubDUPb4IMr4bRyHbndv
dndZH59K69jljfPeKqgVCHlIhG7MEwAMcUBRSg+c6tiJkY3qeg6MWppw7Of/W1AyQaucAnY6T4nL
c4n4xTw5wqbIo6tEl/IwqB4GKkHsMIsIiuTXbsNEiNe52nxA+gOpZD6NSc68iIQ1nyW3qkX0gAu2
Qng76xapeNrPgwm7Zn7Vc7PwRCZsR+fcMl5KQCx+68fffAx0h2RE3UYLwjzGmGfXAu5c6rjpmz8M
+c6u8+pAc9J5IsmH0MMAG7oT2nsgWcZD1g/eJm48Ld1YHviVXhObobM+tNlj7c+H5VHvWQmiZzM9
08R7R7oxPUnXSR9rYYXYooPwu1ZExabIxDmgcHQpjADcMkjf7z6O5YdB18xT2/vxm04SBLZM47jI
HO6ea9011Z5pzWLplqjHPtIe6fZo72ajvo95Grw1QUI7IuxWpoPLzne4ebKq+LvRi33cjP8sqJea
o1bE4w4/zJv01BzwI7XhUDjjE3ghr9EJRqVsDVEwZEExN/+WR71T/+g8GldLuW5yjfDq6KfR0a4L
EYfOyiqZomnFskCcq3Q84O1o1t0c2xUBe4hco3hqDd04tHPvmfoweO2peOscXC/IBH4MNXFYTWBM
uwWrkbgtlFVjggBTFJj/Rx3no52MhCc2cTlHyTx2RkMUbst4GWo1oeFeONXnuNBPXh2gqRRQW/dN
4jMuV016JrruVFatuXf6PDhKNuL1DONbXsuRLJ2rWl6roLE69kPBxIhAhm6KqOXoSUIIWq+LdpmG
kpGJ89UzAhD8Cxw29qzpwb33ylywGaWbhxvN678lkcGI6H1qKnvGawTp3BIHIqJwkkqiF3Jyci2w
IVvkEeNKVEpd9bpFjpCkc3LxGNoHqyYSTCHy67U8OvpFejQIo1CrRjPMQ6pHf3enrjcNu/ulco8P
IHmBfOJ5u6OyUW6tyQrXbVK5Dza9IdqkJndoR+Mcv8p2kQGG2Fef5zOLPIXH+/vqqF88OaH+JEcS
DEQEh3nZJ1GEH3fLvnZwQsKtTD1aR3NX3qKudw6sxl3bYJkegoD1CQ35+IzpG9ja3DcJqletVMVH
ShQwIoeYsM2hsjbRFGqHoEtes4HLWpBiH7aGdVqa6h4B1CDF4ulQVelrkTU/FAikm5EllEAqvXzU
aBeydZRyjzEhPzmVg6i9sZ60woy+SUdja89uYcpoKs4+gkWGFTR+/FC1LaaXqP6sTMqnNjvBV/pH
L5kRlQefNdXOygNUURRHdwuvWM+Io1sgCO2+mhv65KbqN/6ONc677tsQD8/3lyd4Y5nmYQOrXI1c
ZVcegIfdo/5aV3tHrh/sIgTPNlQYR5rOFwYrlDqH0A+yXW3MnKbZJgjpvCamSE4bzW3992EklYRQ
La81Ecwb8rHUz/Ys4LHKZSAFbXenRCNL8O/7cWcQ0a7mk1hPOG3XSaqHe6NI37Mo1q6Ue8SDVhKl
q9nokYeeNtOQzP0DpPy9iQzLQ+x0pY7xrmcyf6w87dErBnWkqINYZKjq7yaI9NVyiMrO3bRL9gNG
TEVZ7C56QJNFJA5rnxVJrgRv1sI4LMz+wadDFNCbJN0moH7ReKVxsbUdM0B5lY55EBQADws4i95v
I8JypwWdjdNMPy7dB6EDkaK9mobwAJa2Rp/3I9ZnT+1ShBmbuK3rdYMZBPsHiiCLWPAhDIiaoaF+
L8XUSIgOUeNeW8Q/3wJXZVB9+vX9JoL7liR2hP+wsj6ikopspXmEmQhTvcCm39nNRB5NhoNoaUXo
GAriMgTYNFC81HLxMWh58hVlKFF64uDcij7hwuAPkJtuW655VN+Qc3Fty5MUlViHNasIArLb83KI
dP2HSUuEJTkmfgbXtD3EFtK7OEDKXQ4XF3ATA2BOGN8in9QTRxnrpGHoM9ig1DO2SKhqS/ct427L
7Zvv69CHGudpubUCaTMzFsNNBmtXQJVzu2Demc0X5G+vS4avsIA5LAxtgATnTdgoAF7dr7FQ15JV
bmERYPa0Hrq5JBGaebaXGYrvmuF61SJEPk1WZe3jBqjOME6oetmTHYTuyictQr2ynBoVBrol+icK
I+Mct1A8ICmtZDM472gDDhTjqQLXar0QGiT7kI1Ge/CJ+pWJ55rPpmp4T2ne7fhoZOPfXCOnib6o
EjOnf+5q3/+PU74A7Q7eGfIyo0jEWnfICDUreyc5TU39Z7lCS6RXdDUGSmNFQoZFEw4kkXiQJcqn
uvHo6Q9WGxwS8sizWauzABaoeXX7PH5mAiAfj3GYjrVFoc/DgeqZZH34Y+Q/QoH+RVFmN4ToWlw/
ck9J1X2aTgB9Y141DSHzV5ZBZyYtrzwnfRY+01zdarX11Qo8LIlt/a9wLU1JBI5paBaNSas5A0zI
Xw1fP64tvFRJDD3Dzv+HsvNalhXLsuyvpMU7WbDZsKGtMh9cq6P1fcGuOIHWmq/vAR5dcW+kWWbX
i5uLI9xx2GKtOcdMyRisjGjVdclzkVGQJRLLOg521u1Sz2jfuiHd0nKMn4M6S54AK4C+Qv0QUOa7
SqeiuPXP1ysjnXXfbQ93wXSIxQnmmfqPBWpOvaFMNPNo9mRoGjNxvDJAy/nFEFGrT556rwm+af6s
/+7M2bTkdKfQtDBGT+JVVSzOMtclTVKZAzhWlrt/3ixyhuVh1ssXbY64M/wS3/OMeCFGy39uAVvv
w7JjxpetvQsE06yKQBAsPIVJ5Ku6JmltAStgQXO3lcOIQVQTAWtJJm7HClN1jwaxocJwiNo83HUC
8u48JLlBaq2zMAq2AXFc+CCqAmQ8WAd0n0W5IaBtYmswN5UZK85F7OX7GgriR1w+V16e7/J8SGi2
hE+GyrVPE8RBzU57ZWQSYQVCK2r5c5FK88xIowMZISKQOC20znewoZpcNbMMIYDx7hQG00aBP9+H
PHsIsybbi0RqL13nPkSNNNBOZDkb/MDFB1P7UG5VJvdsI+6IU0Jr0kl4p0TpTFsr6PK9awfyufQ+
irrTP+E//hj40m81pMOsXOtynQH+elnuEUdbUc1AcH20RNmv/LmF0tqMQZUcH5LU7p5UwxBhJfE9
p6qGIJImrT/Y71XhisNCtQpE+oDIYTxedWQlKguueP8MuMOCQCjGL1OMxFQfNPKTylbdtjY53Haw
FvADmQ8C/QhhQ9vEefQRdC1Rp55Tvjuqci4Kk1Nlj/hz7QI0JeuR3VJ0kmpSh14Hl237XJASducO
AXtxT3YIemv2DQo3/ToojAROGSotn5wjv4ua7aLZ0iAS7pZ7vqmSXU/zdO2X05fOboeb0knCvRfE
MBWigJZoVz15BXqzsQZZRDVEnUiHEvsxMcFuZzQqAG4aD3kaGQ+xACLCYGd6jdjXmFzXNbPFMXQJ
qF0GoHBQX9vKhuRIf/8xdeWNmvLvOqF6dxGRQQh+Yy6XDNF3LJV3aFr51EyRdk6CLsXhzR/UEzd/
xz/xPZe0u8mKWAexCh5DbFJ7GvRngarwQLpOyQ4vvBeJ1REHm/xYyJSdLb+ClLMOA9tYRIDkEWqs
i2GaxOn3uHMO+G7id89rkdwMVX4qiP1d1RY59UthoLGmr63uhWjuAODFwwCxuQzkSsSYdK6oHYdA
nyyq7uEf3XSyEy+JFkeb2tTUkeZ5SlBDKtcDoAnyJduCVjgCkM1kutbBbqvxiQr0Lo5RVQmwN5fe
Spr7sMBYphOhskWZYr5oIdnBafCO2Yc02b64Xfb2DPBsovonLfvsZzVRasxvTaXUaVtFSdnU9mAV
n/ykjp+ThOhvOVtorkOf3YqXpSReJhFpRh6KiqUkTmLuGtf+3tDL9tiGjfNqx+MWhfj4xfaRWCJu
045aa37XcLjRAdblve071UaQO3hmERU8Sw4EwY/3ui/itzQJX4s0Gj6mpoqgNETTkySqftuN4c7r
2pPqLAmU3PxioUyhCN0Et4yYwW3rGQ0bWDvfZ3oOwxUzHyrutHsOYgQOYG3ehxbRl85kt9Hd6ZZ5
4rEcSkoJeJkfUt9BHaxUt29NK3xKIAewc7gRBJSsR5eoCz/TPhZZ/bVOMBaFjuWwQxrcpunOGYdb
CorpDgU42bWtg50gqoltmYZyPbiNurdBGq+TEXpNmWKyTFH/35haJR+SavqxfBf5/zzf06rDEhfS
AfAdRAVzDhF6xHMY9ZD6jP5i2t5X2UBkTDzHvNUFviLdwH+cWogYM7ujwsfZsWHVia6VBI6O8i56
FcDNJr3CEI3ue0TU8jpKcUlJG4fCAGJ4KwPxpgUGLZywsoMLRA1nGN8tor66Lu8PXdNE+0IIIgTQ
nd22VIKiIr0th7DZ9hKO8ThPFmZKqRRdNpkuoRDHoRNfgwS0uCi5PFEGZu/QiCcw82+G1UiAu4Sc
9laTvfruhIGX8hXOnSx/NJAvr+JEDKcuB1VmFll9ibz0IfLq6n6sy/Ki2rTeaAhxN1qZONvYHayT
ycZ7PYQeFGiK5/tKSbUt3Bp9g22/GaVTXSiW1JdBFMmO7jy5xe7n4lwxZ/tKCmRtxenjnTGuepj8
9iT8JdvcMsf7MjJf0cAWD3pCnpkQ7nfLJPbQ89EdLnWQP8sindB2ha5dJqugPjmY+8QoDeqRFIy0
DhwhduW5j5GgVFd+8ebiYowodNW6Y76wa4US6Eh2a/B61mmeToelJO9HiG4jeJQ+24FwXi0meSWP
ozf0aye3h10+dQyjc2WTiIZ2LZwc106Y3GuBCj4AEsk+JvpGq/+4E2db3Yj910hr2rsAFyCewJbd
H6I3gpRXBgWkh2hsPlxnLm+5SDZ9L3Iu11U5atc5pEPlq7CUJsAoq9/ZtDF2Q5AnTzWrVNf0b4s5
x51shOJSTRMr1fmhQX7TYaK7vVFHMEdlBq11TmgYPIEgkhDhdg/tv3qmj0/zM5X5p6k9jkz266sf
5zoWyZBxLjI9/dIlabopwEA/m17+rGJaDUhLvignYFEXU6UpS0QTXVw8LYcGCdwWQd6RsbN+6KjJ
kR6VvNK9M18mc7Zqdy0nnBbOOpqm3TNYoXkml+S55tvZKs12doQU4O8FdX8JCWCXbpDdL5YJtiTe
IZ6wA8dmiLY4yjoER5n1pDXWMam74Y68Q+uJjBdF/1lHJF0DVWkwL9znmURjQ3VYp59/HNNwvGdZ
rzZNZ7lYlRqYM8x3e6UcOv02fv6qb8eHa+vMw5e78fNquGkSil+oHqo9aw97x7p73C4mC3Axfzxs
m6l9me6XgDcjQTkXTfQfgjnzJfKzeHaW4xVK0UHgYaOuQd78xbFlCocSC5Zf+OwjeWGdLrpepE3l
2glDFqNzpRexlbkKMdqdIxNDPGnSV8h0TTnwtl/cT7ro+dweOZ6eUKhxEhpgta/g1Mvoi+kEN1Y3
mj+YdG/IfdlIlZuXxSvplWSRVpNza1Z4DrNsBJoAc29UNO+J0XUeNZ3tW2ExOrb+Mb3uqn2UR45p
W/zD/CT7IHrQ8d8gsNe7bZZKhE80n16v9yLkS8vwbogqXhV+jngyqezHmAX/ldm8vI+EmIMNNa6p
C/nuSqO3zvTWqmPjl895rm97tKqEXNnThtEu/FFMHS7jsutPimhtip4uA0aXvwvordu0obG7VKlZ
QW6ux6d1JCFS88xjRD6yIWaT02B4u8oo69cJIejRqYaaZbgl1mEPFC0S5da2fO+zKsVjoatnvxjL
Z+kmP4iZir9iifrRDyVQAqP/0Oz0xOwm36KR9FpajfTkhyBaByraQF5IHjozoIg9uph0mkHfZ7lt
QX8igG4GhHvxkNx1qAFx28KnMJizdmSL/N7PachuUMmDW7uwe6L0XgwTQn522Neqme5nLSd7KKFW
eN2bz24ceeTj1fDqtPeF6SSrwJ6SV7bTHLksq+5acIoHEc2MFXBuGgvvp9L1qpNPuPiqnCV8y3N+
96lyMo5qS73qZSJ3dPpefSxnOPJK880VJMjrQosuxhKWVcYpMtAQdkmIbG9jzU0hqKXj4Tq2EGsd
3SyYfYf99x73/tnPnWE1T9bf+/7Da30WduNE/MCaHcoE+qBA+5KKjkqtEYunQVG9j5NekSlIET4E
EAadHY+BPkPu2dn4lJc5lqDG7hy0KueuqIOtnvfiSxepVdsm+Z7dMEr7maCvbPgxg2d2B3OZJrCT
mblvPo5prq9Nr4uPfvWEj9588Xx4RTE96g0WJLWv/IhdfTjGF+nwWY1MtQ+y6ukhyeJmSjJt4xU9
7iXDScbT9a5Hs3hLuQ6aKfDCKqx+oEYDX1Rm+wbYKp5zerXzmKmLscU2cqvaQr8taeXvewI8LtcD
2CtE/SpCeJmjE746g6yyvlS2KbfFfLPg2Hv4Nbp5cKnEHP8iwI+Fnm2vOscpGG9TLUY278L6/7OX
1NDxIByMTs5seUrbgXRhFqmI/WnctfVjakbsnAqnXSUkAZ2v7wz068qbJUiL76YOJnC5gd5tnKV4
neiQe8jvO/RBolY+uO2LlIl/iOllXu8tGyHcLjUr4qJ+CJzAOAsWl9C/wfwuY5ubIdEKgnEuWxan
JZjA08FT+T4UrchIUVuUHaVcG1rXFHg+MOopXbFjsr55CPlcZtOXrujfwenBV898tV3KfMu403mi
3pSD+jZZWEU6q7UezTxJ1k6cM9dJ8zaMdH2t23SQchPTgoFMqMaFAeJ1Kh7N1ASMZ8xoCm/U/HXm
mj902GKn1I+bTZTW4T4xq5r6YVxfEkKC2WcDQw2F4a3549ptjTWYtTW7fIoLZy2308/5TkY2xecY
N2fmpGx55teXNAh1y88sP0z5i7Yvuee5YXNApsy+94OEiiZd8S0yzprhAcu7mWvDBW8L0iyKUB+c
Uth+gbDduU6k7qiJFfQ0lPZBOh6LsT8N8Ms9NZviI7V18jtHI9ktosx4Z82wWpT69cWEmvuCGjAg
PrQLbvBKeecmy7947JfPy00UCiLD0AMRfyqPXVBg3io9ecQJQy2yYeVeIVl4iRUIqcZmrNdIGbtZ
HoI8evcGeJrbymb5Rshu9iEjD30W8slR17xjMstGcGi2qzEC7Cb73rwUArFHVMl+n7SgcNxZ8V+n
3WvSpu5j1YfVJtVr56C69i2aiuEUG05EuUTXHyH1kTdH0VwMW7sixZUKbHLihIxhtlUkFljoLyjU
btuGnIWlmqxUBHYCzzjnI1BEqNgmaWAmJ3CxJvSLZrzoZEo92vsymh0JemiWzXVJcWPfVcXvLg65
L6PWY9kmmfhqM21tw6fZS0ENtZraAG8qP9Bd/e4lvJc+6R/1CgZz0GPywIYJox37WBmmL8P8QOt4
evkBv7ei670/f1Qv2uHOrLNhg92qfMNMvFkw324j7G1SDQnMoKSifNdvfIM6Lk6BHgILOZlkHVAD
t+F+pFnHCP0vj1tZbJ/qVIiXNr7TWrfdKLMx7ys1wiwIpu/5qDNeFJp+r+K8PmkQmXbAnSD60Rg+
DHqfrNp6jnCsWiKqDMrSbXGT6ME05+n627xlkQuMNHrTS1WuCB4ab8Iyjd6CkOxkk1aQI5oSbWx+
Kl0/fisIrwR4BkBm+SmvzL61npPtix5Sk3SJBDXmCWS5aTz/ueDMOftx98dThdk8EpbnnRN3YpcZ
SP8BJ0Z8WX4+Vrgert6wJuB0JA+wfSILGAhNQ/6ImBD3x/2tbVsdQh148qlDV5J1T7yR83MsCL/0
VQLKpBoADmLtpT9O2S6m6EOLE91hX1b9urNxHUFC6p7yGg2PsGoulaHaLdKP5aaJnPTeMXEMRmk8
7rL267Xj2AddsBqLxvkBiUpSSf4sI3ReHKr+uUSDu+p1ER60AX2JO99ovUneq+VTjsE5FWcsGYrR
uAtTUx0FNUliANFy9G2nvsQTyWmgUV4rMQwUdDtjm+LGPukl3H+ka7NGTkUK3Z9tnwmWpmrU9O56
eYh1jwiOdBRglNxql0fJdB4SioKoj3OaGHb9oRXtxNcQbVgDP+RO1N+7UUaXO6QSA4KKJHFGokpk
mDJJ2FqWl7UUwTYKiMuRjegvy71geWgzNYgufaB6bj0a5IhIP9k37mNd6iabGG46s5jOdnlyaPas
SzNnb2POqU84ph9i/K77KvB7pF+58TF292KynS+RNdF5sR8agEY3iu4+BhqMP6u+ioPd8qQWVMF+
1BD1xkVJCjqi87KKppXuJtlOmMmw6ps6P6VyxJKcuOz25U1YdMYG/T5dHWnOYKHZKdYPtIrqlUAE
9hFrjjrkZN6vw8KOyStq5bTtsPKXkiGzSVP7MSdMfBdUpXmqPW+8sUWFWzAyp1foYl+F1LTPWvId
KQq/kNO/C6qgY55hLcZx/+bmACf61L0bWnvAuzk3s30X9segjg123ZUxJ1cNyhiPxYxCiBqLbiud
lLEq2C3T5r/VSAqixgufXyhyV80+qk+jArJJqWhc212TnMJaQVbvk21MoeLJlHW29wtw4ezWvhlh
jB+hpcDWpKN5mgpZ318rQ4WwV900gYqApIP9jVC2Zn5IAKa7UUlu7hufdHYhuvKMu5mjB1r2gIWU
7IeaGMY6N4JNElKr9myZ3YNiDeHeQHOScVd9DTPraPX4/Vo6WPs8K7L92PvDEW2Wfa+PdbjuDLv8
EYFlrDKUZW7iXmA/wTUcwvyId8/Z69lonY3mcTbIf61G3dtMaAbOg46YahTTsVZIs/SY9hxZcGFb
YLZQQ/MkfP/OzMzhg1lqrBx0zfOmGWFhdcJLiJfe8d270hR88Pleo+T3tANfP9mX2Qj4Cpf+HLSB
8wDowXqhROXnOJZwklXU5DyxTnqiLLO2y3a+YYc3sSHGo4DLAY90HPdG2+WrpRWNPsq89AhprmB6
QqN2/eDndwN5PWHwuIQB0ydj9e11G80KS0wHnf+83OgIZnFePi0PFE44PDyG3Pnl3F1M4cepvDN2
fizGlVwMzZS+aSmgIt3+7LYV7NdaNtVEh5gfdhWab1Vh5AeNvjYzMQ9NivDr2HL1c1R6F1j/CmUt
0lnmRthA5dHXRsoy8tsyKcP/1S+lPmarURvbq8Cw7WZLIXbllT17Yhcr7DiW3jljCNDn6A+wrq9x
6cq7oZvKQ6eaZKv5ylsv3XstVtZZRShSlkMmbBJOZB1sXDmQrTD5N7jUy0s13i1xyTh5zJt8KM/L
IzZGAFoXHNN1XavMShImx2+NZI1j6Ivz3WJctztEuYT2faSa+LJ0JYNZO5pomC+gtmKULEy5b7OW
auw8KyfYCu0kfaogl9WTTtwjGOadl7q37Sjdy9hF0WF0nPqYGVq5KUVHq5oqUlkW/ltnEyIUSjCF
ZBI6j0TwbhfHU2j6u7Zrips6Ce+1aVCHSNNBVXl1s5FiolkVGDaTgJ3/fn0I42VuuBMJkeXuLaBH
5K2tiSwzaK39dUmTG93TUuiGk+isCUXproVugof5IFNIlZ2qTm9W6S2doD1Q84cCnwz7Yj4kZUKi
ZLNLhMLrokEFo34733Wo/168+YbOurM3k/q1cz06FyrCOexKH8paWXzURs++M4vvGlGz10gq/0yZ
DT+WOWkb6AzrxCF2cJi3GWlCSFo+pibVJGraDrTlu8qKysPYaO2+Vjkk3Di7DxuZrQo1ygPGoRfb
mRvTWhOQYQBb10CIXGFGy0Las2ObFHJlNhAlUAfMHep28jaQjIqKrldaO29XMdgYBsk2KAd75ff+
cekBGA2qQpxbCIiMKTe2mZYgJ+zlzbwF0HK9+B462qNvN95Xw3tlI3ODrCf6YYnmK/7g6CVRob+n
sRRurlOaOwER72qWWTUb1e9cVPcBLs1X/u6pmfp83ZWqeknGHk6DXtmfEsekwk830d/cZMyFeLia
sTovNx20+es94hyfKDFO+5x9gnXjAKO+uLlF4dwN59SU2QFS9N1rywlyWLa7VlzIXRyAd+Ww/I7n
wLiXeRvh/XLUebTNt0j41kUKkANyEiV6o/4P4D7BCURmsgS9HhZUDpTzjdy9W24Q+nh7zIL9Kh28
P55bXhhVgmkWYca6DfovjDzo11WZneNs8G+XzW6uULAaFibbPtwsvaNBxNZDmGA4nsXhZdK/1oEh
0VG7lBVd2zwv9/TWeh7hsFRb0iucc5yHao2v1ngTSfDZgJD8ZPe6xlGyyaxpwL2INSmyUDSi3O8B
us5WZy+04vXyP80WZGSdgAHiv2/bjvZJloUKbQHU4mtppx1JJgmS9Es+u2LZC2CvyWpxLtMBtkWQ
AhqZ0jP+IqKFl7uMZHS+9BM8W/OmgxVDLaa+LPKw0slG9kVy2JLWCghTxTYIxWCcmbkKc1c9bAe2
MhImXA/Veb6pRXCu8fKfaTAGxCs1TbbDBkR9sDU1vqmExGYsj2Oqdj1QyVsVtM0JDjV19bK7Heen
ghlg7jNqbprJJHKxAiSiVZcy7MZLPd90bTLfWPWqJKlrO1hjxWxHgyGT1ldpaPkq15lt/RB+o05c
zjmvJyYdjYtqyeQOdQS/bOvuRSq7My04er1zQSeMW2+tV2izYsoZTzBzVuE8imAI8y/IJL76BJXs
lkd/Pq8ZA5kHhloh0cENVzjzdms0AekWsYPel6aDRt38+0D8d1xU6nvHnSDiGRzlFlNZCunwvhFp
+qgp/2ERBlVeVxMjzEoGbUJKfEn1riM9omz8fQBUsnaokt/q2QTUhqvd7GQuVkj8iu3g+shw5m+t
iUZ3RQQJoYZ5at1BmaZpOrdEBSrJdd2Rdb9Q87QotmiircH7koaT9ewoS5L0AmWOKDaMtxyN0Kqw
C0y++L/gjJcAoA3kBX7LhsOeqMaU9OvOvcs20DWyzZCa+Y3RO/VjZNDY5Pw/UradgdMG7X/qoy+5
y1jnhQUqs5YBD+KLdpup7oY2gvc6sPclHtMbkOyHu0Uj7ozVo59QZFkEhnafHTOw8YU7vMNg9DaQ
aX/4jlae4hm4A3Sdkt6YAa9yyCV0DS29sTXtUtCgeCpV8LU0DOf6yNARZDhY0ymS8WIchMMN0q7X
5dFy0yGRsyYSdZdHKjUABmdAsK0QrlaSDA/FUP5uULqOIgIuKIOQEkahUQdnn3XKvQk0BGElK/4v
rIfXxRwPkWo9N8TKIEfQjFXpoUVfk9JOYmpG3VLGHo1fAjKkMZHhq6x2J6CdiWnPqizhvLbkuVQf
vYkZZhPN3PzG6m3qkjQKuoj+AwMWnb00Q9GlWw/T5OhHKd03rKUJ9jhSAFh69jeNk76jW3dO+K/S
nUm/dTUMnb+356x4p0yr+6kZqvu20/9T0p36F7ShdIQLiEJJqQuXeea3XwKtwsEQFDI4WUQ5klIV
FMcaTtlNhW7zPlEv4dxTmegCnEWXrKMsfg/hjp+d0bFvstQzV6nhHvo5YGUZ9Atw3wfMeiYRnTzX
agmY+uo298hS9y0qpsu9XA70V9DBXh1ZAzGRV4cWIqIJVB/y3nZQKSYqDIqy16K90Lr7ax098fpN
IeUKVXfxrctTOtPjQL83y1tq+AiRovlmnIP5lBOrE4Csn/TEnk0Vx4oI2MWSQyvLiSLmbuRPLcwH
yrUFK8TZl9b4tLGoupn3aQO4qlbo+iN5D7M73rKRkFd8UTx49gpefLYt0IDV0CM+hF0WsIe98Rl1
xKbpU3NbB4W+byDFLLlQ//V9+D/+Zw7Je/TzrP7nf/P4e16MFd3M5i8P/7n/zG+/pp/1f8+/9T8/
9c9fH/JLf/zRzdfm6y8Ptmiem/EBw/D4+Fm3SbP8O/79/JP/vy/+7XP5K89j8fmP377nLTBH/hqm
2ey3P146/vjHb1zGP+VezX//jxfnD/CP347N12T8l5///Fo3/Krz9xm8Oecx6tSfUdj99rf+c37F
/ruNXH0JBDcNVEcGcW042JvgH79J9XdgdZy7woDbSZyS+9vf6hx50D9+M62/S0osumvrtmvCz5S/
/b/P/cth//Nr+FvWpvc5Qqp6fjdcIddvZ/5cSjeQbdsS1IDE7CcgTv56BcFvIZiHBjGQMOrrsfUx
CrTosd8TN+hP7IMJrK+U+Sx1dgwsSIsU/Hhi23vVyjdH7zGL90+VnPbkJ3/WMML/U2jdX96gYNwU
oGUdAYfJlvZfs02j3hcuiE0Q13ZXrEgVjg4qc4pDpBvJiTuCpArNkSsN81zn1acgj74jAmyfqMON
8G9j+mRwNMnMGCU1kMnDmyHFEcLy7z995X8c2p8PpfUrzlTxBnXlCkGGoMnGk+/810OZ6PM3aJXT
tUGU++qD/seAv41tQFC1yB796mEsSOrIG8eGR0yWaD2myAiJX9s5fi4ORqCH26lFoJaW2YOV4KXv
J9QLbTF+QcB5EDTx6kE8LAKrxizoFcJWNpg9IeLPTQDcCd9KlA8B2SPH66LJC8isNTVy65z6XQc2
+jyUUbOD7n+j5OicvdbWdtc1e0qEJOo0a4tjfdjoXZKf6kH9riEQv6cpnFJrc+aai5zQH0Ws0MFk
7RY/b4O36D9Ex82n/8+n5nw8XcckBIIrR5icob8ez0ljddH0FWWKQrvrW0TYcQyE06W7sIsdFa1C
zz2yOz82LAcuwJaexyAjqMQwkO8jJn7A1ff+77/jvyBr5+/YME3dNOmYk6vKpfPreyrjymABMgIf
m80NfUWjI5um12KYmtu+0bUbSt2QI+1H5Aq/TywfrunFtPve8tbQr6PoL4Poz6fcQoD96erl7UiG
Jhd5s26bRFfO8+NPgY5kJdRtl0Y1aad6sVUgDm5Sm6Z9b9AbhCX6sWgTrv2zkMBf+kMpETWz/GGx
vQDBNM4mANFTGlvAnPQPp+/ddxnl9apr4VUX0j7TSDbIL03JnZkiAa8wDo5wOfKtkY5q1Rd1cmZX
Fe7+14cafK7DIVcuib9C/eVQZ2WFEQlbHpNl8Sopwm4KVJ/g63wAb2BuIJPjmWhH6KxfmWbjc08q
3C6bvY5pjsT/378d9S8no2NItHfCdIRgOPrLyeiOyNLyGmfyFe4QUIcWXKM45fT0XhoRakwsL//+
f/51cBaGUEwByhDzFcDyhlng56937KaIdS8SHTLNXzQrZjCBw7LO6PAgO0ECy7cokTmH6My6uXDf
4nTbpTD7d2GCCdtPL0vScCmNd2GABQiMCd27Df3+379TMb+Tn09E3qngggC75ZiSFvF8+H46EbOR
7G9DzrtAy0QeELIYHYAjG0b3UWdg30jS0Op9iV3mRebxhnUlNJu+8U5YEj8AuU/rrJb9uZ3E2zVj
HBHutI0drqg6xcvHZv9WT6tHZxb3BPRzqsaN74ZieHUHvb4lEJI1c2Pkb+hZhv9wldHa++un49qy
wFRLi2lynrR//XRhj2koNsEcsHFwj5pQ+76hRkStSTsTktevypFEyVRkTzWb8IvDFm8De/lTH1Px
ML82FGH+xGZLO+cqDza+CbGpDwq881VT3uveXIxkoxTn9mfL6u+iukltAmiNu7TqTksKXmtVgIy0
/N1z8+yg2dGX3uvr585Rs9rqTM1+eHF1g07FpRqcepuq0T3IljQVmyLa2nN14LlKZU+se2+9MQED
7Ymc5ToOwc6K40Ogl5jJ2XHE6IxxqN1oqZeDpvT5eDI2jkQrmc8p+JJ5d5v0KAqJwbmBoKEDwSOh
vfLUsMog4K+ogMVUwvvu5Ng9M1ORY2sULM4X1Uc9Os+Ohrgw0ekkuKVrvul6ue1iFa4WIAqj5nQX
ecVxIJPnQMqZu2EkyG+L2RGCmRCsaMKI13U6JJ1abX3S1Q6RNQgqTYF/g1QFRkZFYUDnnx+FRAnV
hHctM/dRm7P9CvHoGg10GJ0BMSziYpdXSbQpTJrEDmyYbWvL6LbrwmrrhHq+6+aTb5hv2L6tXSeu
nxukT4CObf0y+nC0d4bUilNTaeIgMb+up4awomIU75pt4uRIA+3sokPflWiwVsLC4rHclNPgbunb
YBMGa8wODL1nkemfLMpOmfXDj/0vuWjyh9TVnXNqe8iV4pISDMIrqmdO9iqq9q5ufeD/ghFAWMK8
CTwPSFbRIF+Rn+BHyo/W8aN1NjX+hSIeKsVcO2NlmPi+uZeDaYqzNn9ooo+a4KPnWkCQvA4wlpHi
B5pVp9CJSoifNfVAS2xCpzTefScYoL1WE7y/hg2NUYaghzNs16FrHlUn+p1qxnKNffDHUlV1yC5D
MLnv5xM9yWUK8qo6EHN3FFPZfUjJqsV0G23l63V5jtquoEgzfisgF/xIs3KbxNrNciE4luM/1v4h
yHOUZ3oy7QdO4cYgfEZfFkIYD9QdlXRrJwhkOdAPeIl8K90Iyh3r3HZIIoj0XeB79xNfIa12HG0n
bN/WOe5ZVTgQv7cQuldNqYd7O3PEBQ0h1ROZxUdROdWB4LSJkBOaW0se/PKrpTIVjT+KRIYfzGE5
yj5rdvGKfxUKRWHZu5ztOSiJ6d0PqukEyKXbDwmnb6iH/mmCaLo1XXSOOTvyYq44YSJbuLALIXYM
QOMMFamDhGXs6TdYT8v/1lEwXFAvlZzDTbjHBNmTFEI+XWuO0w7BFzRfySXtzIoVE20QeI/qhTml
wc5c22DN+a0l3Twyc/vUu81nKJx+4/lavg2BdWzyXAOblTfeYVkxwBeCbAFN5KlD+pIa/bSXlh3f
TPAgyP2Yip200W4baciIYtSQP6vg1Jht+hx3Zgqx6o5YEhfeQGedl0/gt+2TW7e7xQOf0s5bhbau
7kFQRchwvOA1A4OzinJjgG3Ufo+mGbbYoeJZaKJ4ec4EmYBhEWQotRQH176fOEdPjjWlpdhB3fFg
qiKk0ZZ+w+Av39xi/MCqdpR1Nd63dRRfoC12my6oVkHtkt2eT/3JCaZbF9n77ZRn+i7ymggXvg5S
p2HtiYP8gOeYXgiV37PbuO3B++4nA7w+UAl3EyI9TDX6meTdL1GHpHcw8EJ1fTTcQQIJqVWaG2+Y
w4z9PrjUOoWIfgBgHvtI/JZ7dRr0r9bYvRvhMdHVdLM4BOUIHOc6PaLqtHGk1MY2UFm4W0pnysdO
YprxS6GH3SNX34eyxnFXigZJTgicP1KUt6Xl5Af87PaqICjlXM03ysiJOQoBqHiWne469sgrAfhZ
N4dvkOdhMWFyw7HgYeGWhLTO2cFhaVhn7HFw15cJPvYp66faia0RDc3MKrfkH8ZrErfdG8yLtAHm
wHijKfYiLvqjHsa/l+lUnIjDoagcGuEtou16E/vNY6x1rzoLo6Mf9eK0iA1rZ/AfZWn5K+zr1aun
4m9ezVDeVNC/rSIjcyArjkHbZ2g+UM4Y9O11wqTrOO+eaTDbO+tUTbAO3P9L2Hn11o2kW/QXEWAq
kvV6ctbRkWzJfiHkxJxTkb/+LlKDmbndwPSLYNkzbVkiq76w99r4xXaLswF4mOqGm190d1D5vORm
E+5dW1er3prUuTCB0i09T6gZzWXpuFCGMsUN0LpG7nBvUntrxEZzM/UI/Qp2L/T13kHWXfItybQb
StIZhZY/6fQM+1KzbosaLORG3bijW+yYPMMuEQzRDX9bTrLcSL/3dgAaxdmfo+gdw1IbmclxF594
Ibp7JPLxPlE47Tzo87GXy73DIHBTCRJ0yogNZUvIX+C21qOkT9qkgdHDmcLaMafukFJ0CFFliaRP
LssHdBhqDb2ONJQwDfeTmamDJUvASRaTRDcuzpOnYmQxKeFGCQuWTNTD9ZTHYXMp5w+YIZnxuUrt
limtCKS7K9oDYNVMqxHKzORLiMreIbP8pzhuqQRlZewTmzAn7E8B22cC6obgRiLMisdQPrHF75/4
At1d05bTixFGT7XWH3pMTUZhyh+YDgECzN+iRjnWFv891IJKghkBWgdJcDpXQZY8RGdvl72WGDSi
pYkBPBYxmvps0Npd6WXXQZRghrjRX/Hbl6usTiEKYubEDwvSVQ+dGBEZ5od5H6DProM6ED9D8HG3
FhgxSnP7pRkKQlZnL/WkBV9I1gCTzRT1URIGsCUwPDlkTp5s/Bxqxg5nhbFKK0WVB6aFaLfibM7/
WYIejXXcte1+UA1bVcH/o8z8in8e5KCGU3at8DGek9gr3nihd07RZQ8/0l9l1WZPtV8aK7Yz82kT
B89ZZPEcsNX30Atj7Hwo5STPk+6+dAFptUs30KcY2tECUKwP5XAfGv4KqhgCREti9jpVTV8zw9zH
AGmjJ8Pv4aZ4VFOFe6K2oeANxmmdIVvYLFx4Kw8ey6C6t1OuAcAP66lybl4MxAf2zytIxWgbopI5
CCmbu2nhT0uB05gFgqWG+06M2bb022gz9T4hSKO6INcbdnS7/qpjAvhgw6vx/g0Re9rp3YurX56r
oWzBBQ92vMDR0jvst2cVUV9hM6oTXt1FPjLBD9i22YwH6d4tJR/ekOevzXwbkZDBGGbloaN/1Ox1
2Jx7jJF1nLvCxldNxobxD32Eqf+1jXDokHTblbS1wnGW8Jn/apJQESelZeS00LOACf7pftkG0uUh
F9HUd6thgx9q3qmqwhhQW4M4Z57Ffyr3UxzqAl1Y09Wfcu4wMsnyKR1xNId6j7jpH4Ydf+vpHDJn
LJ0Id8vk1P7rPMscKlQd3mDSyqUjamkWIuYU+Ycmc5trgezG7p3+lsAl3i7CqP/dUhp/++slumqm
f0JapN947l9aSq90Q6ySfrtKEJathzIKd5EM+nVkdPW61PX6YIcVi3ess+c4kg165l3l7cOihApR
yEvvGtOh8xxAOz0pT4uZU5/tTX4MXut/f7HW33600mHDbxhSeK6h4zL7/x0imYh238ZFvYrQ6K77
xCGTivpFYaa1gIqfpzB5VKZPkDnD+S8Kh8myHpirnAshO7iYehI4liKSIxPiOW6slZnBIZGtLXH0
Cfx6DfSCoex/DVGTvWSgz/DX+tEuZDnzrXaJrvNqTKvNpO1AH9j/NI77+z9R0vwCSraZTJuG95dJ
8aCxdISVgy96rignxU1J1B7+ftC4xbZbHF7z0wraiARpzKJroRO3+r+/0X8bChpS2oIHwxP8Na7h
zkPY/3qHwi5AooFwfxXWxpwMFrPv12swcQgUn4l/ZjCyXA7xJMmBYbK9gelRnYRq1uxbq1/TSMRd
z7T8H56Av00G5y/McRhT2QQ0euby5//1hU1yNDUQHoSRMim7tJlxKcwO2eaABzkIohdsuD87w6Th
yyMSC+bEna4FhJq5dnDVkUj/w3eKIf5fjhtTN23HcIVnW4xSbeuvz2QIprzxDU61uPGIDtx/zhjk
2hyhdxB4Rnip0TX7wG70b61X/tSl2780XdYd81k6OCarDDZ5RzsZn1oTNbAWNiAbpOgOk9I2eFbz
ZwJ7jKusQPak2DxWTQpCZtLl1xD0ZNIVE5vyZro7Pom4jZOcKuV9urgwTWdPywjc+d4HChh2IQHW
LBWC0OxD5bUgWyLDIYI8iQ/Lm7E0Wl5PTtAgeD2mIPzxOVz6rIkjz8A/H2n1s9vKb3xvH2nLWJZk
xIFe8+zlLf+UKLJfE0c+LZOGemrTZ9N7h4m+VHpTDoq21ErjNRj0cZu2A4XqPKZXhvhRqxGCioCx
jrjnXpRTc/QXmrBHanxUoRNs7Js5fyhAaK7/1Yv2oXWkaCPqhE5jW6qWAXathnhdN25DrpDjsxB3
1U87/9PQlf0eevxGei4zmuEM5A/y/qfe4ziBoX6Ey1gcx1hkb3zTbfqvCJ37fyiyBIqaJ8fkvDAE
PUUUCthhFkZpr5VYCHr/D2DpdhcKvzjmWgFiX+rVQ091xvy9cLhs3HCX2piVMhV/q2iLfreWAQTS
Vch7cTPbsVlslTdk11rWDyetxg97jGlcok6++Qr3W1Bn6nXAZIGMPG+fxwzVIj0xkZjx1gpqgglG
VPimMpKdPiEI7eZnaFSwW4LZbWx4+euYMfqwUMSFiS5eGt5vk8KfiqGrkZdSBHXuQDy5i4d2lO3V
bryzlYYABYPHYpBGR6cumOZadjyyJrWpI/E0StTaIrVxIYEvsFcWQZ+PDXjE3af5jTk4MgVgmbqj
ZjGW/I7ChorM+ClLo+R1ReWniiFbTZk1nGoQpKwmHEyQgP2xVvAaO+NwtOv4losGicWcCy97d01C
lb0haObie6G1k2Zr8JIw0F7bVf1zEfwQnhLc/v0ZnklcRnFDZjVewHuDrH819Mr96hEMUpFft4qI
rz0sfwnoLX2FM63lQR2fkwZA35BCZSMmZZ1AhITKbz2Wzn2g6SXcEPCrw5gYw2WngVXFcAUP90Oa
2GkiI9b2mJXUNgn14RgSk4o3WkxPdWYEm8/DdSq8aOvq1lti2TkBaOGxH7TgklH5rOpwSHkBDYLJ
hA18TBDjCoyqfxPlcFOJXd99WCTrITZ/Zez9XsKUzrlsAd7TN6DcAx2S9T63lzR+VbF4Xfi3QUyW
F3bwN4fI+At2z9UI2+rhg3Q4YhVEPG3UwTbSyggUa3rtZ55sPcAKdmVNAQBs+RUHSXN283ZE+kiX
d458FMB+Mp2U3cHHsN1v/3oSKre7TcKQ6yKkkogi3OgmEI9Fb4ncvLZKcSnk0CFf0a+LGH6RxY+w
pgEodLw8wRTsEVg0eJFwNoXEAa01Rw82kz08Lxyy5UMzY8kC2mVWhal51J0senFyYjRAUKgxdmlQ
Y7VeWEJaxgTXakqxJ/btT9a56soK0Twa3k7QfIJaojP3JtYvy7XstBwTg/L2Tq/1Oyg3zacaNZv0
17gqssPyb8m9W+LLdTzfmX5/jHGLzAB29dUz/VM52SZ8Clp8hHBk1OOGOE7M6U69O6CAdZi9eiTM
WmqkVtWNXS3q5rS0x5nLpLUjLOjztA5Hc2XnVnUP24x83gZY/PySNJ6n7SU/7VVlWdPFggw/FaDG
Z9hGhbhYF7FNFDFQx1q28aEcsUdqLCD1xJ44thD55FZ99fQIVXabVXvFcg2rjjPuWVhs9cBObjZW
XbJAxMciEYpbP7uNk/sxuW54rnWL4PtZYUFGrnu1DM3ZmToKzkWcu8h0BZaQbaw6ZJl+WRxDu84P
cGuatcWMZGM2QXkJE9Fs2rwbDyh3xKbWNbSYTTRueK7jR164tCFLMbK0RvM0J0otDRW7hfhmrp9K
lzMNE7WzkkrlZy8M9olQvAlL7k9LTc1+wHrRDeuExLzaVy7kAxus2NgBfQAjWsKm7g5arOAcIHxB
CJ986My3t6rJtT2u3K9i8M2tl0hrg0OC0LTASTc5W9UzI/enpUgKB/IAIrMyDw3JB6hrp4s9EEho
c8cSAAB71eqguQXV8NOiW8eeZLRYo2i07TS1IFv4+rPJCHCHhbu6yDRO10uHaZFHspEsP9PZdqmN
dQqkUQWHZbLRWGG3WTx8suzeTQfRjItGEcSb1b/1+ntQqZtaEiL67IeXhOPvVL2SZv+aZ1DmQZHd
uvwXImrMclVeb5esPwgzLMDtKG++teNIMWI0OVagZi9yB250qbMIm2BxWKYl350OA+YhrpT/MMus
XBOyYU6HsXKelq+q4999Jh18FQZpsqsD1IIUt8U5NiFF+YP+07VT79RYgzw3NG5FYzKN6fru3Ef6
zGIp17Tr7rZx6uBlbNH7cgdM3/I4eA3ClVHl2bONM2vPzqEHF+/jovdCdyv7wwIbzMDm67wrzyMX
MddESUbbwmcyIbnvs2ogILnHySuiN91qjqPOIjIfDAPoZgAmho4K1Tp0wCy2+5NRkJKoV8PHxFHI
YNUI92aO/RCHFObCcWTEbWBAmhc6dh4eUy86VU3fH/SF02ch81i3dUE5ISsWQoP9JwUy3poT9zzr
xt2nSRur8BplaHFxcNXAPiONJTL1oDvyOmSnRUxG2CTzAyrhHRoCZxMFmoMCm1Ys0Iv1GHYsNylW
0Xmr8GlMvfopb+0zP+H9MEzF28wluwxESUFUNkMQqWPygNj1pogH+QaoHLcrQ+FX0yVG3irUF6Ez
H7NnPn8BL/W5cvaa9icw9JRbmoKUZSmOrNLqThO23YPRRuVmGZnE6VfXybVVj/juG0ADc5XlRn5q
G8+1tuTDMGUbwztJsCyBatzlGufdsc/IQsyJxgFzwSSL72RWKAg4SGJ3yRx/RV7pK8SglkFd+qYp
Oz11GG2uMEOvtasVr9isYLQP1beMAfSyfzMsAh6dySmuLriLdSB78JZhzOGCgtfaJxDxdraefJso
GnZUaWQ11C4M2hlhX3Y8WXpX/UNUL53VX9s/ugk6CZstGc0XSQ/m/2+8TDvD3WYQodFHBeWrMJHU
0qVSYCXYxLVlxtWT1LbXjHE8O4ZYO95oHTnJxvO1Qf76g0DO6itkcfxI7pCv64w8qCFU+mVw3/XY
1tZjkwUfLe7h0F4bypguqq/nOL3SI6XRwUU8Zu3Zy/ToyGgcibLntARG8Glq9v/6A3pkg0q8/dpV
U0ADYmRHEOw4gLtK27US9pCbUYpGOOvZOkDYLhqIYsr1Dgu5d6hkjMp3jZ3CXS1Rc8Z8STDWHbfK
dZOtdNhQ0fNUN5IAcGhlJbmRhN6+OFn4PXK73z6JNkg9qFDt1KqeLQTUs75nh2C/uP7nQ5TFqKxG
vdovZnVLTsOu7aTWHiU6jvxod6P7ExYf+BwMJVbSJkef9nzduJ79peqSlZuk4z4g+mC9dHVC8+RB
H6cED3lkQMpWZyuaVa7z1CbnXxQFnN8ThOyD7zTeeiFLFQgqwRKOd5iRIMHmh1Di1FvXPVO03Mk+
FkjM8oFQgeYaaQNOPoIV9ZTZ1X++PWyxPgBy14flBBBVSFqIOxyzkeSHnrgU4cXOEamlC5BzXFth
sRVt2bzKMFF3O15rP0Wt1ysXL+Vz0Qt1NvMYumdXEuWOXuWwjPLYSjHpV9csq6MzbP/fI869+0hg
UzJwRXW2mT650Ok+10LMw29s+ubGW30tsoL4VywCy4xgUrpzC+MOipWntoMss80ClfHduj65tToI
CyKJrX1vetfeumlCHtaIi8GvWqJAXPk1F9G7UF55BFVc7FhpMkeVPXaw2FfkM1bEsWGOCAeX5yYD
/ojNwD1qIEAP+FDYUS37z18YHMkymOclWdIB9ApHfdMYcYXPFrtWM+/SizmaJyx0+0XG4PL0WiY3
r9P3y6aMjnrj2CTuQTtjix+S9ZULiMhT7HdHVgk/lGqT00I2BVTir+RsmbBBx8R9lzwzfZ9IiNlr
vTm+lXW3l3FRbY2qV/ThMNOMTPzsOSJXQv6rNh6lDkh5bqjCgUhZNIs6txOmjydgIs1TRDLNiQPx
aknnt3TS4U13sBMUyfFzl5wM0/BSes77FCnEXKHxJ8Xyd3GCGj0F0aCaLolxyXUXsamSwzmB0Agd
nV+x5CJOjoBZbNtmsA70DObCGPY7zuzkJmvv0BlVsjW1iVBm2CM7AazlhWq2hDw1cmgWtYAMjLVR
tPhN2mjkejPEXmj+Cxli2puu/Hc30V5A5E3fa2GdyeiMvvhDYpyiiA66TvRDxarltbBpdSeqjCe/
0fO7NoqNbOovAKTFb531dp+PDjc8Gw2tjbzfGEDRx/tXs3Ciu1KNfNXqjXSzjT7VQFGHNuh2qIPZ
2zCyY2kbh48uBtwn4hwIxCSPiECZU6PY2+LMEluzRoQPBME4YQksZsDQsB483+ChG9uNxQBxYxEk
DVSsx1tdZt6uiat8O3PDCTGscJp3OEgLi7Ae2BsZVtSVlmvBwbYb51S0rrMXdtTzGnKLp/UuzX+k
mcCipY3vSYaPNneGr3Eyq0PxYeorSsp75xENsYzTO7cyDlPGIskv55ctGe9L/i4wHII58L9pUfwB
eq59ODpAmikXjzpJ8TglHQp7XfPoNCeTvOrlsm2qpuVSo0n6T4gyJKprZdtEjM0vjQX261ZYx4D7
Y03WnNy2Yxbeu8kN7qmaWCtA81wvn0aWXbPrzPujkRQduoiRIfHQvtrzc6JrKicTFqsv+tGeHleG
B4rW6j6WDAgSfZwBq+1rYYkfY0WAjuM1PvEX7bYSWrXVW7JHWhjMxzpHKluADdd1RhE++2Yh1YE5
TnyLug7VZp28F04bXFnpR+w8OmtdNpnxtR221pyTZobVzkwIDKpj37uFGf47xeL11WcfXpbxl+Vy
Xz54Iyvuyr3yRYTX3m2gowVZhy0ENkNjyjcamvQ4LgUctA7iiWqUDwDe92OHvC8Z1LbDOv1VGWG1
bV2Io7ipjYtgrLZx7UHfpJZhVStf4zScRfNkoeTrSBiIFTTVPHcpYTBc5PluUeMExYvZaOWVUnU9
4OV5kPQRn0IN7pMklTelcluNNux0TQbBwxjfat+00T7A+zc9RDlOHFwQUJF0pJOQ4KkEkn+k/IOX
TOmTEWobo+mtEx0HVEan4FX3yobSSLAcbFJ/XdZF8nA1w93iLEk2BYu/VTAL9fsgzVeujawsLkPz
xtysvdg+QMlEY73rtdMH9fuq7mXzrXYAQmG0/qMKkWwDoZfnGKkL9KTC+WWYluDac7utbpHujsgN
MPxVD8vonUsYvim92akhOPPdFubOjhnL67V/XgZMCjMcBR1ZwrruBZvODrN7NfTdOqYB1VTnPvtO
BoSYscc2qB5VoTIy4WOPd6IVpz4h73p+0jvMydsodvin+Nl21AzvS1Km8Taf0yGdrPnRGBN6D9OZ
DVGMilbDDLO1E/2PSdr4qVXDSQroANxK7RPhIvtKBs4Vm8BXEkvMG/asYj0NhvmUCaKLdMXZstYV
gWcDhIGt0gEgNwiXd5/9ecrajqa6AaAsTSgmgzyNZvjSL2/wQD2zQhAWbbh3632RJdN1+RUKG17B
uhXnMGzPTpTYb4BodhWk/J07p1GxP8HgMjl+e2yFqHbgAK07Op59aQb91TSkc5PTxEQpAHMqk/fF
YUVRNh3xW71Zuf9cxqaDszypt0Zkx89LfpurtQnlM1blodU2SyTS8qHxAxIrdeO+fNZWjs2Z37xX
euhCNqnxpQP3oDFnUbQeB2HsPj/P42LCktZ9LwaS4gfZvHEZ+C5Lw1ayIkYgT9/8hF5Je1p+VVW+
NmOABhardbj3JxoHW1jiZfAoC/C+T2fwCuJlTKdmkw/ae9HnwTprI81fTXYyXh0Iq0mEWXVuK0zM
Xw8cRZ93Pe8RSwZFji+4yE1ZDh7PN0/L8mG5kZ0xgOnIDcWCcykPKh9Zk1Ljw0jBYZtAlZm43Mmg
sC5JZ/rPLsjzu1G9dETLHAKIh8AAOV1qg2WV24TZKeXaOuhB3K5bHpKTCUhjtXwH88GBH1Y6I4LN
7WgU/u8WBzEkeNLpMEQ/3GJKbnDJdp9iuVY4AM3H+KVxYClSkuobvEQeaG/MZBaOfXJlIvHsylY8
K5NxrKswr+ahIY9JXwY7xBqrrPBDXLZVdZgQqJBfWe6aNJZbOKlAxzotuVqtMMmAj99ZETXPrSKG
VzhUpIvz1+qKkw6eYwfeq6Q3H7+TflZflg9hDru97Zh8TRZkpyBw9o1pEWboVs+DrU8QHYV97d8M
oyi/Gp6PJwsIddAQTjzDqIa5IRRjRMjXzAyobOk9VVLDROGxeWlAii5aHjFfswmjV8o8MmmWDOjl
g1kSQGuZxNOnBNV36rYwcJNggk9a+SQ8fs6VOpORSfQFLWt7Ep4e4zKvOAYSkJLbmj9b0ejfbFcb
D59j63nS2bduewn/qMbtzp1KekgUmof0QfzoUJ6eawM/WNaRTWVm+nNvpIdAe+DmkuAmJauiQZyX
D01sfojBKzktzWw8FVXKyJMacHn2rAxZhTlq8TF0PE6SgocJeXc4A75soMTcoSXupUfmRSZInEps
LVK8I2A6t8mIRihI/Moj6zeibmIaBkN+OQyWD4bDYI69SbEx3P4j9sLqCiRkuPVN9022U/pScVlR
3rQPN+F4IZ37CQLczoVnfBqD6NenzjJRNPk4YtUdvUu2xSQ8bZq2YH/auOMuMec8uhoCZp2b8Vb1
ENHiJuhf2d2H585sMcbkHxgN7PclkqXDBLDGcW1sBtJ5ziamrP1Y+5zguXq3Wt3bpE45PeE7G/ah
lQ1IFvlDokGIhQ5pzPzapeGdsPv5mqGvC28yT8unSJ4IeIGNkJZMInG0qAc/ynM8mdbbFCQaU5aJ
MPgKqXvQg3Kq0vYN19/42oe+OgzEU+5dkVlfMWpcsCAPu5iY9CusWANp66pOOHXJj/pNIteXspDu
d9mzKm/JfTrLKGiWe/TcClKXFrTifK3yKRqJ5dOkC92DVTFVtKh3YT8TBVInBtvMyLipNO+fp6H/
4bdOBCSvbHZki+T3ss5CWH/QJpdPPct6iWxRXiv4c5uxoxk2qIdfe7h5J1Sb0GES8g9tKwy32Syc
McGCM96dbmIe7pQV8U8JW6w+7pq1H432Q4HchTrqvmujyoG48FvNFIhNj3YTpGsmPr/4WgzVOc2r
f31aeKJCl61tMT6HKzsStMH2nCs4QZ1zJxRMoa4I2JVMbeuM3gydWMGwhDgF0k79tnWeuVzXy2dR
NiWvDMClGledaxPpLCfejBmPGeTRT4kyATkFD2hTEs0xTOaNMNCzO0Pr48zZOm30WzPy/uF4LKyz
qvHPRUbchUVWUaXHh0ZOh0yNELvqmOnLnKYRGVg2JWUH52Jr7E2dc2E5uIOJ6yfnsMFMys3+aUqu
hLhQ1IDsnheZ6dSLi4rR6MzHdReN71VaEfUzhHDU0mF8V0CtRlHWtyEIXoXKgqtDAw4stNa+ZY5q
VyM5ik8kCNc08gkav5iWtWAhdIgq6J3pyI3Rwv55h6D2lI4a6WrD0K4p6OTFwNEN65J8WhhFlyrL
xy9d0+VEv8KP6M16vRQyC5qfyjt/ynq+r82MXfXG9rSctRgZ6FpF2gLI2uAdB2v77w8WSw1csh+i
azUucEZ6vL/7ySAYuU674aKkC2ZWRNqz4/IfNWJ7t2iNA8oxbrZdNOTGt4n51CZ03OGkt43zag/9
CoDstubRCkE+ECdtT+UfK6xfSS9oXsykuTtdiIyyL8NnuKpEyGeVhVctsu4V4Xw1G+ZtQxbC5xuQ
zm9FE3TV1WaB01nBvq2s/jo5jnV3wsy+o9oM0WeT/oTZ/mhzx74Xiqdrqo6fd2mE/y3xx+LaDbRC
q2b0q7VpNT9b5cEG7nCRr2FhZCvNCNVxBtbNSjkHXzPZuB7xpEVVrQAOGheYGsGxsvx3RZu8qqM8
vYtoKHYQ758W8rkTpdcUjtBzVgIdw7H2HGaEl7taVZ9FpdFezqOmdOzhY3Mox+Cy8ajEDsATA0EL
JZQF4oYZkItoY2OZGFGmvByPpLbt8IDlq0oo+Zu44NHeeH1d7ZzYdS+6/uQOZvzQ6n6ddUb/Su2t
P8K6OASBZ16Xg3l0fW095Gl2sBD44V/SL0uxSrise/AH75nhI6l/ZpRd7bnX4vvF5rWIV9jLJEnX
oMOcbEzOn5MKUG3J8zCfPor76FiMr5SR4gWHZ32oyWsC/JYRBu4CFRyrK627/2wGRn63hgESlZYz
tdBIZ5mTXS0Xn6Jfts9ZUYZ4hIf6I42jY9Gx8446Qhlyu/8yJmWH/RjFttahlnagtTENtO9pog5Z
R3xp3EvrbpnNTvSTuiHmfc87bzhranKfKz93n3PCsXzhNweHaEvWSfx+7zB4YIF0XP5Xy2/FY4I7
OWDnzrXVIUlWdL/KsB+tfAp8yabdZmI9M19q9up7lMnBehHuL/VT5OC/MOIcjb+Di3xmxQ469RZw
Am392bTP4/dlGWOPnX2bj8UVxSfHlDuVGxKU9TfXFN+muGAhYyT1TQTEguZTXVwz9IvbCbE58Fqm
rV2M18Bn+s1rtjYkUQg+VqJmNvmpqmIHnPPE9Tp4JZaLZMAw+tiQfroBR1eQWT6gB+3b8EAA23e/
serjOJJc1oaErVXMu9YQ87udIFMaOFr0c7S1+AG7zbvg67u3iDRPqq6Gaz0gl2QKvOM7+5GnaI3i
Jp3A2KnyW1uWT4v2UdNrZzUYdoG2kWIYBxkpSEifuY2y4ETZgxHC6Z7pjv6ECXsUHxHn3jTLn1Ni
GE+w/n7UGoMZtzTCH3Y+sl/jbmT3/jWn9lwDjMcHAjWEy5/3wxA11wkpFysmdxKEajhqV6bavsPg
5aOYuW85grk1mY+nTIzMzMWPnmTNXZwYD3uImOyF7HdauKXlGF6YEIHP9vuDlCHjH6PA26lD9ejR
iOfBBI2mCN8RQyYAinTPztcSfeVkkfFW0GXtmODfieulpm43Dqd22dRbsxjcQ0Z3v+4FILhJm6Kt
lHhsbG4Kf5DjC6HQc0omVgFhwr0i2jnaRj6ISyvbK5GklyyImEiF6bAmQnHaAYuhSYs+wpIFOKrz
Z/IEJtxArgPznZ2HqbP/L0LzGyUpwhliLUVYn/1+RAjvPbxjm7XJtm21d/YZ6Bw880Bag34MABNo
9KlI0SUpT7TujtSAsLEts7SZTktNSYYfO1yrPflmXmyHKD41ac1MMU9/GSRzDVPyBeyOv7EYAG8R
3ijWVz/DoUL+apoHocT8UFb+Ninx6ztet+0Gb1PpgEIYN63NqQUeab/XKv8eqXWmxdo2JQsQn6XB
+LD/2fi/c6me/aj7GVhDNjcZ1QYF/YYnJzsFzZOj+8QYz1h2v5M5NOvZZ+BrckcD/TvUBnAa8aYa
w0ON/I05SX7LIm+Vpu/toPxdGzEgCSKItY1KBENWXMaTNv5JNLs8yzmpgKE9I+2ENqbW1dnRHlNM
ZmFv4OnJK8J4h8GrVjUIoHUjyWghV4FE+KAjHtXtrgSSeVt0Q8Va1SxZ1JhFXPWk2jRCkoSEYnDl
VtGXec5+cbKk3HRsCQLGQJ7lnHNw5yvLQ+lRSua8vSTJbIpqhvzDlO1NnrM08rcOWdmrtueU0QdT
7jEjG1ZiAj9/KC+Tc5Dvcx/Z9V7pPwvb+5lr9bhBtuNQdRfELlGHTVPvbiLW/65eQ3F1cRJbCqy0
5rD+JRLTe9RNDJ6+1j7iOYox6+jOffejcDLSnsk6Bm5Bg9hRcA3N+Es2DjC0OcAkQM+AP415VdjE
0FmBpPtukOyDSJ91qJ57ctRhEvJctxJVyeSCAXbVlzTN24NyqGILrga0FCCp9HNuQtefmN8F2XDR
JsPYp+n42wftMabMG/FQEO0pGG5qEx4C38YNzmXsCHu45sdAU+lKEt6347EpVrbou7svuqMXzqrx
DD9fj13NDQMCgrVIbvSY1XGgoZ5h+vWCoyW9wEPct1pXUTqxmTGxC3VTQUCCzPW1QSmzadHAOyJd
O0lJ+OmwmakmGyq/5FjlgqMTaYVRaS/ELVwGGR2jqjk1AcdTWYlyhbv90c4kmVLnZDCrmpzHCFSk
3T3phexOVnZEj8IQHdtqjI++aR38C6Lceb8KI8iYzSnOID2rtlPFd2xw7HFnMJmadPFLeGGzwz3V
rEbGmZxURM8CEbCA7CbxFrDXgfjGFypAQm/08mfhQHlOB8QsplPfje6rrxuQOBMEJ62W3hANfvf0
YbbSRPcuM2J0/T4/To1NipHeJ3SGkqwwN0jZJ40rHDm/ZOVNO9t75GWYED0bZoduEBvVcbOyKGm6
6tyRkJuSiDnmYXXMlIU1LaMj720dTT9hZkyMXzQcXwgj469jgySyD+z0WDtVtKtZcWy72n1DGe8+
CX7mQADPw5ybyk883ztl/KdUMJxdJ0I8XCkoa7E8Sg+rbFz1FfyvPRZSULSxzvkNx+Rsde7FSayX
0C8YVRn5bVZObNjod2sJwnHddpEFsqmzsJD/YOgDtwZ4jxs6aEwDApZ0SgwuhvKgeajnhU8NmofN
Ph95XSf5AHk2HfXhNEZ6fcXgC4ezTZ84s4gj4wdkmpOx0qfhFzECIz1bA75Umb9TltJg1FFmFlp+
NQXCPobS5UqFBliWIgKh4ytn21Y/fLcs5t6HKV6HDbVg77qyvbFaGeR/wMVhYUNrmrEXgbsDTmFP
wEy7LtgGbTKMmiDWNOyZPYt/P+h7AERuQAhJ3W19fyAmxwNeZOpMY4OcmAu3bG9py0vg/x9R57Hk
NhJl0S9CBFzCbAmCnuX9BlFVkuBdAkiYr58D9kzMRiGppVYVCWY+c++5dsVRSmLRdljYHjhaqbhK
aOqJPDB2a9JEE2cH6ZFdryLBPjoP57RW26hEvISCxgvKNHWumNza+J/WoQ2IZsr2mAOJmF2T+PCG
fXgSebuyIJK59YG2ZR86QMhFmsaeGxAYMTq151T2n9jz7l3L+SDI5g0ZdQNyuQQywYNDvbw1EsgX
zvSIWukTmjFZSkP+Y0FYDLqY8tUW+TGJHfGYqW/i9PStrOU3+TLg8AnBSvAoEkyjfqvRRHxkTdyx
w7r2MJaXNGackZE/IrzqqZwHjRaPJIMsSjdjh1ooQuY6pZL0Stm9uSSuWBYEjym6XwpAjE7BTpks
QHPrVOiLGcGn2wzWV5jZfyxFgUGNHG2TpT8bVsqWK+eS5SIpNtaAomWItb9Cejg6I+MOdSL0Se1O
0gYfMCvBvI7f+LbPtqlPuyajdVkYijK1GxZauLGSFW9Ram4Z2/kgej8dPqLowQxuaCQAZsvKhJoD
o+ckAIeQw6rnrBEwDYtNZCVl0Lbcb3PHJCSe+mMJECPos4x4XCKyGi29gIb7Rs6Das8ZeYV8eQKC
Ry43BypZcyhXvuFbInl0XEmz/ksS1DtP/jPb/SI00JQgLE1wo4y6/QDVaGum1Gkl9jwUgrhJ5/4L
VhaJP3SSzCW5RpFFWUTGoG9MHxxPqSBqmhYiUFmFrOKtTTUT6ZpEpXGHQh5JUPvSLDFDIa0KJ0s8
GPl4tpDIv1TkEu8oUxGLe99InMKk87aW3v9J+oSnmi5GkyUnsf+MLdaF1Y/1b2qggudVejGcwqQS
z3PyEhL2rcPgBElXQKbvymyjZZT7wmuY59fLNiun/KJVLCn7jCW2dFlWNs3Rm8mclvWnPk4qjBo2
xHIYQ1LAEJd6g3kYmSziPOwvWLyjmSFf5Dvv/cBFbs/luPX84aqycWMVrfYu1Jtp193Wt/RHROvG
xuZjj6Z617gUBUlNDYHb8Q2ggoMLsqk2qsXvCZuEPjVRRMnmyYfBhZtm9WmeqbVsLNJU76GZZ0+N
KvpNIXRW9RjTmkjjiSRdbVPqRXOnzce0M5DW1QXW8ohzkdovSVv8EmbNldl7yE9n75CyMl0/CDa3
eZnaPOOd/0i+JvddYe7ZEn+tMyHoUb+N6xHHZG0J5SF0mEaR1g/WbzdSi+tkXzIjztlwje1VlrFP
swNnbSqy30JHg1kbmoE/0duNI8nV7LvIZXSSR9ua4stg3rGSSHdLxcivjywG+WV3omPyqbsUru/G
/Y5AwTPM4DAVc0tlRPA8IRqP0ozfSCJpj6b2mzShpratIqRF7ypu1qnf4pk49Eq9N2CJ94zBKb2K
mQ8NpmokBw0sFfk8+2axSzHCpJLr2yaSZaNZ68PiOSdnXCvqwu/O1MBk2LI8qbjViQxmGgmbLij1
FhN9RCRp1r+Q5q3vDdc4YIvQdkiM3c3E44AC4iCXadojXeATIK0dy7b86PTEo6Z/ejG7h9Zw93YL
GDkBXLpDDUmFk+vOoe37I47TYTtnHAX1QhRKb0DS8qmQsrOqTlkEtrXH48Zusr3rkLMzvRA7vzet
3VTN9ba34fHGMYPPPCUgiUGU1IdgqPLiMOFmWqL+j574T3rtzLuiJiggl+PRitoPQAIMwiysAq7p
GoE/760FA7gL6tjTXLE1fG+TMYzI0Vkh0Zf9cy84TK3KEkFp9V+FX2lPEzu0FG6G4/5UZed/6i4i
pj4t080genoXkPhRKcWevAQ3MIWEe+CA0CEAt0xZv0Aed1gSQJ0cU8PcRtiaN1M1raB2uKO5dnb6
LDrlVuoHFdTXSiAI7Hu4E84SWpHTb8C0kRaqR0lIoBPLgYoJMxIlG7jwyFtswcgi/tFLds4Abxrf
24nswmLjyboLgNY81C4yk3Z0TqlvL5RoNbQzbGhqeo8TIob8MlFhycmagBsJy2b69juz3bQZMTqp
/5dCK9mXk/vAyH/TF4q1ST2Tm5KWsDI846Fb43Y8NukMh7WwEerEy30laW4MxBA9ehMKxELqW0gr
YksI04L6BDrtmECfWhAItVt8J2ADButPQ+wo/Fu076y8ggkJE8O1jHkiFE2sNt5GxLIjlBG77yIF
aHtOaN6VY57rb7JID1gKSBIgg4dgAvgDqkHnuCk6RCiIAElqNfIgtdGaj7h/t30uvyxCEomjy+9t
DFvEHFQtGmHUG4zvTY/PIwrauO3eK4yeOxoVFDYZAz+M+GFHRJg29yn5eWBaexrVwSvZGPITfH/T
N/ke5OFufImQtShZcNRHO4LuNY3GHe/gclBzi07BfxVUfkdpldvRjX7cbjg2sHhCNsYiGNFCr5pN
Vj4FGb9WoQnUUPzSY55w7tkKosv4oyzL3jIBj3fmsDfHytxLx9zCxoG3vkw0+5hn8PHPjH6vXRef
23LuQ10DrN1CldTwmYEZp9vs85gjDQBBrFfWpe+qKrRk87fuq8caMxDnA8sTt/pE20cGWrp81pwt
vGZA8DJnFTPztpkdd0Yc88jKJ02YC5RDY8NVyBlo6zOjz2QPjIl+3yUIBXveznLtw4A8+Nor8vxW
BFeQlsZ5XkaO9DP6Q+/gDNqMXcVbtmSJFkE3SebY37lpNJz/jGY5IHqmJs5duvRj0DfVeI4Xtcv0
8TkyPf+SpPObtYg5lNqjoSVfs2s9upUCW0/e8y7qMhk4C69RasHsW2wTqTWHmumh+Wrt39wU42Oj
OURgjhZp7+pZlx+pjeHaRXDFwhOJh1Ss0LVo51GHbds04Yod4D4mhtrYekn8TmYLjgSbhf18Nw1a
eScqnYno3J4GI3MDRDpJ6NtwtrPsXSL2Dal8iRuf6NpaZCE7aVMI2npyAMJ2V0zJiCmX7teNTcAH
N7xAKvaGyVs5FMY5JmdJK/XuAU0cgq+yBhtu5qcoUW7ol93CTnv6klX97POVb8YUpZNCCi2FEJvk
o0jLOYwPddB1qcleoH/RoQvc4Ss+sK1Mkfclr2mDBEPYvbWrDPK/sbCBZrHCgaSdFkbP3LRTgO7q
qWYaHbbjz4IkNkxKHJplVZ27djiMw7DcmxmfaF9QC9uS8GzG7+S+bKAE8xGTXsojNb6msnFCV5v6
cCKtawduZqsbJRcLaRXUtagesIVumZqjFS+tc9F/Z03uXgwJaDeSuyWajh2K/hXZ2IbMAu6WRDe2
jYhPzkBqIxHHW504sVNqk5lOTUsGdvvZDN2bLYvdXJh8Osps2HmdvHfjWqM8mI+cqc2+S4ePSCXG
odbyHxa58YkZs7WxYL7WhBcimzNJ5BZD+jy4zgmZLYwxn3zcxQX98DkAUjwNtvoVRfZ3KCw+Mf5A
wzANm6jAt552L35Vi7BA8Bz6hf63GM0nxrxk9tjmRC/lovHOfhxVDruyjftgX9jMkxbE/9se+JiM
E9izI5MMwNjqJIb8tc6YCNWQfbdGzpw/k1q0TRfyOyNkVUCC942T9me3nQ8zCWKc9KY49JX/kCVj
MKxjK8dV086MhcDb0QvSb9EliQzlgj26+0RY+dakJrTtYbnq5XCwPGFtiHplbKsYNdGAsu7RAUfL
xq330TRLNo8MetqG2Aa11EezNz+Q1Q3Mf1o9NKzfVKXawUqfZzdnW5RNb8j7/jR2wt8RaJZs5iRp
j+HcMZ8AJV0bF8F/u5TEkfQL8s/Zn8n0xbZzZ3W8sQNKliApeI9EajKltjCSW+PPtHQEgKO4ykfc
CPCE802FqBa7GYQmbPUbp5gPPcvdjTT6xwh5BOWztxVZ0QQMhRv8AGfdrb5NWVzcprAR8RrXQYl/
xLkCiuZucYbWZ6i5qRKmcVVEPj14GsZ1bOKgM3xN5aXtUCHSUypJf5t0DL5cmo4kbyumQdGO0Vu/
jxc2miKFJesW11ER45xiIR215qAi9muiFOjY6wUYf0aGXIngg8AvCgo+n7AE8CqGjZdZHBwIyAap
/Z0t800lmrmj/8blhUPRa1jwGtgRyCNuA+Q1V3rICCExzwiP9VcSyUNc8MkvUZrXx8xkuNe22nDK
SPQEjcReiNmQ15M2bszfg97op8GrvhnG6IAbmBZXxiwfk+oOSd0ryQDWoZbZl2nVsGGG6UeJitza
Fh2v7Ia3odKcCzk/Fh/DDH4MsOPBY3q8nP2uN9GdJO9MGk1AjaBRohTWgWQ8vwd49y+Z24eFNWxr
TPk50lEjDLnb8D5qZ1dv1btWyIPe2FEwEkUZOnbKxwX/HYfkEzorLdCG+HvUR/tgVjEORe7XoAKh
wXZPZ6Bd9VAb9cdcqGjXkfbn+nPxlULZMKFCqJnORVlrUCQAwQxIMbh84yEbqiLs2moIZ6u7gp6/
H7T6l+RLFBoeVaQn0AiW858x0jEWllyhMyut98Tts/t2U7GMiU1p7iOBrZUo7THIscRuB/J6ZTdt
LKnUsbTQjmGwfCadhqje0XqH3DmDLBknrp1gyOlyaXQYkgzju9RIbimqfGMtlsK4xQhwJJUg1viY
KmO6VsapAfg8LgIjiDLR8jlEEi5g0PCbPnoRqiFpEZEnfZARlplvBf58yH5Up4gtHByF5RDKqoK6
oqfvykrPc16ogzBTCr4M0nJUrNPuXKUPHpl4iYsiqWc7fo6kuOvdQedVGxT9vMyZ+bSrnV/GNL/G
ECx19E2GjwpW9jaDES09TYvzNNaZtisJIYM2hokmM5Yns04fJNGOPPDZY+6Nz73LHG6Y32Y1NM/4
TkkOGD5xMtQXNKVvDg6qyYiuUxVdSzk9xzXaIqeNnllv0PiZ3+nE/D0X1Nvqu+0S5lORUV2GD2Xo
NPO4SIuEFFivj4EBe/O0cdMuv9SKMNxeEZADAobrlW6X83r+20bGVjcz6zKgzhaT/DL8mdl5xx8s
M0Buyoj+VDLtzmPGK+Uv0FhyQooCaOnFxSjWZKP1B17iTc/KJ4znaNkPZfxLBs9a8yV/iJ8t9nZK
Hs1g+jvN9lykDtTIVcsOUq7tHKvMUcjD0nS883m5zy16fqSAQGF/pIV2TwoueQMhaKQ/OKTSBVVt
fmXD34khwGaMdePaDTOXqZuQlNDWP5Ol/qUlDY81Izqt/swxASHGyOCzsJ2PzKfhzo12M1q0D6qw
vqrE8uDTRUejZc0kqpipInPYZqYKzLN9rXXGHp8iOPUIbh6SjTAd7eRgIrbAsZSFyFqHwFucF6lM
VNAe7XhM4guZ6XwNKttZA8k4tTUSK1NQSi2YcHVUAZtlZITIh3S0uefQ05CeCyzCoy9GlO0dcuRC
zdLbYSetvz3bBpimPxOt5WbRu5ACvrgfmJGyrlDU+Et8VI3OqAsxEC2XRUiPMzKlJxtCSktsvEkg
Qq/eLCt+szUOtax9hw+K/clU+OlV+RppCxe+ZtHtDSZ6e8+guW+Iedazv30SFaeyrr7p7N68xU2P
SGaBHqjuqfO9di8ZZKe6YQfW5DGftBkMqe/ZVtgmONFFMb2OMxol828i+j+85sbWzRiHZ2ncfjVo
mc0pIuCu7uQWp9zenzLxWNgVkcLLLh2AhSzNnpUS1M7Oi0O+0C/hsrywhP/uc1zJdG23kWiZ2r9s
QoPTNyecOwPnwLpScDp5ZPr26TUMmYVJXzy0c6hIsAp0mjCdaWAiBnvnOtRIHJUFlK+8haEvKAvs
ArvlwnBoR4/7Fc09cQ39V1pBiEcdyAhEAB2LJvpryjvAenHmkfNMrCYxJB2kjxC+ab3tRM3VocjB
GTX7kmcjL21rptuUKBjbY0iiCLnZ+In9vPiKuDZjeh/IxAjjvD4xTyu2bYmIo1VMz11n10Wzc5Us
t86MerYKsVZoGAZKuW6v62NzhcTFdmzYLiR1EHSEgqztFkkeEWeNSIpXUng2CbikE2KLjaMTc6FP
FYgggSErSg4LTXygU++a00C3msFo8JWHZgDyeIAt46hJnvqu5kLSUoYEPpkuIQIiN3DH+s6wGBVQ
E01BbybXHJ9PaKkf0/LtVUFX4ngyclJyGcI7zUwnZCRPrWPu2exGO5K2yfajZEzB5dPVk7tSlyLI
zZzNv3hvkhGYHjpvy0LYjGXyyN4D3wSJMVvfea6kXQfCK45wrbBEBpD92gBk4N8BTbxPaCjdha+7
5dEonWczqX2kGAZDVYqPLsKezbKg+Wlp8ef0gxTmMWxJGWCLy4MYc5zoiuJUecg5tJFsUV70MrG5
AKAkbCIDfX+EpT4SzOddj7p0qJmsjwtxjehvZpovik8gIfxznAZs0tQmZy8XgDViLNCvaaUEJaP8
sR6ZjKC0c2Ia5+G9RD5Ziyh/knVxGEU/hJqMqHwaj0BvC6jU6FOqAcPiSMv3Q/HVLDyVWWR+xsIq
T/46G1zHKI6ccXaMLdm3RDGyIcV+1Zg6A736ChQHSwQ82K3n5hua3XbrwgHb8rofvUoj8KpRaZAs
5UV1wgzYhG8GCTmU+DBa4pJJG3PAZMpJwYTrEs41/yfX5TXAQCI478SThtfXl9yx3nRXOTHSIJ1B
eY+yhQALnKT99FtGxXTwy6EJ7Jptfme/I7xAs+kO+ZXhDaQNq+ZDVrZ10LOYK3vm5KMjq60vqt8M
B7reejoUgxm8FJrWIeXN99atEQqBilxIdu/W3PKn84qpHV5+GmlCI0vxOPjp+7jqk20isUytxgS3
Rx316Md29OgUFpvsYrk6uXfpJi2odVGfHaGtQLD2X+GPS4A7mQ+US4RKCdGmjCtGwr72HQM63bfA
lTY+tmBckYyeVbqcCQl+0gm2Yn7ENzS3GvW/mzINirgchEEB0USQT32KCN09sdesNyjHN4ufD8cR
motImKHJ2EPMvJAg55Y/E7yAMIL2TiOkd9B1002pRcw1sZyUSN0JeMCuSp0Mb0LitYRX0yvTuxDh
ye7C5SkS8gUBztkgEnW7LGDCAB66hxpEGM+Nd5qHbgW1kFmX1Y9NmzhbraLUjnvzyzGxkGdP3qBp
O0ocEr4jtZEKAu5g6dtpapbdKoEjrOGV+7g+YpOCwNBarOl8eV44EayeItiIxXRM03yv5vkvrVyx
WRyeWroTTesmwmLnMzZeJ2zVHNqSHkQp0YUld3CPK+o0K+PO7xrylVX1YrXO1bK85U6S2ohzYMwD
ZpDHMktAomtzGVCYgBti7hH31tNAgBLyDpHvUAb0gXDPrU2oEwrD0Kks+4R3kY/ClEehN04HW40/
+lAixGzqGg2Tc8/IkXqTmcG2nIxtyD57uSws2hYCY3aUwWgnIKr0TmYdltei0r9GHEHP0WoRmfIf
QkvLe8BndzL/nYrxgVGFIoqEERKQe0xSU4HFhqEO4ptTDTh71wqXzNY4+cjA3rAx/BxBYiKx7bCB
Y7ENkWP+Y6EmGHgQvyOmaO/0VgytxnjVMv+aZ+XVIPcSBaeubdE1P8YYf9IslWe7ZFZa6MabGvXA
m0GtVL36O6RduUMaonFJ8E11n3BnUKRY6KmV/KpyNj0dZ/Ti8AinBU26D7455rN0IN7Z5HAmNdZm
WD10dWi280vn6Q69BHVJXtEHRGsmKSYGsxSocRTRtzUGrjgmia+0lpcoToDzglSEP5v0Orjbhomk
h2XHjhnPoNjbjRjhuYFS2ucYB0Hx1658N0DJ9aXVdb+NFmMnwFjREMcvOGdRlheFzY2PW5z4cVxe
Ekj+KEgnj5GnegmLBsPt9L1IMQxE3onF267oYiJzWXQQ7vlo1Br+QN1COBL77smqnySIGLff5y4i
NLQXX36utI23tDbeRZ3YF5TpumWsSuDsklFReY61s6Z/Rc781xye9ViyEOZxnlryO3Pdih9zR2f+
cF9o2bxnFHfREb5sDF9rtimC2F3ZPTUeiT7U6OnGiJwTVuZoh2mCWFSjOtSG2OFJcQ7EtIUsaOyt
VeoMAMiREuvd7Qylung63f7kaGGdged24fOjJxyhycylVoam5ubbZHI3NU0vmzMkHuoHxuFqkO3r
0J/xtVBw7nHBjYQB2XN6SoseTA0bZE8txc49QeTpzq3Q3wzGjJAtYyQ+VIMkKNsXnGxvvkNlxBGy
8338/NJg3ixV/Tj16jpKEzk75UPDEAoJcHItI0IbY7p2+A2MMab7npArWB20bAz02409udpBU8aX
WgIjfR4Zvsf8ZSbfzPTr0gA2S7NCctOGuEuipJg5nia9ebLicq9wknLgSf881f2DYfS0p1bTY6V2
PymnW9QnlzbHs+EUOXwEEMXXFmnrRs7qTmsGcYptG2e2018bvG87N3swtQdDJNAedeZsVucdLGqn
zdIQ+TzFno7FDXmjmJqZ/4fn726ci1ofkWqRHPqAyVdskGSg8vMhUKzGPkhBvB2o4pAmwdeZeOCs
aQHVm4Aiq0Xc33et7O6rXHF3EQazYYLnt3j2oSA7Z1ezNAYxGg0Q4l6rdZ2DZ5XxphKu2tM8obJ0
kXKWLPsZurzcdKFGxdEFScjegz9Hl5L45wQlfRCjEGeBz0jv9seoDvMzKmBvc/N3r7OrlbfcZyOP
4dLhqEuRPqNVe0WeBIAWvGuHeYqhIAx5XkUqszQLMVVlnM8+6ZDSWysX9TOBGLI1QjLXvF3ure4R
DbbJkC3hviwNGdxeCEuMjFwXpIBIX+FEIljPkTU7w3TNUy9cEEgdJYrX167CZkc46GYSUCvqCJtl
nEA3SJDyvgJQoR9Y9Celqid/AGlmaiq4/cskSeGykJ26RHXmcXPk2DJVUr0o/xs1M4XnRGzWjTpA
3Zxukw6PL1mi0sD/Q9XMeqb1rXdZxxKto4nlOiPl5PaOOWk9nSDyP4hpnC83SSqsEju4oeSILkoJ
8SBUEa9jCSypZ/CNzvcemIR9j51dbiOoLFiF5hSlo4GeUpmZGZit+P0Pv1bavf3iUDKvo1wqHap5
nMWYyxiWDqBVVg03Qw0yOHY3j+/th2phyJP0FjGf5D2xS3me/H03sXQes0o7QN0+6oSQPNUsgQOC
KthhatiCncq93v7+UCAR8C33TUx4FmN0SBbxSy41jmLEHt7IMe4M02isJ1jtAItu360SSwTTpOaf
MSfMh7PKXjFzQgpLckSmN6qbrjBiguLAj8tFTU1aiG3G+OtAPfW3qqkhYHpwldVq3scauRaxJ7LL
qIqXsWtGTKx+h8MOI07uYvLjw2NxgXWY5mT7whn5aXe6fhQTIipkIP5LVx3larMbgGffslEIU63D
fIhJaV1AsTOkaTZN6c6Ip/OroXfTlkDD+WzXLnjaeYqCtOd8HNHDaaoWfyYS+rCkb/IBlNVccisV
GIW3hlH9XQkg58YX2RMGHLgRy5yhEU2mK2DxfdI16R0qRdSnCTx+Zynyp9H2dnNmEEe6uM/Gaivs
u7K9r/hVJ1Hl1lEF0cdcAlcXkgBrZsSoFZLHypjIMY146zKHdcuU9svHlFHxleNDlajmdYZOxYs0
xde8+mAsPF7HFZhfmFWEDHZ4mEb3U7dsOphhaspg+I8h0hnlpYnm+SFrKbPlEmO6KefzLYhU2hSL
N3qSkTgDUr0aZW1Rxju7QmzF0eOcy+WPxu+HM25JDLo8XUg4nl1IANsk8WvyauttFKn6wTTzGq58
yYXUKxeyTLZa3PGporFjjW033kHTYiSz66bbXJ0xahznB1j8rDPw1d/wMKlCTuUk2dUoMmUE5Y3I
wu2bnpGryYvJZiFIwY9tZa9/M20qT3NiTQ9W37zeAOvunIJ8LCz7Tkbtwt3lPmii4hywjOI8dzKI
KoY385wgf+wyG2PYaDAyVTrT8E85TPSP2QCXBgTDiDJxk4Id2xUEFTb44E65S6xD7fukvhkAoWM7
kYEd+9lJVJTEPQfwg8W+ePVA315UpAlh02QL36CL5BNfw82WKBMYBxbz5qDmA3jw5lEdUOKWtMmr
UtAu50vHrCpZYV1xdBaG5d7fksZAkye7yMLtPLqaGepFQqO9viVR0mFYz5nK8+fwhrC4vdO0xN9V
Kx4TK4gxOc21wim+G2TEJnkeT7UtjM2N1Uth52+qcayetEy6u6pDl/f/fzvW9R9wB+69HFh70DwX
h8JKvpGaH3Ns7+lUy73NFDKcagMcPDDwO35jl/vt+YarbleXRpUysCmrY6qLtzrpdzc8l7RR2N+I
dFNZoozol/XcSJ6nypQbHwrO7UDEUAn6oip2TlcgHWhof4iloEmuPWZWGDyJNf4PpVaXYVsq/XK7
bOvU/hVDoiB5ZOOlX38YdDxQ0LiNQ9bdsxq5cEmv5/v//VB6n65Z6/fNWD+NzBKol/hPthP9NiNI
oduvFiurKN7HYTcc6AjmDyvyJG7rHjlCw0MgZtt60qoubNcQwaqnxkVMaF3jukwvaBj4D4qBhkC0
Rt3z1pMU3HsT4d3m2VGJf6xcEi2XuMw+isFlVetodBbSMRhKrBEthfpVkWd9pm57UfrH1EbpX4g2
6DgMRtT/UYO6WsBTi/7egn97BwcA6TZvmgZDHCnKJzNe5ba4atop3hk5KgAbqeGNIdMjENgYTNYt
px1WvKP5KmbjLS9L6yrTt9tBG0V+AUmt+3BlpgecKaSLNxFfRBU/QFMUTyYYizG3Qwi7XPpjW10R
lT3CpNe2thXzza30Ts2IvkYsICccj9GhAukX3tAJKh4fptXklmVzc5w1N3mtZv9pBsJ+N7dG+jqk
BlM2NwPovv5Ha/XDCW70fmop1RcO7l5o2dlDbU5Wc94we8PVv3TAmzUFbrSJDBS1LrEpfSGn/ZiN
+WPXcBh3NhPdmZvumM3i6T82WjZCAIjjFa9S7JGIQOOOGBGkrbpPJVZ5zUBvsKYZL5V+/u/Cbz3l
o2xnWYXRT+v5UiZLxxVt7P57c/BL1TTFvNdBDmSiILT4zgAN2VXDa8bQEZXbpJ2nBMcK2t/uEtuw
JNP8ejtPtLiaoNG5No4VEIQaVQiRvL1+uAHal9lfjswpaBwGVoxu3qY/4AweXU6sS4tpcKP30jvq
et6G4+hCR8F2HsZrfGNb/LtVOCX3Gu0r3Cdz7N1dXhj5+b/7vc7d+aH2mjdlC5/5LeiAxMYYiOCj
Da3MeGpI37nzzMx+yti9Lk5DFIluz5SlscmwZjg6vmRb01tkmfqzy+xxjo48lDIY/KgIUgwmW5bH
Jx1F1X0f1ezFVxsQuyTv8b8vAVGhht5HNQfLjZv3GXHgKrYD69I1zUnL1kwVVK4nJ7HfIi0q9kbK
3hFtAEw8uEINSvuD38nswBXL4AmYEa/l+peIWnkgOWYNWagfHQ0jWplHCEs4/vERo6WS5a8NjaDv
hvollvoVCaDDDMjhVxTwgYYz/qUa6a20zMbm1nSXzKnae1xv9Ax8HDhL5g883nDY1u/JxVU1EOyM
XdRtd0wLjEtTO9vR1OXlxo0ZRPO/SJ//kGSWmekbe4yJtR5RMbPhZ30jWiZ7DdE0if3bsRLgYxXe
IL85GyGrt+xHFTdgC0pxROZzlxVJE9wwMobK7IdYJaheUfqhdf8HUIRPBz8ZRbLHNQ2mQor725di
MGRv9grfGsdqpIXJgDGXcRLqs06fP4eE3W3ZEWXaRuLZH18hHeyXIku+46JWQW4bzCdTx9/lOvsU
+DX7GyZ1UGm5G3LroR4I3XPX2AEDf2SLARsYarba5f+3ZcE+ozCA1uzN3ck93gDGt1NfJNTKbewe
DZRIeClTUDxrkwUuEMBjRzl569saZZoBYgmE42unhpgqDslAr/drcATmh/SfDtKvRv+/m0pKWjR+
1gEXMsr2NXNARaN9zEaFH8p1kB+2/RQqh2W0unEHjKw4jnkXr5qzNOxsP6MvoUR2Vq8xpAEWGu30
0+mIWqrcDAhNIgqniqCc/PdTDWcI8xe5NepWvFkeoTB+looDCgfxpryEvatZfVUdyeYVCCtOo6He
DJVjbY0VgSkwLJ2jtP2dbLxPN9rkLNGx6HMP/7f23Oe56/2tlP/IZcSSahb80JisCUHUBoweR5Y4
Ci0tRr+dV9rZUYuiFwFx6F5y9rSVN16Ro/JHFXOXetT9/1KoeH0o0RGDpIQgZK6wdzMVInItKp0x
Qkl0awkaz9WPRI5oS4/EdJyMpyqymaTm7U/TzhpreLgcApzmRnLl3M7K26nJ6dlUg8lK+AxGrQ5o
BEl/G6FMeTWDg9tXVRjJGVFvvO0bQNnChZU0apYP68o86Eb8TzE23hVzyXJ1bebn8YIQpTz4yHn2
s+9c0qZPX8r+QkXffPR2Sf0jnfQFIIj737lj8wCsf7NfrR7pEnc7r/YJXVaau5NeV50areLj5FjP
NjiUticXy03kL67Mi6GzK08xct+PkfcP05nJIM75V0EqfOgc9b6k9rCDwshoILKjl5qYT5U4+wUh
S4Ayerive+0wgdEDAM4mlN0RTs8ihXsd05CVSYRUewAlJ+LuUeuJI7kdKrHucVuIfstHd7mLzYVF
IifZ6PJ0q2TeVy1F1exgehYJE9+qco4KgczF9qevmMC7sysW78wZmUOAYedVcMY+N5xnUbmML51J
k+oV9tstjz4thke7LD20IfGJzdpM3m6TH+bGkHcej+0ml6zOpnpwt7fbfl1yM2abL7evee6fK29q
HgzZMps2qAtuKScW7Pvj0uvH22UmVvu0tHU+xqSWmcS0rBkkt9+d2/iTtBgF3tEfeUFcL0xj+VQb
o8m77PknUYyP9v9Qd15NciPZFf4rCj0LK7iEeS3bZbvak3xBsEk2vE2YBH69vmyOtLOzEdrQoyJm
atgcmmoUkHnz3nO+U9h3rY61ahv7QU4GJgBvPKY2XvBgOYMsGbaoT8vnOZoXQBFUUAXHP6HhIhCO
HCaLI5R7iIuPFnTWIw8MuqhloEZ3yF0R5tg9/P1/5EUk7khUoy3ZJrdItxTmIvpALiZ2GK5/0F51
dt1Ui4JckzS+CJy6a78MgiNHyu8jchtG46xdhpMTVdVEqP10VZFUwdFLwS5Mlv/gVNkTfrge3kwc
aLMYy4n0kg25tIzBMLbSQB67dWUWh0RJMuWGIroMIfKiNsibWx8zkrXZNPq1aqSzwf35BW0liGks
22vhtB8LAoRDgTaQfSsOOMklm884lDI0mP6SVXVYMqyR7I/xXhAPcGmqkTKHaQaWBEjpTZQgl1M7
s1bzndES8aZZbfdJV97/RhILN9wNSU7IGiBYfYDOO1qDcH5QMnmCQ4xdJNqtwMEa1BVTlYwMpbZ9
8fI5owlHR8SwsiMXBhrFgJf186fmaHgR0GnWorTI5/I5Icsw/daO1b4oi7eBEefVkOJb7tEXbDLW
/cp6Qhs4vYgRQFw9aKLo50JCy/pa9nSFzVp4z3lmXtIErn9fCSjg5VQe/qPhj0/pXVqrJGxb6n2i
mx0M1rv/MO2k8un/CLZ7974WWM+N4miR9EDzNX5VMaHptJlbyiCFuTAl9hFFdfsB+idd0gNqlzs6
0N/MUKtYO8D8coaA2QarxKH3MJF81DrylQBIhpMJjj4U4zfZu0+IKbdYptgOMvtpUuF7Y3vbqgb2
s9SNsc5jcZNNf7ahe9BY51242V2BgTOuR3h1vihXjBN/IBt6ITCQS65DioJKHBw/wytvu4ho8+kx
GfpVaLIPZ1H3xEkPIBGjXCzLfVgzMcCS3qDB6dKeTsi8NfBPo0GeohyreUJ4EPhSK2Dc2DqMlRbC
Clxi2WMLpTlySsMxif4KuKZEe95V3b8IOLX/mhdsm8KxTIuJpWt5lvXXLNmqa5uwV1lLq7neTPSg
rrN+yYNbLqnBW3dumCjx4lsNL57/x5efPxf3xFGaIdqUDnH6hZbq0YlbyANGVRCz4Jj4gYRwHn6/
NJSc9cRZ5N//7T//J2P7j8zjv8R2/+XL/08p3gGhrXx7v+N1/ynEe9d9r378+nOKt/71v0O8w7+x
AoRu6HGCAKFMgM9/h3gb4m/0OALK4cAUzF8sh4/5jxRvYf3NJPQbKaCw6IQQIPo/Kd6u9TeHqBgA
JR48Pdf3vP9Tivc/Rn0I13fRP+n8Vc81+Sr4S0Bp3uLOAMqHhquc5rvRwQ8ZaUs/wiLQyWmP3V/g
eGHXG59qEOFT9c3JJmag9EzQRy0Luu65mc71go3kTxfxj1vkzxnF1j+9N+E6tuWQGeN7JlfxLzEk
Zmk0YEPkiG+tcVbE/VUbEfU38AXmQ42OpE5nZAbZhCq/shf/HLajwdOGkDGcg2Ezmn2w+Sx14gz5
z//+5vTn9qfcWi6VcAVYBjw/of7H/0ucDKVtWkdmzsyjQXLrSgYM5jJ216gKxHb+OvVmcs1I4mDO
q+ZNrGH7uSHwuLx8poIO3XfObu4OX5d17sSR+DznhYN4jQ6ibQ9QyUn6w7RwUE1nrYknHbZLgUAi
nU2J4hkfsMFI3lEJLYDAODCWD7ZoomtzZTXh2bGYxH6+hGEc7lLHpLTis/4XF8HSn8Dfw3v1RQgt
KzQBPJOy6Tt/TfZx6gHwXux0q99/tUmgqFNvlGZvJ37tMw3n7F+4z58IoSCzTlbZclifiuXw+d2U
0kwvnx2YPKMLKBLr8X//mAQPyj++Q892eUws1+ZhCvGL8f//FK6TDp6fJZ0BaXcUEA8m8kb2cUyG
QuMul9ruYPf4mq4Q9FxaWpNlYVGbCdoNBezDHflVBBJrdmG2tOVmkWjvlRrmU4W55ClJy/ew8+4L
Fxxxl3bYi2kCCNATtHCsxxC3VjzRlk4yHXVCvU3xjBs0FMUGJoi5TtDZnjXU5/p56CCD97g0CHaB
TrKd6SaJpfAxOIX13ibLC9LL8b5P221gktMcObhMPlv4YY572I2ZzMAy3Hwehx0Qcvf/4lL+0x3v
cQ25kjB1iJR2HH2p/3QpXQ6s5USW9SpJup+jTqmQAt2npIiucbIf50bcIrjnN6bH1Jp5Hd83ufww
yWS7HzzJHt3XLa0dsABRFz42Zt2ROR5+4/d6+2GeOyQzyXu9VPJiKelgl2JqwHEF92HgGpeayLy/
fxyTwyUKAZNtP5PxlN03O68bYOsY97gdz06SihtD7mIRcCfJW/GD6Lkanfbr4iPWHiQi/EVF+W5q
NIU/QE2YV78HTb7HEXlEngZn/CldOB96Km2uiURQhKywCJR1jMUQ/wtSuiDr6R9uVt82Pcc2bZMN
mdrBMT1NUv/TFYZs54VKcJq2JvAIs/LoAfThVSmyoHPHhcW0yFU5C3tfB3IT2Zy2jOUa5U6JLuac
1mC+DctzzpxZvgUlMVqMIC6N+NH5bnqJErgTjIp8wvuWLbln/qWQtov4yoDH2VjvHb38tVBQlLzE
/kj0g7zY0Vc1AQLwl+EEQYKQMIFxr5qAbpsz7Ek9U/Ba7AQJk+EoazBiWORXOZ19GorhGZX9yu9M
SAe1eAyy4GWk52PnxreWDB8EsHQwiKZ9Ye7BnLY9OsM2L6mxBXnETIrL69BsBYJGZgs6lKh79M2c
AjZo0GL4J1cyoTJQKbnyMSnxKoXEC8xLe4bnCaIHI6qTB++EG/KRFU95Er8Zkdogm0sMpFdExTSY
RawXmXdPvvW0NEWFhgo7pkb2JMswQJrJHghW+V7PjxDSoFew7MrcUvdl8jFOqftquYgwGPQjQyXz
JLRugQG+MDTxMzZj5RymdNE5g6K/dMhPdkmB1TarJdlX4Ag+ex35vQqMfrmR3ulvSgvfPQpXjwZv
xZtgFbA2hpH6eOIJDqYNb28tPE43QhL2TWB8n0oz3BFGe5/ns32fEaL8+0XQdNOT9vu6sWtYieXy
xQ6bow82daNcbBCINIoNYrP4USb0g4cwae59ALx7p7XE2apliFq6uglhBfuJdIm9GJroFgQgmyy/
kG9WsnwkRRD8nGgOWcVOlJ59lQgr7z9fdMm9VzNXOY4A41hjxEk5QlDmVTCp+QPK9e8EiM9pUJ1g
81O5+8vN3xqmOdA8yuaQqzn+SfX5NQuH+lsq5LQyCH9+jUqoN4ErpqdgjDZ2lXrnwa3k1USTo8CP
P8sOmX3chJybo6NVuP5zYpISPTTq+qkX0F24YnFOMN/HW2/0w3M6QgH3WvctbxucxP2ya1OH4BQj
li+GH77KGZuP2y3dFh1aQvazQl7Xi4dO9Mv9iEjjE3PWDhVSS+GEG6/LtyyfwYH4DhgNgSADkcH7
eglwtA1zYz91/QwghHvoxY3i74oBzbeotR9qRAc3xxFyHeOePtYV0Eq37z4+v0JECfPj84c4LKJq
co+LmeDbrqVjHH+/2Ma1RV6SsHYQHEUrwb8giUqP6IsfcMbe7Lys7mOblIfWJX+P7HDkzBHGujzc
mk0fbfGFH2sR0qyWRHjA0oLmgc1w50h75MZWccOkEmOx75rB+feLgJaf0MGC9zPW+Pnbob/8/QU9
U04EKwq8sOXDGWW0j+18goCJPTrjraxTYMJHg1brOXd1yFXhjiffts55kpgP6ITQvcXNcLCLIQL5
5r6m1oOR9r/8ErQw0+2HipYm2QytdxK5a6xsGs9Wi2vBG3e1Ssb3tMXQaPeLkER7YOiFHp+fm8YV
RxdWz+dXVTJEdHtmdRsc8sI09jVwaKxmo7h8dkw5QZ9kipmb2LQEKzasQgJg20031PadFWYfiILs
FwqcGrKPeKvT5KmZSTmsQL19IY4Ef2g0A2yJPAo0k87JHsN1fxytvD9awQjooCw3FcNb1OLL9Cgz
FSBTcs09AgqjAB9p9tMvq5PvqcalYh7oN5aoqB5tszi2ATceoAP7IdYtPM2IzFOv3XsdsnZbPuYA
quiYPhZx84i6sN2mYd3fxtjsb91MU8yO7OiO0NXwmPZZvGviYAsA2zpaaV2BqCl/fPYMFQLfgz1F
WzLfzNkqSUQbYBqOaQoyBLybAaVCIeyM4LggFSx0fMOuc/rqWYy9uUWTZ2x7/WVe5pTuS+A/hnP6
axz49Mpl2VuliqELuU/m2Mynz5fB9+09TeTi1QFbtqnKoT6rDhhENxATF/thu3fDmXxsCDSYK9yx
X2dpEu7dIPpuBs4fqRmxlwJdMqDbelNl3vEpx4w53PHR9uf62LmchgnEGxkTx+U5Dou3UXjDY435
69GHmImRlxOxMRrZakTdTaAVqX4zyZurNisLln7HPU3dqPboChw8FRWBVIaL/QMBMkBU/fL5o6Cq
BgaaMBXqAdL8lKa6P168RjIv6Am+IVAdv6M5wkgTTDtaZesp7uyzQAuKiiBXO9rn7SZiJAo9lXqT
pyPcJ7lFHIqljF3jkAOi2Ix25IOgDi/oDnfAPvexp13QuvZcwLGA+0BRC5R0tBf7QqXT7en/vX7S
AH8T/4pA6J3u5+f3acaE12VBefPZSNa+7Mx1mPqMBse83LgtYbk2sJVWC6uSuuEQidHrc74dTkfb
AsedFhC+Wj+ozuPcs+gv49Foy/qMyoEFdiYR71PHFLWt1tDBfkSXHu1iAslxBaLELT2nfYrVZrYd
6xHRA571bcnajsK8S3m0k2cwgGe2tPExWxZijoAtMmYNHhpF7BpO6OqQ4EPDHOkM+ylEn9uYzUMf
xCfpDcM5hZy6ZHHztRzzoxi3jj0iSGmCo6uCbtcHotwBumQnDpzi6i8+HS8Dgn3Sz08hx4ULTyNo
7epX31jeW+6ShGcrVdw6u9HgQlM+GYxxN5WKf5pi6nafv7zs7PQYe7r6kNP7QLzSuW3t9inNrW/1
nI7nsE+7JxxNO/AGgkG2hWglqB9MStLNMGW/AtKH1oNLKDaaxBYESYreu2JXaeZS/lgy+6cz1ckz
OrWRPByXHhV6QTS+104rCGkJBRfCSWpir9m6OIAUWm8YI7NJQeesGnvCt1WNengYIpY2rRVJ9vvC
6R5dNtIjJcp0tbWqEXPX2STfcKWBb4lWPiomGXb6hAQlS9xvrsriwwRNAEMYJSLGonQ3BvcOFnFc
7Ry1VBUCcSnTixlSmhYd3Mksf2HMc5GIMqVWZyoyplksgGFECFfrNn/NkG2fJafr3+A4Ie0ndM6v
Dnf9iWundaCeVoRmSEPpd6XHBrFotvO1chTB0MXRWtJAq0oV8lLtS47jEXd4gE02wXejlagKSWpP
MumIyxwuCwQeYxtq7ao/oGL1tJ4V/8C8XZr5HjO7u3EXgLmAXO9cTD2D31d3UmhfLQpZJcXRCZHv
hkOorkOM4IqYTFvrai2tsK2wjTdOoPZ1fU+gJl5UGT+g4UZYr/W5FmcYZ3gCxIFuVzF4MR0y046R
qZPW0ffWWuk7I/kNF7q8kVYBm/P8zczN7JF2siELEDKPNAH8o631w7ZWEg9IittF7lTjNKc+b3a9
Vh17qa7ZzH2o9cgJwmSOIuyGWqvcnVqtXMY3Qtg5oZj2iG1TRUQPonIGLUfkG5oQDwG0+FRCl8Uv
ImiurtZIKwqzTg3Ebmv9dEhYpNZTp1pZrYqfOrve0IprQrjJo0CD3Wo1tkKWHfUol1KE2gOjJ1ly
W/ozd3uQIOSOsunZ0vpuYmZ8rfdmxmSvE60BjxCDMxcGJRnS1MwTyhitGJ+6b51WkKdaS27Kr5ys
WSXRmI9abQ5W5leo9efwbYDCWK9CK9MzrVFPEKsPiNZtrV63tY69QNAeY8CPOuvF10p3hiARhqfs
PqP9vE2Rww+/dfEjrvqOam22vlaOjbwXdSpzGZfPRAy7uUFur5X2rtbcV4jvW63C52w6nmeE+TL/
MSHTT7Vef87fjU/9vlbyl0j6zZdB6/vDSaFmR2JehYxjiCPnjm2X8yUCvMNUmgmx9gq4mAYGoepz
MCPUJd3iHZ/KncTkubVa8ExeGoujsjDSNPhqCrTxXt6vC+1QGLVXIemdR4zwR0e7GOYCE1CJ/Zvl
sj9MCWwRgkywYuE0uGIjvEireRbhCIi3dQDBDe1RQ/0H7Z5wtI+iwVBRaGdFhHgRZoY6AxhYmZgv
bO3CmLBjZNgykMWpA4pSYjCwbKDJ6U5SuzhaisnMMeoDXb6XlLHfrB0fTE/QvdfhrwyP5TCTkWjK
Mt5Xz752iyTYRuIa/wgB6d4mwlJiYi1ZtMdEardJg+0k1/4TKHIhkRh4UmKOmMXSPMdgynEKxesG
VfU51E6WRXtaRu1u8bpjWY4D5p3sBRBG+BQyOvK0I8bQ3phZu2SC8n3Srhmp/TMoKr2jwlJjam+N
PhNl2m0zYbtpvYyHJDfWNIUBTwcYixfYiuuQ5WjlaO2nxebtYeXJtKfHIyUCZIS6w/kyrhLt/PGx
AFXaC1RhCgpFW54w/cNg044huqcfKb2FTaPdRD22Ih97Ua19Rvj1TpF2HlUNFqR2b346krAmaY8h
tKm3pfYfMonjyFEi3gi/q/ZzQDUSEGJDkkV1kQWN2FIWED4nDlOLWPaL9kY5PeqEsf1B9ClbIwcq
7kl8LnBPUM5iGPe1y4rws/ziaecVZZCjnViB9mQV2p2VYNNqAWqwILQHQuzkBvuOu5HBFUmxi3+u
+mli9ornmnBPWCZrz9FWrxpoGU07aFMguyi/N8rRlnDHxEEWclkJdmPkyDxRLiwRpLBACigPo+5H
RF7SEfWDh65O+JO0T01V7cXKIvNuyfNTPuYuKTl8ZgKf0h06qHZFv2LldjGDlF58pSlQr+zlG2SD
fF8YBdFEjBkLG217K8JDLPHSTYgKttVCqKr22SFC3jbDW679d5gumcovAq85ZXJMHbdWdiU25Kty
vhUpR+WWgVmEjjyfYvh9CS4cmnbgBxVcmArAwrqU2IeYyWaAZjJU/ayllfYNkrm1rQychFOg7izt
LQTETV8dt2GnfYeDdiB2WBE7c5VoZ2KvPYoDZkVPuxaJXwt3EAWflFrKg+HIAzTWr6T/MJH7Nadl
C/VoTRgVUUfFgYEffFnvyddOSWPSobSYJ13tomywU7baVzmIN+hz6Vp8Oi6xXmbagzlgxpy0K5O8
oggalru3aSw8+lg344zYkkC7OUvt6yTtTWyWiLVsStHwZJfYbZXmbvZIQOvrIFpMOQCPtnGGZ7TX
7tFYai8KhtIclOO6qaETU9+DbNW+UwsDqqmdqJ72pNqYU4mivve8hA4k44ZU+1czjKyNdrQyvt4R
a9KtA+12Jbsp30yfDtgeow6O2E7ubQuHLH4wwnAwzXIokCdaQ0idOISOLKQEU9U7/Io0q8zm2Gv3
rW+pNzLhimNTce2GDvaR9uqmdbqZGz/FxKhBLbYH/C2bNqYz9NvOojLK8U9DVIhPk8VTETTBziow
sdsuBsYxHcdNoe9KD4/sNnDHb3Y5wjUsvlUpqd41ZsONq53HBRbkxK035cjMIfCe+tki5DkwBx64
dbeA2LIZLydCL2g0zV1wY5MTjAQy9nKdvXkieTeJPNqkaf9czv5TP7TEuUOiqsaqwWmjNmLmExaL
b92BDjQMO2ZriC4u+8MuQGYf9HCgXdxLq1nATs6E+W7T+tq0RAlvpafLOpM2N1EOTz0UCopTD0JD
aFzynrPDQh20gnjNRDbA2DP1+CTTAKUVKhuX1YHFP+aspRSt0wDynY8tvldVB5unhbhhkyVKKE/R
LAalm19dSrza81DZG8tAodT6vnEcE9Y4PAo8Q/NwkipBIx+TXF+NvrFGxHwnS5gEQQa5mfvURCHG
7zHGFyfM+mMS81yJxdpOFoRSWXLUbccV9ay39vn9dzKlls+nig8Yck0dIcFaKKvPEj2wNHtKSFwq
DHP425caaC/a3W1pxlcqfdqBsIIbSFp0Det0XbLwTQs7YS/uGocGDgr7hr6u5G/AF4hZG1Xy/LUN
ppvZ0F2J6enSiREPclb3SZAfU4GCnbhodJC7EQruvrATf9Xk7sWLhhNDAsGSlst9kDaAi1yobB6T
qR26VPdKGx9cSPscWlBs0xh3K7cSvBQN0Os2rU+XhPMe4aVOzeGiA6LSBbGHNdzDaJvH7lrCPD1Z
zVKdhB8pCnMWwG4K7+LF7QAoETPgZsPGinyOYnaktlkNAiA3O2xNMSErXVYc3b792vL5XJQzHHKR
HCKjqvepkdgXlS/rcS6zYyebTWy1X3vVzUerh4TTeFpYaOJTMqwjx8j51elcAbHVctaEV+0jpBIr
OcbGjeNlepeLOtm5+DARH299IwZwVuWHOiRLq/OQjTFLuinvli9KkGLdf8QeHqneS66gzzaDmN4N
0V05HGxMmC11cA0DNr9krL9L0wIjEjhXCg38ujVAwEsyuF9k23wHCTSv1M5Dmok3cpsl/g8181MO
MQaBNx+CYToMMys1Ss4Baw7V2CPYdZuNfSy8X9D+EyYDXxtucAmLLIjHVykiE7WfT5YGUppBf5Ot
qp4Z8VgrX8IHnoAgKXMBVBD5X8kD8DEbcT4WEJzK7HFu7TN5o15UXZuI4Pa5oK0Mv9+3xtXY0Jv0
tNb8XY4WY0sEMNgHa/q11eP8w1c8T2Wh3qxy9hD1mM+95Ngi5oM9F9aaUzzB2F65yajLVl7Jt5mH
1s9E20FC65kWGPcd6/gIcyGeomo9GYSHJB5vMpuJjpBsQqR0beZ5sNajDwuWpkmbmy99jfNQmPrB
SO/d21hXzTGKwEeNBV5iJyueSTy6N8qHLGo0ZKAjkSLEaZwFozhELbCZvHotfINWsmow0kYkiAW4
oryMYwUUT2dlutLdxFH/I2/7Vz/VuZnlqDc/l3VlfMKy0V2EbdwlFjEFji8cNpKRGYrlyN1gFAQ6
iPo4SYjPBNp8hKln6YbLsjL9jT/JXc5ATXZEeBctqFXp4gBSlH6raYy3fegBdVPuO7WO2nXJO+Ok
rTMFOLl+SKE7LV7vHhLa8ps5zbc145d13FGXGr7eX7PrQBWLQJQZXMXuslI6a7otKM2LUEXoYepf
PZJyT0H0gY2bTeK1p3/O+yE9qnAmfLZ5FLBUR90a+saanPX4Cg6j3qJrGTFzR+AQb7NZDxcSFcS+
5ff2s73juy3PVQ0fJm2/TWTQzFMg702t3wcG9msyaSeY+feI4ynFufrScD5dBdKji8GcnrxKIl8n
GuSbEPVX1qfq0tELX8ceh/IaEN52trF0S5I7IwfPpCOpwTRGR3jTmzuNp9CfSbYEprRLclrArdM/
kv3R7AyrJxJFDAjyGcGe5fjCXh7fyTqAhr/K/f69l+mLp9z80aw4X8Vx/trKadov9msVZOY9Ga0F
tSr4vkxyTYoET+o0qxR+fEDTzBpeExR9ZL/M93Sz0/2SfHfBIAPQz/P1TBqKwxTCr6At2PCkNwyM
ucls2Z6RagIFLbfBuMWtgU0cO55DC2RVkBK7qboEECAPjmzQOXG9gyffL35KZLULuOEvWYGNLl/I
e5hOAbFstBVR0/tn6HtfFCCbtO+esH4SXG/luzptjZurSQ9yoAx35+gRre146urqsbYZAIRSAztI
gOEpXc9jOR0TpfYEP3P8lw4tgroud0YDmKJaJk6COTHa2nbWQmDiG3QJP62TY+iBDSwtkrl8E+Xd
i1/XE4YO3KmuF7B4xiGdhYBiaew3fRf7K1asbNfSUgkGVBeMjDctyy/Byt/1nDFyvziYcu9sV4C9
R/C6uMZb6ysilG3ou8FEXEEYfvSYvu7K2XixK/9K2ml8YuhOKkvFEaEqnPvOuDjDcGwHEubwEbSN
InO38zFeBLsKZ37DzG/l+Rw9Sj9+joboS+EDg3CS6COmLTPZ7PNjjybYYGURVKqm9VCO4kvtYrjg
QKHWsu82BhJ5CoCMSp32GfbS3WyBZA0eojq0t5nFIsSH+zjXNJ+pY796PrU/7zgE11ZxIR5REhcr
FD1fXEnf0rsQaNivvBbNf+/QxVqqu6BtJhJ1JkFLYtrZffCWm/2Pou1e86BBTqBB+bSO1iqwsZim
zQ0K/wbTHpaoKONkMVKdqCk/EZnx7EVYwrHgRwp6VmsKsiGY1+3GBkU35ycn95KdbY9UcVpcOE32
tsqqinIkKBGuIX+wHfJX7Kxi5ukO9bYOSZYQPXrDuEFMhJKecLymojsGpji3Z9ImA3oyJK7Qusvy
syOza121pBzO/lr5o7NSqmk3DHu1VHdaRaqp15AAJphZsQ9+qjBbfIFvSaJtqCH8QloStCWGjMZs
TZGZQaMPp4g4O/sJAQRhKJi9SeOOn0MOYxshYPguc6eBleHG6hPYRXV2SAtnXMUIcXh+3fVoAkji
2yw2Jsv8xaKxh2VNbHJJp3EKanVrKgnxO3pcYOatnLbcgW1EJUO7OrTS5Q0Wh0RpQs/Pkom/5jjy
KA0f5kX/wdLgr1kki/VISwutpfWloK+8Fn0FNzU7WT5zZWWtHPLdjq35PPvWPjFoBXgI5WF04gFc
xrMo2ugeGlCZzeGZRijRne4SbWq2K5C4aRQhHX63m8LaN6L+8LD4sqGZ0RZn1cPAkohhzSKtoHBX
PbY5onDMQxJQvTIRXSFmC/ZenrJulkdcLHckgX7EDruwmdKCiyyCh0l1KFKOYirpyZ9pwLjZiocf
kxtQhaUZOHUwS4lukx29w/EmLxh7LRnCSAJwVGG0ldM3cgdIRWHaRwBbfyyWHFJ9ATyD2+Go4BXX
0EyP5C1H+wx7Xz2jRgcZeraAky2J/X3QfN3UZPjiRRY4JkYtZGKPktwJ3snc/0ABN9KX0PZhc3hJ
eDKERZXn27N9sZ3iTHRMLkAkD/VrUra3VpKjO1mmu89oXG7bTIWbwUG4HJvePlcpI0Kdi5L79jWu
CQFDhSIcozqMt6gH9zXT41qpvnum4nfZqL2RT8MDzuqip2qA5DBgUvxhlXGNzfA+F0oCcz77nCV1
uBySq+SjZrIkbSh5sWOsZIeMtnLbk+9n7I38Vy1Ie7l1sE10b0ZbcBJzwQ30jI+MsexxrHXePqyK
J5GAjMtLn5KJ6ShTlu0UNNbWCslCW04LLfmgDBiK1Rlai4xR+oAsh3xxyTmo9qC5p/lRlm9UUNVp
wJBWuqbaeAxReXiz3TIZh7qFXF+PoP7AZxH7wBBH5yiXX3LJHDgn1y56b8fwUnB4BA4DF1yyBxpq
G+ErXafse5uhs9IdU2xAtUmAEqpxuSNLChX3F0fujbTo4NMKqY2H1vuSocpFN4jKox8Wca9i4jZd
LrqZRrsQdrUPxykpaQghk623WscX9pW8Mwd2cgLC1jIwnvsoIgEkrMftHEzJmhNqtWmK7ldTtLTS
2mGVxkwVQzrS/PIvVh+gEs4NuHSEI2/hvFE+IHcOmPceuucmT5oLSIlDXnTdphjgNXE3sZh8HwuE
/Mqd1tU4cdjqOMvnHk8bLcxtKHhScgkBd6gUidtJe0EXZpyn4Esr2/hs5yQJJlFcrPN2uC+IpjiH
3s9SVlAxOvk9Dp+SWgKmYBslj9XDG2yWr0vHfZmKYEKfkYxXUA0PSUeHQ5qD+SWzy1dQxndF09T7
sGfi29xc6q71VE/Y4qP6JznGSeu9SQNJSk/l4QbiaDcLaR7Y4AfO6cnwHouYQi5CAJcm/IgY05/4
BCBsg4r0PMDr1Xhi/zmDgSdQKWetTnE04zj96JIgOSQFPBGmHus2bNbkTYzXSog71dbFNh6mW2dC
MPK9ctn56pNQH52aYeoObqUewgIFgCPAxc7G9zmnRUaASb7OSxE/gBhIIaeujL42j3mXjseki6Ot
o9R26P2T7YdHQuNW9Qjrgkr+zdPsoaXu1/h+rojgdg3RY7tKp5oEsQZ4JZjnxoqOsBVw6DVdbYUM
zOoBVX64sjzSLhyP/MKmNnadwbEjx268dZPw0oPBWDlGDDG6BMYl/RYvlJEequBry4jx1M/+AXdv
tm5sEgVros68xfgAIXGz5mQ/cWMDYZF32cKcrZ5ang0CmWifObhH8XovuCMOzOtJal50/l+AIq6O
d313anL1jeUqWI+F/QAjmH0gz3OodsKBRRfYFymRlEOh0/+CcrqbBGj1Dir52jFp93oRW3tGTSt7
LA4zWQxZaStAhxj35cucec9kp7wTDihX3iAuDp28DTIn1FL0iNej7soaOTYsLqzyg/6QiPnFrHdz
x2guj0mVJOxpFQVbvKX1CnL8e2VBEW8Sj0ksR7qELENIFIGkH3VUeYoiovAbHnT1kBj9jbmxvbfb
7Hu6BPchbSdaNDHdWgzF9lA/1u4AwhGkvmO2iE+gFTDufFcqu821YUIkR+HGAWg1moTdJ9mcbiJz
uCwudWgcdlfTME+mxuokLuOr0C4xAUVXlFKPDsiROodHB8P+y8AHXSemuQq/+PosqzGAxrBy4V5d
Km9M8THa2OT0UbWX+WvfL9cWKnxd05Oyp+7FWI44IV9ZJiSARXvbM0I8VlJ7enq4mMpksUqBw04d
+YThsVCMbaF6s43NF0zYX0ErntOibLYM/J6XMauOLpmLw0yYj5f7P1sXYiYexWlV0itfQfUz1whE
iLuIhzfPnjmptuy/WRokGDgUkrwIfU3sjIfKpC2e5rjcEi8kmCFCXmy4j0SEFphqVvMS0fxthrta
lndmDm8pR7aFAZDzLVozwG3keEwe0h6T5AEMXD00nbS+CbO4C7rwO8UZpn+vCZmSYATyKbpWccs+
YC1mo2GnjPUMyJ5EUXTVvIBYJ+zHA5lM1pe56sKvU6u1Z7pzivK72rqcngYdMoAOhs2IcAmAqOxT
vnHDhb73FDLIZAEVnLOPISHAEAGS24uMk3S7tzgOuWlDkq5wZR3mxaN9gg4mFXOBFCg6pPG0qWKm
bAQFE6IX9glaS3HnJHdBgVSxbI0fdeKDZbabPZjJE80dmL0GO1qLqn41TfW9RdszSius8TUJVXAq
81MapK98+BXdLxjp9ug+TqRfW5Uy/4up82puW1mz6C/qKjRCA3hlziKp7BeUZMvIOePXzwJdM2de
WJKu77EsCt1f2HvtJVNyrEFIH2g/wFRw8kZ5Ei3kkARblqMky0XeMhpKl/V5yENqQonrz1aLHEBN
P2koz5zH46pEnMkz8Cuu7ffGmoCO+8Y+aOktGxmt/bokg6NPqQCDZ8f0i5VTZL+d1LqGBXSnDtMf
2EKESLFxKUV06xoA+m5PIA4qILIHxBRvGfGkJBh6daauTGRlaW9T1qWJoJCGHLaWHSbZFCO7Z10c
DQZzGrNrTrk5mqAhehRrznaEZ6MP6KF0D3sPJdQJ8ka0gsW3oYN7kanzNbXJDysYgLBY21CQJAQ6
ygN9lElEk2EvNT/7U1bqxR4KdsgGv4AsPbdB8OWaSBHCFgf9lDgNx5Df7iJlrB0sfwYRg0+MwbvR
Ajaa4J5zDQ+hawyQ/ac19I2d1ea2UZJthdNionQivGhMEdn9MIxwtYqrxiWJaH5czbLkbWOkprxi
jfycO7TDeGvzPQNhflV+X63tgNO7ZLsueu8W6RK11Vycms53ZQynYG5XXRTUa7uddrlWHeMp+RuW
5EzWfbMh4agOvEswM3KQuPzJ2nzLPvOTwgyJUt+vOrKmHsx3BjW3IYq+/XlWwHWUkHGmWSuP3NQ2
cC96SN+K7Ie9Tzyla3cgjryaiD5lzKgBzN5YFeNx3yeV0HBHcG2AV6E0pFDq3r2KdD302vkizkFZ
EvS2S8gGG0LKUoxs/Hs1wKV+CZWy1U+x6u+5ZrfroqnGRd6Wn6PLOqoYBWBntzkJvBNQJs+BMCh8
OvVWsiRnRfYRB391QD+7Hn4Fg+xvooJz4JiYKwzb+82DaG290GVAmFSC/AgALmKM/5ZkdJHYo7ap
2T3lDuTbZjoKwm02g9XeuTI46OL57TLlShXG79HG8U9jQ8+LAp2sAdQee9HNu+d2ek2boF0E8O5A
IwYfo2kW2MUIhAkIr0F91OjBTxuI44SHBSWK/TezF6SrALFsIGEkZo5WQaedH7gcSEnLXKyZDJG1
7LeZ3aq31PxBzPRa9dpJ9cw4hgzssO34X6z0ejdARxu1v8bGpVQdEqT2JRnAqsId3vUxG43Iw8sH
lD4yFJra+MgIau17Dg9NZX25AaUmdqRdNEKjdUR4JkaJ7VgWyU3fECnT2MPfuAtQxXnxh5P4arex
J75hWM0ujZKzyN3y2zG1z7ryxTYzBsqLwoWMj2QtV+o7Znm06dT0PpXoBAamXBAvwYYNUU6FJL/a
oXnykCLKyq72VoHqijFQwRQsePPaaiNRPq0Ez2ftsX5px+Gt7VijYS2p13ckzh+ZJNYwsex4Uw5o
9+yBseuomQdm8VCLIoLnhxAsNz/PyW2998c+vBbjMzirX0mbgtqL7ITwxeqH7f8bP7Vk1aC/IYWw
GvjfomhhabmHrQEu73J4Kwz3yY2IgbBjKDIu47ussPa5gZkzZ6m2MHIt2U6KhpYVb7Hi2D0InyUX
datOMZOzDtA42KYu2BP6RD4rvxGBC8E3dEwoyFQm25rvh+IQn+ioPtwEpsnA6Yfh8SWrSDnhAodO
6BCWRJveuv3bfNQuxrNjxPMywuJWZLdj2M27bhbBWjrNVSM9xcnvesN8DXLkpyDWDh5R+2eqaLom
Pcm3JUfNOS/z4zTZAp+5OawKo+Vihdfv5e2AHfUSOf5f5VffTAvvfavhcpy1xRVBQguRAvkpz5oR
zaNhL4YyQr6ip6K1PSBLihuNayQ3vy350ueKm9uub2y04FS1/T10MNsq/+Q4pG/NwHCXutuLyVD3
+uwVJsJVr4E2OI23rKqQZEIU1xnptisFlzgB8hGLd/I0np1c2kydJ/qekaffK8m4H2FcGmvT5l8A
wRgXe3nKfH8WWyZYuOtmV/nx0a0oigtD3+lF2SMro6es3dJduHq2REpw1UakNayfDxo/+ylVB03B
lXGzcI4/ZuZr4OCtK+MbFRhHa0Ac2lhl7F9TtkaKXYTncq6FEcbqsWN0Kkhjw74sCL0qTx1quaYL
271w+3lFxAqmkrchjgPC2INoq9GHyChsCf1EJN766h5kA3MLjx4iVzbUrOmvaerRynTBWhpu+coA
npnpxGPdqe+yITfQGOYUxVK+4BSgyoiIniBwDEvWnSi9ifq9YooI6hKUU1dYPhcs0xNcSueeHTK4
ROqLKWfUUMb+RzkFatMP0yUsorc8XrMfTfb4ebYTW7dj5egHnKrJQuFToFbhclVOeUyJQRsFkWvR
AGwDAxVBge1UAJxIqmNOQhwzpe6pQNa/QTTO8Qe6uqR6srTxRed90ewBMe9QymXuZ3A+uP9zG+Vr
VbpPkyMoYrgHOzqoMXiln2t3tUl8hoxZB+k0lG7WfktjUtveibPlMCKL76hCudoTDd316GtLfJG/
sC6Hy4gIOVqfHNCJjRwgkoScMmc6KEs7m6DJSNPgPHKJKYqCb2UgbynmxqrSm2uD0Zj4JtYu3qRn
q7Rma9UUJ9sYPnV76HctPrfOb8Y9yc4fpZdeVAKpY2oz6uYNxZ49ynNhdoSsiAgjYSTX0Yi3HakI
mcCi+oWnXRzQ+C4J/jRx5dbFJo/aZeC0q8Qd1zqO+8OUvZlG1m+6iB80VoOrqlS3je2uXhnZnxp3
D/YlUiec6bnuSwSADn/xpFXkpurMhFp7T7Tyjg76pTH152kibmCKKXTypnlviDAhfPEpLPFzcCWs
Me2/BVb33pVYxSnt8DeLYl9C+Fp3xLfbgf1m6+lfQByfzMiDZRgTdZn3T3CGl5wU6QYLkQexiUNW
DLwJRK4gdpJLj6JtqfUUsmV18Kr23bKt7owqAu5mw9zDsbvlHJadp5Ox1l2zRxkFKj+owzspCbwH
MPGcRKNOxSPqUEIsRpNsdk76RUF1QEk2vFNJYRjjIit8btNOQ7wdYZzbZsOITFL+ZfHGMRXGCLXM
94EYHaGMCJFUf5chw07GRdkpNdxd715ExY5LtbjvtO+ASHZF/jNz5pl5QehBNVbjUrAyXHs5uTlV
It4V7qaNaeffbkB5bTjROSBkC5SDeXIZppCDwOp/gsYwcBkzQnLTpV1C5rDMc+8hs2+qFpFgqpbK
VVQail+ggirWjiR8elrVloAJhsJYzzOlJJMsrIENUiLK1anYZQgJfAE9O0JjskQG89tonEsE96FX
5jxlPDJaDGDq8n/okZ6u7JJCOa99RRITtzauwniJKJQZBCyXROCN5+5h5j6BWAtVd2V7Ey48ZndL
Atk2rtB1YhxSZq/t7wEP6yYTxbeRkteX/FW2SdwgIU/LygtIvS1ITovsgFSejNJpLp9TQa8kBjYZ
bRQenMJlD5aMzH3N39hYxDmth/NI/75Dr//K4obFkr1umhhxYnIN+voSNBZVoLYs0uGCOSW5xVN4
G7PIPBhF9NyJy+AOd7slXA/X+xHaY7rCPg/DVNr7Ig8/esQt+wEASlqBqIonfk2rQNugt7CPWh55
29GsxSKfJT1iRk1ApKTc3BbZzNvHfMdOGTYzWRPWBd4IEtU4eO3AJnGuMpOx3ixcYUQxc167Idke
fu/jnBueQiw7HEbFd4dCs/F5HBUgLg9hpaWiXejLbkXQEVpOkL4LJ0zvaWCxC4Yr5AT2rygxdib4
KQZByL1GB+BEb3RL4H/fdrH1lNMd/cSHcZWzidLSu0li4o1JEM+fs8+GU6jabQIggTRMBjZt9DZM
YN0c0u5001n6rQNXDnFV4uT7rkNmw9JyHQRde3LSeiuilHhGnGwITW3SSkI+IPz1GdQAzf24IsBv
5TDqZ/geADfMX8OpFaz61Mohvvg0IgKUbWAQmP0wbIPWkNnWJNbHbLQj+h6yalQ05xDE67D2qEAn
xrFDQWIQCT78GZrIqCNf0SaaxZvVxeVQmtA1uOwjB3Iu1fosi5nB2qwFiq69xQGKWZap87a0XISc
AYtOYJQw6mU44sVBXKFTu0pj0bberwz9z9IU6hPTi4tofHD/2lZqvDWs14zIJmx3tLZJi3wgnMaz
aMNrqplMd6pQW/AYPg2ttRjIpCShsNE2JD0/p0ms9gbQ9So3vsDGMm6QZE5K0yyRHIX7FK/oOirX
+tDkq22FzWDdZ4QpOUYL5YseI9ZABEcH0YTXhDhWbsdo3lfyhjmKHzR2MCJtiy9ip/8kBqbliBGp
8MzkyPeEttLSsx1RACNNPoYUKBn1oO1qveiOKE+2mZv9LnGr74eKzGJTPiaYv3FO3BsqvE3N1brU
KLAt0X4V4HC6ebde2XNa6SBJixVohwcKZMmMZDGmL+zR8OnPu8xyrL4rUj1Wuou2BELPmiYhWTdh
VCzl+O3oNF0h3qhFiSqBbcL4aRVVhqirIg0Ij4YHt2bJzbyzuLQJ6GNEyxB8XVsugNGJPWOUU55Z
xLwfUypNLPlIgAOxymVDB+YygUVMaGwzctsADpCBAup0HUhT24h82kw1N0MBTXg91UnH2gxuUG7z
lxmUVDp6U13Lv/jbTGCsuT/B4/dBw7o1Dp0RknLA37YgaPiMtyUpIJTrsf5H+MQH1ARfcOjwuzZt
NQBhTPuYL4ERRUPRb4o2eG0r9ZfYK5A2QM8jRPKiq0hsmynxJpcJAlN3OJY9PUQIes00SdVlraGC
WGOv05y1Wv8sOn55NP4YHKCT9NrTKPQKnrdmMoCmFIub6kPmjrGu3BBwJTliUd6O3OkoG4cXshzI
3BbUb8Ip7zrrhq1HThOeDvMFd95PZJjB3sQ3RS+sbwn67TYMU3Ef9r3zFMXG0WX8v8Px8CmQjiEn
Apt3AeiHQHKU5VqLg/jiS1a2QxxcpfAtcycyrC3V7BqdTIfESMVUJa6r4ClTXDWx726tLud9dePs
1nd4RZpO++5oNBkeBQfUJgQ3tB4CXrO8QaVyqJ7iW242ZyLWymPhNXXBBTO+tGYp2O4zH2FVe+CK
LXfCE3hK0AmNsjkmSZAf3IzkQHCmUA8RQbg+DWtqrYma+0kJ3thb7jTMHWW8MyzkBWDq73Q9FbKA
nog9U0LniftmMfXm8KQwp1/ixvhlshYntYjfZUJ84+o3ukB/P1rDyfJccWWH8V2oAUvN/FlndcvR
0t1jHhfauQ7JDOqYbHssVnZkucLQ6xFNWgXSrIrovgDBLcBDE4ViHBEtM4ns0OR5TQKu5Sc7JPHu
hi3GuJRxmV+M+eXxUSc1/1B13vm/r1eg/rYY8ZNddKbLqp9LhcVnQsFPiBbBnohw7uaAkijWhm3d
mXMAgu6D9mJBGASut0+aKtiWLtUDKnQsqiAhVqnU2yuCQgfrK38O5xEblzj6ql1LX1Pyy7VgSLrA
buPgUgy9ndZQcw/OsIeQsOJ5Tr9R/XPWIYCLIRPO/GL08sbcf9e29aJn7i/4eHP9AxXMSFgYaDIO
L2ZWTG8Zpxvpjs097G31qjvbh5SP9WZ4M8ByPP4vhA05p34kIgUKxEjCfLXVCys72BYqRFllxuv/
+5Rr7yJK+61q9e6WVnuDFIC7Nb8g6Mj3iH2+NYQSBqS0C7nsOUnY/RZuITI16R5bofxLmzb2pTMM
oBiDt8lQYR69zDX3sa69pPFkqEWQOoc+yNDiTwTduQ2A91JaRzl51pEnnh/swLkbJjY5iv/3MnSx
c+wiB1GXTcYYnglmlI7Z7DHlmXfQeuoiYa+7ZQpaK636Xaiy5LXA3R57g3EfiDJ4BahyMePeIPI9
CS5K797KkTdeaa3cVYTH3C1ILLfMe4/HabjXo5UszXSoN6Me2Weh51h6MXPUnXMvrNQj3D3y/kie
XsdM0oMJXmYfT6Sy2KWTbAhtaNbKcmBoz1ImuNjWuqE62UVJXH4WERehU6XvGMwOeedaRHMJ9MhB
KD9DzOILgic4pbCZLkZXQuf3anZXYX1LDOf3P3Cf080239cwzjGqAikg4RgfNIxKJJexbmW7MpDR
rm1M7fR4aWaC4n+fSlYAizCcwyqadifISEcKhRLZTbtXdwz8s+Oy7bKQPqxas7aQ72nxBmuEhphG
9W96CZC955LeK5Pk87Zoj6lhlef/XgCgQ2Ar539vtpcwotCI/O+LP8tTe1c7V+iG91nh+cCMfaYn
Wg/NQJlEbGGkGmkFYKonfdOc0CytW6Qllzhs539ucVQ+K8eFlmMkslwU40ijkuCk0nqHJd0n2rq0
DqIOpLN+fNiF2TLFTwu/FGCE7PN45BDkgrDAsdRFfSMJFGp/MaaH3nOrm1Bk9TpOsZWmI48OaUPH
SHzoBeSEtUt8/CsXOxHR09jcaNjQsUQzLAhJVXGyxuPoZdlKEwxntUHXljDF4ifbYHZGhruU3DaP
TUIZNocUt/JGS4oTwvr2Rzess52a6pZr00euj8WSkY52dzjfkKc763SYxFa3Ljb+oTf+cTAqraE/
Wcxy08h8l3Gr4VmFwzmKFt1xyeQU+O7XANjqaGEbZ7kwsir09E2XheO+w0JA2RDQxqRFPrtY9qB+
kNsN0nwqiswhEJZKHIhcsLSzFP3d/HN4vPgaEpy2HDa1qVF+zGbhTldnFPU6MciYM3yPGW0YYs+T
cqqXCX6VTdx8/jsskokrZCBQ0IySNzYwzAlmCkyJomClTUW3fLzz2lSTSxaFirdwTijCSlQe2V1V
9U6vIBvjTGL5ZcCXFAh8Mx5JKiJVkihj4BGPs3MkomDtDMFw1PDdLPt54go4fIXUxD2i9fWOUsf1
ChpvWEW6hkU4bu8IyANEZpZ/RzG3H2aymXAngMSBIF5c2OFRoKroW5tYq2pbqIuqZHX799LnxVNo
58iHsx4JQHntmYFciZPRmGeH4P6n6VMVytg1FhnlOqUfkzL7mtY2kl6t7VEMT8Vp6oHnueWwj0jh
feONCg6+LghP1pA+J6U89Iahva3MtLGOfgi638m9CCR1VSJXND/jomdAqIyevZN6qZTfvRbwnkle
p65sTONdhhVeQa5UM7O6LUiB/Bn22su8WQhhE77ZcJmNvkvRvCTphzEYalXXRbK3mugtNKb8Uo76
cyXJRk34JfLhvXxPiXmNGNfufcl2x4n7+N2kxloLQqk3yOSW/jQlR2NyEhpRB1svhB2U5nzqlA5h
k32zMwdjmQNb2fcTPRByd07tHI9Mm3WYqEZ9Fdu2dc1Lk5lwX1cMb8tq26IEvySIPC+YSPheWu0P
CKtpjQ0BoQstwoqVeXqqggJdkl3riweOKU4c/8pYD0cpg67tZI3WC8niilQrbFvpTB4tRepuq9Cm
VEqHowmAa83jyFIrakYAdG+YF/tzplkEf/TIRNNYyBNPYe0Gb42WizOFaPdiiDnosrh18PnWDIyo
TRTpOKkaiRsY2louH7/2MpmIh3GaLxLgrGcz+tO3FL8Wg+kC0QV0H7xyOkJIzokAm1wa0ejm0bmc
AQ/4UPXjv8MnBr/QzrgiBocvDF0ZJXp9jRonyJ/g6y0ZwwBa9fPxl0LyoRtusq7mVmJo4URNlHYH
fjXJrsVuJdnH9PsgjbVrJpo/MkGWVfiGPFVhrlExVtazXsbnAOc1wiywDSbWVbu0cHu4Q3wAG5Bd
pyhI1gKFDUp/jAaWbP7aBTHIDf/K8wj9/9xCjNhVqXHvdGxHdZXhF8o77xj0xj5UycOGzCCvU/qr
ghFID0nGN8UEJloVrvsQ63+OxmSBhUxfPd5Yz+nuhtbjgy/TCQDtaGwxT6ZUabax5sD2MBC5tMBB
K06BMWbz4cAYVKvH02BSgUXKQzJRF79rnUvepwl4nFAtZ+GGCvivLkN3FUQOuJLJxmvQOERbBplY
4jiaKIp7DBBjjRE7CD99CBfgSBlgU/zZeyJ7oFN2hoT5wItIo3klzAkd3TtESU9O7dJwcfQJ10hw
iktrJZNEOwwJE/ICqtoQAK4gvmvxOPzHYCLTteY5cBKkFuCKiQWfXwZ9pP92U3J9G5cyOZYhe/pK
WNvA7D/QcGAOqwLOENeCjkRkM/odXR4CVonrUQ3TqZ9fhsapDw2jTsuDzkAfbY+HOafUiI3oopjd
KUjmcPETtPZeWS8GTVWHIko/SG+QZ9wl2SFD67OoDaXxkAYzArbsuGRRUBAqMgPZ6+ky5nMZ3ftX
YD/uNvel+a/3qSHAvWbAL2ZT4xtwA+vcSVXfsmkH6HdaP46cIagPVtuQ+S2TJ2/0mr1l9AwGg2q4
kPeDnpijaNs0jrMV6F4JJGB6zDiMVYyXxqs2luOu9YtTiR7gjgRcLIkOgM9koEMn2VYB3VUkvlJ8
1F3UnNxB9fRiyXPKwbPC0NS/UdCQX1VNAdMpBUunG0+YXcS28GprgwHEvncOB8QUzz29FdJsgnxV
Sg+3eqJWjdftzKoLACtTP9S4i/PIXk5lWJ1qoj02xky/+PedD2H/a5hPQOS718nSqTFJZQOCFQSA
duYSTyAPLiNMbllVDCttfmQkRo5dMn9qJGCiRxGS21iQKMMHJZp1oJ9lFoG9QNUsrbql4sthl9Ue
2s2GoWCo6cg0/GmrCkTfOJ/BMTOe2vtl9p6bDCqHwDEOUaqiE/9F2t+yMC+anXjkYjYDZqD0zcEp
t8MtmND6g8EhqA4Pizf55wiCl6uSU9d/9lNrP1k58wuNSaWPUe/p8czZeiFXkd3YZyje2SHQ9Ncq
0g+9GLT3HkHVpmnNZ0y01ZPJpFpXCswXVemCb224KvCxq0d2RY3Wuk9RIMvU/wXFGIaTm0w7Ryt5
UnlgGQhGw+nxUR2cBvU9e4Em5ZP2HNfqKilLrypG1VdmxyHxJDKf//0y8jjATGDXkiGljR9ITSdT
Y455iEnAtfLVqImtFirjohoWY3QKxi7qXOMq63Iz0pydmaJt6zIqTtHMLcGC4B3tqt2ZdkXJA9ti
lXVVDF7Pj88CjSDH2WoyRvWi5Z1zxPSjliFz7E/yQVfcdeuUxN+bw1R62zaYBSpVFOwrQ+80Wm1J
klTVXZ0oT/cOtTyZUn53fbyUkoQLLf3RkgkwtM3Om+LSlcM1IRLo2I01HCoLpY0LaDVUzTGPrOxY
Ra17s1S/eVwG/VRCo388ZW1ufsA2I+aJXwfyvuKXkjxz6Lm6s0ILbG7rvI33hmtZqwEAFLrmETpR
Rcxv0VtHvU0g6ww81RPep2NeSFbmbk3xBz0PuaSe3UnWFZ9MP9lZWMrfqmyKll6KmaqsotlJVfmX
x4sypH9pfHM8VHG1Z+lKNlhRQXeJerifoUH0U6pH4saTRy0Re3dXItGTLVrf3J5KFoZ4pqOSlAjh
u2ItujC+G+ZLAjAOhbfiPpwJ42xJt8DaGaYUZUwJHZvy2EpWPhHJ78z++8UYBbm3CUahNjaH9iKY
f6fxwAJuAIGxVpQdlV/VhykcktMwv6g2+eRQGLhywvhY2Hm5cYsJczc6DPKUuOWtlhXp4NSbom/d
Hbabm6rJLGp1OkAT6fWhxnu6COe/yZhFeKVd/soAzR0tA0Z2iNt8WeppsOu6DpAN4qktkiGUuZqN
j51R08YGAYT01UiuvTIvnZ9Yaytwx03l1cnVleryAEHF3dBuwk4bj2GLaIvUFnvbxOwEVFLPwe7Z
W9mWvb+3rMJBV9Hly7RJ8iMiMTJC3alfCnqnRdE23aZgckr4dHohTKa7YXsqtjMaBumQfvZC68aI
p342JmYZYUQOYdr0n6D7d71IEoB4LjcrNCUhR3ovndBK2bt/o9GoTg1hHDgu2Fux3532mYfSLK1k
sJKjU17NWrO3Gv7MQ6UCYBejbzB5JyA+ytKnzLOclYh0gF2V4ywe33rLQJsxZRKsHp9isOFEywLm
vATB0FbS81gZjWGrsDXxPZ3xHDNu191V3lvmMZaEK9M3I4VVAu20Z8BNnXOJOHZBP5TAFrsUm200
iPraNRDFQBYTFNG4bwYREtRO7OHlRN7QalbULw29UifKNXWyDC/cD0H6rMqcKCg3vE6Z9F+MPuAC
qiOxJZNJW+Ryqo5a0JSbILDYxztq1Wp6+IGKFDAFAs3LOIivSNVinVpWdu3tYPs4UAXYyViqngHE
rfB97fgguotAnZG6z/PU+V9JSMa7xZ2yEhJhyNQa9cuDrlSSs+AOIPClZZ7QgsGZsE3/bJLSzHCa
bTGq1KYcr6aKjafY+fQsQfVCXqOtC7VLwvYiZcrEquHvwEDI0oXuhZGKYRzG+likkQIdqbWYLG5a
27EFnadadC0LJibiItvm2S28mAPT+qgViXZWgOuY/2LHonxPX+ut/jVaelYtAfkjSp1cf1s5yazZ
dNN+J9lbUliBnZ7PaYbJ4BqN6dc4gdV4YKBa3b0WhuYfU88CpJ5Qqvu12ut+8lMSc+9bETppELKE
dydxx8I2d590L4zObqgB4KD1rfQOMIM57WoXVQ7CeIDXtC6HB7dNGfZnOYFOb3Fjr+vSaU4QR98C
DJCXaH5RtXoaTAjXJTwRw++3hp1YTzwAPYiheZCJjy89lLVi5FiqP7VOVNgQ98Hz+N1i59gkGX9S
aO1ETG27tjvumAIO59hI8VYazMhgPpGvOMk3r0n9K5Ck8H1pMG8+lpWebHREB5s0Ap31sCJnAOLP
Ledakn3Z0D3+JebUMnSe/vs0Lc3uYIJm+kc+i7XO3RascXHyJN42UMusbYpXqaO9tYQY1y2QFt5Q
qOam1jhb3eXyrWNkyflcUHRx6YMiiHC9hsWr5k8HEUSowpLnWbFKfqkMr4+XeKQgUHFhkKFWiVfE
QYtUu4rGDr4BtrKC9esfneC/bSdiayfzgTGbuQ16n/kRjCsoAtj+yCfGm6mEW65z0REY2RYM3Kex
7Q7eT9nn3aEqm+aDDTXPqvNh1xhPi8RLn12nOCktoA+vsmnjxa6J8rusdo9IgiRbDbac+5RR+8w1
g/fLDe9OypLfrruXOO522SSA2ZVIApzAqg+tQ9Z3UVrjmbbL3/gmeDhPtd4BUThmHBuqoSGqj8pv
u72HvuoppDleJokLPW0wp2Mcen+ZVKEZd11IaxyaHMboz2QXOGiH5vSx4WD1WgmWBdCyEAm7Iaph
sSCA52QKmB6pVF+ZXU53KzQuYFbNJ4myX0LF/fdZgkGW+LZ8o0En+JiyOyNU+zOzNIapRHBtjKG2
P1tmQ7AnrVfmadhUzXcweB3hf7bxnEZQDQXrcxjvPhhYdp5tmHwaYiz3FSaeVcb5nkH5eSa+BwTZ
/FEYsSh8fNQz8sOf26/NBplyZIX67fFihhWKQRsV0/yldnCSy7yXrZTDkrJsjhSL6b1JJ+0acmO3
UQ3QlBucarkaAQ50Gjqx+YVI+WDFLLpZUlPcepVqGzNm/w/HLkeigyXfQTNwQmJkLyITRIPqiQlL
g0nipKEjaHqD/a/oz7kznOSEoNPUKYeGdk9zGh3NuZooe9oet4pfFMQjQlOtd3zGgmIAREUok+Yc
j1TfPfv5XQJ2emOVKNgNKClYIeyfEovNtaOULvw/jB7D2+OFta25C+ZvyM4M96r9HWwsn6Hwu5tl
4EkMmNjfUC3TXc5VWTzAV8nlnC4Vpb9jtLDM2Ov4qcRMsKKv/d3nqnjpRLtGLQd8OvEIc6mUeqQE
WSjP7KRrETXnq0lzf4Y6zU6PFKgVsV3c/9jL76rhh1gMIB3y+SHJ4/JGe+V/dx31WAUHCn1CvbWt
In0tIzb3KA4kMmqChGdchTYRXDgQXODXtiOZM5oQYCaL31MffEEzIv9IOnCDHcrBNeRV6zQU6M9j
u/yIcbctjeCnQs18rKgQrLq6ZRr+30cd3OX1BRoyDYBoXRPxVqG4KGm4NOcL2zKyXRvVKbM3b90N
WnQsBzdCTW8jNO45pbsiPVJzHFkJbWDEEig/T8vkFOS7x8VRh0hcPCrvdSLyQzdn0pla1izr1GXd
QXERCxIC60kbufvR6U2mi/AcY/kBC5bO3/9DMjGRbYNbvVioJSGbpEddpgIW91qVfr9INPQA45jL
Fxtz0jpqarl5fNrpGQy1Sj6D4bJv/NDhWwSD810WBKQZXf7W10W1rYWDDLtqopfAGb+MWlqXOp6j
JyTBNumIuylDU0MeLZK9VZsPyToetTO7YJwh81y0zOv6NoNk6Bv5mrD8+jboKjnAJgJMFtr8EZ/I
nC7l7UxFe9LdYQQsyCw0TRrrS4vGb+rT8t6ganYnov9Kq9gB8EyREhf1U21zwIgpLLapzmycQRSO
5TnZyKxpyIAh40IcmTz3k/MWCePcTir9XUPN8k19AxJIu1O3E4BWse0sNZTXpstGwYYxcKvyWQZZ
uvGXzNttV1I0agbbB6eKp1NnEgo5zT/W1B6OnQNkyEBChxy21TeFUX5jC8EZmPt7jh7nELDmXfmT
3RFzR2Q6Jt53lrgIWCQWeb+O9CMjlnQ94ca9DsWPwwpsCSekf6cIgE1t26W5dQbe4DDPSS/U8/AM
4Cg8O17OpvS/z402eq4YWuweX/rv64+PyG5kpyLAKrmp12+A2Vi4m7Tp8t+LXQPaJizrTyT8Zvf4
eqC6gSWB/NH0Jha7kSH0cUC9fBxVre+91pR3GKTda/tV6SgEcRDg1Kya8cpPmm2do5GcbbKg9zKQ
SW7jhh8deCQCp814/whYrZp6h+lrpw2UFhBRrLvneeTI8Cx0LEKpMyTwsdx9ziOkPLrx53+oO5Mt
uZFsu/6KVo2FEmAwdIOaeN97uDP6CRbJYKAHDH3z9dqILKkq+Z6yxppgZbgzmE44ALt27zn7kAyE
T0Zv5ZOIWeCjvt7ZBuivr/0qknxCRAdnUzC35XZDNVd7tAy/mhKlDvdjxBNzL02tuSX+1niGT93+
VKPRLUVMN8Gwi/SIlILLwYYL2dGr+zr0OlHmNQJbTvgTbYG9V7Te2ZkPZBMqfTXU4pPrUoLdF4W+
+uMdHNLbutcxgv/fPw3uawIXMFGGdLV6GJzpg4aH2H/99HUomYftWA4VK01hKOxQaLkqezjaBjko
0sR12eH8RT5QmQfa5rc68eX166WvQ1qEBjc/uJ3f3nD85smwy2ulQG+7TRietckMIK6kL+5UtodO
7+SasztRaInPPh7LN9xLdP+nwN6XVpa9jat0nl8W0jb2TqUeKFbpDDtC3muzY/c9GfIZxQxXmKar
p8jJ71PlboqWoDgy2+o1Vm0G2/D69rDpNiOO3m9TX7BG+6O5+aqu4/yISnpZRIF5aNISvWOTaot0
rHwDpyiPdHpVH9IN2YGJvNkFIzIJOHKfcKxm411FUpIyqxedxGEtAJ5VG8U3iCz10lT8BHKUoTeg
JkboE5axRVzJhyQOlqVufg72C61/tqbCibdpgwuQ+hJpsoxNBPNdfDAF0mlNrw7O7D5mpOWhI0zn
ZyoaVYc2QhW+sa3QseRbtINl66AKMFGC+KsMHhpG0KnaaPEPk0nwzoxcQHdMxhGtrEIHkqod4z73
KDddNHMMtzF0KGCKoFmKo27WD37fIGmqiQIsRrTVDTdI0fszMRBJsKWZi7H0hgVDZHOJWjKBszDb
0+jSIXtvboQTMwyffzEH+UmLIll7mvszn7ufskWUz4h/2RoV3A42huuypmYLQ/bIffAx0P+2qDOX
+IOZ0gAprrq8vOC4gmlMe8/3rqNJgrlFLNZet5N9JEGWMABVh9Qyty5MlaVblSBKhhM9zO6aYV4r
YlkuSjU1GFMdgY4wC9eTxda6RY7mGTVATAwvNomZoPeD74FP24YA7QYpxGz9lOObj/xtkeuGOo8K
qXIgm27XYEdOe2yhNCCJN5PZbWp4XETMc5WkFTZb4D3C8jo/O9VtfiqDul821OmLyTShYESskfTf
VmP7q/JJHKGmBrBbBA+tZnonnYAR5bYAVTp2+ZHCqU01Q8dSHxZRi403dJCdt8U+NvRtMRB8It1a
2xSWDtYnGkoe+Ji6LGj0yyYr33UdgETakRcaCEU0nFT8CVqbmnGJnIRo6QANq41KerBN+a7p3dKf
A43qKQYebNT7DCXHrohwaHZEejK7fXJDG9/FSB65hnTddBAtWo3/gFaY5vdMFJ18bZZesaKxCdro
Se/ty05c6cGkW4aRCw0k/94vomjflSQ1s6dZueQMYPQCvzalQEBG330Lq2zZSLNZ95N0dpEiTvqX
j2/87kO47FsV7acWVoB0+Sc32AMPeYNHIYiNRTrLvvHKWA32KSC0q44U1VMPkbEKGtqlmI7KsQX3
EjgD4FbGz+OiKoYK9URyh27A5CrrPsDYvQPhIFWQxNGNKgdybDHJYRBNZ46lgTJrNTrDmytDyIiJ
484q54NrJU8I9uQa4hnPoo7Ctbd+sYlaC2F92GgiVp49UdIMGzklxsbs6mYekiYrm03wQrRKYiXL
NrrZ+Qe/RDSZAoxj0gduEQQho76JIs7MnhKN0XFuBm84VGk1Fr/IY5Ebpxft1URH6khoiZNqfuE4
t54VD8rCI3lz8l/iDLNoNTKotDBiHoZIvGkONrrCth6CyMgwzWHA1kL5K3IcznSovXs0Sjf50O6c
sLupOTwyS9JNUuGzOBiOl1w9dkhq8k4G2/53M2y2cRM7a4NnL6gorjdZ/qrd7pefMIUkM6RddgGZ
GGost6AFvodO/mOw0hkEMoORoK4vQ9Rc52K+FVzdNNYWPFlEL121Bwb8MrEsd4RMrFvnUdE/uJox
BP5AgFqAYr8RYSFPUeQjnK4GACok1rAA8KgSCrKNCe+rRKdtjzgi9C4lH7ggM6KXJBl0y9pWP4iG
uUSmrR4gq9MzjgEc0dUAFFklH/UM9rGZI9LFNcqVUTlIsK19o5Mk2/b2dczlSRnI4JkRPbgCTrn0
CHBrhB3N8u7Zr0zJARQUpUF3bsmmWiQx0m+9y+4k6OB599V7V6LDGEtMoP7UlatQiPVU5fIA/RDR
c3zMQY/Pap7L4OQPXttEa2UTR1sanxqtn3Xeq13Sp9qhGl3/YHPr0dSZphUG/p7OTkXZUfQIv1vU
yIDXPzXgj6C/vGPZEFqOyPGFK+mljOAWop3buDYcFFkbDrdan4Nn5YzVRrUqBCo+WaBI0yx4Im32
AXMNVmG0zMsAM7UhwO0+1wqgbJq135JS8w6Nfy0rnNb4RNQSVSkqJAI+t14CcnDonWtaQqQZgx4N
HM+djfmg1awd9JiCe+WhlRQM5Kn3xN6stXSPyRAXf1id9JT4ZwKfIsLuCGuQ9zYgAQKy+nkS3GtG
NcZnbdA+h7S5KtxnW6UTHzH2xqfK8xc6L+ii/ORTtd1TXk2v1SQuZoiXHYuOksifqQhn0qkJ98Zj
k51AMq7Kt6EBTdPq/Ws52s7BqPGm9byOsRaubUrFOBncO2ExHm7eVDCIb/R8lzncH06zY8K+dvrI
OHJrfQPowy4jrdlkjRgKIMQhnt/Go9YfYiRhbkwYJ/jpk+30Fxv1P0HzDlxwPzpk3kBCRYDTpNHK
/ECGbbvJcq6lBDfqMLLP8MvskvT2BiPDxxToD02nrkZQiLNbE1FXBTs7yo0Xd5aHINNJkUtH754X
8aEibRXz3rfeD3KaVjzW0cwJWriLQiPjcjB9/SLGp9EYEZeGJ8vREScWPIOFiUVJSPQi8NM1/Y4P
D+86bujdEOU/PDg+sdY6a6vJlrou6DaLotm6gsqj1Hp96Y8B+rLGWre4m8mNZP+eg4OyK4FcBMlI
V2S/aBF2l65B2yrJUKCBtfRmOz4iyxV81ttkE38xOfGtwwTmD6ep+ZErQiQyW27qTN+qNHj3dfWR
WwNqpjlyO8OovTTiS67LZMdAYZFoW01rafBqQboW+C+2TFpunSaeodTFbvFDxOo9GrqfarBQ1mDJ
2dCs7REzj+e+AhHrpIpY3eEzNvMbbiicCMwEdu5ARdg1HuN9L1IHY6jUgZqJEfK5xP+yUB6EH7Mi
XwAhokXobmY9qkG8GNCFsXLn1YrucuoD3s6TwsfyPN0R1+KgTvJdEgEmDTv3FqeIor3CA8kEjGIt
3B4RmIWCzJLtslHDPuvozjoG+TA+heC9kswODB2e5UCmJ7ZyRle3yACH0NI+XVpWcGyqWu57rdva
tbO0KzJSqyxBXVV59tVSdG+na4hI9qPrtRsG8HVPAthTw5OrmgGUwn7ksq4vJTL7KYXya3fupv9s
AqNZCwnUoUFFUqAUbjpP7ZXArCKH8BTXBYcy2DrYYyf8WmeP4mrRJB35FsreVFYGoFHTv7uBMq4q
8/Ur+O7G1Uj0hiF5MPJkg5qK0mecnsMJwmglk3csP9o3adTNPkDsshh8+6VhbLdKfONOA8FGjGal
O5Qm1m6sXXAKROI43CU7BrXQjRVkEt8c+muGqzXLGvPAdvl/hj2DIZnMCJUm34C17PclXtQ4INVn
1OmCwZiLMLVrNESsHqE6MTFZoC5Y/cxHu1DHzoGGNZgr1D3EcWJyMK4D6d67PHL27KU3ReoxXGGU
uQsSUhSK6W4nPht5Sc9x/A+pmIZNOlaRjkGR7z/+8Tf6Q64pbEhKnuEIC/Ld/P6/pWchvHLA72HQ
riaSZtwWcE6YSGftkqjD9AtdicOKiGgwyNc1pxp1MwqBvHW/idH6EdRLV0QmQzOUJ0k0XP46PU38
l2wv17R0/geGiR3SZgT7508HKoa9z9jw6QLWjSQeoPUHqX9rrQ3mQk5l7UQbK9PXWSLHu2E278MY
vVhGeGbZ0Ta1gqpH9+2EdcAAzcKTJBd0ljNtR/yH/jLh48GLrP5DKJk05oC8P51Vz9VtVziOTWip
Qxvtz5+7qm3QP2kLeu9rYAKHlrRRorZIuB/tEzqt7M7D6TtW0nw3UWH9oYmBlwMfTJMkB+GeY3Bt
9fThqnGjjZV96F2vPlRDt0aNlDxKkTwG3phtAnTDDK3aDU/xFr1jpt+xOOr3FmOXVsOgmzBrk2IB
GUEvXSCN6XOnW92pzeMeL3EtYD9Y4cpqQIJiVgIGKYkzKArwAr4bnRB8Z8egmIZViYuCQslct35Z
PDStUX/jBEjAXSRAaArQVx0rZuEGHcpUz6MjebYMyEFIYp3sIx7ZA0yaJo54KkJr29VguWDI4X0q
levy7VpQ2Ups6Oy1mmOXQyZKImMe8MLdJJ99DYKNZ4NIvEOAIRDiLEhb/g6Bz0lo27gw6/NkF+FW
hmOwDFPZbNDTlwdLaTD458PXj2DUn2N0jJt/vZSGebihd/YMq4G5WJPQRmORSNZff+Tr979+1Qlt
cgzIjZH+FF7t+VDmWICFaE9TpbBgFGxNDTDdK3fMGW8yZuIZIH6Wfe0+IPhflHMzsQp69xvdIcI9
DGDngt1P0jUjkHQOaQ13orVQ5mNgu3y1vpRhjnujQ0oS0MhYD0TOUoK3RJFEgq5CgTf362Ab9hN6
ZLnFKxWvcfMUkFZKZ+fV2s867jJ8yJA+CL0sDl8/yiS6joxj3FofDlOW3dvGKnf0aumjapepIRdr
MsW585CCQhB7NagF92NoQmw3VEyiAZj9oR7tm6gU0g2XpAewE/7p65CXKZAKpwZrKkPtlOkFNbHe
kBxDnXWremU+RQAVPS2evk15LhAUTmIVUEsZYeC8B57o8W2BQDEDMnrEwKipKfulHZFck9LxZsaJ
wn/ku/Am+SDUOXE999qIQj7U48VJpLax2sY7uAOCgr5qANea9sCW2jIPpNFAeVfVeHoYuCpPeJQr
VM5WAD+grpoNIxC/XUxOJE8N+zJtHpZi9UoPXzpMFls6MNNx0IL8QqBYyfiw+gV0lCxTJ2vwZKil
KHvjMJgeXlIxane6JYxF6YYuvcCMaVQTp5CXxrBM5vukme+OfO0Fdrojya946VSeLALGW2aVqbsE
KwgnYyJKYQYJMFHyThYGiHXP45xErRIyPhljgHX1V9cAfCE7gT0LjvVDGuAWKPLCWYX2vIeJUmh9
tYOQbcrqpeMM1UFgt12QvFBnNXTZysVIHaOvYBwbHUY3+KhZIVCnjKdpkih5YdULURKUYRf7xo2r
vfAUpTndr502RvUl8mu8pAVKMrLPmZjMr8U8b8gvw3pS1S5bFUpoFKBuWfK9aubR0bwLQXMJn1aF
JzQUP30rGRhmnyka5MmXFvLVNH9jDm8dHb8PoB1VGAKTOltXEkvkyN7TnxNhTSXZnuh5vY5I4doO
WY4AQzN+oaYYX8MZl+4VmYQt2DPAgRFcWwNWY9TgGVIqdJ6uF37i2hU75pZqn0GRXPU8bpZEcMP0
7HX1EJtTsMMye3RSr76aUWVRrKrkqQ25RbTmUMgsPSEujDdd7eoXzaHN4VZeejAdVLyy6M8mLnAs
qSahLkUM2WY8JG4cv7UzwHlMWocYA4OuBnoH7OhoOYTf/vjyARH4Oi1i7YW4gQFG1cEdEQXBj7Xa
Z9S+Rxpu3s7LBmcb6c1nF3bZLUqH8pIburNoTLO9oGCU67Exo5PVJ+OuE91b0dH56HrMwoMzrDKM
maNv1y91/hpJJLuByR6j6tOC+gQCZtpdGqudpysa4elm211d2zv4oXGOiFC5+r7U9mPuVgSKhAvd
N6kdoGZdqKWYyE3sOow+1/C/Vd0mK9r5hM6jShNjGqH1K/r/9oeCLXSKe6hRTRD0h2o+SDpoy7YT
1hqaCSuoUxo7hm3Z4wSde+ew4SAbiFLR9EEzpQLGEGjMfUQ+xkqjXfBD63YgdvIjvZpym1n+tAxG
1Er0+FFaZ9lZchZest4HaOr7w4FBrfgj8fd//ZFs/fDHwv9bUPdvP/7/lNtteMQy/7+Dux8Y0LXB
9/Tfo7u/fuWP7G7N/jvbctvFiIwt3dWl7f3tf/S/6uYff9NM4+8C0YEkgssU0tFJRv5ndrcUfzek
Zc/v2MJzXUGOLtq9JvzH30z977rJMs47lkTVStr2/wkV/9OpD34V//z5T/nYv6Uv26bBx9NdITzP
9GxD/y0utgdNPEkdcSz1erRv1ceAT7WfJyC1YHlKpffohkiWnJZZbVYoOMKttW+zZMuA5TEPPO/A
VGdvu/WwUbYz/od0aPlbfjetV2CHuu7hxyXnXBi/RWT3CnFIaKKw1wY7YaiIu5z1mcb8sWkhruVd
ShHnubuuwuhHnHZMq5MmpKVFN6UacSA7ZG9nUfFUioGUu6Rd2mVrw39oH9Fm50u20OXVyvdTMITH
qc6uJCGOF9urviPpn1N+gnCfVfiwumBsNjoPzBWxc+0hKKPvIBGHS45v8LlM41tg2lBMQwbxgH2+
B/Ta9h7Px4cOR8mlyp115/d3M+qz/3SK5lPwr+ra4hS5hjQNLjGSoaTxtaf5tz1LaY+FY82qo5gv
G/ErZr6vQ2o3LgqHot1bfQZShbULrZGfvuhEE60tgYLbHgF+Fipyj0kcM1wzhmM4GtrKSNLgONCe
9qJIu6lBe8XVTEnWCv/maO11avv0sbCNy6ye39YDy2yvlH8O0XZjmQHPX3nheDIgKmLHxgZTuS89
n2LZIrc6xmnvvEyMcqY2ZFk1UcoFuG7QgprqPlqavfy3G/K/ucidP+/qvs6Q8HTPtNl6WMK0fguB
L8eRGKfQ7Fm6FgDFCXNIa8wn8KTvMA98+imIf8FTogooaZ2rKcQhS3VG63RWirQ9IYxmc246C/kr
GGSjrWJYQ0NwTknuHoVMznZTp2fSkd/TeJitzbzURHPPuxvCdTF3W0TrJUSoaGozlZ5+Y/it3xAC
wpLq9WpHhhnhvLJLbh5jJDaa9ueY1g9W3qkbFqdTPwXqqAZQaF8Hy1D//HGmweXKkEeoufKC0sK8
6HER7fqm2gGJLQjEdouz5iOTSgLT25A1tqSLk7xbTMU3kpkcDG3L2A26QqsdhXvm7fWeqetw+noJ
4upwUm0UH0K29WaftEd8Ic2xUai2XZ986BhUO4kbF+X41Yn8g//0DBA8If98gdvCYVuOukRgN3Ts
37a9WsKWjdsXXa0LV1MUIr0wC3rgtJBD2ZrkU2JVXBUMm5960pNwf5bpY1brJAQhuPIt5FtfSmrc
jsxKGvdeTikshgh3U27GJ2WqBOEFDEj3knZd+axw0LCRsItzLkJ2xMGEABosApydPt7+9bXp/nlv
zLVpM9lkYTBx387/xN8ecB0UcttoYmqOvv8hPdi8dD+Gs0/s4D4IuKWYfnXGQFB877/JMX+uZ6UR
FsqfIWFCBx0LNDJrXpo6GFyeTaX09drXIaNxurIhJK78Ud+mmhmRFdqiTY4ReWLtiZ+1urA3mhet
EwmAUHbWcP86oFPcK63rLj35pfe26OxDObeUv94Mq3S8mzNxpWEFQBS5sBlAP2QBoi67InSh8Xqb
KRM/fh1wyKEZcIgW6ko4SjinIL5zZr7bnvUAfzV8QjvUwYGrV1Vqi7XmudGbOyZvht+XN2gSxYNh
qh1ZdEhLcMesB5BrKy4Zj/+JWmfs4Z5S8JXrOjDFnhrP3uPvwWvA/v84mW6/rFitNoAC73Yu5LWK
zOA5sMWBnWVxa2m0PauwWCsDfUQv1cdff8XWf/MV85C2wS1afL+OPb//bw9o14vsSPeZAGFZ6ZZN
5dyCTCaPxYiObapfg9yx3oJpiaMWzFVfkOL2dTAZx+pucMFxnB5QoNLfyWMIHMOEY3QKb5bbuaev
A5HMsFVAAu6Y/eK3wdm2gsj73mFN33rzkBfvaH4YneYYEZ63Noim3tu1abyG01W1xFyjqU5XJuXI
UZeNvwuc9jlIh+41HN0fWWHJD/T3TYW3UhX5+Q/JbamgfdX6IdT2WmxUB8RekgGmPvmH0CTl6o+D
A2b3r0+nYfyXmoCWvW05lit16G44hf98PoE0C6B4KGJ7UgVt2WKU6R0y/3q0x1S0dspGqwMGjEo5
hvR8T+eDazzWwiQNunMw0uOLbPmbj/86lH2zAq/bbUhD9Zc0DygZkn5bxLbxJbxeuFkPhKuipaPD
VBiJRNvy8DzgL2PBH9fETsYP2HwmZJuhQ63ta+tqmJyzIZHckS57q5KWbDsLLTtGrhfP4BbBScjc
Py71U2l+sBO0d5RQQOdyWd2I761ulujmMEcCLksL3UDj5ui1R5rAU3X7suy2yKwQzfk64yoo/UpT
yOGH7FlgzEWNZD/Efdhcbac9fIEAvg4MQy12SOG7NXgIg/1aOxOUoJ3riWkP4DStSf0HmrrRrRqn
LXQLQN9ATVxSDneeVooHZz4gRzbg3JvJZSimZjN0uUWoPQ252FPtTdc78kSVll1kpaGQDWLA7m2V
fm9wlCH2jRfKatJT0cn+yGYoXWEmKt77aHhtcZjcB0IbzqGnl8sJYOi7SptH+ML9qQ7H+PZ1KPD3
kPEiDlk1wXHxHQvXMRbvPtZ+kteW//zrq878LzexYziOx/ojTDqZQv/tJnamVORj6xCUWWGu6dQ9
YxK7q5QP85MvHDSuYFPlEVLXCCxAYYYueAoSyGi1OppDWu+yJv+kcT8Q4IW3im6e8+LPhsu+Cj+S
yNO2oSZv+XgroJaskrxm+qoM7S7Hvt81tdhGeAAY73LI6Klt/EjAGkNB9qQwv1c9uQ9//U/m6v99
d+BQeFN58fSywIZQaP75TisZT7Qu/lN426z1Y/H4dQA7vohDW9x7gSExGNy3OmVMHDQoy5H5Znsj
ot60uiR6RuCcn8i07EFRDtGzm0d0bjsoYF/v2r7d7VPpWMu6N8Nn8rAQjdGaolNKsKmRPrlxSMe9
nnuswR1RcHPXTDRvQVMMCKr4sZ6ZFIit0ObQVvkcpCnP9FWD1di4D5WCJlWD2F1T029zsmDhfpRL
oxv6vZrKZ3hPjwhe4e1E5Ufsl+Cew/K9SC77Oow+MFqT5JPA9U28d3oweEjwXFrN22h6rzUV7bL9
1WjuZ86YeVJJsRxQhTAtGN8HkwXNLLCqF6yYGdR05njj97KPwqVuErFpB+A5zbReTjbtSXysEDlI
k0BtSt0JCsfd0019J0IAh1MeXYyS2PMsx+vevcWVtWPO+t0tsd/OqfSGReZFUTKtKuKJZ7iJPaTr
3UvlZrBkfe37lJe3qJ/gz+YhysbMixexgwxZo4OqiuSbAS26pau5DSz/OY7i10p7tO3yWzc6ch/P
BK0qb94bpl6rDtEkHBV2Vy3Y6rJBDDBoVyy7/pz7SEpwNjzFUsNwbW+iut+KbvpmewCVtKfQC2B2
5wTejuqWOI1aE0e8RV4kF1QDKxZjwlsikmHKARFIVpVA7wx/W4n8pTRrcyX0CPFPKqA+WOW4S+WU
7nSPiLyW9R0C16LEN7HFbrcxEIgws27jtVZaOw9ZNRhSr6TBHfzUIfJpjvtREjgSjXNoSxTKjdFk
/j64+x6RNzLVhovVBYRQWa2+Noorex6eTtnKdWKMs2LACqivW2nFMAhzEuyqjm8e1KZRpf2qslyQ
Ta2u7QQyqa6LmBBrJ+kH4SG3cN63uO36UIdw2i5hzXfbdmjx4yM3sdQQnDSVHPmXwaKboxZ9bCyL
siUXtKwIzxsJgVLGJ1nCOjyIgISpMKnQ5+b3qtUfsSG1HQAzuBo7W0DJxOZTDt20F8o6hB4s85gY
OVeNpLzVKOxUieSECIWFNQoy55KJIIeOoZa0mMq2vM6C6Gxsnno7S8DaHOJ0Ldns7rrBIvodL3WU
P3uN+x31aL+Kdn5hnm0TxmbT6M12GKrqMdOdz7Tyj70lw5lfth8rCoxe8nWWtn0mKhvBlwi1B2P6
Vlr5jxkWiGs6guizN+pILRB1y904xZu2ZRopAF0O3kMryC+oW7FtkB+1YGWXQ5w8a7r+XZM9a1Hw
gkaTTFN919FjTx6jEFFu2kBmbQvn2gzRdTDc8dC8tJ7iNlTe2zTnlkBBWUz4h9S8UJmkGrQ/Q+fN
0GqiKPsZFgIboht+JW1avGV88H4IME8UyLuzQ2BW+hUBiLvodbJiRMnNPFqwcxPvO+FYEHD60mM+
T7ObhBPCNTUXgrkru41DQ/bc6cNnXgw0nod8fLKimGFQATzKYyE025rEhl4XB70KwqVhJh9kf8hD
n1dyPWXlMPslHabO5Q0K5Nw37HaRjH/UfZqDLBqgCIXEYubEdWFr3pFcMpHAlr+b0Qg/RqXPk7If
soPPPI07kGbqDirJtMyZk64Jd+sXXel5uzLY2FHyy9XWfYovu5uaHFgAegLLvqO1mWP8Uns5wunb
IbfpIrmoyl4QQOp/K26QidIlRiwXOZ//3spi36ImBqtuiw3F3zOlh3b2ekM7D461szsEZaz7EUyP
Rc0I6oCL59V3KvdEC+bCF/5J5ticRwYhsBQanIlyWTRae+sHoDG2VS70DHbImHdnx8bhivqPL8Fr
d1YboW90tm1pVfjItp0zkpOR8Ndkjv8a6HazR5W7ydC+ERGhK9LYcbYzYHiq/djeJQIBYSBshOrq
VxudPeMejfZnHFrBJororQcVPgyjNFhP/OxcqWliMja+NHM80SR6bCJgWxBa9eXawTa7NLQZuBk1
5qbugR2Z2S8XqftrlvhrJtaovaMpe8jNB6vOnzStvFfCLrdBcqnq9oZZquzNR1ydM60w+sZQ8NRb
WD3jGFysmOqtlaS/mrqKcCPha9RgD199ByxMW8tffmq3lHN5svTcb63bjzuigXFhqjS65w5OB8tq
tq0YEEahIfAIKEAkTDwr+epclRuRGpw407hrLuUe+sHVMDBYLg33WspHQ5b5Ku5QH5KGcItH3dhH
gIa1JDljRG2XaUKagpPv8gzmJg0gfQt/BZrNB3mqJVktPBD7Kcr2Eupy0WIGzoZCX5P1Umy4FVTZ
/fQK/iPtUmdLhtqPULnVtfGDNZEH7SOL7XPZgWL0Osc8V5F2tvoQIJ/u35Ae97C9YJ61cfJLhWG3
8Qj561PyRxxpjYh+2IDp4/DksuXaZGbx02wDlxlt/mT24uab32L8cEu7qJ8tswSj7jorZdXTuRXa
mq/aX4dzeEDrIYspfULk0gDlCY4T1CfEh0Owj53Cnh1XhEJoCkjoQJ5E7f3QyxbKZMaIOSHIrC/q
n7CdTx2dDtzbLtSUgWzQIKKBpSICXtyQ2NqcL2WKY3NFWLZHbPBg7UjI0lDMddl4btk9L0UqofI2
AUAG2Yd7azDOJKzdJzIEEn3cGlxjPlaiNdZni7iU6loMmrsco/hHPNkPVawxLIUqsc5sRpPkZB69
upyOXvY9zQRz8pipZzGIY5O40x8HY2xZmlj8VObMoq1qegjNhB1om51K9Y0uZH4Mkg7bToqVhn0F
HonB/XR0lnXPXNnScjdONY+bQ0ff2K7TokKy8S7RwFspCKuVxI8BZdT/LjqGHFZH0ybv4K+1Zvca
p+MrMeQV2iEn2UX+8NQ2Pel98dy1mJO55y1urQUMwRAuVQyDNxH+nqghrT6kUPSMZlkN7ivEKk65
eaic1D7SJKR++IhoRCxMq5l2XY4iDJEzXKdW6YeqIM7FK28kgsAv9oAwNPPCR3iLcCKClRvcvnxk
Mkx7Z1HH0w+6ffZKSp6ZFclQqzLxozW6dtxIiY/r0o0Q4frJi/mKStbZydpIV8LRt6Ute0KngYzb
Gq59X/UPKobd34EGqQGzt5YOs6QI34JZbUTjsQoZFGOROuspuc9V8B7aXH+9f40x1ziCeqjnD5Di
h0wHKK2nI7B2mkVStx9RYO80giloLD/2iCuShrhjxzOfECGR1AdrNm3ddW9rZChMwSqUPgAeka6I
sxYLR3VrfH5zB/6UTwx/kwbCZhQchBdP6Eyan/7gnkLqrqUv2tdBd5miTweIE4ResqNJ6y5ahLOT
OO2eEG8qD0ho3KAMlKiR07Id+dohQxIEjUDGAvyPfFbBEMCisJRV3G8NH12/TKdlGYl8UU8NFiXF
Vt8hJ6dsJkCwn6jL9jyhFlIe4yEG4Dsfgqzc9a3l7JEIL+EYF5tSR6jpK/AhlE8qNts1HXAg0y55
Po9igISX5IRzTUPrLapZo8/kfuMZHgrcCaakXtgghdIJOGyFR97gV2u/izeja13ZvlKl5hRHY/Mw
DVyDXYDC1u2cjZbMEO+pfIn87tSn3i6O/Icsi4hvbM0RgbsXbQHZwK/OpmuiiReACkXd4nTtwmsB
BcJ2e0KVZ+phQNwppOzuABopWNckyXFrYPPMjJYnMgGprg0vWlHImxZQvFIikxsQ2ENzXBgJVzu4
V3zaevgzVOY9LYgz6xtYclIV39mbzpF85bASGQWtwHx60JN8M5kaEZkoN1nFqg8C3wlF59MtkmNj
d/3Jj83LZDhAHHDIrsRQCmQqVAN5heuXpeEL9M5mrmT7tsr5kJTxmNtM7uOFxIO57MPQQBQz4DbN
p4OJbW2Af7wvdESw/5u7M1luXNmy7BchDXD0U/Y9KaqPCUzRCHD0jaP9+lpgVGXmfWX1ympaE16R
oRshkYD78XP23isGS8xEnbrQlsdqnL4yprykg7TnynbXjY/+wqsjwgMblzW/4mwTTdPB0Utva+jW
J4hfuOX+yc+cJ0yVAa0Zz2E+gkwwayVSS7tTp9ZK9ySMvJZzBNMop00SViaKBINNREI5T/QfBikG
B62G9+JBoW1yUmlCvYeoLUitQ5JCpM4nYQXXuNIwBUyRu9Q4F4CB+Up1wvZrprZTOJ0kFIpjCjE4
EyX3m4oudViNS2ea+tXgOUQqZ3AMsvDM5P03kcOLgQROBPQY88rBnTXOpAz2mXzLyOW1bKB/OOBC
NbxaLCrlgFYH8hHbiUsXLXjC4wn/Orpncmnjbr93Eveb5kQWuZ4E+o01J2A38fu7nWv7zqfVnjQn
wxBfIuz2hp057H7d2gACstMZYLusL7vakB1nWQUQugKfMFRQRhHN6Z79VGvRJxX4qvTAlDL0QZBi
vybC2iVdY6+0CtPV8O6NHO+nD2i9hL0nscaIsU0x/8z9BBD3AFBOSaIZ2yJwXtusvJFcOf1G5rHK
HYKblCZukeLHyMlcLMu6OzDPx2R31kUb8aZq494l7p5fDm0qIgNZr5rcIcxeBVsn8znhTHMoWfnW
lNYXd5hctT6n2VQnm93WMwJUgeymITpc8hQmEyEL1NymhPGR4hO3sdq3M2AsN8jPj0LF2D76AGS1
K/s53L3l/K00iB34jFYAIclxs6ffcVh+YBFATdm3JzLuSeYjei9wDPLPJus5axXYJ73fe0H6kjAz
i+IIK7NDUJeABw+XBZpTOL2PhfkyvNCzKlaCDfmgzb4h5l3LieT1DZ5OPiDwibmmfxoVmYdtQ6R+
wHKFteRPSElaE+YTBtlW9d2vwhryPVKgfdhjZE5ydRE3D03Igg5ys2GwMTGGaVkkGZnuNYSevurM
LSRe9PcxahS942AZ2reKqD7PC0N+4GHpF6x5dex461Zaq6rjiFWEHsuEiWJYZOZSdrWzU517oqh5
DgpmMCMg2KZ3uzUJsd+GYF1kYGNXyabvg+dguuAipz0wSnJ7sY4tEoRaTETja1L3yHMJStTIT/MH
8usTALycfY0jtTU50+134/Wv1VCBIoYFqbr6G15Gts01VvIASk1BMGGm5sgalqJQgUapcVCTDKYz
LbR9tR6cdddHR65XOgJaqq2EPMeQDlZ41L7wm38hsmLQ0GVLH8jgysdFNjGLZtgBdHiwWJWsG/Bn
bWmhkV06RIXzK2xUgX0tQ6i8EEV411sjXnV1+uqaCkJZVA7rpAo420adQ/WQzTQ1dzeWEh7mxOWo
6Q271o06mBmW5dqrKmCupUS+sQRsMb6Rf65L7jVATvSLm15knzVmCzdz12NgT6tAg1DmYQj3w8FF
Vvhqa/CI2pEOtV6YLn9G8j8Cwk3p50R3IdxzkKmvJH/PVND+dnqMJhr1a90TI8+5dr5OtJMMDGfP
PZSw1E8W8VpbnzwjDtgJgpWQ0BEGbsuqm+C1UAyse6bMxCduIjncwlweLDRqqw7mkZ3QIigZRS1r
mX0P1NKd86E56TEx8TyS76GS6mp66UefwLa1tfCmAjve2LXxJxX+LZ6AJyVj+6w3Eaq/iKS1IEt/
NNqwIZeES4dWHZ918iOKrqoHtqMnkErJ09z6I1T2Xn+D2ADRKSSToEtNYt2sBOo4xagxyW6ZGMSJ
G6hubFikTG9quGtRdKqiYEX+3DNYD3m7l+CaDmVb3ksJB12AbBtCdU5/5lgGg8HnZrP3XQq1OHKa
2fSN1p4chGUevhS18YLTASHiJgOlk9HT4En+Jf1qT7rHrpzpLrJP2P2K5lBW6OK7LLtOiTVscrLg
TJvT7ONZMjBBbhBk5a2zFeYMJe/YkXoDg2FuQB+vQxO/lzqKLKFHF8q3sjZDTm7xS+iSdV8iMOFw
Al9Xj2ryatmri4qWN35opxN/BoU6qw+mbZ8Ey9EKKkxzSEw6D1svRbI5rHK7TnaFN67ThMSQSFBa
O4qchaHmfyq+ZE9biJ+rmvPg8dxn+ETjahXbzpcZMQGGOEQIUBouM3KwnpBMUoHT22AmhqsJQFwW
U9kMvXi1nPq9INV7afhjiJ0nvocZPuAo1/8QCcAmYBGqJybh0iHON/0E6Zn292s+QjKZOueamPbW
74oNyfDTLiQ/qXmqdeSUdQIlT0Uwx7WY1kXnfG5lU3wkevjT8fJuYWrprXUHl8sd/TWU2CdSgr5T
ASJ7jMOPQAG+SrObgaDz4PdJBbaxC3ZZ6JzapvmdGN+VixRThiwipnjzXMh/ZCzjPupYImKUF0k+
ri2do1BZyXXdquxJyWg7+CRiW5DGwoM+jN7eBs6sd6a7SAYRsPzUP9IBaCS2S4sePoZY7v+aNMec
d75pfOIzX3OiWhdD60a70nC8i4WzEfOow0lo1KGfHyqmi15xsxiEYIkkPFd7NuRACSnTc9lz9qpj
+gOtth592MHAUp8DVZwym+l74PlvbKSsUlHy5gJ03mtmSSNQp8Yms2HhDtVVG1nF8oFuEs0DiKEp
Dmq9GI6ZQS2oJyRlxHOJM9vTnbL5intdP/bzYTBW9hbz1iqk47Ig2RRETXQeJkV0tOVZa4K27E1e
l+0CvgUqAboTpslRvkeg0hvJBWYgMLg6lZyzqnDnyupXkTa0iBvMvdTEoUFaVr2UhDDsa/KImgoL
n0rTmnI22RlsXotCwKkMq+mP7mGFQ5eyoxFQrpPeqrGvkudFGnbH7zZ8yajbxzTKgSWhcTbDK5q9
XTsq1kkreU8FHukODIZuDXsASqDCLSj0kY57XAuGvXo2a6s6R/j/fAmGBZ8KPHryvfzxEhkGcWKi
XXAl/qlWjs+HkegtM5qYIgfF1h+GGAvuk1PL7cV2Aa5A4C/fkhu1VZm0qGu+WMv4hxnMT644jJl3
Je3nEAfyWVKRDB4XkD1nVPaKGzCtkQ7VQD3IRS52U95hmMYRZnTyKGrP3FeD/YnD21xMzEV3NpES
XlP/ZDsAL4SOaFkYOH4b71Tj598yLPzGb/ynpAcIha79Mgxq5EyC8SW/a0Qvc2gSInvRjS5yO1Rz
9hv4RbSkjAW9c9rb2O9U9+EqkGMkuk5+L7aklE0xB684PKO7e6N1TYujIBovpkfX1+7X4HJaJjef
YjUF8zMw/jj4tC8VCfmLDqwJyl12Yy8qcBowYpiDwDdJgAs50N2rUM1KGDatO4jNDCyeA7+9laQR
VMGQ3VPjKQ779AYJoHYphVyZyYVbI5tG4El77U+CehUEEa0s3sht5zVPCiTvIvGVmA0ar5kmgWxg
ZF6YbfXNBIKQD8wGoT2IW+9NGAks9zvDolt7xtVOvHbR1gTO4L7gLvBtdD9VFC1n/F6I+4q9jDR2
PcIaTb3SBnZ6dkv5y0tGa9smAf2b+bCiNSMOdKrOvkaDp0xQbF5lvBhxsRVUzDjEB8ZLuJBpalsF
2hV9vBEEesidPLyzfag903quASvy10EzaBhk9OBiU7hA65yIG82JqsMowTFm9I8oRtTFJHXErcLi
JA23vmgepkiC5Zel9obB8zuM2YGMwlYnFm6i+uoA1DuVG7F6/h87io+i8mowwsOiRkV9GYwyupVV
mtOnLCnbaaqvQ7P7qfXFMXfGfC8i0qf6BFpnnhlw8EqlfsUDrnSk7rqZE1rKbHSjwDOca5uegEyx
oqHu78991WZ3381XjzBM+NaZqpo7g0JICkVPDwzYWuDGRbwSvJ4bV6dWOGJDhwwYO+mvnnLqHZ6t
GZXzRbS/fQOFHN9JgbaPkx19YG6X98dD3JF6H1kc2k28z5Ej00tAwXznfIDswQq6Q1cETKSlTehj
kZMKLaNhGxjl+AR53by12P1j47ND1XAgMFFCMyrjJ1JIwJ2roN3Nf9iTP3UgEIdpTNeVq66KGZuW
lnaj19Wv7TZxyMaJFCbpptlgfW7u/vyAO457MOov8Lrru1+MwZFf/iNTZM6ECUFbMhPec+D+CkvO
zAzJ0TKznZ3IVLCgAFrVyQHj4PQts4cgPwt3OOuT6J6z9HX0yurOmbp/jnQT+x+ZkdvHU32CVScs
mW1G3/1dtNz4S31Frm3+ktpW/UJA1jfYVP3kVU394uXCRceY+ZvHH4aqYtUOp5fRjO96FfnvvcCM
5+ZVtiMZy3yxMa0wwtA3OAQpdGMTYIXpgJOSVv4sQj5CziKsymGTP7ui1ZbmqBHXg9YeSvHS+SgG
r/gW8sHocrJzZJOap08kfThxOFz8CM9KhLlgCuOGAbr7ZXaW86NmwrWsam9XJ5b3lFsMOYbO+R1w
op43HYub5gs0748Qw/drbUoDbYD7FHuaAZRQVeinWnwydZNv5/7pKbIxHFqzVi+rxIns4BKBrGi/
61oQRe7od087Ckn/ogv7T3L5NyZT4pNl0im38N5OsfdCPAK5TBqpglnLbT3UF8I9vYti6LrkJx63
vVrTAapfaxVWzwknJcM4t3Ls3gsjKFBSkldrp2wHWQ8rD4ejUQnclNRN+LrCk0Q5tkrtF1zmMPPw
HURmE+8czb37GvlmthY0DMx64DUgwc5a2uFZ5K3nTSFgpM/UW2Yby8qdbK6tUK47h7GUVWjEPpbB
u025ddDtwltK+7uMrXBZxoV2T+L6Zew1cTAxdtB0y4e1MjFZ0F55ItRYwOcewI/JQZyR2xorcljh
5ihjpHuRFkiw8m1tx2Rx2nW17SvNfhqdNL/SgN4M2FCe8zaHllG6xw6Qtt3lKa57anN/FnkI4idb
E6xjNqp7PT4GKYKxh1eABJgy+0A+5bqO7BQBabYMdcs7Zj5zj1x03caUQAKEaeUolacfrL/BDpKo
tm9lTOyZcrYhoNu7MapiV88zzML5MJvegYyKRLpUg8WdIC+IRD9iyoVLgTOVnyrzthNn/m3TVLdE
IVAJ6+i7bwzv8njIB2fnVngDRySC+Mv/QKdmM42ZuFfuz4Q2gp2WUAFyj1HsIEgeYC/ytbaG2IOL
X/jhYXSkvcYoS8TaDNxs+nbrOVyopea6GP6hV+FoWHKaRv7i3BLM8Xv2Oh8trnYqI1QwY4ifISDN
+TQNcbnSLFmSIlmOR1cjf8BwJGeBapbyBnNOA/fxXmYukd6V+Qu3CzkLBDYYjf6e4lE9MR9EBBEP
ybNdOCsD4/Lx8VBIdNJa+F53GYblLAR5IkJt5bUfIUIWHBqpdZACC7Momh86CMkleRS/LUEd4YX4
vTwUlQBt58bORKO2cdUpF9kKsh1Sx458C9xJF9+nFVOVpKRPc4C7o6Prcm1F7FXKgJ/DVv0lfPXb
vxpTX94TdmWSgqm4CpOASYIjGa66KRoWTDjRmLmbOGyR8OX1c5b9AU+7gzE3EqvslK9Br/3WKrTq
GpGjxKL0By9J9qUU0Sm1k2Uo7Pisa9jtOtN+G1VunyqvAeWHHcuoxvI8RfLVVEz4+iQ0nhLlMIrD
mbfQTLCe+RAa2zwr/XPexRkrXksvuiWrZEC6izKifEIKMz2FaJHvnTcca7il8KY4oDyy0vM5m9RF
mehhh3NER4qYGQanEtgOPTxBHGWk96uEFWrrm+P4NGFdiabSvYQz46poUnWKY8KNCb3ZxPPrg5nX
6CCIaUisW1owSPQbc6I3T1RHSUYvFNRWrJuRnBmDQ+VrWM699djqTwRWuMehFtB/yo4BRWNpO28M
prfU0rcwVOTXUtlGfzaCcVrJEOqlobsxoyKNm7Idk31fpPnx8ZAGQAZVLhip9ghg/Rblvxf/9ILX
1sgw+mQ4o2Ebc3pJKzO45zIAgpzQaDL8ZNNlof/SOI3/UlSfginb1Zq8+2SwxOdTm246nM5ontEy
jp5uHzCpXzjNczasKvlE1ALz/DA1jSf6YtrZ0PtN2xrmQSsCk5F+/TYx5d5GHp+56XoZyeMtXSds
midY6bsIec9ynICrgSE65rMFKEhbRIiWVVyDpC2vdhuXV2gwO9G8RNlQHx+pV7UevvfKHi/cpE8d
ZpBvj4No1ZBBkJNoDcrNXv1XnUM6754p+mNPIApP/NDb9pAzUl85QYZjjALrAIwBgbFOFFwLwr12
yE1va698dXsdtrPmt6vBzKxlJWDUz0iRhUUs2I19SLG+5cOLP1Ck1IAMN2RqkWZLt5H7CpB1BUZF
6u2MZoTvSd4uuc5sPUcZYeePlXJfnC7YImqAbcyd8RZOG91pnINZOH/go26zISruRqQEUty8XPWD
m3FGgSeUtvq4ql0nY8iWduDC1lj7n32GjTmBMs8mgD+yp+VXGqV0AcMcAkuA6KXVr1ZphLux1p/J
9wxPMKbEkhxRV9qb0m2NlyAnaIIjBT3YSfoHhp5LhWtiITuXzp1OLxvskg8BntbRI97WTTN6dUEc
LzH6Fxt6+UwaDBRxfhUzF/GCiqisqRRXIjPyxaQic2eRIrELyoGMKLJYb8jemPXXCsItz0QAtwXt
pbdt8jw+FDL4suyuRX5GxJHoo3bXRxPwZ1+ZS/qr5b3yS3yZ3W+0ofkVS2d+TiOON81kn0JR8sCY
aTkZZYiihGD0v2HpCS497O630GrvulsbFz9I+5c+fhERcfSPJ7n5XAICvaaheLGpj88kMuFWiCf/
c3TBoQwkugQZ6YCNXQVPDRjsp3+vgGTGg8Dxv3triDx2LWHSI/BsgVVrtib8N+l2lURdA8oYnBPC
F9Qzjf7kAJNcQIkc1lZcKjDBmCGkkRP81IbZKh8HbqJo3Dt+Rih7oLcbthTimKocvmEw9bTR0KxE
5huQipSmhOEux1qgLCxK0mQGUk/8sTaPNKRnwQYQ9IProbZ3icPkfFLcyiG+4lnqzo8HbWAYlg/I
aR5P9fhnKRnUZ8LtjkHorZquaXYk2jtHRDnRvpbAinzXMnEmxjjAmx92x3bVVg5SQ73F923F6gM6
6kZB2r3BBMtuUcO1DctkWEqGTkhZ8MxvTJPOpilS9MpO/pp20HJIzUUtU3QIWwPnbWhrQieLaUH7
OtlNlBwk/yNd5dAM/S+nnufvsT5N199pbjmP4PQjEj5jUXixt027Qr3nA5knRZLml7InoYjI1GGp
JUFxb+kQr7yUHMLHlWfKm+cq7VyFwwdom/iNkQz+jQFUqTLfB4Q198eDZ1GM4awRm+JYRGl6KQJV
QfaKVsrViudSVe7i318//5to2AUN4Fqu6whP2I5wjH+5fMiwKPRu7o8MLtNECC8Mpc1i/bNLJu2z
dZS97JDhEKbD98SxIq7EZ3ETgi5Vic2GDyzeuAlodvpMNsDfEn5GKOVtdOucZNWO5g5wtCuMpp9F
mw4cTRBORAECuNL4INu/XeWK/Qs7871LE3KVjILWdMWE3DBINcM3sP/3v7I1/0r/uGNwJPqeYaDV
MHybrMJ//sqEKpCkVylgEW3R0UV1ilXijyuzK8Q6MGxrQxRFcmwEx2sjEGRH5vZKbwJ5VezNV6kj
fCv0Wh0kerjSx347yEI7FJWerB44nBZeG7Ful6xNEMSPOW3Fgv8vjJxLVH91evBjykt1MUTNHLJq
kJEWw9WkcHyPrFYnWSx79xL9YGSMMvCggKnKUHAytYqP9ATeORFlz//+LflX+5Lr6UK4nm+5vCvY
9P7F4ROWAiJpx7WsAf5e0Ej642TatzSo8yttbtAbqAM6O6QfT9DF/+USfPiH/vF58K+bHh8E8m5z
Dg755+dh5X7TgwpjexutL0zfPwbH2ndZ7K8qKEKLxNAOxCZMab1mCNuT8zd8WeTYLDvVNrv/9zeC
BgXYWcP3uCv+JQaEZVAj7I+JcyDy30NTU9nLfQKhkkFbe3QiGLyuNbW7ohJ/34X/Xy3HwkCI/3+2
HD+XXzL/737jx/f/9Rtb/2EKw7P8h6P3n3Zjw/sPdBVEsVg2G5khDC6F/+U3Nv/DdV3dxps0/wer
7X/6jYX7H45u6YitbOzBOAGd/xe/sSW8+XL/xwVpWqbhWtwN813BxfnPCxJzXSOTtPuWxGdvDIHk
X/Z2vXzI+eHptX3YP1MLcTLJXwWzvdkG00hYiRyFFKviMF0SmxPJCpHgr2aODBjbLN+3NjsUeMfi
Eun6Nc6teOO3vUnb7Nn0qIgr/dw5rVy0kl5xWw84NjpZvRoG2fMY496J+kG8ZILuSdCkrYiU0r84
T4HO6vPPtNOIzyF2iu6Rua7xU6OhsMt1F9sYoWuvOhstWyNhk5gTcIi+0BIywKz8GmrYC4wbjGtY
gO/UhlunsreEoJmDQrl0rUK6231a9ivGXvJAZX6vZ/QYsrvklJVwgTz94BUK8U7v0rOgjb5Wbszp
En5lsGgDZSKd+nTxJzx1iTlRh9pBzZQu+N3Nf/+DhgAP5Zfeuv2esQ5DVdkp2kK9RKZBa0f5brzP
XdxPXYPmVSuMjnMB8WGWrZv4oKApeHnxO4jKdv/4kcuY5RsQFDYhz9vpZlZiGyfQR08QEIeavJaT
xvCBfRb1YBAs5Nj6+5DlPNnEpdUu6jlUnHkbMX3zV+X8QPsgQIPUKJo7tQfVSyO8gMVbX5febMdG
AHhRpjdeMOXazEizJfh00ZJXT+cCrwF9pw9Eo+kWRLW5Baer3zlomiojHlGfRvMWBr79PMpWAb+s
1O6Basm0fjhntn9LY2VsG4hpxsoywnqnTRYkp/kB6ae9GtEgp/2TntPutjnYvntxr7b4XDUCxtDd
Z86J7d/aytL+6OWnhZpjrLNfyhiICXz8mKbfcsi28qWmO8WJHG2f4KFaroH2RsvcrxxMVnHzJCTO
M0LzKe6zhBwfTXqcpfgUTT/3rn9/G8/Pon1qNPlN1S5njgpZg9Nwwlm4QQDYkECKZEYLPR5QCMKo
fvwIuAroPyDsOsTDiD2m6lqsjvvcKTYaHMxwITEmI7cyfg4i2RcMVK7RYJ0T7ByHwHL0XUKMFAK9
vrnK+YFuO26GGSjkWeRJDjIeD1xO9LrJgwGx2hs3uzqnY2T9rhu3W6jhiIQyfnUQm26zBgtA36WL
KJ6yX7TVSnz1C712seDP3RHfNfLV36woMhDATEag7hbGb1uv5Ck0WyYcjdMe/r4jSG6x1vs1JPrK
3cCaIYvHTD57O/Xe2M0R6Xck8Wald/n7zIqNHZjNAEAOUf9W4ITnnB7y0pXGKz1sCCVRBTK3YWa5
JmaL1rCAx6rbk05cYe8uyZ9/PPHnlzvdkCstA+onm4VX+UxGCvulNdAUFYIuL0t1+em1zg8yE4sn
5N3fSKaZJM3PmNAkay1OcHc9YrE8ggQayIXXx4Nfuje3Hp8xlOqHHDndE0fz3z6i3GVWgqz3pVs/
Qa+halhpiWbuaC7mtwIE55r8R8JMaz/eDhPl3uM7NS2AQBmG40rMHOcucNZOai1H11V/vPw7Cu2G
6D8rukRV1/8Y4UQuG8cI7jLnvoUXaJ56o3znI0q3ftAGK90pi5/+NcKg/hP0tQ0yhrlI4aB3eiBi
oH78jmLIjrJEvmB0jnhF9f/byQxsljNGzLWqo9As/4IlsTiOKQxf4uf6dzS7GISjm0PY1XmYjc9J
2H8zKJeLnl7osUgJkOuMyb3a1KHrcFZlCUzAuJsYHZTk1vx9NwnUk6eG/YHA+TraM75CDRnlN7ev
L7xrBBZhd9JwBz1rBHBrQOcPdUM+TUCcElPn2nkugvRjSJKEtuyonYlyIbOmjYJpgVyQjHXb2c32
GXYajL1zoHo7oWiSADJ2diSa61RO4xES+LFUYX1IE/VNgiSSAdtjvXus3j38FNCc487qs+zWVlH+
IuOQ9keCmQTN4NiOEkIKpSuyA2QLpt7sBDGfxjzhejwIJwB9rb/nOhJv5zI2YR8tTSz5hwIFFgvI
/hHkH8/h/vXAmurSu960Tjuck3I2FyWAX8DGFhdgqozDkTosCWJ3nrO6fOXI3R3KAR81dCCo8PNP
z8goWpDFh9Q2Io6MnO6+2rvD9JQT4rH0CB1beXkdnZUPQrqji/S4+Lx8PRUsyUbY/Eza9p1uWnmw
fIAjsM5rZMJ1w2098zdhSRGaqe5mrx+9pDZZGVkaMeMX2Y84zefQIOu7VTVZwr8yV8N6JaS3Kht3
3KDAnEPF6fmZHqFk1ZypVXoAFntPX7axrG9ML1lfvXL8oA/0gloP0W3a9qA25bBLOF+uTG5eyxXu
oanq5mqbycj4MvwcSqDBRks2Kp/r0JGZjsu4phvr8g6QRP2E3Lhd0MUoLhzMmF5MWnoazZFgKWW+
DZH8MvAbfuhWdyxdP0IRMsQHBgUG9A+0MN6QxAAMqvG5j3S65+OEaCRGPDu7fqKCA53IxBY0hH3J
pvjQjOveNaN3m4MPUKSIU7GHe0OjU3Hy0hJGYA8NryBGbBc4GXGtbSfmHsyvQpbZ1z++CMOQeGEl
6q3/4EKNaiVqPNB+VGTLeF7no/mh4xI5GSLcJCOkRCdiaBCbEZFrA/4Dev/9V+T8aIviCGvS+fAH
jVJINOad9FBnK9M+BlrQWavcxapI4Qpp2kbfgwem+rTJoFoio2XWGmj7RyCcAViRUO5xP2o1ybfE
OtwfD/NLMWSxvVbWT/4M+bFC58MjHKCEzROZsntps657gbzFjhkQjAu7dFmntBdy6CG0CNQzsnB1
HTKMWKg95cGNCFHTo3K6kTrMqizVXeTWF/eW7xzCqWj2hcjhBTA2puax9J3V4lxMKCk2TdCLZZcF
1irqXZd8rs7C6Fa+ACgAgDavd1FNvC7RfNvHyox0mT17D3b5HEdZ/q7RO19Oo5iefAESiX61Nffp
I1+4r1I1RwhA9VfQ5kh1TF2cJlpHp0A02CYLkA6ui+lmMqeb1LUfUxcx+9cC53fNrFA3kaeb/ZCd
Ezt3zoVi5EpxU757RvzZWdwQdm8am2EmEMSDfpReaR+dLCk5X5d/KrcziUHO7K3RB8ZaOJX1bpgo
NPKgT4+Nba8LhwR7PYxm+09j3EsVr3qTeZopMXTKFkXIMPZUy4zMVtLSZwhBa5wjLQGHWRJFF9tv
XmGli2oW9Zp1oMhkwMdpJSL5CuhMYb3a9eizv4YBk0Jo4QDuRb2xMPMNKjV+d7xctF30REYVBpap
Tg5dDtYdkE7zJIMq2KoQWxLzfVP6zJb4Qof7fraCkujV4mg/Xu0Qpc3biduKjN78BOGxda2lkQM3
DcuaoYjr9ScufKzOeTMhrcZPxpm1IFywMbcDGT+byhs+U+RY7AgOcsMcycJjq9A6x2GoiKswEBqV
E/nvV7aFim6cwKEXV2Kf+qiXaVSMu4zEvu2DETXMYeIaBebFGluL5FVSaLoeNUlC4283+l57VjZj
t4KI+ieXHWGFV6rA5MKWUWE+Oyo6p0tFZ+YQTc7hUTQ/HkaVuAt3JMoP4/o6VSiNWjyZbAa+vrFV
bl0IqCo3yvBYeIoQHB0qOiZuY/B7/mKA0fThoO2qLfMtAP0FhBx2vBnHxVLWegOBKFcUHfGMbDQP
CWkmv6dGfZM+o16wrWCziHDUIMlwzp4os236n1/NH2w/eQhn59f/6zvIIbLgAu5r02jvEYm4VJSk
D1P00YLXUSGyWNJwHSH8GWCssbC3u8f+JETHaBNnwAxfIpihjEpOSSP6ko7e88ro4SQ0sjnZUQGC
d6a3VV1Y/KDOIPe4Gn81pNb+LSvtybdXCDJetbhj155PofGQfxsPQGBkUim4jY92bOpeOMt0LwJH
le6k4mbhQ1FEcEJu5aPMaWeu+5wgQdb9XqqIhj8PqmMcRwrp/3z69zVFnqZMso+oBORhcSkeeq3e
u1AHz9N8jpSWc+pAap7SkXm6PfCBOjP4+vHghfDY9b5dRCkRiI/96+8mNu9ZMkPDSfNFZxQxQWmx
hvCAF8g8B41unqupsM6PpxE32Bqs0EIXvtj6pUV9gnP7hYnVL9zjqMb4Vzeyjn4UYMhe6lLNRRCk
KKR82btvccwOK+On7jUuk4LgC6uqvOKKatZNhKu5DfLueUzj6WqLekcZ2io5y1jH7J6F+eZv4Tg/
c5ljeE3kbouSFqndturWDqEkenk8keDvVGvUWesxKtHfdeURtyGRAl1Np3soIM902JE9G40GurbL
DI/9W3nNn2Feq78vPboJGcDhLdp4B2ECYxqzNcN7GGY/ukH94IPrTxpQk+fAJK7BcQW8Atraz5Ph
1M8eEZoxtDQM/7K46xizmf5V2mbwSUj0UEo+KTfl7OUaL4+pTmvoK2x8uPpQ7+B665ttRTr4PZrV
qSMl6HLyh/LTTZPxCn3M2fRgULatqx3TLg82EN6qz8w096T6Oc9/EdR2AjlDK2ZIihvictenrr4w
ClzqSti/gtTlTkhc9ZrnDK5C7Tv2/fGjqyacnT59ESRCuAjyt2KCrdgaLTkmjYIo6HdltI5kln9Y
WnGxdLHKZ3WklY+ExM0VtImmfeGXRr951NxR5YSLsGUKnwddtUXpoh9Gof0hzDzdEq2bb0Z4Vu9e
i4QHoec17hSxlwNMznwS44px7bAJhwGITNxzPzaRrwjAqdJta1btRkXgA+Ba4ervrhojZyJBy1Wm
JQz377nTfTkifpITU83MoFD1abPrZZovPePZo6nfhMarDlx+AbUMrcK3Gw4rMiXoBcfg7+LX0g5+
huiXTTAcq2mqThg20qXM/gdL57UUubJE0S9ShLxKr+0NDQ0M9kXBcBh57/X1d2VzXzrOmMNAt1Sq
yty5Fsd9u30K7ZXTmgxS0ipOKL5vlJ7y9G6eIPVYK3ecEdluEy2972KSqmrQo63db6OqPmEl3CPw
oryEKj62mGTIF/WZDCTgoQjopfOkGl1bx2zJg6D5Q97IPGvBchd4QMKbsQdSThG0rPyGAhDDj6Ru
Gs7QyV4jCLgqeGfO/kBsn9zXR+byUCmWf5wkwJn7TJQ0xvw3yF1zk7cEQAhXeKhEOc12tBH7LkKA
Ew7xJau/yTcwIAjKYrbnT08bLQyKi74ek7s+omS8VPe+SXCvUO0GCalJpGxpV1WKvnKczEdr8u5j
6s4sOcG8qfpdkVOOIka31gQT7gswHIwr6HCBiBNTuncTxrNpINgHs56zQ9xjfEsC44myClcHPPJI
wOSOIMo9gZW3UMtjGkUU9pbXUDGMTEZ+xwhRiJ8R2LleMMsG/Byfh/EwwENvBYzuQ0jvU1DpgUDT
dcGnKzjqKTz1VMDqviDWa8ptU21Ux5EbsCoa6JcpZBaKY1v7G2EcHe0WZYvL065jpNJy/7QCdO8h
u5cwwl8mt90uvf/o563/X1s+ZIu2IvjoPhQ5N5EjoHjNdEhu9fsJfeIxKyikNGGHvBi8PKmyx0yA
8wnkeQ6t+op0Njo4E04RcQYUpYSO4NXbDqdLNoH5xoJlP/hA7QPB2wOwS+kIq8dM0PdKIPiMnuwc
qPil4PFzAeXXzdHxwNWYgtCvYen7AtVnWtfZ2QLarwW53wh8v55z/9KtHCHzh7VbnpYK+YgvyH7n
Bu8XjD+TOY8aXH/OGP8gC8TbxW9g+1bw6pQ9KmgNGCfGfkcbuDpHjPnUCemjONhaIXxXi94IHemK
k8hc3tP1OWFOJPgecKatgj3b4fgxS09t4RdHXWeiFX0fcw+UQAiiMMFSd6O9b6qBHU6pl5fZuNMH
Pg90GctJGbwjS2/gmqYlmXnjoTEdfquf8DH42kjOfi6xEjV7XXn/rJDKYZwYyd6jIbw1p+i9Ut0/
8yVYymtDB+oJmCwIcjYko2LEOaXcQSAu8azXfmyYrWtKuBFDf5qchqkYBkpbj1KfqVuHFg4flLmz
j1Ev05nVs0hRUNqOqCcjlJgwSwSimGAi8BMqcHb0RT/h8WdvDUYKeCYnUxQVPa4KPdSv9FD+0/GB
aLgs5hmphSV6C6yiTOcBo+1puJ+WEAkGOV2M5iPZ7AxDhmehyvCYdg9BLKVW4Bwhqu0t12TAIIz2
S0LYMFTDN48ohJg4OBxcHGpEylFg57AjNB2F9xl3aDt4T4z1U4zLQxepRw6ROhPNxxQh/DBF/cG8
pQeMZ3ynYp9BtSjIeHuMYDkEv306xSJEr0UmwuEw5Yuf2sUkgra8+1n3wpjOP3kPNr6Xvs3m/K/W
EZTUoiqZcZaEs/bPylVywaELMUrEJgNDHg5HD+ogmohPDFGgVCJDSbGiUOzMjlRjj1aJMKUVdcoi
EpUQJtqTfZ1bOgtxXEX7qgMz4c/OgxIFy1gqbW9XTbRSRkmIc5kdjLwPqjX90xS1z02FzCXyXyPc
Ls3COSH3ovVkeH9S7C/JYDPykrQr4DD4NEURk+GK4YYl1DQx90HYiUdTi1KmLvW1G5lv4Kjfmg7p
jId9hsAE82T4aBYR0zSiqOlqog22uYzbPu0XamsDwe8ZqQ2yL5qheG6WPGBSYpz/lRhwqAfG6N8K
5MHafTIHxn6aYFaqeKuzcSW8BlJPhDqLqHXGGsmOiW2HKCDaHfw7mYh4zMAkap5xOh1VuSrLen6f
82EV2QTQLFH5TH7YI0BrrnmWzPsF38+A9wfUTX8ynKMpQiBT1ECeSII60QVpeIOo1zM/JiqhalFs
mUQvFOMZYq/7N6erzw4N7a3/QJCMaSYtI9TZDuFZd8ZptwRDJclUZs8B5Cx6Rr278VeMFNuQKlMp
i3gETMeBsbJaexg8ptWRI0EJeuHLvRUktUFRRWztp8kgkI9UKa7QK5Fj6tamKJdmkS9h0vvLkvJV
Y2Vi1wWiWkRNGgsKRo3hZ8HhNHpc7CJ1Sjv0TjaeJ1OETzXmJ9I1W/wf6cNDJlqognBEltYDdtTu
ccloNeRNy6WvPumyMU8W2z/hhGYqihFOVWKeUsQa5tj8cHmIUdtBT6WF5DO1XL0loq6qq5e6Kp1X
HaeVRW0MT3y9t+ymf2Ac20YsiweboLJXBu86OcIjN8mLa9Tlibw0hxm3FplpodYB/a3UzYNTDWDJ
6pm4Y44QhkKBgssekHE5ouXyu10gmi5PhF0W5i6Fqcy2zB+sFN+9CTyQ1I29Tef4he75qWsYUCAT
ptOtGT6ikqGuPGQCwRwbvHHdH+JXD37O4H4dIBSb4WuzNP2nvJARbTd9akU+tqxmBpdAZCElw4lm
AWbvl5c2hCJUuY8YETjwiMwsdGGzBgPgo3wdJcaq7FDu9IwenBxFkolnBhXMHj2aRt5G8xGmxdEP
qVFODuoQuVO3jRlRXDCsDRGVg2qi4MeynLGJY7pvqQPU0250XJivPRY8+ocObRtntAdDRG4qNnfM
jvd7qgq064vOZQ+M+I3vKrjaXru3wX/taXYhMkETF4swbrSulQjkClHJgSGigYZcroU2sPYAQM1w
1z5tUdDFofWdeMTHq1S/J3MajNCM7RZnYU5PcWWIyq7Haeey8SRJhebOE+Fd5aC+cxgR2FUTOrwU
L56NHy+OEOUlPUVvG3go5LCHmWbVOh86ADnIMrf0eakXodyTE4QjEr5WdHxL/5N66PnKqCy2Q+/c
RbB5Vwztj+s4Ra5d1XdTnh1daSVxmr4keP+shAJmFjJzpsfZKXKY7qlMwuFhPhzclrIM3ZPqEjj0
d5gn/1gYwtqWRsUUrT2XmM3CL0/4lExMcIFiehoMcvQiKswqlIVZQ9oWkk53IsVdU5X3P0hIDQ98
mnc+zkNf5IdO7GB1zOuTOwXAX8v86Oupf5y9JF0HKM7CgRSlXj5YDgB4MNwbTUSLnfJnJn+Z4ymS
/1RCBjqeKuw0s6JUgKgxF2Xj7MzMZ/PoCDT1bYrWsRfBY8aWxwtg2Uy4HzWRQDaICtZJ26RYMn2T
/88hxeNo/IEIJCtMkvQ15nfZK2EWqNYaIRmOifUVRWR59vy5Wy0mDkadVLvLZ7mvEXL7JkW5Ss0M
Xhj20eNM3QyzQoPzNxLZJd2DgDgJ9gU8mLpNC0sTNWYhkszeTT4s0Wam+DMnjoi5hVBTcaZcBYxg
nWxsm9OcJyeTnP9KmRmkAOaA+Sb0ZI+ChQ6h+9bg7czwd6YMJw9ZCT4kSO4jeEk9pk+7EuXngPwT
5BJgHLaKqJaPRlO9aWyQADagDD262EMj0Yia7cBaKGpRE8eoMddYCXI8XjoYK8vX5zv6yBRtpsA8
T9Yw3Y0mA/yaPBgXiMa3lwI/2plJggPqhfJYavnb7behf9nHdBle4sG3rlYDptsJFGeQgr7v7fdK
tXcrN2NszmHDoOmE1cibT2v43WucPt6FXj/7lSXi3MqvKiTyG74owPw2A50sLwxrfyB7VnudROO+
VDUXcG/rT7lrt5jmoPbcfumZ03K1aHGBsrsumTLfhPS/pX5BBUtnqjBUjK+nKnJXjObTUC9ius85
Zyp2mYCuOGfn1UCdTmPFsSED014YQdguI43WCBjsOZcOz1BN6R3wkP5YGaDIEOg0d5WTGPxS7foE
+oLhRO2aobxqtSyltQ2kmd2UQ3CuSGH+fjm/I1WQTnGznZdpePOwYIcJDWcjssk1EPyzU+z1PjOn
azWq8GKEg8ek9cRjOvghVV9cI6kGMP3/aeYzmCjfmbf0/5wdnN7qg3K3xqHHGi8WZgo8ZuFHMcZP
ae4PQMndktMHkiTKm49u01h38DXTJ7V0rFfeCDzbHpL5mjX9RzU1zrO/RPWTGfxIPMPtvPihGufm
MdQOhDGNHc/0YOeNVf3RzPPRKb1+H0a3xk+/sLWz2sM0m+GVTfU2MqoYqKLmn107JvnNee32EvUK
rQ8ODKkRAfliZtbyQCrOHWCwMP872mAMMtN+CTo8LpMKJMOxiqfCPv6WTZm55nHVMtvjdd4lkRel
Ddm5DqtDPTETYi56vFKpYz9rktUYGc4dGJZAmkoHzA+RqBt1sk7GuN7crsLbl2CsWd8ZA2egkAvy
fixDOG4LBNlxYE/nMFZBJwq3Op6tHE6LA+k4YM8S7EwfXF3ZhvX59pKGC6MaVK8gGdaRSWGaUsDG
pkR9N1kkIgC+F/HKIMpA1YUGepkmYuzLg/uim4L7uQZ7VnP4+tVAz3NNPsLt/2MuZdwpyhOE37O7
TAQdhrvYTB1glphZxCNn4ijRzvEm8QDT3r7i7UWj4gkPrWGjVRtZQNOQGRlfy1MumeQ8weLKTedi
d2a/K90ctlqlsk2kjOY5ibtl/fvVO5+Tq4NzvcRg9hwGAbUB3VtsRsW4jtzKD843bbWvw1j6rS5l
NqSP2/uuy/ve7noZxYns6lzqLXtzq6dfQd3R9fTpdJtW4KDDoysLduNc1A9VCx7Q9gopTaf83GaF
W8Y5xPM8PteFcar8sX4IfGNYJSDRd91cTO2qHWBn5uP47Sd0uWfd5W4NW/9sT9SEQREP6Aiz77Bv
qoMj9dwpl3IxcsVd4bTNYx+EJOUK59JmgbX6/dGzuArWEef+c6W777e7AXEgmky66evQ742zldoG
qyX/VUXTvOt9sFVa60WX1P6+/Ss2J+pL6B0LSRnVEjriUJNC5G2eflfLTtfvcqTNfLPj/19CxiWS
0iAqOcOkz4FO7IKQrOfUh+WlbShU//5XgmAaVu729hncLpfbB1GSmWDcx50NYAqc4xg3WRWpXI4S
cPcHxSB3Eavd7S7sHCZ4K7oJ5kMT5f/curLvlbwwmhgAB0s6OmbWo+b44wFCTX+mO0Z127Te1Ggz
CWz19iUHdmfqzrSnQxAz5ph7NPRS7cJ+nZkRi8LSErvIsiQ/VDTFnWJW/3loERIwMIY6kpp1mwno
hOTM/nZxUM2ju39KOL4gqHUfso5CYEdHh/cIGkunuwejYuagSPI9K1XxVXiq5SxJ/plkSo4mak53
RNtQ3Wva4bdwy3b0rhvp0dyWXQ506en3D1QDcFKL8r2Th90m6zIyTDaMWV+0TjxonKR9HARDTCjO
597EnBaWeY+I1QVQWSf6wcgLc6u4IFe+lzP0NHD5VsTdYASC+q87eNK9tP/jokfs42jrrmurvWbH
6oXYxRPxiPwb8e72d5FDj/A+GjbHMEufju2tf/L7MGntGusgimxmA02bRw1DTb5D2qwhogZb95kU
eXdguL7dGbpRHvWSE3aHdYjNllSeZyl+T06FdNh2o8fyCKG1v2jzzNpYx/Nvju2WhaqGyd6gANoM
I2kxN6KZcwsRVJ4eMFXD8kw38ie0Ju3t95ZXUwGoPPkP2en8qbsFfbeAY8pvl8cHXsRIFD1uS3pa
g2Vdifzf6XygSZZqb+YtQuZGxX+k1HeOp2dPDLZZL/KrcGRrngwO0Rsaby9ByCSSi+PK0NHDtd10
cZhF2WVFAXvMMTaDPZgvo8uUuDwtibHsbv9blSfTXp8oDM6SYLk9MUf5L7x2KBs0s2PoCm+VPVnm
pw/qc2HC/fdNh6pC0V2WiNsNY+AxWimt7iEURTYbfJ4ut5eFzO1m6HlsuPGw9Ktar/aLERkvk5k/
hWk1fAMvf2LE6sBIN2oj0Gy90aW7vAOmcPv6i59rnDkBrhrtmO4Duxx/N2ZzSxG8gz/EXDz6gpau
BgB40LYJkpjGbl5HL9rHKc1Cqe2Tyb66YIV+rLbhU2iMZ8qXvz9yFLrjweznr9+1zHDmIw9L8G3y
QO4yiCa9TSvWDizQEVX2UcbD4zL34zfHZhBE/fRySxUx0amqE+aN/LuJSRWolKIRn8gwH1nK/OPY
4ifBkv7PYJz01fE0NiqM7h6dZiZ6OHAKUD7G6WQcIgzuDhnOjuGjld/m0EzUMJ8Mi8PxVGvxn9ga
9x0H562BgZuG9V3fFcsqyJpnzTSIq0FNY6wMFOWus4toPy6XhIdSokU7r7Oak2YkHLknjmws/izA
zkjQKayZCePyigUIl3j+0cihG/eR5Z86eyz3QUoipg4XjRl2hxSlo4qHdGRyr8yDZadqXd+3+pFK
e/n31k7qx2DYOKG2JUTP2aoNGDGhnFYd1JB6z40FJ1ZrmN7NcNBPjbUbJW/ljNVXGrvWnWUMz2bG
JLSjD81jOkdAn22t2eVa91532XgoqF3TmXrPxw4SP5fMARxA/J5F4/NM9QXmAnd16rrv6eym50K5
H7dGt22oCvPXTH+9jL9K257fmT2BZpQEX7dOncsefTNUilMEdaTr2IxMcLsUGeLaw+EFcJYxdIt+
Q2g49wNRA8I6kFa49TySEE7p/D9DZ9CIpJQF0T6fGYxJLDJofXe0AGmGZTNd1LAMpAgRLy6OO/L5
9H9dLYTwAYH82NSW2laWjV3wZpoLwrnc3rYE4A6QmCfAXLs6agmGAErz/PvfxTIi4osch4oEVTTZ
pZbF0tK9551QADB3YzWU98FfvmvjNLfRAJKHxCMjiaSc6PTsEypWFx8Y6IZM7LTVPFxibml/G1Q+
3qiZ2MdmVGjolX/q8a4fY1N/HW31ZCx98p+Why8VAoTXvCgYPFJQsHQDFCcKkoOeACD5vQ9ts2uu
+vwWMPX8ztwK2z+asfgrtNU4m0dvsKUANtq7W9ub1cTfQIWqtuNoaIQpsvtb4+/2Esv7yJc/NQE4
P6PMrm7XA2nqAtb8eH6JgBR+6WRvVuhq7dVMyAGxWFU8uf34p1306sOosvuWqdyNGqnGG3jtXjDQ
0zNPHahMcfyMXpL+ZdSFe2qRyxkkH5pVz6uuzfhxO2oQfsafZtr6VYVLDmotMu5SQLx3uaZ/j7eo
HeqqfTeHcEHIil3MzvQuNcPMa7cH9zP3/XCavB6v+vRQNJyFrYAGOzvliaqL5CLDZFi1QDUCpv+8
OfgXhhapBk2Z1x44+Kjn4aopOzojRG8CPTeBkUSvrQ2jjOM1NWG/f7SkXeXRo28bjdnXbPihza7p
dXE/hBVHkcDRIR0yEe1lVyd8YoSCwqxAwNV4Ndx+eZ4gsmkY7C0gIyXzzw9txtJKiGY3UrDb5i1w
ipDySxKX7b4VXomilTkKwUQXlgnzw0jOXTh8Y+B/kYyeVpPvnvM8UweXlqhWXYqIskAHANOHlWJr
6aWIdaA00zv7D32XKv/ClWbtQyGt5MJcIV/HauiWBxtU0MmPrlkMn2VSBLg4o34xAxpsItv8gf/4
rxaqi54Ed+EUbjSSdutIyC90Dv66C7iTwfMOSQs1PY7UR8/29TjF6dkE7V6QF10Rlq0OhTVso9Cj
ItmhXu6qvmWqjJwHjbNNDJQGwtKJ3fPDDKxmIIuoC71mab5aodkQnd4bwreBL0QgmcozjMv8LmNr
RvjvBzSVIiG/uGumyoZtveVn+1HCzwkN49oB1PFGzv6OrQ37UWg7IVk52Dvts22a05HP6qN2YDPZ
Q5McVYWfeXC0p0oDGNzGb7mTaHdOhUCj6MIHos/gOReGuml0Bv1XPlFqFzwHO82xOTak7Sl1K1mm
qYJUy0+YgQzUhSxEuepA7wUGiVCHqijezaluHDOvXie59TwfWNCHNeS04KhZ7XczJOEhEZZRIFSj
AbxRKZwjS3r6FdGtEQISaU92BUJFmjzN3pIjynZErbmvXaCE3AXzaG568VbaBEwG6jXnoZ++llpf
x0Jgoj7QrgHgkEFQ87lpELAlig84qSj7sY5SbSTWnAjXaWL4dxtYYOnQiPLRMAwhRKBk4S2K6pLp
zvpujvxnFwbGugAdxamIzFK0fHbANKYRPQTokGcT3JTFxnfy6uus76ljCZGq6mg0hhlZTJ8uxj1n
juiQC8MqtF/AlvjrvOXfKhFmMkxCSwECy+W9GriAkrT/JLQSrFuGElY+Iktdc9WxCKLTuDZUHRyc
KqaDZuePHNMB4TOxOchYe+RTkobDlY4pqRmX7PsSO6/xzAhPIGkF2qwdFK8MmheNioDkOYAvvWMq
P4b55cP+mmCAQQggb+0N/0hEP3YFjcMw7Gl2Qw7jEc/aUyR/a6d+P8Mh+0j4k0jFyFS9xN+aRTyf
+/bRdrZdC3+9aopdAqlshliWC7oM6sLLsAAz04liGAvrnV+nCxVLkGdoDH5GdkwMxGRPjueE+xE0
8HrM+7fOsV96zEgonnhsCExtCt36QMqU+XHObr2CFyvotWWxiD1DY1NQ2Sjv0G0xxpVhAWyLBN02
lF8jJLc0o7KramWsUsG8FfDeuAPSQ2AwHLhKIOFtqARTxFAZKooQNGFh7LumEaGp87MAUzcFK8ei
s0Rg5uwFkYHvxNa2JJ1Aizz741Mb3NpV+op+tNzWEu5zMmvDFf1qVyxPaZl7/EWd+8H29gTH7lMI
gVvNCaadFxGkb3TAo/Ir4tgPtSDzID6Qk2JGr7bB6XlOf2CrcSzm9kvX6fUVDJTSsGSuBRyp9Wdp
/7ghDawCsTSV6U6StSXz9e6RmTsfpOY6/TuG3YXxt/QMjgDoffNUCgKQHS44QNrYzxV8wAoszR3b
mWbFxOpfnUnbRGCC88igIrEG+OgdxclG2XdWwQlaod2Axmy+RrOz6ZdpJIem6A2g7wujB61NP2lN
c7EL1LC50Q2zT4KvLJ0CPkwgIMaLoBBhItqwEasmTHe+H1+5vtOtV5XvUcTxiKjWSTEy3xec7j6E
XF5DXeTameHtiV2C6RmnB824FNmJ+/VaGrmL6u4BdNqwjTmQreiKLnSZujOaC2AJAn2klcVv2vii
wUHyPHDBFePLEFQkfPthrSaYfDG1vFmAkjT8Pvix8k0msMnSL57nQC8JwYlAxvdA/ZnTiuK9dnaL
VyKa3rbOuS2Z+d25NVPXRdJ52yLCnpF/tD0BTsiXzGQ+TYLCtEwKOS10TJQ+1KttgJleQHeru09I
z65cgrFIRoKZFwe4k4ZbIgK8mQiCsxYYpytYTm6kF5IICVuh8CkTdGeldJwILBEuusmybrF6G4u2
9iiqe5A/K59yHSGwfl3hNC5abZP7BPhoZD56YfY1DfqXNTbGJrDvnBosiU7k+Oj52qnTt6WgRzUF
hBT2Pii9lrhrLIjSQGClDdTSZBDSMGweQoH7Fq5pDXaimm6g05Eu6b/OoRc6QZvgryqS6MBRAyip
HDLbdRov/3lVmD60ZcOjFMGLIXDVzo+ZoAvuSzP8g285paGu7nXz0EFlbUcEdjOockRYOVkw87kd
vDsJtB1yjpWJwF2LEMxrJcDXkfi41dDpUAKDtaDCeoKHrYCjafZ1EWxsJwBZ5pm5XjpGGgLosuxV
LS4TgLOmoGfJiAKkEhytwUAzcFpt0HcFtNpCsLXtOHzbArK17a2dmzvLTH5SJeIF6udr1v57THcf
hRqA0vn5ZtYI2BZxgTGuS44cAzQ2T5Bbuqc5As2gj29dznSgzh28sckrrLqRv2EvlC2SPwXQnWPu
tQRPzGf6PSB7IbDSWStX7tgTBwJVp835O8Nw/+VgqNce4bBeEMCUk5gk4JSyRjVB5gJgTckJWbJe
uUVPx/DUPocp3AlcGCwx23rGp6EOT0N+6shldH0EjjgpuBkFURyCjtiYpvFVOvkr+p5qi8sa7p+/
V87kHXN8OBu/g2ReRvOKEHVrzUeyzRGu74s7OQc+ZwIkVXBHVnhhD2tclxacXBUPm7Etlv8Cjiwk
QF9S12KRbu/KBLEdyIyRnB2XiQuhaKdJvrt4bQPyZkn6Fjb2gxLeB1X0gwvrWRPoM1NxnwMU6BYa
tAEV2ossbV051brvo82QAUWuBSFdwP89KI+xR6XF8MYI2S04TGEpHaNE/2Jhb6gCvaC4ZThgGp/w
3jNlLD8c+hWL7RonNCPPrSfaKOmsPRpTQDsZlynoa3wEWDu6fGtBxdba6aV12/CqXOuBAehucqJX
xmpQtpkK2rki10PXfzdD5Eza8r/eRJduLNRd+eO4hm2EkXZe24t2YRhOsSI5Oxal+KzD827heucC
+K6T6cszkaR6gDHiGgi4Cw3cnz9Q6MF/hLs34jta58QC99An4Wiy8dMFKt5AF6dz0W/gv66TEPB4
IAhycAbbtqhfcgZhlQOkPOtZ0ajs2hvyhi7vJkUZBdU8g24+0aPGb/Zh6WDPQ+GfCwjduSHRBY7e
+GDSY9PdVmV7CRT5DFcbv8w8gqjuYieoFORxoo4W8yxHBhofrFDD2z0Pj6NOd5V8NVtRyhurQJai
3AbhXtOF1+trlZn8QymQ9xGaycqB8wsT3LzEgoKfDaDwJSi1qsjHu4aOLw+lJUrSzeSV/2HMcbcF
mjFw6xSdUxAt+QCAkYTgBF/eK9cWTHrYmC1vG53EEF79BLceDXcDpgiUfSxQ+7E8VjaRusWJ+UwZ
t12NGjazcig/faOGliB4fL129ixZzNzaTBnaILCUGSKKsCu6/JKLXrT7giPNYa5Jf5pvUzVxaY/j
yhY0fyyQ/kxw/THc/gF+fxQMd/FSv+HbNLYehP9eUP+z1Hjo3F2tWZ1h+/nEX6wHNVXJzh1mQqje
v8kfIBPzpjEnBZs7YrIL8Rp+r4W4c6GjNEp9mGdwa8aD/9giMKOuCr0OXOaWGwAgREpLg1STGWJU
q2l3hhG3v82BzZ/c6KzJy8g+qWOn6kAI/y9eQBX1BkoXZAFn4iI2jL2ZNTsnZk9shjgghgWX5MI6
ygNSRWrD3pKt54wHoGPlEz9DaRP4iFE2lOJuqHpYOdMLoaEj57V4pdEybsX2MC2nUcf+4JuQtsQH
gXkHqOP4bYgpIiKh3mGOyBc65QT17xRDfi5ngcHAMoERFZmHp22D2g6Za/SF/7wdJ+5UhaTCRVah
W+a0mbv4j4PGIkBnQYnxkKG34ASGeSE81r1/nsR/YY6YMDS6/xZJiBhFRujC0keZsXBi7lFo1BF/
Abc0gy41yaXgnQeBOCEaig1adTJKez25wXCdu4qd8ISrRGwdXM97SlfZpjSVe2hee844CuI6rSFM
H5k4P2piydsiMFiNqHPS9u1dhkTGv0lPs99cZndlVcEWQzga28KCcao9ewZzxPMUIUHVrhpnzNVi
hPoJ1zOTjy0kCVMsJa7Bftb7QmyHUlQ8JiCXlFWy2CfueyOmE5A58r2u6M6A8/Wr3WwxCs/JAZFO
wUoYxtkxd0NcxKr7xJr7AhZc6ntjsxuQrQRV9+7F4JcYS1kY9cPGon0NJm6WpaBh5q1FurxJZpMV
fGDqu6I2uSsGSGmeWF4Ciyw11heCk/9MNg7UwzHCyFp8nsQS01TPkRzOOwbRazNcrgYKxbtRx6sm
jplelDO3lwoBDYEjYhW5aa6D/CsQRw2nR+ieWGsC8dcMUaEOKUobZj3+hhbihAzZTSPWm1zP8Bbw
BEibaQ9b/Y8y1JNvLxfKrRhzxJ1jiEWnU/h0ZjHrsKfZFutBfDvDgHlnFgdPKTYeDy1PGePn0SIK
jNhT2X6KvYfzHx6ftqXa2X77YvipxfXTmsOB3P73IHvpBh1Q4OMFisUQFPqiJsEZZIo9qEIjNIhP
iH7n2mjbnvIUrqEO6RCVzuUyoCGyLU6lDmKiWAxFPqai2X5sERd5s/Kg5ubfXorTaJmnlwF672ro
oFfZTg6+m2OJ0bk90xfRj3WzI5kkR0krPNKqyqim+tRJPetC4wULBHqlWDxLLZRaqFbtQ+FPf1Nx
MalSTGXomeiLTkoVu76P9a1tONQQjJKED06nUOxOjBnheYr/M6C1deJ/ysUE5RaHlCfDtmzJ1VgA
ny8RAHOxR81opGLxSelilnKbP21XqwffmngKcaLxmwGMo/Fk0EAnVLDLaeim4HTXSrxVlRisOnM6
O0HItcldwdg/WFXQWivTsDkvV3/SqaHfKk6sjn4hgP4U4QK+rIwUJVs4HFo2Mq1erFrlza+FaMtF
uOUj3mqqKYbrZ/yJul3RjY9ack+zvGajWj/5afaStFfUwvm16vlMuUq2mlGk745Gacn22F3nTGL4
c7wG69UQCsxQuQSsLTy6DbrnCILRf75pc7vsnByo9sDYEx2ehaA6xrEYq8suQkLmRM9dDNUv/7FN
Z0MotWaOQiFTi5qXJcx0uUt5BCdutmYzuGO33R2DVr0zks0ThWjoyg12vTE2p0TfdwlI2rkzepJG
xZcFb5F9v99fKrPct+JXCz1AGPiMHzmnxDWKgrbmyxQG27/AKf4tGRPcuBnuzKF8B31BADXUSAny
lxeKoX5vH/yuZGpuDI3XioPrDv/Hsu4QwzUI4jRr4QYVZ1xB7Tx4HsbCPI0WrW9rXTvzfJiiyF27
Neul3z8FAWj5ximKrZHU9Y4nAtNJP7G7XRqDQWzIsiugHua2t4l7DczaY8oqt/0xO82I7+Iqe/Us
pz6Ai/3M+miB0cO8ZxrGPYbGkAVrOAOPIwmOUi+GfEYavtiUC21Xse7N4t8bWO+2pTj5dOR8i1j6
ipHJXbPnfqAj2jwxBxqiG08Oy4TfLxfTX4/yz41x/6ViAdQCfICoqG32OxzhYNn52A3wBhoIBCd6
c2xNqKiKWzATy6Bm4hvMToHYBwfxEGakgBIxE/bTj1YZp0iMhbqGuzD0PuKp/26tT0zG6yHGHIP4
hOentx8r/6MTB2L0MooRceqYO8/9h4kHo/AQCS68Jv1IextvIM03UOBv3jLfL4X1lUEx6cS92NLk
UpYFJ48ZuxI9I3iaC63QlUvkF+M9R+WF6sCck0rE7NhQECIM+Xcqno3WDK5kD6XgS9SjgtcJp0jE
xNaRJnb0UJnqHDj2P67H+k9UduhMxS+ZWMuFtqpYJyPP+Wqc9DVp1s24TFtL/JSw5LcZ3w1DDX1x
qEYslpVrNlRWqR3qDWdK3tpXDm8Go9ZoLsWDabcE4zCgMxA+2dfOZFbItKyTWxTLsZ/8lesw7odY
sxswbLbevka4uUzZE2twzaSOG+18K9TPtBn/TQRGTY+4QEMLXBODZ4TOdjW2mrtNrJjTcwEJFsAi
MxryQF+G/UAav2Yvi+ccwrkjsiN8oTbiUA6/e9M1VwYx60NZLw4COOw2vuN1+2jmx2FTe+zERZoh
Jc2Rk7aB6b0wCxAQotxEAZPWWEzzgLtWwqD3JtNzu/AaaXCkzcq1dnisk13dLMdkahVzLMiM/b9t
yylY0c9aNYF1KOqSZ0vucVEM5q62GfdrYFY7M0JHh1EIJ2txsYbJfPDcGYlGHMyUa/g4tTp7I7K5
5/iireKEXKvtt2zN4WzRSgJ96lMI9K1ur2vUGDXEsDGC2CxiL9FnL/rMz41Atk6GvY32nDG6tYVg
1pzLTJgFjPKDRhkjKgqDy5VIeJeBnP6NFL8kl+tPSPngfmbPPjr/4+5MliNHsiz7Ky21RwoAhSqA
RW1sHmkkjaNvIE66O+Z5xtfXgTGrMzyyK0Jq27FA0Cx8CBoB1afv3XuuKq+l9gSb4U2zvBfQEDhB
JOsg8bdJCe1QK0Gpz8m4TN5DeACk5aL2ebCIz82Is4Io49yZgmRdAtiTVTan7eJsw8w+J/DapdjW
Rfi947PS7BoVdHIfZN7aKIM7Z87wlYT52vuCYN9iTvgN5qxfZ079HZW17QU5wJrpREv6s9uSQmpp
N9331odbL/MeS82cJNwTKewTLdwjMuYe5Z2Go1hN/HDzs0o52w+CUOKyesclnQpq/2xS39AIrx2X
FkTFbrvLCDbw+VQQ5y2I7fqhXKgvMi+eMNO+MA2idUHLlptyIAmo33r1aHFuc/jJFcglbvZQmyZU
FrnW/uYYZRvS6Ia1Q7CLI/ulplVAG9CL4l3Qq4PR2PXRrzyyRW9IIo09OM2DeJ3iFsaZMTKBu10q
phEutrYdWwKn835Ux1K22gvt8zOrfPSALI6TAYpxtCQ6dmHybW6UBRG4EjwmCTKcGq9SRmwXQ3wn
pJBsGr0OFNoT3Gj0T/Oe8sIPrHjfdKWzvCEmby9Jwpr7IrF29SO5IMcRy0StpWcj14djnVrxxpam
z5rNrVSh994zkeTRQ1WeisL6lk+CeFjT6M7MgP1t5GHLm8z6cWpYy1VW0EJyPHMlcYTTebHRWxJj
Ng+ZiJ9ox4ehDj+Q1YX3JFZUS4jM9mnwdCb2Dtjpajw4IB0uX6Njq4iACU/hMRRsK9HUj99as7mr
RbaJbaJIAwu3ybxulbdhdSP5G+MiRMtTjTgb5/EzGS0vYJmQeU/BRQTYVFiPijVrGTwY6HNhJjc1
Or4y6cZvuQV2VoQRc/gQTFw5pbwU8S96e+nTrTbNi9oEYhU4HCVkt9MhSq5UOlkIAmkbqfTT9BgH
6D5jPjc7l60j9/OHxN1d7W+ApOAAAg8g3mwvz7xyxf6H237+Ssunkz3UNHvT8B3Han9g5IRgOJ4u
Hgnk3zwEXivV/5IqlSeJCnUftENKvoRvn20Qcmt6EN3KLNG0Tk7EmpSTQLf/gq5Qz+orJRgGGYEb
XsrZgNVFnGwnDbTk2PFQVAjRSGKjHrQiZ4TUfujmSTvNctlF7dlwNKZ8s9y0NbiV7QI5z9efrXGa
pJdIcIH5re1Gde+SBnPwgsags8s38Afo2/0XMu3/ZG16n4dZU//nf5jq/0FSk5aUUlm6adhqTm//
I5w0t2BQCPen4VqskKM65IHB2DYjYzmy1L6bkvcIWFdhBuIpQrKzlsipgIv4lCVfqpub2ijFC4/1
cDhFDuMzuxbRnkSD4IEnfTFCSlk5ZKdS264dldmrsJXp3zAjzX9jRnLmck2hJOExuu2AmPvtG3FU
x+acT2jlSgWQoCISNi0fA7IzC5B1a1pY5X6W6wOHfHIApc8YsF+DpGweQ6AvFIQcMhE8ZJLy2Oso
8iEUsK0p86KF2nEIfO1vsIr2v4FhFZRUqTu6a6E1sPU/Uex67Mx+UIbZQiaz9NZKrXQbl2m2rRP6
+TEWoPeqMffOqAkc5bG/z2Bon/O+pk86FSYeW9o121wVA5LJxDv4Nv2OTBrX2o4O6SyJQfKHGtIx
j+6svr5diiKAmeyXZIJ5JDYH+KhwDdAVhTq5iG16ArAlqhXpX4q48vgaEKWwdi0V40BAiWJFzF50
F9RQY+mner7cvlLkXQsgF7B3CBAZQIcRE091UTf5sB094FYZhfNEf/qeiSquCMe2SIuf0C9YtvOW
tT1facGltLXqdV6DgrrIr00NYDMJ0WuqCFORnpB3iRH8Lg4ImR4GatmiQA8GEZwn0Xyhq60dEexE
j50ym3sCPjCciupvnhn3354Zx3YEN5sl+JcF7vD3W42KMaDrpcEUYYsP83LfFJN/HRtVncNivGC0
WJiBptKtqRXhUlQccQqdIdsNIAcmQl59x6OfTfgQZtti28/UpkYSpYxclqSc+WWrCtyBxQxz0JvH
sk3ivRZoGGPohz6WIXGikW06W8up2Bosoyc3lr5vWWOvK4fgWlfTVY12THqxRNk6cX6dJZpEfBV7
4TLEC12g7UplDO8QB92W69EeupWajORogcBZMKkMj9KyfJDDLh1fp06PiDJ2caLbLw7kvF3lJNy2
aYcvKEg0uroJDCQYJ13w9VqW4hSVxCSO2N6ulQrL3dQ5r0PqPtx0qLcL8uIH8GuodizPXnsppaY3
Bu1zrqF1F0ofnpvKuPdKwbF9SFFtWCY9mdGLMUhnDDsIJoJMFE1yFWSy+MY0Z1Vkrvx0ZpUeAZzR
UnXY0DqlsSXgTMc0kbhnwgs/KKnj3T/fy311/uuVVf3bguTOJEzpgrJl6g234ve7RAsUByIDSA3e
VHdTo7GGyKjqjSbp8nZWoO+aCdGOb+u0GfraPbsibq9iZDEaucPEAokbiMauwH3rIPizQ3I6NPHc
EUH+0GpjcJnkm4018rGMaMr5Xkj1VXHsiYwHvW7I0LO05BcRgL/cYiKdi0dJthxlh4qJSDH12p40
2npdBGisbzCWqUbJ2RtiG4Vdsu79ZLw4WInCysmvt0vetiBDUD89mQU1yzgMpD/QuSVVa1ZwzmvB
AH75FE9Ruu+l8TNMwvqdDEcU2rCYfQB/MBhgs2eRnryAhRxJZdat7V9/8NaMgP0NDuqy/Lu6BBPL
lsZn//sHL8TYSpxV5H85Lm4TVRQz9jdPd7ZY62n/LdLjCZZeQHwsmPUTYR8gNLL6e2XF1V2lo+iK
ENgh4MoZ26C1oMdp++da2vd+HA2PUUSQgZVyrrXmCI+ZGsjiah9sb3i/ia9vF6+lqR4a/oczmriG
VOeaz5CACEuu9KVet8PSgw5JIyOtUCMhNuutfjoZnHKpg+nHBPmdL/R09defjSHmtemPHw5iI25F
yUZpSt0ydf33Dwea40TUThkv8KBZ2xugspw9PajupmVY1A4zAbs/5rKlMW3lTfY97qxPPw++dVJW
DzTsPbz0DYyqlNBk0aB249EftlWlt8eBqM3DBD5xVzRIxo3GeuhVExOwVPqnoBQpPfRZD9s6OXOR
99s7Ns/pUabwhG4vSQ6vLiQP6B9u3K76GBp/bRX9KRwM4+DI0NiKUdbz7kMn3cAW6yjlYrJv9m0Q
ZJ91rx6twr5jzZ0IDEMH2Ok2K1PkwtEriXF1vQ74qgZLLwZwTXfjwBih+AgtWhUBfZAXvKz5ItSn
C0p572R17tOXk4FAt1OLbQCUANk0SxdbORi1LB5XPU3Kg56V2VVXxkfQ2sHHBHclHIctI5/xjWZ7
tha1oXZMaVZJbTM7I6LCXCf8h2XQNjpD1BFE3lATt9yUWA4TuFQMdjTn7muNDXP0eKVtlBcXrd9s
rOrR9CzHEmDGja52e4D7uq2PlLwzeGO4p9NcL6ektTa3l90MjmXU/iAckpNmraaYL/oqh/J2Flnh
8glaGI1In7wA1xxXmBLzF1cazGJgLeIF5WSmao1YaQ4OdamWY6KNgIuSVRcNfKJk4S4bFurXiLYk
wfWut4V3yM3fRnq9ZYJCPl3dT+9JMlyU6K1fUJOWBqvU39RVhv7nFQAWr2SI5oAPNy0FJ/r3m7wG
v1h4ZQwIxg6CrTb6+g7aEmfKoNjdsGoOplhFX4l+tr2UmS6eWcDqmMLqqwgvjHLpMWC6piLs0eHI
6ji1g3cSdv8qlc8EEc6ZcbxhMNtG/aRLYIDmrQ9matTPWqY3hwEnHjg/fx/V3rg24pygA79PNzl6
XUYk4Rv2vgCcmdmu6KOnZ7N3GBJZeXoOW7I9qomhjzu6wb4O5pSjjOANjSL8hcO1uwKrtRr0uD8T
Gkrmb+mqB4brSMZYNigVTLJ6+sXX3Tp13rQiPypc3W6URIJgxQ+DNyGDvRUXBu39ztCXcyUsYNRd
wgl6QZyU/caYX97ecxhu7jSSIe3ZW+SXEcBjqaZ127g8DoP1oVtqTUsm9xeDQSCLDw/FKwdjPJZK
w07qBP1hjOh9yEZZT5Wo7lhqQMW29jcEV78I8igedI2jex6jd7+ReDUoD0g2mPWo6R67cPxYzGY/
BL4/IJCGx9srvyA75m+WSGteAn9fIi2bvdnSXZtaVck/lXeTP5C4UhqcAqI4hjVYJquIv+1lAORJ
GNvo/wBag8G5tWGNg4pkll7j1TbLB1MZl8E0oud2BEVv5pdCj3bZFAAhYUhL69lXYhvn6DQa2AvA
oIGQMNBFHCmhszKxmIK1nejmsSGIo5x07IG23UGRCUMqTYYVkVnL+07a7XOR54t6JvIlhivPTc+i
JVAHRdlTwWj20R6I35gX3CYYmvuv00Llaks/7HFM68I6tKUIrspA+jlk1cHom45w2DBKT9m73QTB
+Xa5cThlQ5XEgqzTNcPLoLvEnbbF60hPfZParECW7RevcaOelIsdLLDg9XUIM0g7Ixm+6xk430xC
/H8VKyk07CezUv526X1pUwLF4us93xhipPJI7yT8ugNTm2Sll8I910hWUek4c/ZyESxuZgI3qVFW
VR0cHsnMdcYA2w0+8zHr7DstHJkXgQ9jHvvw1Z4wxu6cat/JYxx3kiBeFP2md6lSRbSJUwYQMNBD
5IaRbB0QlXAOohl4iujUzq5h2+vgl0S+7am2qWUZaNTzyJt7tTpQrFuPQErI6W3MZ1PY/l2lEMDF
1ZfzE+ncmzMMydHzYKPpo/4egpK762a9ZzgaUE+z3m13ThpzNlM8zOipme3Jctt65mRsTZr3HQp3
NHZ3CMK1v2Hqm5DZ/3DH26auTGaSypoLA90CWPP7ehn0RFtZsYeyCAdIYsqdHaM6yKfHgMeRIAYm
XPSG6W5ikR2cvWHl0a7x74Vg+ukFLwHK6Qie2kgAkN234skjb8P1nfXXKmKgtzJq6AwDFlMwBeDx
CmrOlh7uXjXZ5q+f31sUwr8eX74ZnlolqW6EqyQf1vzN/qGjMTFVpY1URws31JCMoj15tQoGYzcb
iFmw2fozDCwU5QSpot1aPTESt0OTXpSIGuv+QF5TgsOAEzZxEWgSblBDfLrhfgJui8RwfO0Il10k
RGSQqvQDtwLT56j89vUrVdeQbi+1ApBiu0kMr4JAQoZeQyt6fXMbjANPTkshEs5ypzA0TqJMkITd
bI02asdjJY2t1N3oVIcQeAsPFZcZwpD0mXY+0VGx180Qk8k2XJORYU6UcedojbxiZ+nPxg2qXSa/
cG3i5+rTHMwAMYUrHnVW1XE6oKLJ77R+25FKhL0ZdoXhr2rTjc9jjTaA82azznpprgOLtnjj/Qhi
j8Fw0Xc7zZX7CfT3cogK8eqColui5s4OfUqOxrx0R8++9Prd4DBZvUHSy0T/BLvmHjEPhVBO4/ub
Ua4y6ZhHlS93t5cF/LS/ubGd30/qNh4pIQzHMRgQC3RQYi4U/nAvyEDBxlfNj9x1KYim2QFv3j6b
gswvOGd4Wwrd1+6jmQ7lOebZxmb9aCEzXkZdR/0wP/7aSBd3pq5l9oAMvMWoMQjNI7sXd4MIgGn3
bbMt6QduooxCFJOCt0yiqkMTb40LmB3d/djOIlWmUgal+Z6dELyO14pDHqMpvN0SiMf+ZcOrssTf
diO+BdOxivdZqCdZ48xe79c8YNPBdFM62rwJyR+gq24rhBKmWc4mpBNi6oyjvlhlxVBvkyGtH6IJ
mHI8lXCOb4ZpVVwUo2X4pSVQ6LAHtBORltgnD944Lgn+0onzoFeDVn88Ecb+1ON+OWhdzsxz/srv
lbVS5LY/Tg5bTnYyVe2Ad/Ihv/jTsZnDhEJYH4nxKyCRlkNBRDMelZfrfQ+T6umvn3nxezzK7efs
6BxpbMDKhnScP51qQK3ZicyTH4P50gu7+yryOHwXK/bUbhcmQXVJJ2quNg5ebDPYgXwcvxmkYSEO
vf+6JfoQb0nUdJw8RtpSxFMS4SnK99KjTZAmFR4ZEqPekUbCln+oUjv5jv7mc1JOfCVbMj4UgxRr
GBlLn0Xqg1TCYRkLikZOdsWyy1baJPzz7eLMGyzQ8b/+FKhN/7SO09oCjW8IhMUGzDz7Tz1QWn4h
R2P6l32VopozOHdEnTl9JxFy7D3/W5bp0yaNktex4meDGcza2CYOWDjRxQ61ZA67gNJFF6jCyJYp
v5cZQX3GWTh19S4DdqcksYCSBsVbEbAhj2k43t8uDkrQgxVMgLm8NyPNMQXyhV5zemuU/za/mP77
Xc4KNZbp1z6rYnQ1YK5wT5bkY1KQhHN9oiztieFcfgeqJGVCNyHaol+4mXx/yxPlMMKDg5whp0Tt
A0wriFoUi1CF8+9jisAED2R19pW7sOYxTtOFb+0gY4wfxWdfZu3FFuR4ull8IvTqrZuIBUn4+Z6t
UGu3ScPOjmmUfKDZKh0SoElenfghzAnICVmUAWpKevFRvsN+a72WnoCUp3AsVVUF5d5r5XMXWID/
IqjoOEx3pnql4fCjmk2ohWgK9hDi0fuwgqmEuvDQCcwhPORusbz1ybpGWNvbY2+NjbkjsL7YM/j/
+kUSP/jBb2dTWJTdN+M/8cjESyBcgtu5MwbEI0Pv/RyadFcnOFKrCtwGruj6KOYLB5f6iANH9np8
pPVq7r7Ot6aX29uUOOPnUKUrLyIxNJr9tn4V9483T+c0SOLfxJ0Xxtm5q3zvTIoIfcg5fPLrz4gH
+6KnUQUT/7VA6/6KXuaMXFDbIDAt1lA0gg+IF4Vb02QeSxRRfkYB1j6Z9Guf0yDAWt86u8LCq+yK
rLsvckUyMzfdoVCq3ZtWz5yF02+uTwRZtsTYaZX9lOVj/iBE0mxy5vO7NDev6ZhrD7KxERuVzXme
UUH/jd2DJnQmN4No7nIbSeI0tc0aFKm1kiN8Vig/yaqpWhvtd5gfCJahIFS2D2MTA68mNf1cZKX+
Ap6i38nOTj5VhoT8Nhnz9M8WuCaMxLjZpeW0M4Ucz940end+D//Tkr7YZrU1HSxdW0x+l382LFsY
E8YXi/r4roZttkPuss38EfNR6YrXBJb5uqxL5prqOPLPpTGG13H0KgiL1B+i0yKQhHSgSlH9InGU
DKoMOIgvLHiO+QZ96Yc/RXdgcJtTLfVmG+PZ3Xit3+9qGTW7btTR/ZT13lfxcO5D2DSNkTwKCH/g
uezHyrL71Q3YGsl0PHzRji1HZ2Fw+nPm6Y9+FLr/pB2bMlliJ82fcg/eZNwna793p5eazj7taLiG
BgcmHC1eMsAMA0B41Turebgtgv/fpjTN2Wf/c0rTc1x9D7Ofv+U0zb/jnzlN+j8o1xXOG8WaT6+D
Tmf/s24Y85n/oPVnQEF1LNO2hUVFn+VVE/znf0jzH8KWBH7opMkJzrdsEmS4zf/JIviJiEKT7UkI
5QLT/N/ENP2p9tI5SgjO0KbrYkyiDPvTMbrsKg+u6ZitfPjIIIc/y7y6j8S4roT5+YcP5f6ruP/j
FNMQrvi93W5T7zuGbUtpGK5iAvjnM4xlGGWSSEa20D9qkKZImhvTwQwQug9OQEhG5kL7AITrtysa
RGgNpfbizkyjjIbcZnA4/97W6Er8kElPVq3tZjtnjtn25ksiPMJGRbvvC49c2KmpzpD0LmbY65eM
MI9NBld012ZG+qJHBwaI0Ubv0Qb1ObHG4/+9uE6zMJXd70Shmy94dcA56YQn9fa0goriHDyWrm0Q
k61WS+87uqX3KlDRvVE1v8DSDKi4q3ir1Bz/6YfGUvT6M+7kfNd7qKuNVi/ObWyzv8g4OBCUiMlc
JUdZdqgLK6GOCERdSLh0Qgm+HladZjS7AYThsmPtfIxrHml0QTfffAWYYH/z0sdJAuWFgfrU5TqZ
C0jF6VTFD7pl3Rsx2OGBH8+q9m1q2Kk372to4ktQToKgGHfACJQAPZgvdFj7Q7OKE63AzLy/1f3E
kYLb7Nmuw9l3JquiPTDRn8Or7Ek3t7apXbE9oRoxWneHTA9rdxfuyQBIlwl6vxRxwtbozSeEGzqh
IxYGvCvRZdozliPjCqlOIzfWSJ87OydfZ8BFozyPGAhZ2zugFi1qkQ1acM5Ok5IL258aSLL6kwEj
ca8jbXD9kzHYDDt1wqyYOgRLO4ahZKbhrssxqRXEXSwlY6mdMxj1U5SfmkJ1V82DlNVK0l16MKeK
YNqXus7eI1d0x7h1WgaVGlILkq17lCaPMDGKxz7q1I58paDOCjo0iKBgzck9loi3XHLcI6Qp287j
jbuyIO5bx706Dgo76oyQL8pA3YNU35pkCuP/utS+a1+aaLQvRYwHWMkedEAFp4w2lH50ccPtwLLt
a8TJ97dLW5eHNszG07/eCjuBJ6/LoDXH5OYaJurDImIWLu0ifONvACwq8p2XxJ9DHgIJgHPskH/l
NM0+xaax0iLpLozAubKjflpgy1ZuEnfrWyiYbIxol3Qtj16MSqTFT3zXStliTnC+SVs7y6IY37xS
+xmVYbKL4EevOB3TWSpTujsxwVo8YrNLzZInsinP0eS5O6ce1LFpn/wpDk99I8ITMmgQWEP0HDge
tbrfv4QR0Gy23ZU1gonQQ8wvK3McxYbno2JaJY19P7P0GAOPD2FNjDTmBaDNvcEG35hn2DFlNoMC
2qYnWimHo6350OYCpxsOXefdq74cDl4WTsvSrjYoI8D2IIqQQ3Ilkn5gjKbexxB+mOdbW+ngAkMa
2S8D/Eyc2ZHCWPGvqml3nEXRpbdxc+9DJNwEKby4usQhM6yCgUFU3Ug8pM7CCHMUURGmgLQ1j1VQ
f5RaGqIp7a+6obC5Eke+RZMC52p8zlU4vBuaz1PfMQoaSgkIqKyfUltAVqBwWU5MC65Tqe1CVUdv
sbOyhKvBt/SbQ4gt9w+X23tRJdHezHiFWLP0Pf3vca3raf44uMODJjCpxGGbnDLbi055G/7k+8VG
RAHadRKuF71mhZ94VcY5mEXXjTY3rQGi9SMjHLCxsXEFehLQzUy3rDz1FnBWh6cH1E7F1NFUaCYK
Eh4CFsdllufNyY6NGgCgV5+sKbchXG3rnn9nqaa+LiKalvVUE0vrZdH6qwAFFjK01isD7Gg3uPLN
J0j2GPNb1nCi7e/4jYd1iW+UeS0EF80pShR55aNjUXTbraGWeeMhpq7I2pVoxWmdgRrwOvC8dl9e
DSu61K0X3k0aKi64dCcOlC7ER9IyJ8JSss5kVFYiwiQHC/ZLD1wsSZsXpmX9GiGlu5Ci7I6g6+Sq
VJDlwhq4TRCZwXPeQSQJavc99gs2vllAFducUOrslRFuu+stkR76jgBpDwBbAx4PRteAREOPHzDM
BnsX7szZD+UTo/f+oEnb5JBL+kGMEm2bz2t6QHjB/TRC7omE3GBNwv0oP4nc6l5kC1+wG3CbGfbU
v6TNkO/w0lucFoN8TZvB2Ae69j0xzeQp9KtmZ/HQbBG7ts+mzJ84ioefTjoFi5QJwpV0qX49ZaBJ
PG8AsY69HcFb+lQxi11YDOo+md0usVgPv+CXbkso+lGsD59VP8yZY/IpmdS0tRKkz5yAw6vuA5kk
vnhBHrTz4kRoRXJaMddxnLAmdy6048liNwXLcijqGn51rQdLfJ7vqR3Gr11OUU8LpbzrBiN6LRFe
J3KCXZlJcGEOujGtQSfUJCMe9XbWzRvfOMKNK8MrTwFZ45tc5u1zOmTaJoTMh9+Cl3qunG0fKWh9
wEJbLYkZ6XPpBXxrLHAKF2uyVLFZQK1o2xInIBegleBGGHsSB+Ab26JJH0bzbMphyUDePw9WlWPq
c4uzYnlLDUi5hplwqI+IhlDG+GnLyD4zh5TmaJ1dN5Xn21cAhpKzGe51FpgYG84Rf4x1V2IbIjTL
hG6vAJMmKbCZtOTem1zVrkqj1u7pRax0MOxXkRIXQkDy+l9hPRHn0zq374bSDR9Vosd7UIOvNmD7
H4U3HTwjVi8puTxxrb31xIqtvZmRaUWo4SI0LzvUAvWafXLJuFegu4P56sVduEkGJIYOqQ2HwsYT
47NyhpAvDnkeMjAzRLK1ZQE9e6iLC87Vw4ShEz+hxPvOp20OwybIm1WoxSjJ03ovQxPDlozqvUKC
vYPqP235kxDxk5LCAWXOeq8N/YiKpzmZgGAYHk/V1sNRtyq1MV+MdSx/5nuB81qv/PRyG7beLhyO
XzqBeSk0DMiPk++eu9Z0zs1Q1ed4OIYe22NlFNVBqa58nXMQMysV7wkahdzO3nBncGxkE91wQ+ZE
O4TRvTtfwjar1hZiTbasmJiCGcVu2GXyIJq8PQRKfd5eoTx9mCIaUAPN5wV9f/ubGQ73NUq3kd7u
S5uRoJ3jP7iLCBw5SORzq64mZq5w2ys0LAsMSWZ+JDp5AUw7f7UW6VGWnWyDppVbghKdReqn5RNu
FH+du0F2CZzY3Zaopw6uA2WGyWiIbNZPHkroJgs+IvFRF/1dFEUOZVuJJVGz1N3k4xCpummrdx3G
9jlIxqt1cbZJ8F7bwrjT+4lsA+TLL9jGx4OSdKirkbaE4cTQYRG75tIWF0tkGpVb2hymWOknoTvk
UtYF0Z9B+tbW6jxS0T5mKb8RPScuIci7q6qg/cI9+qRqgXahwCISqSBHQPURZn5ySUocK0PCXSb4
hC/zB4u5IQO8K4qY4rAdaIdZwwwf+MYDDBTNdvK9NdmnxJ/qVQh3bd3P+1Qf6Web5tX+X9wjJno+
VQFzVAQZOwBYBy1w+4uhqekBgMIaQyRIawtzgjVyk3Zpf/BzJgrupPB0G/4NPl9h6AE0hpu6O+tu
EBxdWvv4Bv1vNEpdZMpVdIlLeQe5Bnh2jkiMptjaYYJHJqcd4uPeAmOkoHcqtR59Ue0to/noHDFe
Bj+7DyfpXs3mkfyX9lDVlr3F6ASLrhh/8UsIeavCD/jvRHh2pv2YdAFJcx00kUB2QGWNFH6OAqEu
iro7uKExHjykOPukdcd16oP6q6VE3QtZ4LUwa8FYnWFJhPOVxnrzy+qM7MKBaOEZbE9OTLeoAJR7
yeZLKocLsPyR1tB/vxW4ScWaOxCsWFmHzAPYA5Ui3WcaB6UZVHq7oJz01xpRcauwsvpjqrPkkIDj
v2UKfGcS/fCDFkVQatzHmRa+ibkeagJ+Oq2/1QJTnKvIHziigc9och/QpInxMSeFJO+oD5oqkI9p
itLH9JH5W0wLC1wki2Is+59vjHA+8EcnD1kJFoYMuXLlxGH1xji3QAoy+ac0wSugitnGb+m8p9fx
o8+PbEM73QPxhEzHGsr6pdIg7OUCih1zDQYStAqzapcVgA6dTgwX9hpm8/gRdj2mD4pKf8JJygMQ
DHX3WBVPFLQMjiqXBbG2iQxsC/zPSG22bV1MK998UmHrbAe9V+eiJ0/E0yv8VnGJSVB1ENbLjFJA
H+Kn0UmBf48pNnSzMEAmKOIq0Awei7j96OzxqZuPztj2Y8aAB2WY+s8U7BTSOGh/OcYy2RXTOubu
QHwbhEiFGw1BFllKRUm0XZ8QkqyFVnvxUb7ru9bRw03nmeHFNumf5SOjGayC086IqpbkAvBJGmXI
uqqNYJuAP6Nse+CZsi40oFFjF/YJrvS0E6H1VvRARADtxGvZGeGxjgxtizzq4LYQZFvTOFb2eE3g
P2z1iZ6V6gtxYHzAfqFb93pf54+0BZBRxfi/Ub0saRKjN0FotLC7cZ3UTXYXApl4yCvJFmFj2AlT
dGSMCw8tycfHSJnMnXXvXUbYThG8r1jcfrBZ8Wc6TE3weO/NllQrfzKoqzLoLwQwbgOHeJjMIEZa
90PiCej7pkUIsRht3x0sDLgLcHaeLSzDnG6jh76txKooknHdEkO6IN5nfC57XOoEX4DbtlMUgA0t
UmWV/S4fiGecvvcKtlSmy5fatq5ZpYYVZ3RtNp4cwbS4C3B+5AHk+RyYksDE8bW3Tjb7JGGajWHU
5OAngmWjGXi5fw2ienVKclSHmJNkDhkuaklqz3L/h9a2DxxhrJgRLVagO02eUB85B+vcxMzXw5qp
BFwWoKApBv++LxmERu1GVgZiWwsl3kAETGFar4YlD4IW0Ja0vwTZH8IaZrQ4QiMXnt1gHxPrYs4C
UNB2ZqOo3wvDXJYeqUs+X9BYf1YhhJmsqHH2NMYD1LSTMQFrSeM0WXhxj9QafBtrFV6Apwn4zjLv
TxLl/KKOIKHFwfhOvqfXP+Vlck5twmgd9+LG40/4Sh4qIh9Vs6HRT22c/UgPFvyWj0DR+h5aOINL
HT700FikGSX6gdm6t/bM+G5QRbL38xiqUbgsR5hxRapjIEPemHfdKqhS/F78qKIeJFoExm0hmoiN
Hv8S8+/dWH3Q+OUTRAIcgEyHyZ7SU070Nzx1QHtSc1njNiwFjGHHLky8qndNkrhHszUvashh8Uzt
SfhkdlZBAe3MhNRkZa6/QKOWLRKqu3kOiUWfnseCCLN14aLKrotq08RmBKOsIArodrFckoHyvnIh
Za7taabbx1jstIL0xNouTkPtPo96whLc2d/7Qj0iwX7XWn6YqDE3ZBwiLPWHZaJXh7TwEZxKD96+
+WJ2MC5jsiGRHmOO0YGgc75dWGbZbQqt3ISZk4NzjrQlpk2r+VE14Xd9tKC1GNVzFPbwEuwn1IbX
3pD6wnLL66BBGSPOoTe/KznSUbTDJfU9C/4k98OghUsrioBElIxyfSQ+okEthCJ95Hy0qGQ9LOzY
ebNpp0AS+4XTeI4jknQgrsmMhpn6/QwY6cvy2xQ6lyyKHoKxuLoUd6cKT3DvRywP2hGZ5cp3mlNe
Mj8oPO0Kt2g71P/F0Xk1R2qEUfQXUQUNTcPrDDBJGmVppRdKG0TOqeHX+4xftuy117uege4v3Huu
+pbt8lds4t2BDDZjVWWe/o+ANUDQ+QKCccUHxI4T5nO40KDsPYlFJrdJBcNXRyrH5oR937y6DScW
Dl8YODHZpibe68hs7bd0drezv6iejAe+QLf0Mig5w23CIWjpMJ6ZOidxRjyULcZoj1PBJKyctBH4
OZ47zftlbF6K9beqrX7XlwD2uIt4gde0O2iHjxZ79csil9DNIVAT41Yjtus3RG44+5zud+6B4QWi
9tMYYCy78oyQ95UZhQm/ZMph2OfTfml7fGOkQ8GKooeyv32rrAKrTP9AdJ3PU538LNp19kAnxj2l
/pYvCBw6yNZpwYSmLz/LlOQqLrYPzwSTlM+kiZhQumI9WkHiP82p/13E/hQNg0I8YjikCBc/5gYf
GY9aDiLR+4VH4mXLpvvUgOtQr84XyVXdnM4AH4ivhdTx3dYZuci18wq4UtwJTRRFSQq1ga0oYDHe
sXZvdvMK76ckZYX7t38sGN3zaEIlcwrnReH+DJZsgyOWdURVp5jSe3/MQlE6JLGKX1AT62DLb4GA
KkOAgK8IzR2RSi0pS62Y7jkRmu0WooQAf1eATOkm8Dd1e2wmlOeqR1hP8OczyRn3XQ3udiYOcC/d
N7ls/a5x5b/Cbv/19iOZ2XeE4PhHO7nIVfxtlaoYJeDKVqs8TmtF/MKI1HbqJvTnLKHl6uLdV1in
LJKI2A1y6s/bsi8chnFETxE5bB1MpoG7mkiaQ2UPN4IGMPHK7DgQqvXoVskTDATOmnSqA7KbA6bI
zQOGScTncXwSZicupJsMoeh8f5+scDEYhE4zdO2N9QQ7P0y0RQ5sGN4HfurGn++bQW0vsKoF3CUC
LAga+wLWEBBUjjDdmFKudD4oZVpYvoTvMtldvBN6NTtV9cEwQNm0IwsuNEgMEnT/Ndn3TKRo4qTN
J92Z7j52xoNXdSLwkertjGVOg4VBW9BoosCImgM2Ypa0TSO5ejN+cZIFMmxu7xjo/CjuPeJApMS7
sDrRli4D2YelCU8WKm0y/yEgA3nn2klixj5s9jgnXqJj5i/2biBj6eJnbOmHBn0o+dLsO/r43DjL
J4oOWnT+r4ExtjrCJeBBnpVX6Hv2nniq+aE3Z4x6EoFaycTsYPhbZCWyDsmArEIgFldz9aLWU4Dy
CEKZ+5uQ4JwNeLtxn0/wC3cWS8hRzK/FaFwTxc1Clf8vLZd/XjHePG6QINlZvExpdW57KCumwjKX
DAwBKIYjCz/40ZJLpFze6l5XxYEkLtx34puA3/iuW55X3/znj86P6zlPrV5/8Amh4XYV2bX2eNer
1rojgpp5EVvXAE3yFnq6d5HRiovbVw0F2fQ0IKfqJHjHxVDxtWLwtfdMop1G6XzrMq0jRbG6CAJ1
9FZvh3SiBasZKGP4sSK2PaR1Grhb+7YFZJB7AdoIUkvqhf17UR0mi4wbyZSYTljvrSRRYbLFgeuv
N/GAj8UOyd9c2FW4ibqHDEuIUCMQuZM3GTq58x3nZh+kTfpNxhs4r2w4OsMEudnHadMyHEbrQFUF
xA3Eglh2ybw8zWpw9gt8u4rp19EdGWVPtHstDiPBaa5zL6pTwjJiS73yKLoWX32TEHtlbjjP7UKK
Xd1XRx7q+Gil40MdFyMv9dTkj/bS0oI4OdiV/38SXa+4CgzFPROSzaf8EHUZIQQdgmGrNCJpeziI
2PAfOscwg7pIL7Ty7HNikYSJGu5G7aKz6itsm3gz4sXmEhDLx4zv5LGz50/TKw5mJ52PlmRNglUY
WybW1H8YNDIP2xaTwQSQYIXheXa2cb33V/P0f1wANWxyEUAbQWr1D6SmtPtKDL/Z1MSBqMfIlG4R
enH6m7TAJ5fg6l1uZu9kK1zWZDl72uw/l8r+05Tg/f3bl874C7ih8KMaD5y/pqd1gNZYDW365MZ5
mJnWu8w7dedQFYVy+bHMj0JkYc9gNkAhHgL6Brmi3e+qIOkMb8xpHGNyi1JzgqC4G6dOXDNmSShI
CZmSJFvgbGsCPUgwDjMTTqZQJhRGfq9h9X3U+LcUvvHMlnc8A5TGCwHnR5mMwErhhWXB5esq8ChU
LZeqB4TTSfBZDaYqQPrNriZjm75V7CYh6p2XiQe7Su5TIbJ/HRkxFFTrkd1/gUmB5WcsM/NSKkCd
PdCcPXCj4XXAG7Rf6kdVofLNcr+6yFofJW7eA4r3EjayFQNDVlCLfKr3OEVar9L6jrwquIJOT0nm
6Pc8pWkr47bBZYbbJEUTSkL3Km+dEQ1rEddnL0dGUaX3m9Vp1mx+F07N7U6069BVKuLfA7KF/OJh
YMr94JBJEBear2To45O23qZ2m5mBL5yjsYtgJLVZ61gKiiCWXGUxpoZXaZ/NlSZalGmEaf9bzI5x
WFROBvzYWYfeVn+dYRuj2eGrxBJiPlhCHQSwmxeClgZsWqwKV0wpp///trFspIz58qmomtoR7COl
PfWb9p7o4SK1Gt8Zy8ynwXR+4Uh81DEjW1WX92m5K1pXXD2X1RCZe/Zs33vlhPXdXExE40S00/5J
c1rPicE55w3QSAePW9QQZnmSFQkoDY6aQtQvjVi3+0WxHmN0zIKiv1ZxEYxNh8wWws0ewGQRDI0t
7v5sqZquXSaCESNfiJUKGGqi0/caT5CYPeOuzKr7xGurM8lkKWByz7qXDGpTOJt79r8k7Nht/WQT
Qme7LGiaPjd3s0wrur5xC8j5PRR+p15SW7eBsK387DnkigEGuyxE4qH3pquqYwBlWXZ1nJn+eu6A
K2LIorGEZWZ2puYDbZnSsVw/kM/xa5Lu9Lz1JjXDwsIwASGBC1NiTc62B6gs7dW7afad7qlu6/IC
dYTuEQ3wAbZlvu9rAqSqxWCFQE38qLVOH61k+OXPcINEm2R71mEhhKj5U6XrY0ZjzDHcq7NliL3B
ixCZCiLDEvDffR+nFne9IcjELr9mxaEDCUtd4VgaJ+B84bpwfeTjdTRYSJu8B+6fHIdhOC39+poO
N/KFS+ys4ZJivaiC7bf5PjTQ8jFn3JDU83DEnsaC6wwIDK8sMizSJXy++3u1Ia2s7daIiGW8bAtK
PWMiydhOuazaVr4g3dFB5WLC3pr4aBYlixrvC6KP4SvrPLBDgfLt7s1bVE2bENc1W/0WZTp+7Zy1
vSAtW068yZyqMNA6JxNn8oEfsJHOITQcYloSAAgSfjjenjaKm7fC7llDZuxqENlZzyby4Lrrd6lb
NfeZacIEgFgTYg17wOqJoHiTK67qIr8OsU26dW2MVKT1yd+a6+avBNCp33Ni2OzYCOlYScPeWFt7
y/STdHWFlAMAMprrcjfC2rzat5jV3nZID6diC9aeDXHJnGHZ1vHC0xqsZs9ykQ5+r5uUMa3y6YOH
4atZudmYvCmyZJr12qw4ryh9JHNLiOpQZVF28YLnxVNn9Ameq5F5EEgP6YG9i2kq599rrM7uOn9h
locBhlfLUX7zMDlmaGO9BZ+NzQMWaISNqtshe/Jr4B2ADw8KsXFbFd9+yyOKedMKp0Fca2ZAO0/S
DPW371h4K8ze3L9U9QR7NYbPC2ZgDEmAZ915TfrGD7fS4dlyZ/ucjeDIV2JiIlIXPrj58t08cCl5
/XqINZ3hXBh/JQmnwH99GbhQ0dXqvqkWhayCNlNziOOvTyDCONDWhD7e0LkXNHya7PVUP4yMutlE
gV9K5mgElgsNb9qZTfGxleB5CZlbXBYLRY6406xJcEz9ExpO8ZP4IqoICcpm0K2WuUYz7nJfO/aj
k69RVYTw1XGNy7ZCSoJaAjat8dK4M3WY4e6XjhILLTyZ0yCtIgu8xY46sg2aInlcCJGgX2vLV9xz
w5O9sddRMbMTVkkgtFfvCksblyeMPQx3jJFvHIu/DYOmreSoWlnc3SFqIKwTDs19PtnlHSl7VTjX
MBbzlHU+LvsDhivjxKH4J26TX6kw6Rm4tAIih5qgtW5x2T1LOreT35Y3htYiHJIONWWsXIcQLEMa
VJaiGJvrs+93fOn0h+AY/5IwhHInTk+II96YKm2ngpXxqqXz6CDnPjoC29CCizj6/4emIjdprfv5
smaLsVsJXN2lEzAdNnzY9xwrUl36z+XVYfCT1kcF1lebFTzeQn+W03oRHpjlhvloaPjW+pg3SyRp
B+JFT/fLVIdi4RLOp5tye7hNybKtIwRv+q3mYowMlxjkaehdyk7ERknazPtugBGjyfrLWn98kku5
EOJIiUaWkwn72dgR5OY8GpXx1SX2eLZvJBO31ufhT6qFuiQUd2FaoV6x48w7QmK+q1E2sge0iaWu
Zuv8/w91EtdRs05fnfJZV9Hg7liMT6QnMXZglnHq+IWbU4KVpOcIkXGqR66Q/8tdaJR+ORm0F7MI
nImdT69Hlxkmzgc2KQZZDLTZ3qTknr0okhXkNpPkJm6dx8auf2bVvjrkXf/Ka8502T+5ePwJAyFF
pCIcItSinEIzT6wd46rijsaKGszdBNDunjjfZWaXoj9b0Ln20NSRbUyPeeKBAtVJmLk3uxBC8wXb
5j6FP3hH4KMb/TkwzfnJVHHpBmcFOWeDwBrTVx/OON+/0116nsoX6yuTxnpsGvMNusL6DnLswK20
PItt/DJ7VZJ5hK9sUm6E0dWH9gK6L7WTEgxL+5UTALi5rk0qBD+wtOn30pqLW2rcSmVR+WEPcvxa
DMzCqrI5wIiElLsd6rarGEibXz0DpKCuxhw9bskBe2sH6qJBPkHAX1Gy2nVu36Ixp2fIdeZTadpj
YCfbW8I3sNO1a925TW+EhQLiSQGW7PPOsCAgm95dwy4BH5apKHTmCmGb9SJn1qgzb3qwaNzJLEb1
5f+/mtifRpVv/HZU656n6ZgBVkPSMU8spDhY49Ihk2okB3iiUq4ojMRq/JZ2H63pmN6mbMGIkh9J
bJy9e2vchgRAlnCiEzxBtZTP/ljdFYCWb3STfyjuRbSo+FBUIiHgia0xVNG3qe/SyMwt8sY9ACdM
SWMh7T8OkMjJGJ5tPmmEhD6Jo9mGw+DD1xNREzl4NZIYS2hZTFgntAO0bjkCgiKLOnPJ8Z0UQVat
xhV/KMkOl5kYwl+rzE6lxSJgxX1zYLHsvtb4IRHyEEdIy0GeDeqFXNUkH2jDiZy+Rm7RExY735IT
uKsvZOFazRwlJQkck0QOsRAg1DQeuPRS969JrEGQd/4RHzhra9zJ4Fm9OyUmfXHAhFdDbnJteesI
SiFga4nFadIVpnajiTyiY13C/2SFFXSc6vVkzennSv7esS9a895PrPeZMjpqVf5iwLoh5eT2TKKU
gsxSFVdHfFSWEC/kPxdV3MEqS78bnMp7njwyGBf1r6xam7LNZVDlwS1ajGPdLO+riwFhzvitlwoi
R1/d4lnVcMofSvzKT3I2CfeuMqaHWX3Kygup5dxjTqt2N/9/wFLTOPW8dTtiJf+Q89nzTFOL8WHK
AOE0qRfaNk9qdu5nIvgKwTLqjGQJY3fLYGYExQUmDGO3zyAMiVjN3gYb4G4rfOI+XJsDIG/PLjs/
SW7t3JzJbC2OG9EmLVYeWgZo+9ZZFpM+EKdejES6MJgFc9E/5BlIOU3q61HoG82yfgKWEu9NRzWh
l6cwXlPNqMH2IQLmM/i/pp6uWVc8JmuZRMoEdQVB8OKItjzIdrspHOGDMcCI2E1/c12dq5oleOob
APcmfv0KL1VX6Y9suZskBX86mP3VdtQ/tWzFg/nmcszv1o5Ltk4Zn4zs13fSQg6JKWLND8mc2TT5
TIu0Oyx3G85lIlTGo1UdYzDvd2AT7mvH3KklgSfLizy0+6To+wu4wEBv6BM3Uxt3nNB0I3Uxfq5Y
Fl/5iA5YafUuScFgz7q6c2pkX65VfTeAay+Mv5eQRe8FtyNTZ3NJWKotP3qI59N4M07mINS3maQh
MwVRVyA9j0y4NGgHqPBL9uq3gNGCCaRtHMtFhyje/GisSWcj+nZCM703ihyRrpwDnAcbhrn0mVg7
GXVQYWt4BHdgAEl74MDpLQda+jLzrQBq8S0vDbuYQGkMlFA/2duX82zj0n+bWKbOCUvHXLOfcVOA
xG2pnr0YWP7kLe/lwJyJ5czw3DacwNJmEeX53r03lp/ZRtSR8MiXWuvig2gF724AANiUyaMpPorU
9k6Z0VPxI56r/OW5ghNM8KIiltc2A/ofddJbYR/Kph752m5z6HF4ILu+D8vZaEMUiPOHtvQ38IGG
kdrShx5fkMH7RNI8vyHaOawlJH34RHV2BMbmkotMN6QL5+ZjrEi/tPMqD5zZ7vfjMrxMef7umhVv
mz3Oh9aBFQSwMoAlu1Bkzu9JPP+SFLIBze/AgLVA6FwUMMgnP5rXq4UKlaqwQ6ViAPHa2NVp9bMM
I24JC6RN7WoT17lbXb3ZfW/y4sNYFvV0W6K1XA9B3PrYiu0GVe4AznbzLoi5PnL7LSEo+ZgXcDhH
jXArdw9l5STXosIe5uQJ45wuXFqHnZhc6FudHoWjDwsJP19Es56FCyDR0wp+rUiMNaLGAq1nJIDj
mWIxSEVn9f8PvKjyPm08ImjHKiolqNReneRODH1xHQdr16hcXimJLHQ+zrsaGkyYpbyKqUgOIJse
EIzZZ9Qk46kQLNtY/5+bfCREPc+v7YgPOW+vbUrkjzkLYLjpfZkji6EnbGvJoTZ8+vAN26FLD5tA
50NidOgW7Xjwc7/ZU8NycnAJZYLZaHPODPmTdRV5Rrb2r6IZ/k5e/yg7ARWtZotLmizHXY40bAA0
j6p3qhDFabrzJ7lq8I0dcRzKoUQou+IBtgXmKHbMBZCunZ8QkLUIZslpTihLmVT3eTV/zDFrJJ2l
DNPS7IK+EB4+ZcfQPLm+cSpUP3Awia/Nd+ZQrct9N9a0Q13HWeJl8z1IWZVN1m7efHaiQApCg5Mh
mpPkRSZTF/U5mRlOtRx6rPwM2UR8ziBey/qXRaDAA2zr5yYnWI3NcZJPf7VtEfUyIjmHYbH2DYWN
Gf/eLL4VVKlfK5fsjpLhnxz6Y+NV9gPdBnTKogpzH8gwHcdBkc1s2oO8N8ua/bO6yUBygyNsovRd
B2NX9vWeFn84qmELzNHwj0bRsiIBx4E2cfbDzAZsbaW36AFhX9IXwgU+4OhEcW0YwamMq/TI25CF
mabsyCtQc8OqztOwwAxV1RCyUap37grJ38w74jhGEmEmNRJzVzUvWiaCwoU1e2s+MRfODsPoAolN
bnqZzbHDLiUui/H/VgF9xQaRH0ldOawt/RibOE2BZ+T44EnpnetGMKpX1OQS1h1urHAeGRcknCu9
W+YwH7m0ygLwFS8rOMnVZYaJmtpPsFTEJos3p2vObOBwlJpPYnK4FDbNKm5MOc4RFISwafGOJesb
mpUHmaPzB3xHnp9dfQoKyv1swXDpZVQICyy/DCkj2gDgD6Co1MV1QWwGU4LhUpgzXEcNJTxJIJjm
0HLT2Hh2UIqfac+HcJGb3k929pA6LGY8bQxhn8blQbTIYMzbejFp8g/LGrvAUSwDxtufbqzAy/GP
Sic9eLqKg1HYGydV8u1vU7HrLZMdbDyTuDs1fys28XvCEijGvAXCAQ1IVhgEL98ijL0bQGuzJouP
n1wTLIvNvle+vFbOypp/4Nz28lPVMEGqtfUwCNZYvguRk9f+thycLci2GDZuyVLK+BoQZrE3GzlH
0/SXiotH17NeZgMVqYgJMwVUEFuzFYAds3HybnsqoyXabj1+lWVGhEToj2FCBRwX9r+CWDZh3/HR
tQSjC7I9nRwCcUb/jNrEBFV8TsrGflFbbR5tnkNO2inYSrJntYLXUK3bL+AvVEtMqPKBY7CmfhqY
u4BH4Q9B4E7ALX1Q3gb31SEvo9xWkmwehb7MCOaZU5ITidX50+1gAhMlCRelXgBLADrds4X6Ht1x
5lOo/xhUyWacToc5IxStEBD/ybfYK96mAAvLY5aiffOL4ZdeKXKSMenfXJ+Pfuw1uK3YQoOv8jDV
LT2eVTcvuc/+hWh4oJAw28dNJY+K5PPNksTiDADMeLX3JFO3UPVRZFleu49F/gTqPKbjqb8Klnm7
NfcYdTtOfkxE/darZSDhkkUBZoIzonkEkeNpM27AfjN/dr3fADKtwMnYiJZfJJMjrHYXCkd+FhFK
6tG1c+2MSp/yRb3zSGBjb9L40OEa3E3IqbDrwwfwG0ITdCZ+NgFGeo4Zqgjq26jpIMDWMC93VtJG
JiJwcCDQ+MqedXN5cLGP5jmj9Rxw2UFhY+6Bo9JHP+KLlO4LngM7Giby46oO4ZYBkC3InV+bq/mK
EJiDtHzVIykZ7irvBCcJBg02/Ft9El2OwFubhGHh7NgZLKj33A7ZEff4Y64GtIImhU+PWn0oKagR
ix+muXq3EvVGOZocfVQ+INqdn6RmRl6K+eaGCTZ7haC6QXYyc0G2nGtEm7+x1WkLUAfl/SpqeQ8N
RUbY3+ogzvo3JtTkSs5tR+RgYR+Vl79okNNEAZpDRGlEsEeJhTJN+4tt2k9SDvXDZCyP29Z8NW3B
jLlkHFPp8zJimtxuKYkyVmgfGaAexos1yJcU59IZs484xA0mBdSYSeCno2S+zwqvkXkRWpB61zVP
yK5oI1DE1QNzoubM/O/Joky2/AG5MWQfZAJOzx2NlnPLUQ9Te50HhpN3iJVOk415VqSLccEWmEPo
Ib0QAZO8MCJxL6VYfjmOISE/FzCcNnmWjfy9jV0VqNp729CuvN5QvUmyJdTk08X1lYmfy/mIdb9j
8C+vmyKAZrL8h0n+qyean1WGmUyYUSoAdHq2H7zdYrrkqyuHuV6/kEtrvRIElEczGLClZuXp9faT
Njy9R0MERiszqv0COPL2ij05o7bu2tray3nJg6GHNzO5WfMo0wgqGYP91A4c9C37NsfQYeHQXToK
nG0LKptwtGwCGRhXpbj20BSUYNbUldK+635JC6FAVip1wX71h5RtEblTBnxlqtPIMYzfvcV/pG+Y
ERQiJorHrTJeGvZaLGEN0TqgnhfkXuu75S2cxoxI9p7VH3GWTU8t9iHaoTQilZixdMzlYcyS+9uN
Gz4hTEK9594NdPJ7MwWYlNXZqz2nRCw7ydvaEx7decnfajwN+R9hsgHxciK/JzCA00J3t1L1OLH3
q0jlJ6ALrFJeaobp9K6NguneSotSOOXe91NoOFXjA1dhm7E0rCLG4QAuJNlXyD7uxp5UDq9LgrTj
uJw6RdLCwmbETR/hqrLWtvLfwuFfjCE6Bow/r/G0/NYr7nEfTr05Jn+wv6uDheB1t41+GjQuvOPt
qrTyDnRR91VCfYjOumkT5hV+LM/lTSKRIAoyb+gosD5G7pPvWS07avB5L+zxkq8QxmTfncsaB7an
xLef61DZuHeojSrDfl1WmAAzQ7BdVW0USvrVNjdcLHXs83gTjO3Uz6gIPzoTHovtmtY+BnoUfK+6
Z15t+q+I/dF547ev6XDCx7Fr9YVF7w4ZAAIccEOHhqybriMcjTwakChLVPaPM5vPmxjwEfXkg6lx
G4pp/DF1GSqe4qqBXF7RkCA7WH7i+V0IYYbLdmm66ctIkepOTnZeND4hicGUBZH6sfL4OLfNh8vM
QvJe7ggsoLjJzdrZr1hS2Je7/wrATtPG5QWCzM7XMwuvNsRvdF4Ku2RJxZqXLeKh7lRIoXPX8sxH
WN/e1bpGulzOgMWDlQ8XdYt97Gd9i6ZBazM0/jmxrVBvPqh/3YbEKODCB/YGOTKc3VvZDFK/Hx5b
mb+5ef+XSOIu0AId35KFoKemNj44OjuwbxPHfmhOq8M6oX0q1PxXTO4UVuyiRAJeEQ4pHvX90BGS
M1djhwIX+U3Vy/eUU8D2c/Y51vChZiYcJUsX1wNvhfCBtQ02Rbw2BBMJsAoJkhBeLK9CdwdPcNPq
RZJQSzpPrIKqQTO0bDSLk3U2qt+jTaIj1KnfdLcMysdbnAtqeIQHDLluGxTbm/fKfyZGWgYEyT8q
z3i5fSNbuqnLZs8v4w8wRiizScP4YkWT6xIhRjd0KXPKRznAHiTg6KJZrAHNp+iqF76nuH5S0Aj4
lDERERCDyE6j4S883gP5zEpSh5/uNiNt75rLmECwbec/DNiZOayyOVaknqd9HOE5uC5eK1gbZpd4
ZaoiCxH2eH+4yjB1+POMxpc0Rmstd/ZG/8I26gdkzmkkE2jHyPqOgTZKFMXqhN3hvb/VvOTyfl6S
9waW+M5niKEXQmQ3LyoTJ1ROOkTxjJ7BYmfQabbhtnP12OQkcjyMg3GqIdIf7TzVYTeQL9AW6Q+N
HxMRNDQENoyKfVv+bWLkn0bLeWOfQlLdyTYM+Ypv8rFgMxGVftdz22TX1B7bzzW/7Cj8+UK1IEqR
AWdDtsqD1yEtS1ka27KPd74v/9qqpzbTBBAzvQOTiapppxBzBxY++H1tZS9NA2vCdDQXAs8oLebv
1mYiNflAcjvxgmEU/A7u4Ymj2mk9J0jTDbNd7lg8qOl67F0kwPa05BenmadDPqf3aADrIyLmqHL1
eJcpjE/JS01+49FlMRsR08RkhgeYWNSAOQPBAObc7KtV/6X9W45+zgy2qJfTBq2EkoXGo6wazjB7
ebcNYUNStdZjZ/DKe7yR2ZTYDw1w8nry1p0w0/LEc0LuXlr3+wbM/R54vT3GHkutydslJuSPabWC
zvG9B9PWL6Pkj4vq9gsf7Ek1FACzN4UsxeJ7YbYJpC2OYVEx7MtdBCQalhhSPZHvUA51GDvJovXW
N6asn7Zt+OeGnt6sEMMliCbEoLLdKIbubuR56xg4Y0pMnUDZgjS+mLG/AdmW1eTPLN3s3I+ezQLA
kUdqIS+7NKYhD0O9/M26WCBf8E9pNSLuMcdQFQ6Pav+6cijPjpwQA6OsLwofjnElqW2Ud2Le6+xt
30nOMYB7VnJ3dZZ8ehsZS9sC6h5LJf1Vc8qx6DwuvpEjmxnJM3STBfYgkS6Fd0KH+cUwjkweh+lD
YV/sUpi7bij4iIBU7LrEPGEj4//bSLmgCH7uTW6AGn8fauxnhjwo28h8ixLXeKMO3aUpw1FDzygx
TePTlWikPS++5Dq7T+MuvxON+ypcVAwuI1rejuHimgnmvMq+yX/2kI+3+3Lb/tpVIJV1cx7V7n1Z
fohefxtraX+lyS1mqVOsgmvLgq5kNHtjQiyAKRDr7HC/WIy1XDUcTLr/m69mII9NRUuBjzxmChH2
7IxJfineVs+YUNWoq8+K7DqbyXm1kb+TlvrSDOZ76o/iYCzk2ZoTR6+6+bTojDCo6k+v/Or4JH51
saT5UUQIGYS/dV3rvJnlQ5G4VZSVdP0Ul9nOwiX24PRhtnRir3TsH5bKTQMvy4CjjRMxvxCwCby3
iMGC+25bVC8jeSSVhAe+oXAwys5g0g7WytCdEXgTo0InS5oDUR8QYUf/LGK+MZ2MpC7I8Rk5A94d
L+Npnrwwl0wZXDntIPLc8JqY+2YmAp1LwFihV3gu9ASWj8FQDL/t1rkC4mE+0NJxpITscE25kPfc
Msq9/B0Fx+3DW8ejNEVy6Iwx3hdpsdyhQn0mPMKGymgdnQ2Npp36T+PNykdxo3b0fuapcqzfTjs3
EeP8WwyHK96czLpvWPkZiM0B/cY7mVVoSvMDCZySvELxukwM37JieRwqq7tODAe2Qh0yao0/MbuC
Xe+rNuQjdDA/ICgWOpFH8iw9Rv4JZIvuL9cQdtRSsZZNSUzM4ITsF+m7LEGQr3ttDQub5YEmo8q+
pT0L7BE9VNEIE7cKlcXP+7HBY43aXpfbAnbu1+q5DJoKXvsY/hwEBzDjcAtTCBFMJBL1YdkATz03
odxoUZnhMiel0w4HNLBMLCk1tmvSSkE/zGZH1MPR2lZSxifgYOPW/dhJ/2UvEOlma/vOzHwN4tvT
4ytG6WJOPhmyGGfXgNfdOGhWPZztgeMxXu49zi5Dtde4Z/4nG0IGW+XcT1+V7wxn5s14oJO246Gc
1QFLWboHZQduqI+bk8Y8FYKnZMavaML5BQcGHE9l3Xih1M5ZNf6Hj/UzyypklGl3WSs1s+Ra2BSt
Dz6LFab/4N78MfGZpNEIV97nnHkQgr1DbRZrdBvk9IZNZ/qMSowwPpafN9VhHSZID68ZLoi84Lf2
NKNt4MPBit07aPP0mJY+u9TE9aNKq/3YmPMu6cz5rJXEhetb0w68AVFtIM6JuQAWjqV3sSWpvS2x
5BMQX9/CUAtGA62YNMk7WM9U1jwTU0VxoY1Lb9Oc+30cFqjuA5thAnIS9uDaJvdmYe9jJq5DRoU4
xt1XoUvnSRnrc4kEOkCDDhS3CNJCvpRx+mWODH0HFyRVslChkRPlmc6fztr++o61J//W28nfKAM8
poj2dvDGAobi0J7ien1ZodVzvp/WtWL70dmXskKbppmgLTk8wf84Oo/dxrEtin4RAeYwFZOobEuO
E8KhzJwzv74Xe/CALqDrtS2R956w99ow6vL9qiDQqSzYiKtWU9YwOcQJ5chzxr5tNW5D3ejMqyvz
UOZ//ys/1VmGXzz3vzwBhg1Hsef/Ll5oNNEkWsPwZejVETgOcw/UyzY5NmwJ1AoDHU+dSo+LTZ9u
OQ3PK2CB0kKnSN0xn5WM6MW6fgGCrbtyQoeki/OvYE2soAQpsYlEe5lb3qVR4g2qstSJIrbCEEp1
NgmEfeyo59qgkFfD1XPhPYelf6DSxUDdcBOJipbYNSx7lu6NgBNL+A1JdsTzQ/AmnSqaMmtNEGqD
4pcQMqmZxMBTL1m0DvtsFDeEHWJNdfiFe6O7c2K8rkhctDGe7YbACIS5zFTZ2Dk5SuQGysqLLGn7
LuqbXcVSyO1GpvYtVn8Hb8q8m3JqezVGDcqwidbvgb9P5KRLdVeqhOlNN+Kr9b/0N2adrtFqYTZK
PSXLXrssfSDMQ55TpbFtsk+3iy2VZc5JbsljCXxLRAxXZf5QTSOoXQm6ZjbNi9TiVoBwfUuFJD2a
yXfJiM8pUWU6TVTKZxT8bGjTIJSbnxTdzJXhx8DAk6bdQDIwSNm8+59IzENMrZUM6FdGxm9J05IH
ASukyBNwKmH71laE3yWTZi+SFKIzQSMnN5FKC95Vnohsg6S2L/Z/or1uUG56eIY/A4M7Yj9q4EDi
F1ssoNabnoiIAoCokXpuKwwede/WOQrA2MxH35ipnMG4BjqpiTLMmqieRWcS8sHOipq8QWuLR+5e
MKwrvk5ilKutzYPjRd0ROM8Ky/gwZVaqMc3CXlKv6KVCiK/eWs0ruicqLgvvqgpz0ZatGeQGj5Kt
zBsxJQmG3iGGgLX7hDxXIUE9afOgNqvZzUuCy0MW7YyAJz9T4xDxjnKUsBXusDQ13lSpx0EoXRai
4b4DFDIslkvRBzhOqxYHOQ1ibSV8Ldki7yfSbpIRaXciGgBJiVn0hqw+TRV9AEb8FBu0j++dsQeb
egZIUAGyvHJ1QcAsFFJwWVgtUb4cohbHQZQU/+aJwIBysfaLmpSAgXNytxDTW2T9HGQWSItYz6Ak
QwhrK8LHWx0uxlk0DMSYsrlXw8hweg3LF/Eft1GK12Cu6g9WRgvj3b85Ro1caDkSEHzjM92JPXaV
vyRJG0hIwaBokM/3JDVQcKDJqrYWJa1tpCEhfTEm6WTsEDqjGFyzwlt1ZsBVxGS7aYIuJKyK+6kn
dJEAC8p4jQdqBg00aOmRJoGReE2H/qpPq3RE6VqIcswAjbU2O6ZkVwN93jVZZB7aShmvzST7PNpD
sAh8vzml0G1op2Ah++q4gAvZKeVrZkr6kYLCifOSOPR+kQErdYubDIgwSfKYTyVgFDZ2FVf8+AQ1
QjiUnSIc4NqwYK7CylEGxH/tmjY8e8x2wnaxZfS7wVpxTsiCZnnkxfdOzEj0yCT0tuBi2c9LTOCx
vHb7rjYZWcTWvO8WJmhbe+aOrI7sfiCuoMIJiyh0+Ps/WBU7qnjEZfKdSWnmtStSoh2pjKgPGEQ5
YtsKR/ZNbLAtUBMQcT71vjaOCDt/yH/TaMwI8V761fQVvZIcOtcSLc8KWCvFY0heiHbtEuPwhZk9
C0ZM1X1O161IdeOPEj4LkWmwWxeDjkZYna+YMPHPkgz30xhks3Pu9Wb+mLdI70Rt96mcRG9LSZpI
VuGZ+v+PYSuZvmURS/j/HzVaTSqqLA+grhbIrIWK0K5R2+FYGUnV0g9EOVSHITbPZNmgeKjoC4oq
jA4QVZ0RU/F5LYUvsl3/4F8kXq8FigRyuQ6r9xnhGMmM3RdxfInDYJDLd9RB/i1SdOkZoBzklrZF
Xofek2q/6XvxxWDTaUOlPoQdBylCOXz9BLeq1TGPtA5uMYosqIGjXVNAYXyTxF1uJJZbqAjQhoTU
kJiw4HGMxKdyxFwvEpiuzBJpR03+yCpWIL2KA2owOKvngXYtE86YvAw6pOM65v2rucWps2rTWYFU
E8Kjwgqh2FujvLVLKZKYVj509NhAxi2az8Q2Ie8yYCijiyy2CAU++6btrmIlhCgL9ZeseUvMjyWO
vMJ8RMwlVmYjRkmFUGHAo1FU9aeoLU6jYZ4JVd2rAMzr6mMm3UMcV+Q6xZF6xI+Q5DbmYwqJTgSe
vmMJYjc4qTrqQYNvM8nAydzYnPnFPNlFAd0KccTUWTuMUS81IoCVlEg9RhNCPhlnryhZD4kVXzdA
DZibYG5xbClbjF6L+5sdwfwmdctu6HrbNKPXsD9qI5KpKBBWA6V2cpDyi9RPDlR4dJrYIgs2FnOv
HLsRRwFSAQZQpxIPW7VGTsFvJJO0aTZvFhOwBgAHQvNDg4h7nh2mS0qK3qm+TMm32ROwBxC8IRE4
ZP0pgLSSlg+BLKc6Ileb6nvWFux8lcf8eD+JK4PC9iPWeBOXGCRn8Sh08J0Le4mBFgrxnAhHZYB3
UbbdqbasI60HtowvodGf+e4drTfcUX0TSd4Wm56kigH/1HJjYQ/Ern+RyAHq1Yjf+Sq8Rql8H6IX
TSt9uFguidih8F1D3dtjPSiTN3l5j8D7GBH5hoQLDAL9QsOun55KaU5zw5qwqt2w/yuwaqJyBoNg
L+2Eqmp2sqxGHVwh1vw2zHveAGvAmBM63Qi/yxJeDAn1FvlH9YPUcDdPP012G2pGClOPtmE1bdr7
CE3VlljVAPesam9lHJKbtBfDge/YhgRLyz0f05aUuySz2UC8AQ7cjci3BbH1ewUlQXljm4Nj+4K8
1svwxlMBzeIHPjcbgr1jUelZ1r3GPlEXR4lRGnwJ9kmM3sE5sx0lYdolJgnT10B+raxWTEFYyPZu
Ul3JAzvP6+dAAkVf2IKGyH2WbJGPcdU9oaiD1NAOM7MwI6RUxpjKAOyMwNJfATKsSNC3cNW0+wkZ
tVhcw2N5z1W+HmSBBWo/NfSNrP1EweHiKvPiOXypZZJEQXn1Eyh4Gk5VhwIbrNKXyuq5Zh6arf8S
WKQyIUWRdmajLywaIonCkaFlZ23Me8/Pskz3gQ2QGREhU28jOzszgWaHMumqxLPDQkvBJCPDCjJd
9er4UCdHXGZ7XaH+mt9Rne8jqn/gGdQ6W5Lr5I/6d9TcM+mr11a/L55FhryZ9ZD7f52W/Co8s2X6
o2FkEusDsDeNFk3vv2rxKJCjIXHUDHxU+p3ml/AMqtLzjKKEVAsXYtdOwjjChpHdQtDywInhpWzA
IpwSnqVMN1jep/6EsS1KXQGPqWw9Dd3wAf3ZnhkSsM7eL9MSKMlrn/+g+N7h8BVZCCc1NNxz3ZOl
hb2ALAuKjUu2ARFGXnTtsysfBZoVgYCFqrvm7Sv4sD2qj4uoHUQkqmF5M6val/KFVcu5EQ68IHaW
nbBA2KM824Qo1uzWl9Ydkwr8r2R3emDm1zLal9tglAzqbHjf1uBRdhLYUKLeFLVzF/pskpG8HrI5
Oxgo4QuL+65jDMbPFmOWbrBYJiMS0y9kqEnSnyckCMXkjay0x1W0JeGE+s8voSTDzvZCZn3Nm5wL
du4XyBxKfJUS38feRPaZciwKGI0HGdt6t09by22Wn20d2I8fTT+89jiQrGlxJOaixuDge9wLaIQR
bzoYOj2Wm04fr3stfcOL3Kgk2zIzn+GpT/LozgOdFCRqtf2XsI2ARk/w+WUwUeZUQAinzCENmEDV
XQ1TDzIvFrTz1Bo7hc65Y2fB5IGRMWZQ3c0nzJwIn7ML8JKDMVzbkJcuJwmjCYTs1OOmlZcrXB68
CgSQU0GOqdtCQ9LaQ58zTJQTu4KmX1mJNxRshCPa8c4bgGjiquSA97pRZWwB9iJzy39UQLbONkCM
xR3XOysevu/OI1ztSI0DeWtT2EDdCiFKABxBsthM/XMZV0+Ev6H9Qj+VoCRQkF9l12HmJAm7A2Wu
beGIiZSWUSVNCYvVJY+Dp3kh2VS2fJHmBgkCQv0W4tm1RtiKmMTR0CtFFpM6jNCh/rHMio35dRex
rYeUtCPIsWjpZ8fQVZGZpkizZeorDBPsG3q7Tf5J82NDT6ToslmusQHxSmB6XUv1R6jbcCBg2q2R
lObSjxjy3ynfGin1StjfaodrpMfw27ADxbeehjPtxBNQH+KfIZpybpXxEwwDmhJnjUIv70IbEYgj
lpsGhvnFwsy+2sFF2XWqBDdFAIv1u3kTMIafK6ULSK/x+kwKTOQjk/Qm4pJZ5eMY3QUjBSBd48TX
z5Z5L5Iet3bnP2/mcH25tSV3gyK8QJJgK8UlYu6QhE1cteumyzrEheamanxut63WJrMapv2M1gfJ
3gR0j4Af/lqxB0KyY0TvtwC7skwlV7e4R/lwoEcm0OVcYDugJeYrvio3rTqL2+o+BdPgscmgBdee
Ro7xmZd66Q4sbYeiwxOVO4JcoVIZqVtp0GT0ZmmybaHfROEdsZaBFXogC3gJ8pL9GOBY9v9MwB5R
fxman7D7Uaa3pGV+92LM4h2xmhcTAm7Rtvdx6AwVZvh4+VYXiz/vW+tPGxGT85pWY4uVanq0+vck
InGsmH2Izzm/o8qbGnfM04/yWt0l7VZOh6lj4qwVx065opnbaFQESd/aOn0yy2RXhcfETFyIX04Z
k3MXGj6l/aFM9rUmvif6b6Krdm+H5pPZXXQESaVhoV6bYX1OWzDPIZV4a1ixZEvDj0uxPzR7pWdA
ndmA7A519SL3R1SV+8jMEdUzMoOxaf6o5Vkqh8CAvqLnuScNJUylmDoApL22b9VLV2NBTVKIsL0b
8bplRniTOe7jwrhADPuIZegcmYV95XvImUNvVNMF0c25YOCMFV0gsC/LlqdOlQ8CAxxtPrRzEDIZ
rhW0VeGlUzOE2n+kAdjslo55+y53/1TQPhHzzTEWEG+853Lpzcr0dCvwUwGFNeSMQfjm98UhXF20
FHk5JtGFa7x7NizdIc8gULTINUyiZZAAcKqbU+wvmi/KGe3Pe9NSNyE/YMDWXzuVucaMYG5+izLO
KfRg23YSesiZZtOVTA7hoivchqyXuPWqvpW4x6qgSlWX5+nHasExREpA/+OJyx+t+LEcqieZQFPE
CL1XTpupxOINUY8ZL6cW/pniS8LkqUmVQ7u+T/ojV3+nEJGiAGwH7h24twqGqrE+laX5NFnlbjYF
NwqFXzVqjsXKblV4QaP+mBiFsFj5FQSEXVrB7AcR8MRADXDCi46x0cIOrLKNwIJFn8MduRD9Y/QM
OlVPJ26liYUzRKjcnI+xoX6SqwoihJ31zLmui6eqknEaTjuoMNTDlPjUXZj+MmIkzDQ6zkv2jpqK
6hRip0rNrxoP9XlBsrgs1Dug/ZCPCOkrb4Ujm82pQg+l6O3TGkcMP3Nk3UwSQsmxDPrvpruHa8ZY
qLqDwkUWqqAuQKwnC7YwxScTYnyjtz6OTE07tVocVPMSYPvpFSwQq8C7f6JR8ZdK2gsQC9NrG+de
vm+gqy61doJj6kYFBWFoRt9JKl4NJgWsqALgo36rvvfWxYq7HSSznUG3X1FiWLXAHcgKZzQ1L+8r
f+Df1LK91SPis8D2s6BsOsuJo2073QG4E37WTSiVMjMmzgzach06uRL7JC2tGhmTMlPhrbAQOvbt
1atuVgQoMAOSvBAdBg+LUuzzUYHE+S3ggq5V+ZGX5R3UqSvS/BUqDksedxGqkT6CLpMPsxqIlYXe
k58lzZK9sexNDSaSMLgWiCvFeBDg8giBAm39pgj9tbMrUWdcDuVERbTGNHkDgQ6BKsdXBvkUgZMz
ldfRUDxNXXc9wuo+f0+3H7W/gTNjrRxD72uAvdXEYA4vioi9ojXocvXrOjxvihBp/NIN5ahtu8Xo
c1HoPofZqY0nbcWrveBVQ+f8XhYpZ/lim0zwEh0RCO1Sd66x2oapflASCtI1WPtLDuYx02/jAqmW
1b4lvNWwMrDXeBw/a3W0hMqXzfatYxG15T8Q6r1iNSjrImDk7oaitieMbEcozWERzqsw3qe5fE6y
kD4DFPpaeiq43Ljp9pUxeUOEZ4opdhJ+tthIjGLYyTLqeYPvGvjGbwsFGEKOM4H1Js3pMHegoyZ/
TVpPwv5jJh8AK08R871uDQaicQ311nXPbfu04V8gDAvqzVAuKw0SqoUcCvtMmRzrbjpDjotwArHo
b0Thqlcw1k23DOmAATJlG7BVZhGFCltM11dLRX8zIMnKwRqLqHRFtQJJhIAuNcw9J7Q7U01QxhFE
e6nDnnxnSHHs8hJ+N1kKioVoNN4BwjCA80aeLEfOlL5WkuZHCmL8+CUksUyQIIw80anbrZ/qb6Pk
k1VBKBpQVlz75imjVLHqJyys0/DFPZpu3gIcj3g7I3SoDaccn2ePWica/rW1RqHEWjAmxm3+FYUZ
YxcIUHp1iUH0MLtR5pXtT4HeeRzI58tqt6ufkN8GprLtUFG1TSARdkCLd6Se2QizpvRAx+haDGSH
6pr0NbA2FPCLo80ForzSjtr2Jol71pVQ6Q/YWo4NN1mXFB4lDlA6my3MOwU/emVJQWvmQSgN9PBE
CspuFacLEgOgEeaByivRQugUWLLrwunUD53hsChcJBwLc1RRElo3NrushKUKadZREcTjaMgUedSp
63MkHRSIUyKbnITBCmNCr49vLN7UXdu5HVhjwpIdg98M9RqL5tJrw/0EDTgCXLn0z7QJcqMD9goW
Wd8l4mK3dfaQoxuQiKxl23KpwESE+ifeDWSCkC7y+m2YUYA8D1V01NlAseqxy+bYmVgPcdXnmdck
eCHeQqWnWTfI5ui8YitkVEC+kdcify364gtE7OesHnU6urwM9zLOH6NR91ME2ZvRZ10ZXyut3liW
e4s9rFFBEWPOUh0qnFM1szTYO71+s6Cq8bzFVoyxhheFcCYNXrT4VwsRGXSAQgM0MOTseJ1FmcSZ
a+rPUXfPCpzYNcNlw2MHmRb/dAEYyk8Wf1ZWMLXVFZiKEzLwb1cGVBNTnuE6Shz6bm1+RZIYABci
moYGoMNr4VSRkwmDLbXbus20GU6BXAqy9tT3eyM5SZSTI1jBqppRvAKDY58JZSXW9zFLAlZTnja2
ztpJIOZHvxlMMK7WV54sj1XuvQHPXZ2Fwzkrx5MqUIPpWnuqgHjakzoCURrEu9L+auOYepABDqEM
N0qZ5sa1RGn0xhryhjVp3QXUwo6tfe9l25hFOxC4UxCYYL1kmjqAn2VdDE2P4UxIHrpWT/ux5wvW
F0WlkYnBKnb4JQYlFZ16s2QVRpyd4Fkx3b+MVodOMVYyf47Ue1Y3SdBgiU4QYLhLWpS7JDPVfRfL
97ntpiu6y9JFzxUxg4RtlRKEHYpoOBHyTOg4iAOrRLcril+4CiNnefGVNBWTIYURi8IGLWV7GyJX
uBKXeTGV9BKNs+pLAxO6YjSZRypodCanhgG6HxCsBivrJrVQTMeylrecX/DM2O612/QEResUmZAc
MhYxLPG3XhBHdWM1P0OFjCfBda1GS3yGgPVaTpgXe7MZjkLK0Bi2a6ASO22stH1GnpgvKVNKf1BT
UEBV5+g6PYPVKy628uuc6PMenAye9XEsyc0iobyzMDdYb+wbnscSqI8oiS+M818JnEAKRRoEZK2h
QiTaFw9Jpx3n665WEzPDjPatNPrvupmYvoU1nHzjhS5hcIFUezUjUDchCNGuu3AmVWlLjhx9uU+G
6+ZmqHMRFwZkdbgI+jMH+XM2j8CeK+DBg8iZWBAhKyFKvwCNV/QQNj5nfwgsojfW5cIiX0pX0LHT
/A/993BAvxjbZagM/jxj0JIIeXtixP0dxu1Trxv1Tw7CGcJWoA1SEYw5tc2YxuyTtNhduMOr3wqg
7n6yaGyLJb2ZwLwmSZF3XfjRagCL/KXhp2onptzVtq7Rw2ivg4zfdc6SxP8kQ2AxtWKnlWPCkCBS
WJPwTwpxPZT8pqBykQPIxcFi/FpBSFSvqQY1eRVKutcUgk87pAxp5dLWkyh1vmKF4mVSac+NEcAr
CSerXt2KDM3tCtbip8o6iyA04R9Sb/pTtjU7Iwzf6ynlToI7A3Bdfxe1hQsSIxdHw5OuRRw6SsI4
BjHZJIuTXa9sNwjG/RfH1lb4jFwr8+LWoiw4rHjY/yyJl5kC36Ey8ggJoCTXu4mWbXsumtFS96sK
oK6QrMZv9fBlEmBxaVF+MGP9mEQCqGrGEpKWvKIJNw4qnt6BuLbd2iQ/hvwuzZT8dsklJLRnadFn
X1lzebcgoxrRc4KlBorZZoFaMYIOt4p4BsylaPpDtabiskjGmbzyA8GGnH74ccleZW4IhXw3Jqhy
QCEi1O2zwUtriZjclXtzjnWJkUM27vQS4x9KhKmPv8CBc2DNU3WS+/cRgnioTN+50uzNhJuvkSNu
duGI9nSnZC0RX0wOOsMbVuUsNI2vABNRNLLzhhWNMIQ1HQmsclXihqHpU5F1Dta7Q5W89KlJ7NTg
ZoheSaPyWoMkwvq71RVIkxKiptSVkG3BDjBkgf/sPw3gbCvXB7PEVkrrll5K+DJ2XIEo5ILeYzty
qdc9lYFvGt0Z3eCSXryae63JF/T3XNvVC8YRDwE5KFwCZliLC2L5rCXPVWJ90x8XYEp0scKP9T2r
P6Q/MEX9LLfpBQ+WlZJm3/kZOu21xr7wZZhXqUW6ah1IeGApUeyicnjT48yHJIWvp3GM8S1al73c
gUwOf5imPbKwInjaOLYSwSHu0jY2RiIv6YgkbdhswQTNMvxXunJMYtG3uswbCQnQrZve974svzTr
XyZ/zeg9ySk81jSRIfPjkIG11Cw2hueL9FHUVA8XwTJdRXpVMc3M4N63j6lkzlKbr51IUTacW1/D
BKn44vCVMXeBxsgYnH1rRixDNpLjl95WhgxKTGcBcjAlvp3Db8X8Lyp/oCGQo3M7zUi56C8SGr+k
RXecdQdJfWQxIBzkVBMfN7Y7HH7W88jYJsvYDiISH8p5B23zoKQ72fw0Cr9MA11zc4t44SelfZ3N
k85DFW/Y7d/SXIMakhhZNjQr6SlnWiXQuCWFG1E1lNAbzWS+5dJpHa4gWeyoLu16akiZA1I/PMmq
dpuUF9NyEvPx/9TX2MPKYBbDipn89M24tTMH3bbC5xGfipYpKDoQky7zOStWJ4lC29DvZnWRiwZR
BMFmPdQbsuFKcPeLBP+FJ2pW7sO+ZMSYxQ1wKIR3CsLpUg4axB20Znk4YUNjB8drIKZnGm1aHsDw
vJcMUdCQkTcUJww5DLuOhWC1UN8gA1MVg6cd+bkQAPO4ki2+xx7D5qlwMpXWhBK/+EnVN6JF6AXB
nPXwTzx9spBIuLxMg9bZY/aZolPKlTfc8r5Ci9EhUt61gsjqR4GyDmSU+eLY+xXbi3XB16kxZqUM
KGhupNM8VKTjtW6knoaFiYYpPa+Z6VnT8K+miS8RM+U4Aw4DzN6ReRIUTntm10yMImOHrviAsbBO
KJLMA5ILTHWbQg8ZvM1sCpOIXVUI6qB/WgPDb0/NcXTWX8BqttHR8CwN1wq159QDJyHehcQ8Ia0d
k8VdkZ9RPZka/oKYdyRy1Gq/hrc4Ie0h5UFud2E3sSvyyVyB4suQ51KZT4lORgQuLCIFdnxaSeRT
QxvzWRKYuqz3C/uB56p5M+pnGZklEEpbUD5a8F6tgv0JgZkZIqIOhLQ7Ab5n8/uasqkDVOWyqoYY
/JtygM4dBOmENwqxq/glUOHlA7HT4aeA3qnPuTiRb84jznyWGRZK9kq66NJXk38WvCJi6CMzsmW5
IvpEshsgHySwCBM/+3nIPxpJ8yzql7kCKcJQKJVRdTVAZ3IqLvNHjPC6MJMQs9hlfUsMXQuNmNdJ
wwgDLaJNtxAL6Z6ZIl9ORRfSHpu4u66LSjtgnfvUuPT0S6sYndTiDvfP455h7gzCKMEvV4voW19G
efyVmuYGLDjuskNizI82l/wUthPdxa7tSZzc0tOz+aLX8e8ox29GuqXNMN/hQ5wsSqqYAGxgTsPf
DI44KUgsAksSHo0ZEG9oEJpbKdJOnzuH7KCnEIOtuN7GTnGHUv2EbP7Ub1RMKrr4YkSmZ0gui/Nn
c8BBR7B82cmIVHDbpTud+fzYzKfFSql1pvL/VdHYCviRuAbNmtoUH0HevwyIGwG9vGUIcyT5a5Sq
7xEuMgmZl7KgQ+ROLSICgYG+ilpyiJVPWXrT6+imf0n9U4v5LOx+c+EYKvG32omHTk6wHJsfkzB7
8rodldlHOhP2wyfDAf7RDQybqGkNnubN5ss6ZAQqHxYt4rfsVuLiZn/L0L+loRljE5sQkbRJ4gwR
gh2LYXpdWzzCehBZqj8A+7TEOmhaNjLqtij5EAn5BsDyNuXZY+iqZ2Ey9iJvXal8ddAoNHmgYzGP
6/wlDaB6FKhR1RQkcLdL8AS6uVKx7MRd9TudOh1Or5278mgPYYHwtt5JhslumbDoGJR1/dxiz5Nb
FPxDfC2smL/RB3UMKqo5Cpt3Du+tnM4PNHkHqx7s5vSYVHpHmhxxFG66tOKXU+xadPkIBIPYsGvB
wpCdFoaLY1Vrj3BhR7R8UxhK9MdOD3LIZKgOX44VuLpSmrNhNdtLK4xEJZFqHPY7niG4c/FGZqxR
DvE/lfOc8PGDxG0v4m6J1H+oCEqs9CjwpPUak/MYulFzVtKD2H3klvkkJr61PCMBp55NpOPa6vB0
pX0KjL86xWgJYo7Ztfq58b55S/xC7pCDkvg46IYvFH99Ke23l2JM3uL6ruHYKYFaRYXCcX9FqArf
QltcwEYaFMVzUVzbxmMBgozNkPZGBvnZwTyuN3id4EQO3J0k6fUiVhsHNi9WIoOLRPE4GkGiss7C
zUpugQKA5il95fDGsS4AWccKs6V3o4DkFrMN0adyLVELk1VwZzGsn3gEWm0nvMq/VuMBN3AJghAH
W6bOy+4WItBdckJwwkZaDpBDtH+pIr8Qow5oi6G/DHfEwghvgiUZJPbK9S3Vy73ObWe0gPLagiVl
Zzz1hWr/5GwCY1MMZIlvBtOti29dbAIzrm3SA4K8wkw1TAxBueuHPCgy5JSQXjXSuyVGJRaLH24U
BgVTvSfeL+8TJ8GPvufzkM60CmhC55cM9byDmjRv7ZDw2pvyV34t6PGvFWpMACPCIQmWoHvMLxhO
18whtR3iWvPBVMBCzjzaH9F79eB12xTHNytobqB3d1haFkyKz8iJ8WSr+SNCtzBxk/M9XnM4A2OB
hGhcriA+mJ3gWWKbSC1JDKs+S99JWDE6N8Y/YXSUz4nlbeOstnVAKDA81JPELSRjeSbozLb+0XBY
ENqRmDL5YDkChOS3uCGpwzxH41cKJM+ii2GZ4arNWb9XW5C2z9fWZ4e55mbdtW6NRRRnOeqA9Twj
B16Atu/Kv+UdKgE6ZXwXlKErdvjStZSPYnOu7Jn7oh2OdrhxS9NE/MazSxG0o1bguedHI+BdxXPy
jx8Fz/mweg0rwvxARl2f8zOhOsR454W1I1R3PDXIA/BwTtEpF11L2tOSutN4UKOjYB6L+MjtVy8B
RXFEhm2xF+ojKiF0MAN8o0MFrY4vEDI81+Z75fVnTBJyuOuMX0y+xj/y4FDMVlDGpj2bE8Yo7Pcg
4TXrRWKdHp0b47s1mZzOR32AR+Q08HAC1K6SdlmUF7bKUf4Qu7tSe1rz0nJ30YxG9/qzUveaeRq0
a1YFUXbtGn6EGc06zJzhGnbcHucXLeJNeBNTr9D2PaoAwBhUbSG/qH4f+KdKfhbmcwGtXkcGLP2E
uSf81b0ni8D43C7axc+cRAikGbNh4KMYTGwU66jY2LZkPxJKRSBApvuCsqBTX2gGeibTxpnCD8VJ
p3Fg+RpUZZ/tgVmcVfT4eJChNa02/huVMRhSTckPMwIR6VC9LPdwbzfySWPLmbxIoZtmezSdau83
uSd3AVSbqXlwUPB4hxgieM5ICmJxwcQs+gaTHcYoeHjsSVPxSuVhDnafBobkL/epsJf1OL3JjORj
lCkXTXAnlcSmESG2Y31mnLV4DfCgKQ8ekbI+8u12PX/5HI5+W8GxZNnFSbvX6/PK60LysoaC2i/a
gIcYFRrj8Kf8LUadkAZtu/1KCgmIbytRd6at+Y3GqRp/aeJZn49Gdey6vSgcTCJR8wOnumTaqUPt
s2zaxm0uUZLGstz5hcSYNu6ykptVANlX/Sb6WQ1bqrgs6qfVcMwad5ajL5hefJl4oCwoq79cOSjy
AcxOCMV0vTa9q4Is+eOj4DvknmxcM7NnzVH0C9wWvp4+mC9of2sUSbGvWlRm4GBjnxliKV8n+TZf
bBGsQevQfrHGFUpfWt26/WWSbUCQ64M2AgzppqAwOIVSVgHuiNEbpdyZkpOFbIitv7QVvi82B90b
gR8pZSgIFMR6FdtIux7vHeWM9Us5qHas3VhpO8ByrWYnUg1lOKN2zRXjYXTN4WOPZ+xbLLx5AsKf
8XMl/yODgmWTmDWUuxqVngwpjcUFAl1ccfbGOFJheTJXOYwI1QlTkzxQby3tEGIGrSTCCxv2Nbvj
q5K7I38vRGxJQb9rdeYpDuob/U34S7hR1gBUBAW8248AWfycG7G689bwq5NLM/rM9Uu4oTnf4Gut
eOnnhvF7VyDJWQfkeiJVSm+jtyv4B+iX6Y44WL5mwIN8uuTctHhh2VihVHj0kx70jPA47Ej50hrU
Tfd5pi8UabuZCgHQl582QckoPBsEQqAfwscCW8A3SD1vzw2iI8xHIgrml1L2Wbklw8HkDOYFyeEU
ELtJcqXTSueFUVoiXnoOGXW5qywztf84Oq/lxpEsiH4RIuDNKw0IeieKVL8gZOE9Cu7r52AeZnZ2
o3daLRGFW3kzT64HJHmd0I0XF5u64fhYAT5ILv3qQ+NWSMf7PuCb9coGl4NY9bdZsEqxGA4XMGds
UyoZHMB1YivD1qreoSc61RJ9gPpSR92YJnxtKAchT/eBolmewxEb7rCypnWVkRBDmFj0hzmzNa0V
gLvUORUydFZObJfsXBpeQ64QAHGw2KxUHFPdJvoYnOXo0KLNhOdh5fRp6dRXOFVaeamVpD9XgeWB
5CnBj1BgkbiqWARv6GvVt0J13YNnjAGO7ywIxcrmJF1p9UELzw0fHITt7OZ85uNSlFhkSMud6ZRK
5vNgadZI/LTbebjVpNgLscU7pxbkMoHAcglSrAo+qXI0KTpTd6Xs8UcrqPfW1wUsAnb5v72y4usb
YcCxqvkXYJO8S/VJvxjEx8ChsKikZtLg3b6qP5OI1cSWKxRmVlI8+ovqGeYl3pngglr9lRffcrXq
6htVMx2/pF73Pw2dN8wnax4nHgt+bM2WDw9VJOlneJqwn7GJoOuvmU9buCZyv0/4UU8XaBGjjghF
C+FCHKTkbvLHpFoc2pCyKept4u9YZJjcIfjo+/ZZd3ZA5dFt23VmeRzUBsUF0hPBfshw3roxG/xy
0ZKXXbCrG06cBgOiiyDWfQMuyBKUaNdBxTLQ7gzIUpL/HC0PI54+uo32O9FWEBHpPnd/5PKgB3wX
9cpuN6PzaVvbBjS7DuGh9pqKYqT+ruX7sD0gY8UyyiUIJaxlXoKhoLbuKG/ag+OiP/Nmzsh9RF5x
1t4L4zuzvsba60kENyUSN/9SAfoL+wcQF4io9rbA0WXhvXdr2Di1Z/q7yt50LLiZ1XFqTEfimCw9
e14LWbrUsY8T31ioyBlrniFescTLGmgMxJnwhU8L7gIFzwoOGGOeEtVpTx6LIw1/agV8hSOS6Cvz
sbpMXozU4lyerOuMgdyaL23XUqsU98t0whgJo+EmWXzg15DAuEExl1gAvC6BzfyB/2+VymcGVNGh
/xAJX6AV5+UvQ0lkfROt4K3Dky9lK7rOEmeblOepAX3LhcG1TDqnwKqse3aI/ifR26Wgk+NM1QXb
c15fCUI7HeMu720mesyNrXNP4gcMqHCpviDBmT2q4B68R837TjkSVwgQTLpVna6MfFdjXsj7g06X
BkYO6tT69liGZ2W4STG+35JznRoRUqMWM5J6iPGkvE3Y4CeYvYHl8jFjriq4QgJhLoY90R5qbHku
OO546MoTHz+r52bpgQ4DUINPDO7VJqiPoUxH5cyT4ENnPfhk7YohZxUATWoeX/lYhfmGgZYJILqY
qP8v3Vl0u+RAcyQHB39HbmGU4SFXNVZpj77f0aXBQmZrEhYkuW2ttXl9iL681MjwBFCY6Nvl9DnA
FAXqoyTrgoVA9O2IFXgBWpGCn+HE26G6TNl97GHOyheppC4BWw0cWi63rJhlaRHRyVT7wzZ05G1Q
RjsxCS+ATjuUlCpzOcUbiMUW30i1Nlmrmq18m9s8RuOXl3Yf91gVKIURL1rCmcos6sLfIhsPVn+W
emx46VZHdkEl0RRvOSvaYDq5SkZHaCszKA1hS0ISpQMPOQw74UDvLp+5Qq4Wky5hq35rSuoxDBLB
Tr6SLUq7JTza3BBEd4HxuaouY3UeB8E945gXXxTScLzjswuvNSd7kf/T6mmdj58p8W28nvm/hpN3
pH8qpuVBUmzcLxhklH9G04KzLl274PvcKWsZe0G/NRDFSlAJiYj50afMGbDXiB8lFscKD0t1mjj9
9e7VWi1kIn3bUB9lVOyyeuU4pCNxFowbxjWgFjCeUJo0Uo+1cbFTqEF8EKwBzTm1Fr2gwHA6pCg+
rHjrDiVbAogeuELHAbfSq3Mk2GX98E1uE87y6RGp33lN60RAuXX1qUNwacpkmXU92hc0PuY4fnYN
2mdwaeSnphLF+nrk6UU3gBWwYPxu9COKvd/960pj0TpIe5cB2FRavWTtH91Y+N1vU/iO6cOlEPGW
4jqGOGl6Q/dM9Qq5MzCAgcw14TrXnZAJVbSUj410KRjFZGxFRYOUYVOhoPc3oQzmhoVbrZD4sXWH
eZ8sfRcKN9C5GKgxp7Ni517gsHGRhiZj99Xn9JsNzIE2Z2IrsLIMpNllZyUlA8cMsT5MVzTVs2tZ
VxWbuxqBlt3jX5OzG2o71bMyTiVzAnPF7IHLLZHYTsH50CpIARUrymoZKDVjnG8ji+F+p5B7kmJe
V77EZXxkOUqB9jIxNqGZJjsJIiqr//IwmHz0gkNki/cIqkvgGD4uEOPqj+QVDP9Ow0WAEVhiO2/C
Watwd5uOjb9KtZ7N/wye24glSfr1de1YmInn2/wMArkn5MgVImqeBVaKQmSsZG0FlpZy0fOWoKG2
9gfkrdbs1llUPgxOJeqTyDFvRaF/kHrruA11rqE523SsT6XQv2spuNIEu3ZMf6O0CAbRxO1nDlhN
oxauAaEQ9XgvWtLoftHuZTt4y5QkXuo3Bm29goI7SfTwNhbC2Cg7F+Fkf2ZjfXV0msa55nZjuieM
vVWq9rf1DcLkXCNKVl95bi37MSSeoHLVVHdNGn+UcqCxeplLBYuD32m4bEqbIt/hoCqQBOqfgTPT
KIsJp1ACdVJ1fqpM+opLhPuCFi/8G+R7nLYA1xXgdrFNyv6KdufTXct+Ya5puw3WeDBI7K7SYz4k
N9nvYxbg8R7MBpnPhqGhpWFALRH8QKbrbmdJrpCAhymGbqK3IthQBI03fp6FBk7nVBM1ECny4VU4
e7w3dVLvE8hpObMrWXvWkOR1V1gcZfznI3VmOi1XXTcACeL7qKhvsh5e08J6JgMUQUGOAOTDXmTZ
TZPFfnYHMyRXtkKDehwQca/3jsw6olK8IQh/8KTDKgcQiEQIYa2m8oZkzYEN4IluEsLWHC5gRWlH
trVuG/ZHA5GtoobK8PnuF5bJpz/bS7l5Uh3xa9Y8/5b0GvxbNc5zbntRY7DiAVI/nPPJiHe01O9S
G+v2IPjzpWsDGTSPzb+hNvYtnF/J6q8NFOeFPXCq5N1eoXEjwU6c8MMTrG5zpN1pOpcsh2JF2zS1
9QVQkAgLhTWQunA4FQlxGmT9xE+/hOU/E07dRYiBiy/RheL6Bjj/qEwSz42ZbyECsD8sdloTuIYS
bUuHlpYQJC3CYHAzBDZW8YfkefT14ShG+06OVGvbK+B0ui4kEG8+d0uVOz4fI2+tcaFj9PBstpsy
8FsNmVlLV1w/JucMzfZuK8jXtb6pW16xszoW0W9QojO2N1HuqoKtppUd69DYJN2+HjsvyZqzppGk
NJxHpPjHKn5pMwpyXvtruI0Jf2Vt5EXaW60Rw25RKDKuax1CWXxIsE3a0OJGhjGTQvK55DbGfyZo
fKQrqmCcuXZZhuaY4hB6DfFX0v+b4g7e+CHXvuFuwomaFg0rXyhPXt9SlDSha7EhJKeFIzVnnZ4N
xrpkAIkaTKNM4h1xKbUcKCeyyZf4y5hAWjXbEnil6NVniXes4fuiRNKqHEIyS2x3UtaMgNCoycSn
FaOPT425FHK89KV8KY87hTa36McKPuqG2BM3ZQ4zV8JqBnWQrUwDyAR7tVIsBcdskBTroX/V9j/N
/gf6rAeTaYf3Mvmg9ACpp+eehSOzyw5NE2E01FeNCA51xAHTptsUvHbQntW51lIHTuQ3mzgz3BwE
WSHQKmWazGoTYixkAJodlM5hFUxLG8WtlKK5KhRrHWgPD0BbwkEZv2FyLYxHI9pToQVuZPzLc9zI
jYP0+wcGk86dcAPXcE3VCR5Oba36JY8aRnbQWAOAoGY8lMNLtp2jkrJcTpckhw/x5O8SbdqpQ0ct
iqDtLedWx05O3em9/6kAl2YFcSjaid1pTl3YiG9DBjEnDewpAZmHPnXKyoF1yiamRjYgS9gLFvF9
j4wE1lBoxktnFiNIQCOLPtR3mROY3fCqD0YSFGAHcmvNJRKhBQTKMnCapcq8W5APXMYp6qohryr+
31R+ldl46nwdTI51UVm0ty3R7B4ZpG+4awhs6L7YcmpeMCF5QRJuyjxnI8FNFtTURUfcjGz+7WjL
Yz5coupkAJhbOJG8CQTxD18+1ZRpc0Zf1IkeSkPaV6w/jMz+rbAESZN9YwDxCe7LqgXkC+zakUQ0
RX2Fh+E4Lf0/yeyflBHtlUm9m+G0I4J6sHBaUncC1Z2WFgkAvKVcchikagFZ2B68QP5qwqNfBW7v
S6d843S8hQsPYulVHbKTk2mbZKrPk4mkzc7GUZzbGNXwT+F9d+YhJOw/DEB6IHk+coIrAdacCJuy
RtMNYLWtBU0759I7OIT9i4M2JaBf8hMFQXiQ784EVaLtv4j6oWIofG+JNpAoTNpwq/U2uvKPQNU1
e5f98EkN262U6yvDL/7kFttwFLyNbeoylZ6547XcRFoJnz46nWnJD81UwLvoHr8ngpT8Jzf2aYzG
ZVtpQNRkzwBQYoBaixv1WfflS4jmZPTVnj5MSoJfQ4KHWVUP0C4pVO95RYo307CoswKZFeKsxv5V
T92LRRGj+ca0bk2oedEg0T6RHCc20JB9wNBZ94zlZNX5txpd1shwLVmkj53yVXYfbTcep6S65930
ktXoKGhjIn8PazP5FsOlpeE0GN4lrnFxhYpElh8cc3ZUJz5B8T3mmzsETOlZtLLC8gbPjDVO0LE/
ag5wr4Do0iffJusUCFmjXHleXdxQR0HaIeUxNELt2x58JMcSXkz0JbfNoooaNwiia6s69NLS9GiY
/TnFvM4amctQT+yNPuGHShUDTsHTIKX3dnLeczm4G8jgCkIdtJ9tplh/siBDaiVMVTkQYSQk6Nwl
EWUZYpBzz4T2poJWgiUMRaM9NQWL/pguRPbyRWoCyY+OHbbizBffVsRHHo7rihWPxX2C33UWhQAN
GMNtmI3M0x3a8q2vrXenjp61XblloP3UDc6cuCheIZYBysndoa6PEC7pJzadk+HUl9FQlxE7eLnE
W2VN+2peIli8w/36AxOELFueYSgfYWufuYRxotuHuigOlj77LOqAEF57tnW3JZKcpaazMAT5Gswk
25D1BWVeCemCtmjeocu+8/LapAQ29OEBA+pZUktXiPQhHYa+PtlV8mhKxcuKnk8pbrJa+S7TZRgO
XlLomEHa5l76N98XPwxIOBq7tT7/uGlRJzw94G0r7jibvkb9iCnx0hfVzlCSl8o3CUwrRsJNNd/Y
oFN5/uTvk5EP2yj/gI/1pCDC33/qaR2pADslHTu0ONqrc0uEgVO27BSuBeG9SpVTIZRl0otNXw+n
sGl/R5Gf9VRyc7P630qJdQx9NGjRntNBo01pZfpc/2vrE4LLRZu1BYcyamP4UKzmnCv5UR8xb8Lx
G0ec68UHVXNnFaSDOyVkp+zswFwRqNrTnEpqr2w0S6nb2MU8dfj7IhAH+EhwINJl6xxoV3QLlM1e
4gCCyBCkilfjfKnZp5ZRMseIePLmeFPyL4vhAql/BXE/KDzwsH5E5zbSvmeKaMonuHmgke9JilJD
Ki7AitFgGOCRVdIvyhco64YAsWl5C86s5QwMORfARV82bk28RkZOzXAxNBEbKvu9QpmSiNONWkfU
BoYJzBIzXQUzvqWF0tj8UQzLqPBpD2iwDGGj34EHg3nQ4oQwQFuWEDSJO6JLSEBcknGgXwwbmRx6
PYilkPK+gYA52RqvhBmpKvgRCiy6zyjBssAXZwcfUAXplx03WVzSZBR4ovsp63HVo5aXgMha/Fmd
Q+18xTaQbZPm2MtpTCHo0wypX5KzHzM19vUerMe2bwLuZD5st4qICetmK8ffpq8nzDEVDjoFw4NF
H1xSWFupuAqiWEn3GIqzBJWnjgHaSv8sVL0af6zRGDijyJLOJSEDke2x3cS8XkaSv62OGZy1MhYz
XwNDDEOA2GQ3yNhTKYWfe0shXNkRWTMuiHL+rjfWUmI5Vqntiq4KtoEDTk57bQbBOY47T6qQ0Pp2
x9i79k8Cr2fCsTI/AT4s5AZOqkyQktfIajKzHy14oFNhzVsznQ8j+2903bi8Wt29LIcd/SBuW3uc
cdyr+CZ0qIyzRZFigZqIf0yvbdkgD6vt2qwwlcGNiNhrWLA8ld+RdO5EyRVHom5csUtojsm+xNiU
7HAIkNWMufxHL961ahup5iHQux2+bvWDZJurFz/zb9PPcimxkhoDf3YeYAKpYBB9BFwKuBchOlSO
LQfeYf3NK3HRNwf8jYuMWHP9NWJ4kgPEY+Nb5Ax6XcoG5OpnfECeiXPHrTGVR9AHEB6H7Yx2VZNd
Z3430qUVG36lFj8g/zvdU889tfslLlIpX+Rjk+hDEINL4jN9uWoD6OsGnIkz0S1Keup4w2VNdKSs
7BgSqiDOWW+dgFVkJU6JPTwAOGFjKY+Ix6iLgaXs6UvGtYNF4SZLjQfWnBn2syl+GsxJ2c5CFzPE
0xbnyZ7+H7vT9JNnXBfZa8RCq+i3KuoArjtYvixSCWtLLM3pbPJIOvg8TewHKJAM0z0GijwaVzKW
/Xp8NuyfmBVYFj2Kmead/oFOZyn0KIFEYaylVRZtnLsqlmUICpBMGW4UtFCj8gCmIL8qmLK1E/y7
BE6aOjuihLMSWMlId2Kq9LoUp2z57hCwi4yXhGuf2DPrd4g1vEpqPEnJdAhJmEwk+QUEt4bIdRMq
oDH40JAJgOvCLzVWQWi784FCzepaw+dRyf3GxlyCviogDWjyOfQd1FG2fhxoYU2mvLc8ruF0EdXc
Rw8+JsWu93cdaHaBgl0Q8ZugKQjgPgaOUCkcGbdwmqsHbj66bG6bCgEBubsBhGcPw1JGaRJ48KaC
rU8A1bIifYXNc1S9FCaMiTtH5/fLKdAq2Hf0VbKzYaHZAuAFcdgAZRRU1rIICeMQSval9wpb6MCS
+mrCfI1GLpCkaDkfkcEAtSXuJLMUxZSrYKBweFeHyITYbbFzumEITCFCFiQUQbVXAc9gBJPVkUox
Y3y5CWC5kvVA8NAT8r8+FPQmQmlzvKhBNUi8pqEyqqfiJMJB0Csfo50eeWOsuTRucoIlvp676h4B
jTUZlxG3ZBkzBdMK0Ds1wiV8XP0k0VsLs0IjdzOO0PoA1fRhsk0TbVPyR0gMdmOYl3hpXWkBPdLS
VbGF8EPoZGm/mj2lURnvoTW5hjP/bzPBE45WqW16YlNOr+/nxC7t17tWIYwYUGVRZPSG9FBQZLqz
sMdiKYaJSU0tuzZ4koRa1hPIacXL8bgKpVvRc77S8Tbgj/AoTyFrXS34RcYor9uwgjEqrbhObsCH
3iCDuGGLv4g3fdhHW1jZ86o3tt4b8Zsm7Ay6qzVbgTlDdfNfg8bMk1+kbw2Rrjqb8c9L9D9M/eNK
z8i/R38CTGZfCVeSf6uE25f1NiIbAQZ08+8aRg4PWUubgZF/dNUVlOH/ySPcMSagS1nnHs4sSg05
9nxiMvCdyb9IObvYV4xYh0+6bf5J3LHC6S2QrvKE2Zc3MIal/UhgKEiuuf2etBdD+gl8IKZYYAyL
frJ3kfHrgI9I7MpbdnsTaVP1mjXvUXTtw5da/1IZntYfVvsqtfcJwVZj7VpLVClFT1CQtvxRcCfv
8FQNrFQy7N+9uBjiqESbgXnKib5GPNrAG3WLDMdGHs6BfwE7ToB8EeGHNnEbqgtA7/0dY5WWXmRx
n9RXGv+aOtTwDHYejNKr4OY3vIUh7bIuTcWj8lAok+1hk1hYT0vIDwob287+5dKmZ16QFUTh2qUT
8wnCGBt1v22w45TzdBrxqGPjLfyKlezHYNrPSAC3LI1seB9W9xZ1UGTGytVGFQMAALw02/j0cozs
G0aMBdnEK49oWAgKxkoIj2jl0bkM9LoYEkAfB6I0H6WgMDERJ4xg/fIh+/WSCKErO6xsEzaJKB3c
pAU/BgeJUU2u+vQ1O4QBhoNx4LlSjUUdvXfjq2sA2sFkybjNWUQ48w6lO33LbC6y5wktTHkQmLOl
vVO4ZrWu+r/I/Ieg3DUsauf5zkK9sTH2YpoBmY0VE3c5psNJlPhOxTIrmD46A+ursZrD1nFymkAX
9eoaQKQ9uYmM3s5wklFCxCvDp1K1PwLV5Is55MHbUH7xypXMJw1ufNT/pQEQiJsS/UzaXcYRr3e/
hgYZXr/z49Smt6y5dsVfOUIUP9v2NrVXDfKL/xi6wE0MwsS8ehuPP0g6XkV9COb61NABMwOoH61C
ehWs0Br5LQ7fi3UQ3+32M8McA6CoJ7zZ9glIKKaLnWXp/KCOpemVyrvB4r4trjkzScoI6ohnwTwQ
astCGvGufNkssU2s2BQYLUzjyuPYNxeqPvFRgMSJ7wkwkkl+LwpGbRxMpH+CHje3cyn6f73CHjvb
O/XZKK4TjjY7gP+BFt5kjJwqW1wSCmBDgmK2MvKUXBKTVXWF0cb8MDCHF05HLy02SeOLSvolsIiW
ZzdN0SPDN7v55AsiGG76r1zaONlnhQut1p6D8xOBoihYiYTRN4rUqo0venuq59tjcRDiIqxroG8d
7RTGF/6ehG5Q7BL9jDd/kDDgSIDCsRXq3NIJXPPhwRNvzbEovWSxx9QYY/WMhy1BIDS+ad3I41YX
/tkWXEXb3ovxmlo9qclCOs0hv6nZDlb2mP+rJJL9FFbsuHFPchPlru71Yc2pOx6BMABJp3sivPUl
D+lE5BXSkhKPBzWyd2qMN0M3d0NyCAZq58Z/pqpsKpAQFGO5oueqpWjUjCo0JyoHEM/A/2TKCRQw
YGBaAKobCgjFRN/YvmBTzG2nsLFnxheo+SdA4d8BHlA/ROm22lsUKVd2PZ96Wm+GOZJFHla0pssb
tkzFNkLblBGcbAHszSn20ampdchL0dnqaeEIGxyjw4daKzes+qQghqccqHSWjC78X69LHpGmsqaE
KFTECJz5RuvjG1Wdu7GXdtpcLhoM+4SxKre7dTID2uviMKbzZY3jZu6LGeyPgpeaGRG6E+PBEhW9
SsQ1+vjV6MEb7abXjv7qnphZY+ITU/0NHZ9ehnyVqt8SRraeNl64CLO+pkyGZ/k9aStzlwPM8uNs
MyXG1mfEMWFOAsjAj27tAN9Lob2N63aroVpaaugFPi0uYAdDRj6VqpECURtEjtaSsJR0Vk/95MW2
fzdMknha9lDVQVqoRmcRfd4GLQvSvO8fU8VmMmDrT4vYtdP4LdVcfZgzDzYsEe58PgEYj9h3ssOd
zVwcjsO6X469wCpSY7Olsom5TPkpaeI01PmOUr2aHkqWei20ttvPva6Zj6qSBtVdk/SDKdqNElVs
4STIKNqJL3Ib45QpWBkuOxkG+1Qc9az8bOTOm8Cmz4nLbF4YzXyt3uA6PDpfAqLeSJXUImioKtbM
S8Ksa9HxwEtgOtcag4UPr5ErOFD9Fcj0A/HGa6/0sKn+uqQ7JRprxiGU/zoodYy8JdhMWcr+TTkf
Ut3+lBjdpB8TnMdEf1QF6GNQaSKeo0QEHPvhy672yXtmS28G5jwf91pdl2eyTJ8ZsZEio72b/itW
gawFSEoYjfI9OJC6zI4vuopYLKBF+MOpVpSTztcO1+fUW/2lMeVLyJ6wi6GLlHdVTF+VCC8EPj7L
lxWNzKKs+/PZJQHS0/TbN6j7h4FzTMugi3KzZt+z1+3x1kDZt4xHb0ee3/4m0MJKW3o2sn3Rq/Rm
cA/EKbA2zXRvOEQszY0xodMX3XUytXOC8m1q8WFk+dfAgW0EXaHyrkLlz6Pp4NfTpuiyG1QekzLc
jIJzWQoQa5ThHsXhy7dZmwpByF5FM87BtWdc5axcXZNGWZdDvdaovXCsjQZjOsVEk8b2scXLG0nB
ZqBNl8phIOM+1RMQqfuCtSgpAw52EBsXuaUKlF56wYuHTi1g4e2ilP+UxHXQN0loT9p37gN+ylGm
BAuDQmm9OGAQtt4EuJE6+Yq6cTvh0ol1sJyRudaK1p3vhiHQF3t6mKisBttcfiNjVA5yWF60XHna
ybSc4ofZSbuY7boN2WoMMONri1UiXzXrMwYSBgac3oCIlBP7UDCdICg8M3POmJise+noJJsRwCn8
Jni0MiKoIjrqAoAhMzv22ryPWwiYD3bDB7z/55vjDtguPkhlHbbCmxpchLqCevipT+cB/yilRNiz
QxinjdNfDT+6wgk9gVXxqLiUMSN1k4+HFQN0G1EHGRLJyIRrS4xRDBJD94pTB2sInX9xSoAGqKfG
pBWDZsfwnGeITPBQTEiLtcdbW/VyyKAhD31pq5eYvzTTvPiGfUlb3Pugt9REwsDOAvllWsE1YMSF
PbkDWvcvpueuLaNtxoZBCN1TpfIwQhNQZ/SrlG9TjeuZNU5bP7IORfXTYuVtSoO4RrprHIcsAlFy
2Tzag3YwXuHFDMqTyl8g2a60JUBv1652SFKiVD8rXM0FuL8hNd6nUXlGsvQvGNJL0ExrEHLWqxiT
k9Ekm1TggKSVyzAR6AiWZ0qwy436yUVSD2EWbSPsXlz6O4hg1ptarLkN8b/yD4BUAJTRNUNKCMNS
fpms7WR/+hxIebDR2xsNwIV6JHvyVdAwWB2a3lPqXRQBTOPjeND7tynn0PZAmEbJPBX5HCmgCfxb
UD3j+DsEpGbwV5vNanyEfQyHy3gIdwVXBEe/qNm2xurK9TVbF80NVNRErZ/+LYg/lm+K9jeW0SKq
L3H8WQ93pNfhpeTnKftgBTIw3Ou31vLQ3rjzld3LcjaZshXKVrJ3UrstQPVUztLyj/L4rye/yXrV
yj8a5Aa7fdfUp6jBHDLgkRNppR8wTRxnPwSusL3+JFQe9POXO1K5o/+m1XdbYj77UAE9FeqPrd8U
PrY40OdomYttvcKukV2nGJjVWy0+mLL16I22btJlDFekCy35FwsC69KuSdfTLFngHEzIIvYpY2X5
zh++iw6Q6Hib4Una6dLeym+mRf7y2NKYl1+SimgtoZua21Lh+MSc/shKrKd6C0P+RKHcUoMSnjQ8
ufyFG5uxFwpe+zKgRUr5WZUOMDaa6Us0+7r7sPpdwODXcEQg/EmssPt96u+G8QQ6o8LIxSYyObZE
Ycmkqn+D4Fs13dX0CWp6wkoYHaz2WLQnxQmIxkYLzf6NbHuXkmZi/vVB8Pi6wWZ1Zrku6TBkPU97
D7b0CibqEN4gvcw/Xj7ehboNA/ykoCMTvFhlBv3+wHwnE1zVvw2bffdTqbd8Zb2zF/W+BDxtgSZ5
D/Kf1v6cIBN3/VNGy2tzKsdeunSoBbuBC5bo+Je7BSzNdjhavZc5rkQPPZ3ZYhtqt8A+MdCnRLgN
C9jDt1X8U7j2gbPQm68EwrBy8auTPq2JbZYhzSac4G9FieTd/hr2nybeyuxGp1NYPBDsFf8nVe8t
UzTrRZ4BG+XV8m+pxFJJ/cyMY8C1ufbB+Y1fhX4c2jPacGrAbFnCIK0NQpkPHpopJr3xpohjo0K5
J9Q7s+9u/YjFfedP/0LjkNl7jFd5i6pKb87ZRLa1n9xeAuUzJtJc88QNCOx5ikHn7IC+QudC5jnr
4nNkN58NydomVNCCJGJtslCGZKlnv/N9ez4n+OKBbCJSjBenOI6c9VDdow48/lfWfEWQYuaX20ni
+PPfHVzENAfhlonWXXZMBzc0f4bh6ai/sfpnWnfBx2tAcldt+muIZ5d0bkZckb+6HnBXuTJrTF7l
U/UPErQZcxXhwybxLs2OaKKM4cXWQbd4rX/u2q2oT+m0t5prq5xs82TWjyy9WM0zxpDlGNrCInqi
OG9NcgH4LhlnP9nwDykHo0IyI//zA7AD9suGOhJBH1aQ0mE4Af45huZvle7oaJexkMqXRLqM6huQ
Z64IbKsHknEPfvQygRP4Bwo/ErV8r9Q3PTjWxKyV1CW0NTb4go5mj/HoPQz+HO2OgGISHBT0GOVf
KmqTTqBSR3OT2VGiKsHN/W2ayxAQPyjeM4RSXgK2cx+dUxn/a6ajBrdGeabVv/kBI2Mqz9k3BXiq
8oei2BOwGM23BLE7yBcivQfaTlePVeVO3YlN20DIXL1HhAZs/+YUuyy5OCPGnlUtnlSBgAfHGLdX
WHTq6t5iaFe2in9m8eGj1wpSBsOpm8EFhChbgfl7mEpwKNB6Ur8wV4kUmNQ4G+802r8CG5cyRobL
OBGrG/1XyIUgUCM8l1Qbzb3LXFMpnW6sWyaZjzwPv6Sk+h7TZC0YdpSx+bWYNFdO90pI/y1KFQ3D
ZrnY0Ps7USDHkl6+DCbj8SCa9y7r8d0HMsSRAMy4bdkrSkTo0c4ovXJMurTL2FpnlHRWbXZU1BIU
lQKoXQkwwQLU5idSSQkLhDJeQb7XcevO6DWp/02qEhMRvG5LC411oTcY0n1iFGxZ/qB8sA0L0xl1
QG88CSQTb/6geYqF5CP0AhlXJ4MR6zFXudiQVjx82cZsiy2Dvr9PUZDxq28kUV1MTaziXlv9v/Ck
bgMXYF2x+gzdKcOAa7VhiMJh8kGb4OORZoUsPgm37uRdSo0K0q55ke2SdVQJdGYauVuVw6Y17PEE
x1WXIfYbMYJxO+LOTyX863jH+WYYK1+EqktF82oootZtBQeiGnGBKifnN1Na1U2gmhUqS9xY2tqj
EoFjaVYiyqBAyCaRST0ceYZvQ6ftMzmkoDFt0Ksl6aAzRLEszZgGuaXTl8mLgU2GxT2MfrXq7IfO
xs5tekoamixtRN2uqmayT/AhiHi34/hZSORZ6pmNa+T5wLRR7O0Er2QRcITMP28o/Vubcm6MS7wv
+oqmcefHQiyXcwByBmi5CgAu3/do28dAl6SGr7Znf720uLINLeRlaxh5P0CvoNFEWowKIRi29vuo
0kevrfW/2rZzKp9+9CydKR2ltBSdHG4nqs/dtC9xfddI7DS2Aa6NatX9j6vzWG5b2aLoF6EK6EZo
TMVMKosK9gQlyxZybjTC198FTV7Vm/A6XEs2CaBP2HttJp2V/eY6YDsXdAiDJy6JUz+3Y9c8O1zg
rJXBxeLuGr3my4NtQ5RPf2FL0p9NzRHv0nSaOodtYIHuRcm6STSuiNYvrhWqoL77WDAEJdJzDmQj
8tR05DZBX7qZ+7o9EGu0m6uAUK8x27OMVAhO1qnfeq6TEc0cPqjsfe87341gwjAELX5ExgJ8Z9Xj
C54xKgtjvXhW+ACGpcKwSO5aFVb3qmxbEjLNIWre9YKoMlAgR9PSrU4DeVyzUdZdClMgssV4zlJK
nwQHMGT/217iFSuCDCF5wlFbDBenm+/yVftgmwi9adMdXIsOPmxIeS8ZeeN9YTcDkZ4oqDYRu6jP
4OFMmLKnlDvWZbpTt2gmZAfkji9MfZD4t3OpsodhWH6pvqj2i0oPtuXKrQZQiC9eFqewCv1DMhBM
VaqYdBe0nDdzzf/i9xM10SJBLQODc2dqdlGWj8eU6MhdE9n4ooP4YyrxQQEzClDVZPaT6Rek9Mvz
xNTuUDQsk73B+uXm0QOFV3SZ6hEIi8Y9UqYWawztMOEDczYGD3MAgGCpQWuJMAioq4JzQCYWNUj8
CIcNYX5fX7iq7Y2V5tD589Vb7btP5MvgDciLO1P67DIybASJeXaqbFu4rJg8PxP7tMOEniMlFy6m
lSZyMczaxLrUtE86ummmUW9HBx4GetxtFzLuGt1l2MjJR2ws6s9OjsVNVRMq4Vod7hlU/pDz4w2J
LYiNDFkcFaMwRUQuclMGvDY757KwjllLm+SZEIoLW6M8Q1HvDx1YtTbaC8Z1SKX5GNyiYp3ARnlo
fHZkiZk2PWEcxCCmu854uCjCh2lAIt+rGUw+0ipA2uZk5godbbZ8pAkZXRaY9D2TlZes9F+50g6U
bN9MngGuLi7jUTO+Ad+XWBDqB4BXH17Wsz5WA5WA8zeCMOPV+DLI4DmhrXrKIz7jLJt7bqDkVAhr
ZEoUf7cCA1c/s5WckCCAnho2Lp2vPeinosRCnJUj9LjwKSxhulkRFizmFjzcESgWZErvhjZ4y3Ry
G0nrwtzNCnhKh3XzYUb3ClLoecBE1+fRdhSOAJzfkivKm+sP4PN6O/wqYPse3CE715LFl8VsArVQ
/NCXnCKOeEyFOc+sPgFbvGY8szc+JqDYl7tasxFQc3wrxoRh0oy2hRB53rIOeyOrtELnVyj+pJH4
y5eS9icpFZ+l8zUyRspmn+h6yA6kDHc70U3f6306mrnlJy0UZnXX+6k8pRKiwECIS0MW3UYF3mMQ
c6oHhSE8uoAP7wO37SBB4vhgHcHj5Ea6iIP7TNqHbqneVug8hGW03rY97XKLaI7YiG2Yrusp9GZL
wmTcW9iUItF48aBNh5NHueuJvyncZwQ+UNJXdl5Wuh/F0hWPGinm5N6PS3EO8/krqQdBXAvzPROt
29QiJHehjL091FQevZiF8jkgiehM9U4lx6XIsyrikH6VRJ017ppJxR2/78IWfx29YtP+Kw1z2jhp
/P3YX9jgouLuFRt5pI9+Gz3NIiiPCNkDTkiyLcvd3AeahyFrb1O08PuqR7+12UKSXBqmMKUyv39I
UfXC5rrTrgd43tbXSMNGSqB9IbcdbkNWMFpiBVk5nKCfo5HtY/9hsJ6waGfWeYeA6UHTcQXBQp/L
/SU5ZEbKwrA7RobOnSQ6ua1K8KYLctc5+6Yh4+y8RAvbz0jyblpCvqSBndw6407jaxcBrqRAkynW
uHjTWEpCkuzxy7WP7sT7KLSWN94UvVmLszGSh+mQEAQ4+Iis6xrPnzdzTs14qAPu40i6v5S9PNWW
K+iN9e0s6o+W/I9sMmhGEty41pMKh3gPbJ63jK3uzB5cDcFX7IT7GvzsqcnsAj3o1UTF2dNYmcak
VNw8nAmodvl0og5uGHoXq/QpSzFvxRn+VIg3rP0VxgGi6dBPcXdV1ktZAS9w++5v26+QHdM9lrM/
bh3KxszykRlBNavJ+spL71CobmR4A312wrBfBB9pIEAdYYdBLnsNlwy3LmOGiDnrtg+za1oqcrbS
5qNHN77tf9AiHW5iZ2vX5deMjSseM9DpCVuYUTn/Biu82mF+EDU1pwgoDlz/kPHcBeiSfPZD9uza
XJZhiL578LZaDBnmqZfIGtWmDV7DDDgoOS//5qCNT7MGI8d6fOUzR/iickajHlsQ3iQre/DzcE3B
AzQ/BYQDsAfJPA8PhikIZg1FSA6LvK1M/2n0cF9kr8x2/yWxOaaWOZH+dvRQ1Sj7xWkxzEx6ZHns
tfiOh39e9h3mksHXwEqpxqOdr1ODkFTQISg+St9/RULBlcFnkUmcjkVdc6tm+MVz4LOiJD/LANsy
eHjAMtjnwWJZm9sStve8x5QAoJlVkUnmc0z52w805K3g05Cqu5s81CpZrF894uCJIGB0g7HuqCny
IMqMDr4T1gHsIE9mTSEuoKnMDZTCwJJMk8OvYP1j1UgTsOS09qO7rWffw0WDJVahMNuWRf7gRUwu
s9KW/Ka2NqUn7hbXoNmxCflzc1RGDQd5ltHks+4l9YZcXXf+B3YKi0QsU8Jt6DiRkURu25HiEjsH
qn3wSlKSPB+yG5UQttoeJ4dNjqJwsdSr+c112+eiOXDs7+xu/BcUcLXje70AYjE+OkxthqOovIu3
kBTe5nr783/U65dZ6uwxyua3YKzpmnTL4S3xzpdIDqYI3D6IcbY29se4hJ+x4JxtmYrfMKddwoqj
osWYO4/9CfkLF6xn7grAxQ7pNapB55BF2KgtS7z0FTYaOVfUX4+DhfYu7od+49jNa9JQ2qWNILG0
aK5tDybIwZ3TDIQP+lZGOo/AAWXl0DMCYj/LElNZrbOrT9uKDudPOdNuJ9+hF4z7TgI8TOgme7Kd
VgMWrJrKP/tBO0GJqtSeHPBTbw3T2W0SrOsGVXfnM8sMkWGk4y2EbiwGzXi1Fy6FRfvgYJcRaboL
hMTHvVfPBuiuvexpPheaivErYjwfJ6iWWh4FiYXcD+ZwhfNriJ8j3ygmqNm+V2WGlj1nM50aRLAA
NQL/Vef2WzjhuKnIaOqD8mFcg22iYnjveUbxz0bzMgg+SHd+RzRNhcNeFADA42jbX268Kth7/za3
k9csYTY4xS3C6RozP6QfdryjtZd0nzezQYwTxS9ubr1bEQ7xNHYRxDlsiVs3+PJiqilEGEiRNGDN
KYJ9wpBi0xdxdlAYMC3tXWLojwwgUFd2Kgxv5nx15IjqaPcL7LTmSsryxpbLZ93TjJJZw0zHP6tq
OKhpBFqYD852gBKNQh2lqUJ5g76xggSQW9jioH9fnZoYTnYRmrPow1kRacSLIVAWJCdEwZNtZXyU
eYg9Pk72GSRg1F5BuDP1fGn6oTqXTctDmGfF1N+CqISvIFL82HNSXvChEADbnVwu4jljAtHl4FlJ
pxowUXjJ0SzF30lSEcc+9oO5OqfF+K8itnITtoI06fwhb4oXR3Rym8s3tFa/dNpc9Wv5QFWy0mpg
788JsqaAxCmGlfsxQFotQwIE6fCeEWN951MS4+/vXnXL4LZwt6IPgE1n+cqA5hRgpgzf7k/lVTei
C/Zz5r026LeWzPobdMinvaE+VAKlxWJz4jdEDpQpT+hm/OXUTFsJfwcb0Vnjsdc+MSUDgix7prJw
SV5XFpkXJdW0gU/LqNtivSbDdheLe7+CBjs67q3bT3pzzrrkSrsO/jROk0ss3X3QZAJuMDaCWLIV
SfcYBSFmkR7GJKNuH43r4KQZPbWDvzbz9pAOI8u3cGBariBLWC1BloOKEbuYLQTWD9uvh320BiV2
OAyXgppDDq+DTG455O0YqYIJWDa6nasR0oImKuZVqOYxmhkqRawDXOHJ7o+pQeYWQq7vykgcnSKB
Y6VJfIrADK/iOLykGHv0qfcRuFpQTDRdy1inOHU8/bxY/UODrM+ShB5QuTHcKv9myjDzbW/NEP8b
tf2nJGvJ0T6WAPgnWbFcHeVcgcfSMlQJliIHzZfX3bcG1JmfYowvcFT1E2xBy1uIjhXL01BQVRNR
yjIqCY+S64RS2TpZBGXbEyzhnHquatM/Q5y8083xb0g1HQbnqLbrU+uijrEcApKTnLNvXGku9T52
SDmZY77XiKKNBQQXPSM/S00vhW7vM2t5XIV4fTzxd6AZyIY8OaXWQ9uQmVdV3jmLh2sXcr+3aihv
Scre1EqyxQ4CBDPTZN9UDbLbIk+pNEIgkV6FqKF1Jv6ZZEy1eXDkZHwPybrTlvu0rPGuSiQvOAyx
DnCst7LzeSRUeNgEqQiB0D2VPTcWZS3JZAWCjxdRJima/uQxXbUGWI3y2Rk3wfqdQrxtmSHNL1LW
6R9pZTCRSm12Y/jcap4RunUJcbDfg5gjyJOfpBLhem4vbpxdymn4wyMGx1qOKYPZwRE35BFB3VcU
mds6DuJN0JtHPotksN5DgsA9jMMsSSExYp8EdFOug0NK+Dib6JLiAmVG/xA3Yj+vsRpl8zqb6kn3
GExSW2JddT6ixKb1UvxldN7s23a6BoQZMdfm6TJzsTR1/xvDZ7slA/ML5eW107B75wqLQyqINlsE
VU6mmGwXY7CzTBNv9b+mrh+lpU5eYCHeqYl9gdb3pNDarO6AfmNHLuo5MjHGIqDbHLt3NxXLWQts
wtUIkgGsK1QIO2UMPT7poDh6TYuxsKUiH8rVEzthySbUwUNxvbVk9Cd0GRCFU/xsyeOciitKim+C
L9RuHuHVBz05gS467IRskxuPwYkV0+JG4QSdqXkd8Oxfl+krUDE7O5vRcL4Gh0xsZo1OPjI3xdjU
lAsDZkbd2pnIbyZODOhJzlTGxI+cVWAvygA6h418q23EvKmG8FcyayqxFOZtYat9vJMkBSMepJRo
iFGRMzDUERQWE2FSNzLoAm72ZaTv3gjt/BlN1iEnW42CjN5b33tz4viJqdYdocGXMnU5r3nGMGTe
ajBKk+RY8ob2uzNiw/T5d++VBETwhHfYeBcdrK61h0StjdLjkyaEYbd7HivC+jDgpDe+Mqe5QSbU
96xHHJ9nMBXqOkPcAHiANKnATkYofja2FUEeJAmK4Da8BXQzRZE9JJY7nrtiZd+YzeLNf6ys+vCY
EynXOymFXHDB+2pQozM0dd5EOvzJ7eDNT5MN/MAJzRM3oGqB+qRoqsl3MOtbLABnwI/+tInNxVs8
3SI32jJT/SyQOfQInjQWR+HmxM62IaU0lcsyxNU2UjyG7cZ/Ga3lwSNEgAYaJLW/nnXyQCFnYJqk
7r5Ck9N7xCF0xA6Awj9HOvstaPyRsjoETI1sp0JfqJ0iLMyUSFzLKC9JOUv/TSJ/DXr/W0Xcg3Tt
fYWhv6pfh0FhNaf6FgbwzKDhQrRFSJbG+kKaCfyKat2J4v1juw9p1PExcHji4DRFuQsbecUPiycB
XVi1wDzAu5UJgpzSUZ4zPun95IOTTLAoqmxlFZKsOKeY37QHT3PVyJDm9j0tOM0QP4QLbHY7QtbW
hHa9J9d0HTwrsRP291QOb35UPlckywsjnkARZ/dyJPbECuC71jNI1LxbnmUSMe+J1+k7/NnkvMwc
UYBlw21bRu/uVL5HGULSOWIEuIL2yjiHkpl0Hy2BTkUA/AO3M49fK+zxVVBhZhmSj2XKPgG+y2j4
vSxFh86ffQzJsCuFDFSNJOz5wXBTkjHynq2fW6giMl0gI8pz2Vf6VbKf8Wqo4EbXiFgbkn9a5kg7
t8vnbdiwP6lcap7Gg+neDXW3/gX/zLP/3hPqgesrZvOD04KY6+6QByC15bKwIc5/eS1DwUAFj6Zu
0FhYsdgmztEMkDvLsI7v2171N1Th4lhL9Fp5hpu+QpaMfhLhNblk6dEQMMZHyfUZyVae+ooR5YzC
GvYm+0l/VoAuXSz0yF/hIJFIPFOqWtWNncOoKqZZIm09GwS/DC3RLmdYFRmc8tZ2W6NAhddGhDdR
ozs2Zjknerpva7bLoQkh2Al2wrLkj0sXSgVpJJMN06MlIhdtvO3sMUhOSTFAj5r/Ngg+q3r+I9Zs
rtEC7bf4L9wrf83s2yh5C7EtWJOWhAces2a+1gL35TChUAsLmHOVGzABaZhAHlvFV3DrKtmhEVq6
f6Oyzx7AVSdmeeIEQL0zoDVWpeZzAEkpELneR6X+iPyy2BUuC4TKIkB+4QLtkvoXjIKPujZgqgbm
BLwrjZVQwA7x6qV7VEQUMGHDGlV2oFw6gft5Yd+wKQn1jT11DI0ESKkAFg7es+wLf+8GLEctoO8F
Z+jGKfDX2fdjJ519o4jg8akw/a57Q8RPEI2+WjlOhnY5MkL+VQQ+uDD8ZsHUwINzWIk61d8oGs/S
qyyKSjbiZhnue1qEMad11NZErl8AAqqAqQIpAzNIuiVkrt1k1oCBUot1s2xI5n5yB/+9jZmBORZg
u2j2yQB22nNnptPggwKG71ptp+8yToMNov6Igs7BtMWK0Xq1mkXf9WRiYxWdDr20jgzmHq1Z95uO
GSK2e/IBiSzbuBbQbonpnDvR2YlgfA5CCaUrQg8czM5epos+yxLpZM1qa69W0UY14BZZXOYWXtax
01MkmYMcDhB+rQBMWfTwmjBB9Yak0S6sybf0W5sJ92RtO9bHF0cz2qlRJbTtuZ9JzCwms7a33J0l
uo80G6kfvJKw6hESRkjUVNnWTCGgZkmHJcoU3Be2xCTvkgEeJ/a1rLhNG4rIIlAGi2z+1NWR++Tr
6caLyR/1c5TSzEIJywlQ/BLcRSIp3Qz7vQpekh/4u6bMq63sonw3FngWRkAulhTm0cNxPqeP4+yJ
oydIWfQYMjJL8u2jQ0wxtW6IalN71lPmNEcFBW3Eqn5O5urN0aU5FX5960eAZ6TlkdTjSKIqJntH
gAZhIzNrrbi1Ppnkffcl1ELlN3+sJAQj1UavCugMEwHe7LwjC1dzKaTTDLNUBJDa07+DC94lsf0v
E9iEX6PrbEaMNEgM5iACWD+k887LluNII0xYkxg3FQaENLRRUMMblavRpwBzi+gbyweP6i2SZouA
vMIVH3Tkv5tsmcB0ok9fWrY85Ui07Gc/cU6IDxcRHHFbzNhoENW0fOQe0LrE+5yy22nmmJTJ+ADH
l/VA/DD0LgzX0MZBZmLAVoa95vLhzW1ALFT7RgCzv0GV91y7xdNokSVjJ87v3m+eyK1iSsEbxpHN
PJYdbcTEAfIQsOAwX5fc0fr2LM2f1Jufkx7punar53lyX7x5MYy/YNGMvvM6eMWJAp69tcFR2aIs
5ttm0R2dOYR9dCMEpODqWp7aIXzpzLtFpqXvL7ckk4gbRncwLQCcDYrprg4WcyxZtiYeEZ6dj/2k
gRgpnPnMpClmS09uMNNFulGyeAafJJGYqdhqqJsEEIplQjLcHMwCT0/caLZtMjKcmERuk5U7TPOh
BpCWId8m95kPBCBMh0GiGE89N+UCktEpfyUsj6LiXxx2p2rI7lsexf13HnJ+BwOzDsNuqrPOwgya
wVsBV6qrtznL8gNVW0+ZhGKjtnZ27j2lafk7KuN3toBwPwy73RCtU7SPaeiNWtiXMSVDHhbzLfy7
iAi9OnwMLcHzE0udFDsfnWZHnTpVt0v9OjV4IW2Y01392o++i0oZjmpINIkkOjpSxJawJtey/l3g
3ampgTw9olec7jKY+yVyJQflUcwcJgfQWgn+q8ARZ+2NV3526WMxGAZ0mFkxwAzU7OS0blMsP2Tq
Mbf9crQ8ElmfcIMjA1oGiNBp4mzE+mBqFbNLFEB8/aWetwxbbmxQ/OssUEI+72nqRlrTjs46Tt0N
Jla5SxkVl2EIaoCFcJMeK2JtYfIyKvcH2krGVuyg2H3DREVJ6I6QIqkL3T8kxGwMq0CbBhqz07at
nY2L1qXMN17LlqhZki/tMQauwsO0LMPNXDDKI6fBbKhpHscM21dOYjkVIKzJhBBZxAqF1XrkN3kA
yKzVc3/owpBD2z+21keDSbY3ARaPdN8QSlYAtssHGvQmv18T2UOEspNN86SK84BPjmfbLQ2L5jOO
72LkB6b6tIOrx3S0WDNTVUkwUco5h07axjHi/IsrG96xat+VHiTlSx3ufVljF4XnGRmH/jpCJRPG
+W7NVV3D/XxcvzbgltlCpAsPOGOACTSgpLMvzIxrprpl9oyzur1V3m8EaKWnfFJh0UbGPNoygkhk
jx8+zImmxs27PrLxOQB9QCY59x9Oo3+JiMdi7gUPQsuPOguh5jt0RsBNGiHsTSIZrRZNyq7bKl4H
V+59q9rqSr9omx5GzmAB3WhVzh88AWoSG2FLPm64bbLaexWEoYmuT365NSZRfwCJwDLXeu5LZDtT
YZbbxUMpbHx/QLXk6nNJhii4F3g8pH3TQoYcw0Zan3E2mKs0gGb6kR5neuewsYf51V+y+OnnBWX4
fDFUclFgvRbFlNzbwYiNBmn/Q6zAWZpyumVL0l4WBxpTUEXVbT2y65qVyR/ZHoc3fRDbB2V1HrED
UDiWAPeyyt7cphufLa3k1sg5OMXGkOQ5efep1yjUSE1DwAOfAsOY4tw0aH+4Uc64f+bfYSAUH60c
z0E81K/rrxNWMUrEuH60+oWT/G80L/Yt235zCoj5lJmqP9w+ebZ66T7VusTixv/988tL7vsknbRq
l5qB7ZduWhrPLDmWHoLynvHB64pK6auSfEg5BOfY5g6R/pJ/+G5N3lIb3LudNe/Zd9fvyVI9SydQ
j2y72tcRnufPLzOxYc7f4Pqp+qDdSJGoXz9z/WyKquNYY9CdAgr0fkIgjyk8hK+61mNz5e3oq+FZ
GUvsG9RNL3UNX7yXgebK3yVT4v4VU8OwVmn1nIaITKqJCZvu0/gh0ADVx0F2N3Y4drd6Qe7TERb3
mo65t1E4MV4CjeLA753fY+9m94zbCClwZ/+fYEanH+3Qs59U3oUPWd89egJEGt/5vUuBXduR0rca
v1ZXjDRqcTd/pM3y1XhJ+8j0zzy35fwQcuK6AevpJT70cEEgd83ydrEUrDFneC7Iv9oqy/toWgS/
ZYU1bmm6/KAkeh2JeoFGyOov0GVuUhAUxxlR+YtFVmIAjyxxmvrUCz1x7cA9qnPdHDI/flkXHMfA
TcK7ORl+BVL3lxZrKzym6QykLfFifkcL637gSZ4zXLyb80ITbzmd574QqKJSHEKl9btYRn7mc2bA
BkM9ExcPXQhfrhuIYhmAJzzkJaDynvqXZAWA3z8vZYBEaMlLdaD3vfNtLnk7EuPFz8yyjxcFGp8r
6HFyxVcMrO1zQvIHJNC9lxnBhUxRWdIFkbxP8VhN3K3Mo3qz86Om4DoR7m3dNMhAfHuvbIIKi679
NUVkBogJKvoCA3TmrEpqwLxdOhEGYAv4JeOyB4QBz9gZ//jOwa2oDm+WNNgvrLh3tuvrw2j4OKcg
BJ+WHZJ5xAyV6k83Hbj9VT5fEh8GMnyUbLNAdbNv/KbrTxLOW7Au2xNGWEtc34cOOnVKbWA4FpSA
jl353nHXxG5BqcrM6NiECSKhwaQBSjZ0rqPtIJBZRLejLn/WYxXfTT5YbFVQApfdfObU8M9BDoAt
CfT8C5UffrkmhfzdixDE2PJpa9FdqwYTUq8B/vqqYORoi83IrPp2njnH61G3Fwk3UpXRQllo06oI
C4FYDbaC8+zUToKGa3YuAZw1vFEPIT82SiCw83N4SyQ36TpQZyAS1TvDMaqAXP8awNAj0GUeDdTT
6pLneYD91A9BvUvYW7IStvUmsx3I5ch8m6l0XoREOBhzPXzZonoovGxrzcilXc8a7zJoK6xhEWv3
szUxzmoR0dDk7Pmy2bl197Lx/Vvae0y4lgh2LR/HqXDTk1Zj/yEk7A0bk4XHEwKGkFfcqRVQ46/W
dtgFVUA/HRtNfeKl7ZGhCjITaWcHf87UsZ1ctrXG7pr7OQGf5AA5A/fRsdn9ecFNARFqqVDe/WZf
g7Cf3fQDFiiO1GKGMKYLJFvrS6/ZqFsLynKUL+osZ4DWhPjd1QWSznQwF3Zm9JFN1hHsaOw7106f
hmZ0j1kw5HewPvVN0nb1/uenrpXndzeLCxFKcpPcLAAnV50mAwvNdLAKBLGFVn/FQtg+Kg/bn6MK
/GNcrY+B6zwS1Y1/KdDdRa8vdltAgrLFMW1L76yUE52QoGR/IQVg5eqK+VmgOTiMvfyrbe8r78r2
Eoa+xkgS2qTsVDk1SX9KqGS3wIj0lZD38SAarVnyQel2az++81Eq3PS+5TyEQsKbKghDGcJsvi8n
AeZC7fvJU/+qCNFoLmZr14VQUGMdkVy1yGUv3lAzpQzBvwRt5Gj1/sUXZX0/DvSz4SSptUdcXAA3
vFsNGzPtaHYGB51cPlXMp8KeEGLffg3HVRroQ5GuabTPnZ8OuzSpMe9YyBErCzGgBZxv6MJL7cXu
W0Oek6m4Aqtohg6T4dNYIqZbiQBeNYw4Y+sOWVPc209DtGpGCLu1rX3tl0yYvMxBG0c6VOLkF40T
6pK34X6oonF9rN1UduCzsXbzS2yZ/GKbgq9b0vYI5D5vk0fMzlI69ZHL6Y+GBXM/Caarfl+C2M85
+JRbEz4fDqe8VsNL2DjNY+QrGsGEOj6PzzQBycUvWDTVh7jp7fuGtuylbCr+KOFVqBbnGzUG4qJF
NF2URZKchuj188IKgVQVprWKcfxtzCy2AZJxhsYJ4JqUL+dDTDp60oNz8dzMvKzQoyGRAwovGR11
dhl4yN41zErYD5rqRbWkmVTp+MgD97Jgnrxz3FbgtmOSQy5XEfr+ZYkscFLrC/8edCpJNW+Jl5Yc
QhmtHA8ZsU0ly7e6teVtub7oNHud8SUdBjuJBvjS/NrP72ZjCbAri57o8qrV4Xpl4Aa0HxrA/c/L
z6///EiL5fc8UH3/36///FTaawiRGAjYDruIxW/bZiQ9UtqX+azuewi0uFuzYy2c3WRGA2uYJ0Bd
0dCQvCuwoAgUFBG3j1LN4+LHWPqXKLmfKgs5+pI7xU4Va4JCbyf3DtzB+58f8QaEF6fvwf/w8Mgo
wS6dDO0ze2GPeXqKqq9jH7U3rgXFLjH3ls3IzOvXu+cH7rS+sFZe9irGI5GaargrmMe2MWVPN3QQ
VKssfFjyIXyoPBTTWRjwjBTt1cXFdozNe+c749nq8vHM3NwG+VR4v4ytqAKHMILpkQV3QRF9+A7v
89jYGtxE8oRqjFJ4/QR/fqTXn/78qBOMctjWgCrk39msdsh6iE+2aBZQ1bwUeY5veMGvl6K/iL28
5eto++HnBWQoHtvevcy2fZJx1BwxjnpA/mN9hjTYFJ687daXrO26gy1YbXle9R1m7nTqvSYDmSO+
3azRl/+9NLhcjypzSHHulLFXxilSO+gDBJ/wWKONYY089OFXaPfkWHCgYBP9ntJYvAUMyDgE1v1i
SFptiNk1afBvJL0akOSEeISc1npNF2yXaQLouBy7l1VhM9DITlY0XMxse3c/L6xX0p27tFBVlrj8
A6/YJyxhYIstIBxWBOlyLm1RlcyYyWamHcgk6sXX3wU9V9djCPJVVO0DVBNnVDDqluXtWZX0v6Kr
H5rO3GeYCbineZrmE76neZwZ0ngPqIzhsVmoK9wiiV5mVJwboZkOyIJ63La8Yr191DUPK1ZBpCBC
7vhsma8+xz4ootLtQRINHGnANqyakJAFV+s98xJCvWwP4qklPxYzq0tXFCEKeDo1HJbgzyKf1LUg
bt4zWzbcN9Q5HQTDEgnCnrX9WSv49hOWcIsma+tU0H4DEF5bIoJoFaVyTva9Hdbk9bq5fR1zFB6G
QVM0/25Rw2zwdaT3PoiMS9rZz/zB98yo+SRmSPoRixwUKbsiKCE/9YylOkituwhm5q7qb9mNEtqd
MPRoYFaWqQ9IMbBxXCTOM5OSrdMEf7OwpacxoXyccnKborwvCN2IPcL4JNOWRIZPWU3UQzl1tFW2
vGP2SQbQelFA9qnYgMaYSA0fWeSILzdjoDSyw83MFB3l1Iq7qlAvWfqS/osW19qFlZ72YJrSN5u/
xq5abNK5yUvbNToLeXJ46Jiic+39tUO1puatprcquca5+DBexXa7ENdaQZ9KiEY9T2tssC/qsx4w
F5XCfghSuja3IkeEqi45ZDktQ7lgwJ1ZqQkkLDvTtwA9FBmRWeh2dypEkN2nyoacNdAMl+ZqC1z0
dkdeIgDJCgsY45DE9Z37qCzEfSsQ5S1RtM/WR5JgaBeiCEfUijEIDxHsJVH9LhKZ4BQL1db4w3SH
FqWmJkVPuiRH3AH2bkys5jSBALJSuQYm6PmjsOy9ZbXOSxyZlQ5V06jgSL5HWPgEErM81s4AGWaI
0+toApQYbXocI8W42xR6PzpB+iqdX7ZvxEvV1dkrGOBLC3X4ptGkXCPonK/J7CJFj8fvRULtR7Um
zmzikNiE4Pv55Knyhmg4hEMyb2UB2ywMa2YXaSKvC900wCbWQs1oi2uZoBKtWkbVXs1+3foemzs3
Ef2DLiy8c8X6MKE6O6SpnT2rsWZw+R9jZ7bcOJJl219Ji+dGNSZ3ANc660HiKA6SqDHiBRahUGIe
HfPX3wUwuyozy6yqzcpYpKRQiiDgOH7O3muHeopNBEoMCvfhLozaYYsMK6Yb4AWvpg/7AchzsFG9
cz8w3rhAu/jqG1r3Yerzppb9upjbBZNvvnmqpR1KHbhutFRsOjQ4YOOJSfVKrcC135Hu0g2fBIh2
13vrcgstNex0fY/3NnVlca/yRJGQ4Gvr5WU2puV99maABFwHRONR+Rl0LbUHsiVyUA4ieM9JG3In
Hy9oK7fKztS+dLFx470ioIAKhA0GDEMzcOOzPj+gCRk3Rs1WDwsj0F0bOkfN9PESZ5q4FM6ji8yN
3veAI8OumJSYlbnzMhIKIUQiQkENiaBMFY96Pb2mvdY/s2596gMYkE6EwS7XreDJ0W4mwqa58u38
0ytfHAtfV2831l0yaBR+c9E5zBxK72bS4HdBlNYe/CJAJTngnnRC4y0rfCa6efPgVLCjilzXdlqB
MqW2dPTAGRpOoymNbeePj/HYOkfXfQ8DpMvmSPaPoxIyTuVAhAobYvqC5PhY448q7r+jQ3Sepi7b
eLBeN4Zj+5tUhckbS/qBLEPxY6gJE3EEYIqRaQk6lgrhF9LAt0I6GS5qAoqDPh8vgab2SMfzVcQW
cluTM/gc1ii5gr5XGxzNrM6TwmrVD+zPopvvrg780YbBfKbFy6w1cgjhDCMcSUan7xopMNZFRL9C
BUWHgD3PhXyqqR57MciGW6fVx3cwRdFo1cc8DhWIOQSXVRyjYYlg2gLFNQGYmN6Hrhp779aDWjup
W621ABzJDKw/eRn+nyz6RtbY1rOBIWADYo8OWzyy4xPCWXKpB3NYieK1QLIHN4QIh0opCEKu1a8d
rfN2gWTXMY34tQaZ1Fzn0JZsntCMs99/qr7KPhCAlrSJIlr9XvGgcw7sPXe2FdbyopfIFdBnql2o
heZpyKDuyyC079GMmCshbIQqTfzC1lcDFmdXJ63gajdrQeCRKsJj78UfecZAfyjB4dL5BSOk2JA6
bvrEAS7Ojq2q9Zdf/vvv//PfH8P/Cz6LBzaJuBDU3/+H1x8c+zoKwuYvL//+XGT8b/k3//iZP/+L
v5+ij7pQxW/Nv/2p7Wdx/p59qr/+0PzX/OM381///a9bfW++/+nFOqf5MT62n/V4+VRt2ix/Be9j
/sn/6zd/+Vx+y/NYfv765YOEgmb+bUFU5F9+/9b+569fTNNYDtT1OM2///dvzm/g1y9P/efPz3/9
B5/fVcO/tf9mSN3TdcMQbCscz/nyS/85f8cw/qa7jmHrumtZnI6u++WXvCAS5dcv0vubLk3x5RdV
tPNrIf5mWcI2XIdf4/B/4sv/vts/fWr//BR/ydvsAdtfo379YptffimvH+78bhxdN6WwXWFJ4bqW
ZPPM9z++X+ie8dPGf6FULmxJOxQzqJ4f20wbHsDBt8echLlcf2jDMP/ISsQQg2k1Z75ieBEgwcoK
n4I0yC/TeJgE3SvDLcztlLr60Y1rynQD/6jtp+q+UyOJd0V6yX3Y96ESdN062owyIM0vaAgvj0ou
eI2La5WbB63vrb3pdIjKUOHfjBh+kXvQmA8ceCHgiZBOdeVrgZYwicHqBYTfhWHVPf3hU/v9OP3x
uMj5ff/puAjHZT3TDZfdjW5IPoA/HheZm94wNOwdVW7wXy8KrdxVHluynnsFS5arQZZAPjAwiW5s
k7w0S1OX0lEV9qFVgKxgk8RKPo7g526HrhLbYAApgecDcC/ilW8xHmCsa9gyQwMemFtl9CZ6YuBs
JxtWho2qBEZ5sxU+uqlmzMej7dB9zJVhHS3RWC9TOPz+MobdlvvOm84U0W5M52TOD4mh065vmRUY
NPoRsscg8byqehY6LsuhcPCbsAN9riu/fpxJj8srv+v0Zy1zIHmk1aPnR/pzpwpGbk1NN25+GY4w
FcMJgrU3zBiGybTeepONXUi75LS8VHMKSbP79x+J/a8fCZ+IRcVnS2E5jjWfyn84VcMhdp0inZPD
a1IsJnJ9Df9t6GS9zbj/bbIi1t5Eg56cSZwN91fGb228BysYvqbhi2aMIzbBgPJE78rxoBJ0bhxH
plLHgfbkuYUoc16egaI1z0BhtFUVoHerAs3dFSWbACwbMxHY908hPSYC1s+G5pSvCRfwvW9Z3/TR
lK9ISUIvsE76ZN2PVhE+tWb6NRzUjynj/C6lg/wjaJqXxBHBqa22//4oWdZfT1yJWdG0DUAyNgwX
m5Xkj0dpoCfgJB61KlnZPto9ab405tjtGxmahFnl1gsJ1CTBW0HGH0qWN86TFd+M1Nqtfdqq7DD7
0kLU6IB+RvxMkHLc2/eJsIxtn5n43rsWqpkD0GvVGC7j89BDJ1M76aEcpu5VtCmAXt3ut7r9s7c7
46SrDHbNmNr7KYMlQWK6tvoP7/pfljEpDelYjhS8Z0fqf7lclUoGxNiaWulM2rc9xSyXVV4fJ6Us
AG4e+lM6rhsr1IpVE4fOXvQ+DaDYFa+BA4UkwuUNxtTNHsAI+/sCfROOvS4J2Dc55ySJ7hD1UBbU
dQrVRtv7IwVAhzzzLEwfLw7l+1OPemljJMDrctIl7uw4x5Jcq2meyXm3//4Nm/9yMUiHDjIrthDC
06XU//wxx6XulFaOBBAAFeIikcLbt9J2Q8wf2KLYB0yGMjVCevFNOVDjOtd9qQzQ8x7pcmlP0gpX
anNEOdocVRc3xDfUeC2W18tDpEu2LRTrb8AePvNwNMCzKfOOAhhZJTqY//COlr/4TyuupANMjosp
LQaGxnJi/+HyzmtQrrYggFBHK8Y8zTszXjL3cVE629Eyrdl8P4dkpsiR7GzcsYLdd93sRLb9wz8f
ys79FpcaEQawCbZof9obOJAQlSKdKMBQHIwYpBjXY3fB7UbHMwgemBhh2vE6IGfKHgGzRNNJ1PRd
nKneIQ+42HDFaCCwj9QQkW9lV74n3BZOuQPFwsuhoM7XQdGA8ipnvaaMXcaimr9y2eYyJyIfZSRR
NBNJt2KUkdMOrItXlSKbb3LiRIrKOI0RPCgXRdE6GWZEe4R1SrPUT8sb3gx/+A+rqSm9f1koXMfW
TctyDM+jkPjLQqGVQ+rkoTHTHNqRqYGTrXX8zsB36SZCD3f7vZ4XwyUa3EPldNYbZjRtX2Um84vW
8p5bmxZiU6TFNjGb9IivEKcrAnrmf1n7hqxGPxp2ED2VnrL3eCWZidp6+ORq5rMt+pfSBRIjo5nw
Q3jNUw9G3K6D9dLhcDxAXT1wsZ0BOl2DBB/dJQZAHrsux505L2JeYuarsDSQOLv0BjtjEE9GGKN+
0Qe8JhFcHtOUW1SF8Ww0iGYbaf1YzPGVscTLLFJnr3sq2mWjWyGkgMusM3VMmlQ85T3JM0CeY0QN
DOfJR8LMYe0HkX50YzrtU9sLToaQGFdAd5lWDFnWKIDJzA/dNM24LyY3m9HO22+F4afERXnYP/vg
hyYy76nqyclk6wJtLCln+ZEDxEDXXPhTqf1uqewEIs566f3CXEnMmdBGqnatIjltmqmrto3hJPjc
OAqZZVbbgECMddMYULk8m2E2gLXfNKWewqzXO3atVfk1EuSYxrV4aWOn2fce7l/Wvp+qCbU9DkrC
Nqpuk0nQbbhUEE0jp9Jogs9AQX5FSSD7Kcq6+lj6qIazJ2LayjfT9goIXLM1pSVxWh8zHKzscL9i
XShu2TPRESogjGdhr7aWbZGa1JTygUJDuvgTzDal0dJ6nrqje/aYtr53U6AkWo2RV18KWb4Xg5t9
I5iNBPISSFiQSPu5LvtDNX89l0657uTY4/tyaIXQ805uI90g+0yO+P6tvsQVGFDk4OvEBRmgQe7d
YXyX4m2QZY8/XbY7zarUJQnNFbLlm2gMi3NGp5G57HI5G/gNRKkOPhvFb4xnUfFYVnCBq4HZhuw0
TGFvIgwfEY4mzEAlE9ahJCgqJ//hBkCJeUfNZYNDTboHs+rsl6kLJyhGGebXUDlrG5avwA66jzyX
oY0n8BMLv/9ODXTj6aQAZIjziHtKO7iQNtv4+Wa+vDSnBx8fAEZcTgKgE7//QJtb7b3Qx+fJIQAw
UGmzLecrt83NfU1+pDuSsWcLRADJlJHc09lcsmkdJockD9O7JqYDWCNAlabVUdCChAWOcO6pSJF5
BlH6ntopGMTIiu8bW9vC3cB9EfksW2yvN4qCYrSd5FDCakGzgXkm7xkBVrnbn+ghPzGoR3tq5bm6
80Yze4i0OVSXSUIEnz7+KGQTnOBKMLJDoblvQgevzXyp0XfC5KxX8BrmFWQIYZrY4/DghtgObc+9
B9zLSMHo69uaFXNTZDUarvknwhJXEiE4bf2pjS2eyIGu6dKEpRDxz9d2bESkrkTBtTJrY//vb9PC
EPON+I+3NUO6FpluppCGaTjC/suNuvWb1mFXbyBnnI92mEgL3EDtbfWKhaGKp+45nWR1cm60sXuZ
6mp8cCH1+ugNSWkGsV1zbb/r+D3YeSSQkUjBnBkDU9cR35LnZPGWT0E0FAk62Iap43yXGsbKP4AF
sQ4x/fFIzETwxD4bAh9QCXK887360eiJRrfwrY/UdrvCxvtZNZo4lHb+UjeqoadjgncTNbCt/u36
pySk9VDNaagOABqmFYCXvkO8Uhse5KSB9ZdBNxHjeSffpz5do8rvfoQR1jKv+Ynyyz6OIikvZqPh
CuLadeAbG3GfP9s+3nTE2smxIx4cM+2M+wisF9MqrFVlmGclLXsd1P34riY6KT5wEtTqHCd/BoP3
/Ly02vApi6fjgBWUuZIHx04nBfm6Djax7nLaafCEIoR/E31W7nxo9q5alypDOB1X8QoAOpEGWXRJ
3BHznwsNQE/be4kaCQIdx9vXHecmR/KqOkXoI/eq03WZdJCclRmk+lhPpm+iW8ACoM+mcoYk1VWx
JhczfAw6Unkzo5S3qkDBzbC3ubcd07mz4vgVXlZ272r+hzUPKmhSaOgf3MdyhJeBC6Z4rFSFVn6+
qOMsf0swBaz6ks8wZuFedY1pnmvLlrtc1vVeOgTleDrsItOOn0Z3+AjZWT0oOf20KsPdZy3unp7V
A8Gt5jFfXc4iI7Del+usS9nyeEqcOzb7oz/00PI5bZrlwWTwfX3becIyedWTjHryFppNtcvmuihQ
hof3pyDRb5KksV2v5VmcVwWutzYaJGY3dT1+S+vY3ue9TWJrgEE2nAeEZSRQOcmyO+RM13NMpqC6
0yleJwljRVTF3wuRoqCw49mnHvXRLmGhmKuAGhj+Lqo7SZIsMp5Fy1NXREEOyzo2llW0SU0KivlC
WR4km+fN9btF1RV7AvVMzgEz2gA6URDPMd/mUYuAW0fyG6MLz4smf8+zmJk9o8nbuKurXTWxYlNm
UhBmjb41k/HeGF0Lo2kTfpVkaIbxlH1kVIB17x47qo3L9cEcafEW5aaNWh+Us0UGSomwzzSZ4unl
dIuszf4tYELUxNzUJkaAlsN4FAHA1nHasyN797CcxAMl75GcKnTbeMRb8xIK03nBZWms6TqtwoYQ
K105zYNqhvpW2J86AsjvVfVTTY48lYbTbYLmRypc9S0II/ySzIDXzoBnlzIZ/5eDqXjWnaofqLbx
vdrE5o3AOxZ9lFcAfjGDgtO/x8eKZ5P8da4SyycWiJCX8ez6qbcqGqT8N0OENFRm1VfXq+fVf/lk
ekKvTcH1VmcjyUOKyKK8MMYNld6rF/fdDqcIjjSrP2UO8yHNavcMWxKPgSqGihotn0C9SCAViMSq
IWNi3sbWY/QCmPVnlxH+R97lhGYzJX9HgUK7z0JEXX2EqA8hB47JwbpQlg3QSEROFo5XYBk0SXpI
k+pr2jmPE1TJNut2oVOMr12CxUZE0Q9Naz+4ndHYgTQWSrf/oXVdTVax+lHrrDJl/m2gH7tHggGZ
KIxqBt9C22dNM4dSGC4HwFaayfO+HB8Lo+7WY9k8Gsxgvl4vMZg8Izo4qpx8DhiZm/+xel/uHZNy
vF2t7OH2eiuBkINUJyAAnD/IZcTXPi3rKL6FbpUBZiNsjWJlXiqN7nXSh2E/MG19VBH7xqIPrXPV
cgYOCSqvviHweEK/vxSSre4ER61gWIcZgA9Js2/1Iaq+jiI8EdGpP02eFWHysZ9j5jxrVjT7NfBz
KnUH4BMreD8vHAhcUVd/t83M+TnitrUNGyLciJdBBfgLWk6Ze2VV/cVyBZKhwnv3ikZsQjaF2wqR
yTveXziBqB8yXApl4UZ7ppfOxhBOdd8VFn8Fdw0/EPphDB3aQN4EOWZG2ca1HT8Pjj5xLafmsRIt
ibO6vsu7sN5OUnSrgLhZjDH1V6Zp/Sbx8NIkvrWubYgfkc0VZM59t6zqvO04RUQB1+LCYW2PjfnZ
KvaRo00stT98JE3Qr7XGtsiKpaOXslzchvPAQra5vFwPZw/QdtMMZn/JmvIeT8EzRdcT7ITyTUsU
GR0e2xEnnLRTa7RUVk2mVVt3oggtcBXsS0VUd8YC4Pofbkp4R5KZFid0OqEmAWjgcres7U77pmMs
cQPzkZqd4suJ5as/hTkwwxodAyNKT+GycG3kycGIZi+pmWIUNt29yNLi1WBFOTB9mb1aWoI1Uuhf
hwk1d1R10j+Ay31YtipWQK+rIGi6z5HgRmpSa7BIwNLApt3bns+IJG4+69r5pgzIwu4QE1k+cd39
81mfC0kQrvNJ6T+cTDswNjV5jYcwjH7rqzB/1iSXZyCMG92OtWd03O3JQDt1s5wkptsALbI6eWca
kfGOszJQ4glW3sNENwswh/LvyAqlXTOOkEW7sDoI8JqraxtMiyvCejQcRKFVzGWycm9LTcQOe4Is
X6OP+ODO7xKmmsnbTGd7k7ctO8+5hiz+UUgaWUwmTQjT8no3DF6xqAQDtXDhMkxbnqHhJwiuEDu3
K6ldoonBJ4qpA6nJ+fp6R5sXzaocgW2RPmHt+wq0VjDZuQcXQXnEkCN+d5OwfnFF+HMoLAwp80pB
9tYjCtcyXJEY7q/x+MiVDdZP80SH24TEegWBA4FtZ5/jiYs3BlF3K/2+BCX1ChS5edYLUrjDBtjy
OO8QkdN8uraG2k5zj7Zrje82xg9RybfChADok7t8p0fjoZ2AXrSRscqYoR1QQ93phLCdm1CoJwBf
kFHqVamLY2oZUNd7zN6H5aGIHmvRiQNcNuMonJCM8mW7qfK8X4eVlxylMxHDPpZ4a4bh4jIKlw5v
JnO0nGVKL860t+Vd5muXjJnCCeFMtopKr/1eBGgCmsS/ZBjrb+oK/2JnRtqry2CQVLjOfpDEfG3r
hGIvs2IHVmdCDgNzsDu4M/XFkP6DF6zVqKcvjNLDs087205IMIESGezDysqeG60JdmWX/YB4R8yF
HYd3/VQ570l1a6rYOI4TX4aJWB8QHYPmEzJ/LdX9shtKtIR9rCQwldyVxykl/2wpGjuMuuxiaXI0
dvfVjZL41NDMIxyMCPMyZaPCncLZlaJGQZLZ2l3SJfeK0hIi6zSAMRwPAOGK0/JQumc8rqgKkJQH
XSa5eCoijNgg1YKcqKXGc3yzOUt4yRxlMloCkAjCQZTIOKbc1x4g4mbZn40iIBC1HMdzLOSPeuj5
Cy14mcXkZWci2+hC0DA7FQUYdcLeEFW3nbvRx/Fj6m3asOSurdPZ4HSt+jJikFayr7p10zNTbXrh
USGzl61K/1gb/Ymi90X61IFVWYjXqnzpOY1foOmll9YjvxyRc10nwZnUTvXo9wTyTMFxxpJuq7mb
xEY7ICxOq3kjmv1km2F1ul7qZYLO3U9l/owZp3RamBbKMZ77qHzQG+3OLWqNEFEM1BQq5sHGwHdT
BDhHQaX2OzZm0bEwiD72a7wkke41Kyordlcp7iMFfJEgdUdKOuKNfRprMJnzPc+VAtgNgWvLK7hg
wzEh/CMqy5aOqzvCeauRIcf8dhJSjPelIRaU/OG4jI9VgewA9yZmkR4Ty7X5VHgziIBfcm1IedWr
7aQkowD+Yfwh1QVTFV5ijKu3Mqy0zXJ2hWrXusCnTOWfdSucnsqAjX0+TD1MDvjUfZNSFk9Y2UKf
l2nhk9Q0NTB66QXkaOEJ8tGOUn5F06ltUMaEh5jKrgAxxlPARzwdZBfNyLFi10qG/JVnvUVhmu9D
CAfDALtq+Zhtaqutl9ZrozDl3MGBQYVkUyOiM8slJAayfUIRU/OTyoSHr3S+N/hg936Y7fti9IwN
CnR7vhgom+pW5Gu2j8GdKQNBwanYCcxdr07Zr1I0XYyJUbz1xqAfUOFuvJ4cjgj9OMFh7FCSYhqO
hoYZCm5md5Mgb3OJLLu4KIFufMBLZ9+IidgkiHe1aJKBDSHR4AwlvIgMUN0ZwCpEeCPZvQDqKrP2
1g6bbYJn8VyoOCKWOW9fGlzLN6K3MGSGONYUhFV0pu2xquzsoaq6b66XpIcGnucN1hnxRIGECwhY
1vU4lCm/O22MPanGYiPZzb8Vg/+iYxTal733pGsWQjHIVuBYxSll4SRJAThAhYjnDCfv00bUhgFo
6cBUNrE3GdoHJb8rPFbfYKqxMii6FAbil5VVtu6Tp5enqM+Nr42fIexHFoiVFQldCiXk5AYkWNSC
E7ZIKvtch9qPwAvvVaCVz/S3s4MfDPejpCm8TjOyWFtD8mF6Eds72tFPFJrlKiKc/Vl2tM8rT6ei
7etg47pJvKYTBsytMPkvoHrlu7ysPGdlSJxRjaZTA4jIdVj4IdH0KS0BZ2BprCeruMP/nd8q009W
dtCZa2FxfsErukFtY/82MqLlN+r3SQwnOA4zaiufdkwAprwc/JH0h1khTXvFqew2xGTVBat2xN5V
98U6Wzahy4/MLzGp4FPLI3+NYM4/YHPwDxYVKjz2fN8oUHCRg4OkR2P4fXaZuM30XRuzZ4aL3wM6
fG6ZYqCbn1Gk568OavZ9NvL2Jwf57dAK62QOsX1CM2vhdnGMrZGX3yujB2PmC3FYnrWjl66DSa8w
9Y7143KAUXYheusaTD29oW793NOPywOOiZ2PWe/Oq8I7o0+RkUnUa+wEt7kMc/pfrMC1q2U7Qoe6
lUC29CJNY9b+zxuK3Ib72jg3A4AEhDGymW4MRE2WZcEvVya9mpGT7DZVAysGZiXGUw+Dr4Zbc/Bo
M8fMoEu/Hc5eNBWXTKkXZE3x16V4GfGfv1eQ9yNhha8JXd5jpjBhKk/X3tmDYbIFqm46EDVyfEek
W1NW+3l0nMwqOw1a4SAsr8PTjH6+PiSGOPhpEdxHSfdNi4X/yS33Ril/erhOBnwMA7d9D5kF/8/H
kIL2c1yrfmUwxOxUzBeZNyLGDKYCw53gFFqemn1zGQhbIs8WrkX8w3GaXUuxySwfE0LjJbigdR8r
rYrbTT6Nza6c5Ph7RzkIggQdwGPhjmQq8CQ2aTlR0j3GfRHe6cKDi1CFpJ86dPAO3vwwXstAKA2m
A18LsW76YJpxisi6hkEZt+4dbp05KDSJ73wlQNTOy4dA8AqEdt2zz8G4qlnOKXjN3/xJDA/tpK1L
F0R6KJLxQe/Dn9ctSWBYr1B/OVvcjIoM78WN7OnPN0izqq5nh2JygygM49XJsTAtK4djfodpob1L
yMm75csJSLk5RLb3iWwT3sFC8hoNwA9tIwPu7MBD6CVUd1kMexvQ5G2liTm0NjgT02sfFF6nnUsz
cp8FBtltfQTaD/QdYJ0q+GloF4ISNkYbVn9o4Ayhq5MxQ3Br2DvOKZpazhalx4QF8tIYi2OM3AfM
vUbN3aXhtJLaqCBscf1FaX2AQAwnmU5zAfHl2lXsJ7rTGKTSXYHkHtOFugekC02VXnYOkW+VdS6A
Qhq1p9qYiaIJs9QxXiVZ3d1Gc/GK/h2tkTGtgPjNkXg46hj5pKe4bZ6YPmMFdsKCgQ6t62VwlHVx
cnudolmESJKAVmmnLBH2zdJ/UC7toJrNbq8eg7oL164IuuuzJnFxQDK6O2bJjrrfBu2fWRc3Crfm
kA+vTZ3r58aXHzj47TM9QEIY5wbd8iAnj6QJAx2xFnkWXnM4N0t7wKryDqWJ8e7hirkE61Svs1Nn
srkkwrB8K7PqBUpU+xnzeUQ9ppzlnls2BkqS+a45VseyqZMn2blfqaAoUYe6vYQVqLbSJArCxuv8
h2fD4N4ovSb5YhYvG6BgkaxkVnDoOErL1zTvLhrmTWXe9g/WQHYrTc571GfpvYkPoXbbx9YinOLa
xhSjc2BkX5wjk8yJMa7yNWbYmaiG3mGykPI7wZTdLJsPxG/GMdf0D8dTGA7m+1KVY0Ga6h4euR6T
Xeq02tq27WZfB8y0atAwsGxkcXsdY7nABsWYgXKnWNtXARp19AbaYw+78DaY9bXW1PuPDNbj03Ux
BTdzjOZNn0FpvSLRVN0vD7oz+rt0hBOl1XNvz8sfFg2HnfVnGRIxkPWTguNsPiaAg+6X3s78amzJ
a72eui7hfrI9JHFIryEsiSvmP7Ms5iiawEzK6HH5kmMZ0J2ThPjQua/tpfbFH+v0zmlOcSaymhVN
5qzsSLDQ70f7TGgHXVjbBl3rw9JqTTx/WgWQYzeB74knb2Q4gajtgFe6OFe1/7+TtKX2GOsQbr5V
G0dTDYAf2kbfBIRSi0TdUfHKTzt5HlTISsoncY9tTKy7yaDbNE8ulCnhHg45hJY2/jS0oDtL2Wv7
fAjcVdkFxteiLL6SbWrhjCSMLcj9IwYlyLGGV39vbOPYJfnwEqQEGqeMkzdF79yGBAxMUV3uQSsl
bxR9K9MEtVplsb5zsjLVtxC+NrVJzPLcrdWTsEDV3N2b7CfXXd9AupeTAAwcq6PIlNxcj3+k0IxO
Lr3jG3fy0t/vntcVMfewzYypnxwXzW7QuPCHCCBdLx+BE9r5uh0Ntaom3XVvCGO53qxizebELfnS
VLv3mdTUk9vTH+Wax3vn01QYXaRxcSLCYxGRvOg7vXgVUoY70Rrh2sys5MmYXPpIuLnSucPvghXL
2qG5FDoYCKcZOmK5CqGojQr/sZynZ3IIvkfN4G7F3C6kTR3e09ABNjDcQsAiQ5yeSydgiXgxZfho
wsTztRFo0Dy7UPAD8clNT1MgGC0uu8jrqW+6I6nNc5uOyj290frmDvxRjOY3Vo+ou60NmulhE0Gk
m+Ek73qg1I5cgRF7NXdWFFekGLcq2tN7Q1HnecODZhPHQIRcijRW07daLMVxyloc/5WBmB+lhvAN
vOcRBPzURfsPMIESWxsH3IIxdczYfGqQ/n6icV8DkXpWaJIPknE+kEGbeSiGv8wOWYoTHN2LSrLq
4089KJ193dZyNu56+x7Bzm1HbxiuHLjx0pt9vrn6yhSVOHLZkB77D4UANo1NXrreMSavyu9N1rCc
U7I2qv6QaC72MbPe2FN21HI7+JyfDKox3oKgePLR/5+WB6fsfn82fDWqO1Cr0R1yXPU4uskllAjn
cSXjFOMTNfey7fZZLcU+IzVtOfuyKv7snRoY5awf90qAXIsqjPH/sDE1y6C4v1tO/dAvevZCPfTY
vhTYvdp85fS1f/C78gPZE5CWAKFK0z9B3RYMrwumfrm2RhJwvH7oYxiaV+GED07plvyTcoMiB7qr
NjibrPKr9fI54URuNzQj/FWSG/4JrlO8/eczwkFoUSagBqryddm9Lw9RhpKJgft9ZthynbhhuQ5V
DB7dkumT1XNlNn73IrAvrdOqti/x1PyWUwo+QyyCLehQKcOGu65pXrMdPfivdhtpd9XcjiXO/EQz
ybjXNPsEY13e2oMxZbe25r6JkpGLdHXAOz1fuo4cdATkUaaibSANMj9qokqJd6CFzPB6TM34vo9s
ktRCsCB5TNr90vVCfs8KaOibhanAYubUMvwamKT4psL+LTaxeFlDxhw5c+unNibYbhbUdsyeb00D
q5YstLveLOo7PMqVtTLGLtsGyEVo7A7FebYY4YTptVVrKOQpFZPIMkScEKWNOjnAxKkc2gxvE5Ca
Fvfsqm7N7VKdLIqWMCFWo6kQnnioQMl1iTBZeo8AbY0Lkd8SV6vzlLtaC9yIk1Kbz1E3newt2R7G
ZjCN9E4mkFIUeZlPZVe9iPkKpL9d3ReDcdfrHoSYsT/5szAgM1T+YGKxB6Bs+rtR1MUWMz8I3jwb
TthD6nXlKrAV/YQLdEhoK1ae+vRyYx6qeh29sW645GoGASFjOURxwH5waRZgPf8sIjM9BENUEtTN
s8mo5mdNtBtC693OwIpq+OGJOKhx7oOpwmtj7IOeQDng3/pdU/fHIEMX0hRdlW2I3w6QmX0tyDrD
GCm4Vf2UKY0ajSy1zrS4xS+TzmtbTPW0fHwgHVNVk8gSV2A0TYpbryrvzd9d4V05hgc/G/VVogfO
jg1oThPdbVelW5GLgH/jNjPi+pRZNaCAVnyC8arheBVAl6opZKM4N4RTyHQ3iwIrd8vqFnOMhTOE
dhR9poGGMAt8H86ypPneZk+lttF6IEVJK96Xlmebcluz5UBQBRXD0ovWE3M8abHOkLX3zlIQG3GV
vVhzR6GR4OUqNv23EI+AgPnMtOEzVHv4VelZcwKQkGkyvnfDGFJDdrCeWlx6OgZHO6FZOC//Rkim
eMAQdab3WC9F/7N32+yZnLTlhddF2bM5T2H4js1wftc3bNKWLuDAMrGBVsuZWHh3ec+U4v/TdV67
jUPLtv0iAszhVSKVJcupHV4IuwNzXovp688ge5/TGxe4L4REye62xLCqas4x15vMYMzjeX2KVXLY
yH4e8E5Q6Wb82fjto3KwfrkivGTUtxfLLapzQ6bePCzk+hm1dTKSwJpPRvShG9CxTAMOD7dPY9fG
I9lPnVLukpnVqMhJgGnjPrqqYGL3f0/rpu/cE556XJAM54dj1VdBsgqEGK10p7+ikHV9lLfzexr+
qZduB5H12VM74yIVJXmgoYTREiUCymdYK1eBLXIbR8XOjLzs1Ro4pBzTdIKUjHTEzZF1EBqT/REq
x91MUvNuthACItERdFHrOQVyl1/XR+ry9O8jr8VRn8f9LoOdyyAn9kmsUb+khCQVOqMTdFaUL64W
yGk0k4l20T4Kh7zEtVgsCEQpnak5/a0fF9oLPpucb3GsPwabYDUdB/fGdFNAky1drVV6U/X1dVg4
R6kS/YkzivRqfAQyMSK9g3OkkN34jIxj3GUjKhVj8v8eI4g90MvPLWAxJ31Yu6W6BSSwWtpvjYNn
DUEA2HBj+iy78RDasXzL7dnc9gToxEk2nbTGI5EJv1SUEdVHdaI/V/Ihmqz0sh4allr++c86vXfj
R5rh3xTOwEo1xoMbQ20fa68w9vxckBVz8djhOHtGmbFZD9Q+ZR1QFYyUAWZPISku0sA+GdYjyV+g
Di71hBpyMpX0aZSs/TSUPcH6tHbB9mMhaa9U5tKfylAeTajE+0yrJfMhYn8YdHd0PGY3WM9yDwLE
MikRDUvKvCyfLEI+keKDfWchMl5LhYJNLgx7YHS1r0jvCTpAek4yRdwTZquIX8tup6fjtP37lK41
4uIUFlrCIEO0hNYrMOGWZRY+SIX4Xo6oYTm24mTS/LCeiO8QdJucxEPdZRkWCq3xWOsTNu4iuwqM
6MtwXQNAzWEzOO47wmqWOuU43ZMEfizxwy0xKFN5L0HV7pWaT+c/bW6+6fUOR4FCWIQEcDoxx9lk
k5oEghzas6U5ThDxkW0KpWa+GccYxSCqc9HhcuLGovGhwrpbQBZLIEnffOJFW0D2U/330brv76sD
68yqJhUrlXr4KAXjgyjTtKObJMpjZ5FbYrvYDbHh60RwV/JtsCRz3iqtbqRB0+qbG+2BIV20K6Wm
PaDOdnzbUeqPvxNcvV541dyLASGAFOek8pVIKo+jbgCDiki6Zxz2osz5Bc7836tHrv+Slpf7ZCmj
lRnStN0gTrFvliWeQZw3L1y8AS2jeBQbaEKaX9mmd8jM11X99rfb29Yh51wFlJ4vMz/YrTaTW5cC
ZU/uyYgNH3FCeep6arKo8GLyTBO3vkbZ87pusDt9CmZiP0eL3CaLcTRxyrmv5PYh0XJt56H+Ieot
bV/MpDf2kYI7GKy6eKolytFJIXI6lDRBmuFbA5/mJ5IAQLUyjjV/6IZwCrHTbO9NDBN5daD0AKXx
hZqoSlUOHC7UPUoQCBoCJQjj5JH5CtoWta63OeC/mtGVrwgbcXZ1mNICBUoIb0cU1TPhSPTDk7Kh
p9w8ezNUNbSmEdnuhMwYWuyXBrDCsNDmDUr37zgj+2qA5uiICJ9eqlwtpli09MNAwYjaeUuwVqNh
rfb0E39PXJIIUBGkstz8yXJv+a61aOFtwr3CAFLAn0zEEe50yTi4psUz2gfXaCBYgp7pPAb8XaVs
EMT/1PPC3ZHe5Nc40Ld63aa+h5EU0dRMe13Z1IswHTa8savapufzvxqp5G/r5B8tt4BELCMy11rl
N9MuVqg+8+VIGicasRGVi+ijAUU98Gzb0YJQJhdLMTss5iZivpm0mmHuH2yZfHDP9EGXD2cjBvui
o50JhsT6cuf6y4xpREWOsof/9Svs59tcJmowIprkwkWGtL3JVGKDTYtPpFWd42QoYZDaQl7V6Hdn
Vbu4x3w9Ye/aRuUbNW6xc4o1+QkNnDT7RYhNHyRBM4/CHA+KbuxNrx53hYna0DTU38bc/uhDpGqT
a59GS//NlKm40/23/HWjrJEuo5If9NmDnglUf1SzB2NUZ+CS8zfzwuTmTtZDO8EcpXDDQj7DZy9g
sMv+QlN6OEmTeIA2wqxqGviFk/ZLE+MNNi5cb2IW+5DeD5ahP0PpGKwB+mE7mnTyVCLCgj4bnsbZ
DLLJo2Ie9HQrUlZqs8X1IOmtz7FqNk6W2YGaMk5SurcxitCPVfqX0XJTiVTvgKixCKyuavxOeZMj
0OCyS4IYNNsOr889Fup0UEFKcgHvXpbwlVatEMGH7s4SowbJR90SUgoflh7qrY4/hhJx2hhq+VM1
5j6uCLBITc9iRnV/gGhVSHiUYLiL2aQgdn9FxezcAPijJ+n2QxeZ511WKy/xyFeaR56vqf1Pb9iF
Exn2qlPuPYduGfnLGpT07MVD0bA/OrTUj63onhEwOI8pldiQ+nIhv4wWGk2uV/V2qpn8yTSxtpUg
eXuAHEijTAQ6lKWmze5CzD84QqYDMF2KGwMRdwnc7kF6OO8HSf4vzr15n/WaOIYVHA7uaLh5Vec5
ovCnRk6MgxiVr5A+KhfqdAzUcu78tugGhrQdlE3hWvvaidFEpBPjSl2vjoPNdWeQftL3NceiM+xL
w6be1QnYkrqfZlCkekJRp0L9ohH4czCrPT3GnL5h+xKpDHHHBgeYlj0Oo0h9UCvDVm/UCN5u4+2B
ez9NJXSyKluY0gpObKshVzUaP3WndndNm/8pgAttxDCe+qKCO1uQrDIi199yPvzRyKQIhCP3owdM
xRX8TVrNeoNBBFkrdcZocTJU36H7zCmf/HIlx0JuOZqfa2hhI8AG8Qx7V+97wPExSzdl1IMuajAN
qiT5xE1gKETsyjCGxhTl2cmLnWsecqcbTKaKFmeP36p830lh1Fen/4mdUT8zGudPtciCQHCsH/Xy
guTyRPcjvOnOhK6ozW5RE+7zHq2iC3e8LErYLiiN05xazVgCbG19vlUxswy4DnLbI+xZhbEgu+pr
ByQwiBdEdWuHxl5DNaAhGzx0lXpDH6iRFMgpZhvgkA27wuWT8h9WIgJFM6ykhmHfieDLF1uk/sK9
IPRxU/WBFmbGtia2igCOJeL2oPUOwqEw/NTACh1Yquq7Xkd2MZjy96RAlAaCDBhP5zKQTm95KtNg
IZ7Rz07xmpU7F8LvoDXlORw+KobrtF5GH/xxAxOCaOtvFXTt0ZBdAWWiy3bJBHKymaM7kyKy2YBx
b9pKX5ibkn+k+plV2t3tEGCIBveSK73kAN4MdLzSjDsZjvUpjA4yDZ+k3rs+XmPQD/F7JdvxBjVw
PztadYdO/Kbk6bYk6edVpMbvqgl/RZQz/ui6N7fxvBNnkl8BZnqoYvIpmskTB1cZP1Qrd0EQclkm
SgqsRBkgUBPHYgD5aeJZ7erJOqid3JiEqu51q4ZVmuYIprrpSOxBcnWWjZl0r7OafApr6j9yWqFS
jfat1alPGXhRdGLFUS58FsId4q3VEfTlokQmddvAD49wxlgqE6vLKPwT/T12oi+X+LMrNydSDkvx
lkOxvSYspH3Le4H0f7RrBJilpg6PzWst5iGwGu9jqrqfZRs+6gnFNFasLZcMLLwFmoJodq0At9I9
HRpEMl2rBYIo0IuwvWuuyfZcaYTBjR20dC2N7xFy/YM265xHFCV97Ib3ThfVfnaZN2dtqdxbWk6B
wZp4s8SwuUMeHjJnVnYCq1zUienmCD4lGoU1UHKcoGQSIdKNoMjm3rCPGgtMqEJejEDJSG5l/9eL
mmWN5Ts2fP7E8BhtMYXHJFSc8zGPA8Xcw99Tt33HIr8Dn7cVU/Zd2ti0ndK5zuKOX8jYjzq1j8oV
1Rdt81pZGXrXmMWsXpbXpEsQpToxCJwirK7qMZc59HCBa6UHJ+aFklbYkF9swwVS5/QYlySVCCs8
sIgJh43pcCli9LPcEW4KBA7WzlgREsScduQejUmiN8uJ7dHoO+zaWudmZSAjUNEg33tzQYNgPt5C
xrBubspKXdPcOOgdgl+Y2iS+onbOg037ECpGgqkaNjlGPFLGVf2Ok57FkEsRLwICCcvcDECJwADn
5oWac6jpg2fTgUn5a5sb6s5JvXQHxOFdyry92AmEZmmEZ7AzxSkjGD1RF4ox6rPIgq9cDsbVGGsI
baNj+4Pj7TRj6VenWKTEHO1m/nsoOlVla8y6pD3qkiAfSVw/xpMD4XBX0effSNCkpDNkPz1TmbfK
lJkbRguej92ewMWo+abgOEa6tF7jygW+izRrP8C4bitE1AM6khn3Drpyy92jnzm5gM2p+jMGN7p6
6y3V3Vitpvjm0C+5Jv2idND6oLCFe2bZss2M0jyV+LYI4h2lD93M2qauxwfFChNV25vBjMXPFcAY
XdL+cSj1QvBMNkGGg2b9IHi3LxE+9WaBLaxAXZuq4F/dxKdYooPbAc1QCVzpU+gTcgHoY047OjpT
UcOoznH9rFDNnlrCbesJ2bg7HcihgYloZWea7vol15mQZDbEdK8h53Apg5iH/BogqSKtCrUnd1Fn
o0nyZ92Ayz3NXIH06cvpPThRNM3iAcb60L+5TVdf1Ky0/MQpE3K6HJxKtBQC8k5N30oeuIFnhwhC
5hDmD2iPCP4xWLDGM7xpa/gQup2cvBDJDLNtUFxCb/eEH5A7oTfRWTEH8rkKWWKXolKu7VEEUoEp
qestDTxQpgQ6sVrS8kOjlo9U79jQo9w9Mc862F2eXUk6I5MEaM1u7Mx9CFuV7zJ+AChU7xyL4Fji
zhqvtM91rAMQUAF6458odoy2P+NRfMvl/lY6tbqflN9Deu+SxrkaeYpHe8jEJQodCl3EDVjXIbH8
qPOSxJ6pLffIYDjDZ8nCDYz9pkeOtW07e8RzVVAcY74J2jY+Ohye4Nr0/BDxlQd15tpkRVBLODme
PE0X1HYCiyjJ64XMiImEDbdFh6SjWKjSq2lZr6IqxAPdfFlZ8Ood9djF5Il23PiQgLT1ad1ohtjN
c90csxyqNpZAJr6SUs3RkN2YiuFtUFBXu6KXz1YWcVYX/RvDnpycWe6fruXWp0SpOafWh0au1qd0
uWT9e7o+KlDYAfNe3v5fz6t1L5V3HYD0+f33Ke2N7CQgS73QZFfgjkVBk3HTiJdnRVO+cy7CCFqe
pTnljaISfOM2dfSaSZoFdhd5+/XVmkONMXA/Brkx9U952CCn0uXO7hitwU3dcNSEnILutgPOupMC
unXqQt9D6nIVWrOvjGw+upBzTzN2xcRyb6XxgkFAfRtjcsmKqjJ/SJt1ZdSR/5fZt0pDuNzH4Jat
RDyamHivfeqg/MbhECdJ/mAUDEzUPmmDyq2sU1FQHNdkGrttcnTpsAfk+aY+Whi8UTRX31v7jFq9
2BnlOOwtV9icpVrOzWNBsPbaPc3V6KDF8Wctxc82766WkyKISGrgwa3zo2G5cGlgdj0RO+xbKCeA
eDUXwy1vsxLGj+tGTqr+kIe/kehMAYNKOndWkex7FWjPFGr85YY2JifaELdG9v1tILWCMYVF5A4s
SmAYnvKmK/a3F94jM9JfmZtpL7RVFLv6IaOJijNV+2eiXCj2JWzBOq72lMDqYxhP2QnfQAwAc8yJ
bRzEcS5rhL8DYyNzLNJDqdO+nlEoc1oWtzdSYYZTXSi3mB7Lfqgj86rJ3Nt1pkfppxSLY6nUkb1O
IIzt+agZJBdtHM/VrusLXSiXEOuFIcHb/m2cZNSv69uUkXkX6ksCfZZ9/96yPlr3hT1eq3wieOPf
q+sL6qSY4BgQfQj6nKf/5xesT7VW43pNuNXfX7f8x/7rR0VhGgDKUZX/+9l///l1X6kYeHi0ud2t
v4Gl03jQp+ZRRmoNBtuN7FNcJzyMIIad1uewAYTJBZiXQhC5JzOWNDPCCSH2sm994/rCqCZxUAsP
hnG6rWKT9i1TAXo55FJsIxXTBsMJ949Govd5lVrigYhptc3ncsSn6HnFs5iilv+f7XO5AUGoLz3Y
2uqb69+HhWnqSDUzJ7A90eT7VJmC3ho+Q5Z1jFD/d9PXQ3ktBi88WGZ3deVs+oPnlFstridEAU3U
BqOwTPSA1RzS4rTcYxViL2ildtPFCXITiaF53nxPdYdgGgkDtw+QI5b8XbtafqvS9mduJJYPzCp9
JEtbR/bRNQ+DbpPUM/baNYtLd9/KMr1YfZaBJ3PU0+DaSOl1WR8zkXjnCIHbAeqmvKbACHdySEn+
onVwFEtnshZcAkekn97SrLRLzcA9J7c6HYXT1Cp/ROH2D+2ymfseV1dFWb7us5n8PyQcyg8MuNON
mVVwC2Xrx0gCOKXYEGk13tan8ag82e6o+Skt+I2OwuE2mmV3M//v0RD/HMRQHk0av/0C4UzyDjxz
t8A37Va+k6oyHWIDmzrauBHhd7XH7x2+LC2wVKefM2KiVmoyn+IBaQU4BOfOaXvL5xphT01Q8Dhi
Q+rc8DnJqhM1gUeTl43lUXRPOnC6f/u6zvwzxL1+SnXhoZBJP12zKM+N96BYmfcERtF7UuL6qFqk
yCXY7PBdQPpbN7NCQgYTWPJnK0LbtQLKRzFq1cO6gQRUP1jSpL0rnqGvdx+mjvTRitB3KaIpXlj/
ntb9aJvnHb2/aV+4ufgw5zyw1Sx8zZMe6h+GpU04YZOdKu+n4oCLsGiT92mxq1KIoBNseM7gfeQg
nWtAjuwLnCmxi2Iv8cg/dScvfM10QpawzEUbrWiwxIUOKdFhxii1fqmdKroMzhJ3Tw9PM7z02UVH
PxPadzBSFov50HtBHJIkUpqEg+5A7Qo8w4pZwyVOPnJMK7tp4ZmvG6VkgEtl/OrVeb510rl6LMgq
PdiDNA6lJ+y7mpBHnSy29obynxSfnySXHBSU4e+yncjLRbpzkmHuPiatjfl01KOfDkrkkaHuDzQ/
0X60lZgwnap6RlwX//0dbjG/qmmSv450+5mFDNmB/Hf9RTj1+/qPAHD8pZqNe05jFYnL4MznunMV
FqjLwwy+/67wimNOfNG2cwpjqyWJtjPzvnzslJxIjk4UoNWqB9PM5x2UmQ6qoeyetFAlbZ2wxnUX
rcL6rMrh1/pMkR106LRXKeohQUGlC08rljLD+hloqZNjKJ577t8kVbgWlEruZqByDcf6rPUPcAoJ
yqXSenAr9SmMI+05bMevWWFiX2aRdbc9Q7n0UUXplpjEzkt5i0aK+VaVto91GMWpXqp0B7XsyxuK
jd3kxUeNx3yZ+s97RScJO9FG8KjpB5O8HnJAizhU95InvbObQ0aRTGK1qA6tRjR2DctiE4ZW8rPq
1HMyOb/klCkXBqPwJhTVz2PNOiSWOEvLkc+U9ZjpKfl2Te8+0ZJpnhO1kqfKHeVmfVo3evMc2vkO
XBHr/dy4FYRdP5thaPuegciH3r33HIYqlfDIUs3WtG9ztpptixTqkLrTF6NT46ZYsL/xnfhKTah0
yEd7a+uZ8ZrA4GF43uvyLRvSJH7Sad7l2P/Kk4iuZNS/YolhjFxYQNnxFk1Vi7sAEeMdJsg2p6nu
8+08D81c3ZulPhlT4rfk8nTd51SEUMZ29dpwBp5Qi1T3dZddONGBr53b/PKOfz8wAtGxxyI8rz++
7keLzwEdcXeTgunYZn0lIonUaRmxrD/PkNRmYUesci8G9bRu1MJST9Oy+fd0fVQjimQt//97GXA5
5kJ93K1vbtc3r79m/Yl157oxC+dr7kV5LlCYqnkSXxJwKiFfwQhzPA2tQGk77b5uvCnvjh2r9I0N
frALbNiJvcjvs8bYlv6USf7GOJ1MhxtviUzt0eEUG/TReABrxqQmC7WPtrWdraUqOqdnVG7NLCWJ
2jC9baTY8pUwXhZppN9sG6txKHILNGaRrmYnBvzLwDm/rhswn/95tD7VurE/w82hGd4lZ3Tz/9m0
PV8Lkcs8H3M7Pju11hwxtn+KitwOdSyql8LAJs7AeH3ihBN7TNwYMrHkZXhvxplUlK4y4DJOxkNI
/O9E9MDTunFlywfA6jiYbQ/PrWNOBANz7RXhgFraJZbDMab8mk84nKeqFl9znWNMi+SrbJTmOAoH
e+CyX4Mo1ZVf2Qw0qkWqfcwGab46lQUCb/Z+pGZ5sL2C4UybqQ9hVIXoMknGo9jX36JuutAIsX96
Gf+0WxgKWB3D2augtQ4YNbwnz0Swvr5l+UUyGbz31mVi3nKRZvhJJ3jK+vaqAOFZfBPd+5SXN1Yj
0W8ngnUL7Pk9chALxZaRXhMbnJKjmhpJ4QC+Wtd4W9/a8qvF4EWfHoNnYt3C8SYdbrfcPqZdo3Jb
kqlwqU9ZB5QiRLLAyRoULuaeNHEy3N1Oc7eRV91HCITnir7J5NG2w9bLC4VOO0IggVjfsb43ksMB
/BSZL+YniHnjgvveviLIbXGsLQ/B29TBNDICondwVoUH7qI0gGFHSLOrNI9IvVp2xpXdE62zPOTz
F5d+vz628Er5pZspWxqhvk195KdT3946L//VUmR+x4xSKOb1X1ZRH11oKHh4cOjXcULYTloGWaPS
Xy+HLxl3AFb7Hvdwb+c/elGc6TUql8op/7OZl6frPsq2/aDR0onS1CPUSjr//b6/P6ZbrxFOrANJ
dz11vksbLusjpDkCUe66iewkunD5ji7zZFiHyrCYLjDqq7L5PZqTdD8KI7koKp3Lx/WFYSAYwix6
YlOX95VW/Vpypd/j16GZBQx3h0bRmW4lrvspcisu/mEd7+ug0nvjwXZeScEK71mnKfc6aZR7ARg3
tZTx+m9/US0MDD4kdZrFvp3SE26M7lFX4+LRfUajMu9MS2VkprfGdW7QPxpOpX2jq6EgacWnQ6JG
oLgDqc2e3jy6A3C/9R1OXnOeJe5rMQ3kJcfjvZxMyx9w1r72toZIuhPfaa+gshiq4R7FlXGm6egs
nUHxDelNYeas5xUi0wr7ea+5e9WQ3rZskvaguWjuSIOrfnCHYmJUaIsZChi1h6v80WyxzTaKvfPq
RHvBLVHsQsKTg2rxEo5mnZ0g4itY1njVSHCN6t0ntf1zKerqvewnaz8QP4iW3Cnfca/h9oo9eRN2
qz9oNTGnVTMmjzF1zI6WHtODWh1gY3C4UX6zpu6ydicYDe4pTWImjJr0yZ71niUan22cju2PwsZm
iQHRougU06WYrJuhl8ofV1hMt9PmVxQX9YZcj+6StS4i+iohi0umw91hkbKjxkEhrBCr2BWFuCaj
ye1OYWDFhHpJh+beyZF3ylxsGh3f221Oqoz2hiteFBh85NtG2Vc8T1dg1F60QRuO3CchiQ2JwFAn
M7o0UjJqh1ZJrJILGQ+ge9K6eFEA/Z7DUA6LdFH91DPtSpSw9qINic1nyths3S/T8YzxsdyKUB3A
BeV7t7ONO0QM8YI80N2ETV6eiF4TL84s6h3eDhGYVA40CfvR50blBQoL5b3szfnNpWO3AUDaLxy/
HOjaVvFy9U3vahJSor5DwRDOe1wkcl961j7UI+cTq/FMN1Xt7p7OpDEn5eWgGZly7Qr6KSh6tqWa
Vt+qUp+LIZx/ZL0w97MgOywzC/mD9cNlfcOYorCRCJsfrLxLrgy2Yv57avmdMdhCI1dcaHQO3Did
dqfNOUEHSVod0B2w+tHlR1jRrNairDo7/AlGND+KQpses9Sxb43qEVjxv7tw/3AcQNJe37DuTyNr
OCGioS7kZ9aN043axkUxsxUj85qYrxWZFYEvFyR9DwPpo49y2cDesB5KEqr+b09KzMpjqYa+g9Tm
tu63nSQ+d3oBYz8xJDlLdf+moWjdTI7dXxCg928E6NEdEuYLg2jnnnecIstugQv7aLht7a8/lHrF
gCygLo/rDzE0/VHIubsPrV2/Gp25SezK9dHgTDgPKiyWa/oSoBh8oQQybqO0xgqxVDXIFX9bDovR
FiPrjtvqSPjGvRlt6wvZPYdwRrsW48z0VFjRn3X/EFtkR85q/JhkRXJpkDn53fIDTatsUUMb71i/
kn2Yau1B8frmBwfRyXJb60txbHx1nQHcO2ZRQylovYJIKnBiJdFVkEz32nsQj/S+aq4W/N9XOgt/
tLbQ/r5Y9wtesgraCWOcI80lgT1L9mJ5io7rxdaS7sqyLtnBEgGQ5sVj4HXiEFXQT2xV4h+fDooy
eRix28/BgfZVawJhaxVTuGv5zxzGx+I/d9IiGKHsxEX6XQzGZ1xJRlyClrGOhXS57PpCm77NUBBi
acwqLLY0SC3VQAfcXeciLs90fCOKs7OMKPyxk9DTaxFrZbGzlaa4Tp3QDzrzMHjA5uyruIhDjlGC
56z+2Pd0983Gw0SlnEdrjk/rs95YYqeNlJyDJQQj0tio3Ai2xhKMvBDUTv1cuk8LhkfPWFPoifRz
U1O2fa2BlynKD+601NNoym+h91KXscepmVYXtxjfiwnkYo1CX4SQzrNsfIbHGjhy+mYpbOkTEyad
vAou5qQepyQYw/n2LAMyjgKMv2o+ibKddz3Nnm2iOJeWS+SblkWPUaykOzLbCxyZpfVp2T3mEUxj
GkEZpzIjUtmObN/RU+UVcsU5GXL9SyeaAwGOaRytMLpaMsoZBhVPToIusTPjvZEn5T7v9BenHJ8g
Nm5NEb/a6Xg1leKM7ICU7u5FiZVtnoffs63+wdWJj1+dz+GsfmPMuMJ9r68e8q/c5qN3tQzMONNs
CyHPudVV2CxJdVRUWDRTaB4GWSPN6xFoFCpfuaiQa7lpyjh7oDPBnwt+ozg0FWPOIWW0pMJH3XQu
UY7oMP0J8Sl20pCQI7Kg6SPcgIh4wYS7g8EfeR5kGfuCCqGVGbKQDtu37k1QM7DRbos0PrtW6G5U
hVYM6EmXLDqP3NMxo/fNShD2kLFXW7wmSEIIY+X+tpmQSp0q2/KxBNqMX+t2IwuLwO0lSkyKdOuC
GfCzafjdesN0pVj+WYRwhoTV70nd29Tc/shKMdUgsYaXFNrgazanL+VTyByA8DVuGY4KfGEUZGgw
7ur3tPfemOLp18ihaUCkBHm5Tr5H8zDvW51uZ+5PEcYbJzVAomXGS4XmcZNyQm7DeLY2hNow5jPm
9NiA4NjEX7Kyw5M2sejR1VALrObnUEplExnJQIh6ibqleBWha6N446wA7Ry0JvY6u6zRUOru1uiH
C0WTS4hmPPGbx6OXA6OgfwqU4SkuDURUkZUyoKU214a5OumEnBBMtTVUItHHMhJ+HTFHAsvlc6+R
PTnTlqpe1JhYIRSvMDIQ/6GGOY2eeHH1PIbISUgsDfDnDFjXPjIkd6wFqOx49h8WWyUpD/3vYvmT
Uar7Rpy1PiuHeGRUaMfee9ekf0xLOahx+gPXacZ6k0lbnSg7pp02sjviH/P82dFCxmhq+eKqTXyI
G2xnupkHtVOjt6iLndukb0aTfdPXQWrcp7THgiyJbsz/qFZ/wno+d8jASi3TA1MlKIoIwUs/+PkE
bNQAd4s7psRoCbIg8Yof3OsE8Zh2uVWU4ajW4RGa8CaOlb0QyW91HlCM9MOrOsxw+Bn0B6BZ1Z3n
6O2J2LJzQfW/nTNiCTLyENy6CwmRFTcmN/6oxM+eRshw3xhXT4mYMgv1gxs7VzD9Pk2DC+ULOUZt
oxQsakaNqYzIVA5vJm1zs9+WlX5Cv4DPIVRx9qm+SMxvQamyzQvxmiTpNhqzEeUBgeEdTTYu9OdZ
1vVGjzR9q0/RTyWrH5c/csqTLzu8ArukCpo22jy0LLb18lDJ6VPTzWmPD/FSy7Tmop1mGAdLDII6
4FTTSgiBUC4puaYB6v15sGnzJyj/COPcMBcR21CxOcDTMNzEkqvVSXWHt3aYf4VyZk1bA5vGkmcP
3h9XIyW20qBmgNOWm87kJHU4urNZ++LCihJQN+OjEo3lvicCW8/z1s8FzIEEg//VMW+DVUybg1Hx
/5hi70VUA/nZEBNbtXwWt9wEJFgxZdfdvF06Fz8bg2ZQZkOF67kGU/Qty4UjIKiDgdoWg1SQw9yK
uuLLdRATj8KEN1Xm2Ebi4qtGQPWSGOJmufpbWE2PnUO+SU62ydgoMZHGDh8x2lIU/ZxUZnaoNTL/
qj7+YQ5cWejtE3iUOE+22vwaFe8yxCoCqPzN9vRDT+zWpmxwdKCljkO8CXWZAXxRQszA4aY2Pgyg
ggAHgYcVU4cMwkToYtj9dm7s38pMkqySMD7CKbzNhvDciJywisz5UBBJ6CI7xtkEcktebGzQY8+v
qgfSbpriSNPwks/Fw8y4WDDfNYW8T3QFCWkigBY3e2KTLF5HCiY2mKAxxu2cUE2nusbZ+Gibon/i
nOuZx6kAs4tfkC7TPQdQhLpkS8Tbc4pQA3GtmlCc2+yKy8g3bePkzDPXbXivjRKOu7mE81Yn+a5r
gLBqQAk6L8Sy2Kko2NpfqDDoh3roLqfuf6g7r93IkXbLPhF/0AQZ5G16o5RJqeRuCKkk0XtG0Dz9
LKoGOJgzmAHmctCAUKjq6pYymWH2t/fa1NQM6nYo3GepuGfjCOZDSkGAs9ge+vCD4/bZ9/aYIXlj
rhC01jGNlaE9W7AqSP2OGsoyfk+6mHIkuWltl+mTUgK7UcVdRRjN52B35E69mN4SfQ7pgquC7Dia
XLeA7UTZfbOMherhWxbGpTWaD2u+Ro24cwlCuMlwKBJ7b7jRfdt+zHZ3ATn27dbFnanjjxwXb66D
eNdlQI+jb0zwAWkNqmOECJ8NJDLMzMelJgprbwtZl+Y1i7UXOES0x5pP77Q5AdAxHOzI3cRdm/cB
j4gm6DIZsQR6h5MjiDA6O2FerGYH/3o+tMluLkJePsokkH+wILljSVAcpSMxx5m0jNrOLc0ikTJt
CpZcxnTEtkyzXpHp/wZbAZrFM6mVDlIBqgCgrtG+6YyjfWDUP7XIN1JTVm76ZrsOzH3VNBgv0JW2
dYECgqZ2BM9Kh0pRHjrJNClnlRe+8dnNGjdbUN5QGINXGtknT/WmRAs+Q3zjIK+LaS0gLd15Ztlu
glIFL6EonuOupcN8oGVIVer9X7BUyemeUU1MpjinD70N17yFB14LY8f3VhxnH7ONUUA1c5YEmSiK
euMR8SXxyjVTQzOKfPoWwV7Vb+XApZzuF1oIhS//RMuvStswT79ZlsJw3hPL3nuecH7msj/YGKA+
OGOtqJVn2GiG+Gsngzb30XsbbPxCKLAT72b+bS+5JachylkWPHvG4H+WidPC80My9xlHLKWjU22b
x66DW2Fn5f3vlyHSa9u6/oMSR7S73PVeSBHrNFP2MsruYOFYeY58gE3wkz8qrSFS/gm6KN/Ekys/
x580Sou/oUF9Xg6W770W4etk+Q7d5h5RsoWmpaPi+i/8aSc0JBQZXOmsoH2Y3QsVdwmL/YsPw24o
bwKjfE7nYXpPXffyD+Db6qm9ca1S78WIWCy8ebyAl6x2XVv5PDZGcW+ACr4UC+uzMMctDpfp1WeN
XuUkEsCQDmlAUVXo7b1Wgq3uUI8tS3lfteCSF+hnv5EcZkBC/deXVj/MDugYL5e0nXpw4/T0FjNt
Wmb7wEHr0eStnLKBudZERMLHymkY5VkZVJH5vzSIugfrMyFZ96G7S1Q3vZUcPv3cmj+iHnirZjK5
qdUcPfSMsQnRKOMC6O0jWC6zY1o7L8Se2DwAlBELTe6Kus1uuEjZu64O/v4Ga0XxNZJdNDrue4BH
pxtGwt7TqGaPJRwifzV07hOGpG4nS2qHKgtjfSoTwbcr2wfXxnnlmsVm8ssEKhLH3HvHBUkDXLzb
ca6Dq9NV8tL24xOtJcWf1p1fh6ic7sdmJiXSqWPiTN0zSQgomT7C7JDMJzNs67PjDsYqJ7PSRx5Q
ywWCkNOI5JZoA70PfrXPmXzgSjuqtLxm/DA3v/9Si590RS5qUy3MGVH49qk29c6U9W270IQ4TpgY
471uP00pFlSe08aV8r6LU/NBCSDVa+1gO/ztChkbfERaBEwjAA3MOGN2I/QHet0ySjgVmUGnotw9
o1vMA2T/3pUEe//F5kAPrXwdk+ZZvg+djO4e2QGq3tAOF7DFz51ZmafS7eg38cly/3Jmw8F+J2Kr
7q2gbqHDgp3wLqA4zRvwm0yflgrExOWWmUziCqfZJcDQmjTM9fHn3Fl7yWDTDa+/XLEuTpxHgn0c
5vngIywxCUCPc+xuE6U6IfHLd8hlpmRRiZdH76ea0XdavmWq4uevyLxOqXguVT98Ms5/NrR4JZvX
XsEteGuoBTnjVgEftMzqEdKRTydWUw8PNvJV2mm1zaoCq9XvM5BFAnulgeWGutf+LmT4/xtGC8Lv
0qnzp395Sv2NfoEPgLt7s4DSVMPqFpXxMe894xJ5izuxUD7kVmpjTD+9/n5hDBwflSW/c5jwJv1m
j1Pn2YCV6x5ZLKluKyxznE76k55k/UaZpofXMm8IohpAV3+Dt0UWGBcRuR+Y5SjYo+x3Q5mkXdFl
ymWsxkRhZls1GDeyke6NkmFJOqpoeFcOAzUBT/9eiGgoBEmn0n0sck4TzDyTvVHM66knN/rLR8eJ
/ybzfrwXFHBs/8GzWuzV8AoLhiOTBLiYDrymxFCjUw3PiMHG9DhbDEfpeMzOqQ/fQ2rnhd6C4tDP
wdYcxgmgDuSLsGH0YXsfRS2Ywy2NPw29mQREZgiiGpZamNYPU087ryHUa+l54xU7RLzi6DI9OxSw
dPUC5/RKqhwzKCNAgpwT0b1b6FP+01gnAwRePzt6uKC2YRIFCKsmvKOFivFLvtUVkRilYLn2CaEe
5WnjEE+VdfNvd5gIJIZVKVZd5vTbph/hbXeomytpl+LG/P3l6MkBFb2hEmX5sEKwROV6pzdU7+1A
rstopLAuUunZMA4AXoL7mhqMNVmbYlfmf+es8blkpt64jxTPwAwkE06091F3NNgFbmvfdj5+nQHi
5rYZBu/ZUO5VV7BaY54wRZHX1WfZJC17G+hgCdfhA/h9KSHnKbL3bMGmleQMiav2cVisbT4+cyMW
/klVnXWYOJWuFSHz26ah/0cscPqoKLIrGdsURyoMyynPxIYf3FzLpVapnxPvYFslpK1hroGoDpCS
zKrfFc7BJIlUrbU/ZdsKpu6/2J0PD8wZm/jB6CYPTISP5K4kAdMCcoQJ0RE5jFkaXDPbFPJ1tnDu
dfHngB5JobQmYpVPR4bq0bM2Ryzf+bqmYvgF5JogjUrIGlUJaiwUlqfa4jAYFxqHdZyx6bO9RAgv
sIAF+vrvh99j9rVf8vu3uCuw+L+SpPiT+vRxwsc8uaM37mrmGgdAhkzwJ6We4C5aWyNN6130i/RO
Q/DSUYIBqbUqnos86ehQcaqtikby3X5HxZQRus/aZjOB/kAc4HeT9SPx5Bx9nqPDL9H7v76As3H3
Zup9xCnO9tKhTZRrS7IDHwCtkyKhYvV/J+nb1n9vvLEkI2FpO8Jf/rH+ez9MwJOXTbY01m4Y1KfJ
QHKZyFr8xtdNYp9nBt5fbBF48sfJIJPRzEQRLIQ66i5BC6XtITBRYoqA4hgMLBbUePw1sHbgCgxh
++FnVPiKJ7V0m/1+cVz0qdb2jGPa0ow6weWlCn56+69/w6zCcaWtNjoN1HSw/eqbTAf2jZR8SLpQ
1O9jaFLmZ9fXCX/BbSDC7Vxk5q1R0vvR5zO0fff7l+8UZrY4tGE9bwH1NW+WLJ5bayKG6jjlnd3R
KjQuv++HstzM4IpPjdGdnHSxIF+LJM8RPczmluVi52tL7zxztBnjEN2SIepTbcNfX75kYjTIAqpd
srQxMhPbRG5yrisNgp+P9g5HTn0assU6yvRr3XRF9BEYelvhFfjyx/kLwm/7xw1q6C6uSs5eapa3
FkGfjQkp5S2zoyPIvfCrGNSLO8bDc5RAfchmORDJyndh7tr3NaMvRRzhRHgnuY3MiIjP2NwqPwH7
Pm0LEVXfhNffFVDCXnjBATgtXueFYRZT1qIiDmK6KzlaT17xTf7DFW5FJMWcD1LiQXcWfIymcq5b
tvVKyOFsji/4rXpTFx8hC/XWj4CNBx4UAFhW/BBh8aH8MIH68VgmRQ50yszOguTRvy+/v+cFMUF7
Qpm3zJSv/6zqTpviQrL4P1OvYXt58lwMmG0j4SUXHYTFWSLC89Gj/ULHOScHFfVfo/PUuyiceGS/
hpHbQ+D6z2o0vU3d2Tl6dRdzmUytPYUE6mGG6bHm9o9uXxJCVYCntZ64T+sRDEowuy+jLHBZh9Nn
FqRUEOSqeDBEBDNn9r1DYCXVOalogFeGwbQgdw+jMPXTbMvnNPPU5yi5PTdG4T1MSWOeRmXgy6P+
bznAthuC/TzOmWvdJCEa8hz3t5TglsexcqyDO+qEiBN7FcQI9+pUTr/25krAcW4MFI6IKgcl0c+6
XAFhRYkCWbHheq7vyA3Zh7r7HuDmnonixud6+WJAzuCVWX5pCodf/v45LPn47ATDz++a8v/UYbn/
/6l6kq43Ojr/j9WTST9/t/Dfv/7Xwkr+1r/+Scv8jwgg4ARwiGzSQoIl9l//pPufwJXCDQLbozvN
tpc/+Z/9k0L+x4fqhYPO4i/ZwqZ6rat+qyiF+x/fdj3aKl3bdWghs/9fqihtYf3vXSmOZ0I55Fuz
fP57/60rBfksaqzExrKrCZWB5iPpCE/cnflVjv9tNj77nswgOWmLXhztrPCscosK6RrS5m0inuAj
zbdEEVGzS6ao9EHYq8AbLtK+cpuhGa2EUOZactssZtfM9L/8dHyeJUKXYIUHan4Yq78xJQvbUjuK
igv7tdNzdWxrtR/SCh1vBAvTYazc5ybWeTMfypXyMZbYrRfshc+Q3CrUwRVqvqgI76frZxs3F3JP
Wc+eriWAX9XkUmRmuFss3wtpyW7QKwZ20MVKEbqH2UL99Zvp0NBLc+6aYq/yBG+4le20kRkbst5q
XTWwDQYGeiuLW1+pO31qutRflVRUMV8nYtwwvIjjqF2dbTvr10naq93S9U5X2N0QhZzgvLHckFm+
jqH9XdNHQ1+kckFRPCmPFmknw9JUE1q1R6/nkp1+a6FpsADYlYg3I7uxvB6EYifNld3DuvG85HHg
yL+t9cD9NJrXske9i+2Cg7aRfaqmtogSDa94POt9y+zBj8i3B13LZBpc5kyQZu22+a5R3TNonLc4
cqaVx4veNZzViblspoGFr6+TkxlTK1IxphuztN3SNliudT8fR2hyRM1XGK4kJOuPBK/KGVj/Y9TY
4WbMgospqXyE6GCuvS7dDFZe7jyDNE/c1vDn/eGPan32gTpE6FoCuTP+d2/I8IIKb227nCErd77L
bKJjXnXm4DmhZXr+doo/RVtM28wSEDZyvGExgPzU3gWFs01gIBUW1lQqU51dXNPMTsD8TwgM/5AX
A294Yt32ff/Udom9xSK3w0o8baPXxnVdImTdEfCNv/Nbajabsnr0u/HdL6gWDGINLcHGdMLYbxVN
ZsTEBWeCgXTD7f1s2jg3EF7cvR7FuG8kVfFdEZzrkZRbHk63jhkfGhEuqjDdENlop1ANfOaOQylg
3L3USkLcD10KYrG0chZfGC+d/Wg5NQz2mhhu7O2sVLhbuP18Bxxb8ZBzB88zbkjQOzd4T0LyzfqF
luZ8nciAw6WIbjv3VYrxcRauA0gp+JMV+fjgRvJvwXSlVzFXAWGvYweoRdPbTBWcsoWDD9IMt+fM
0Nl5MI34vTEebDIXW1T0Z1sX4U1iDo80KbF7wTGI535ARPaWSFR/cHuNy7eD4+K9mnnZrfUQYNaQ
lI5RBjHRMd77h+E4zkPCfcc6LwyvNUHYmON/VV5sKQ5Wke0kB9UtvbzkxuKIJFc9PRQlGQqcuKvQ
tWFDtFeDJ4ehNbL8CGLJc0NSOI3Hlo88XWGCCRluAzpp3vRMODnr9EH09YNMu++x6Mtt1IzOTY1n
e8fQnpmfiH0KN3gr2wlUtSjvedJ6fubojIewuuT+ysmoVaFXdqOAYK9LF6+sB8ArtPaO40e7tgzE
xnK+ariTvJ1xde46j+3cYHzT5KwhfYTrcuTGDxGzxTo0UPfgox2NMvyEorYJNOzLYLl4MHuEBDnB
GJpv3TCl5pdBCv5+bAPAC2APcs0YG3P8qEFm2n4TraVNTxj1Jbx9QLbQ8Vc4B7dtS6TZXy7gc+LU
AA7US5HWnzF/5RiHHa60uxgzNB97eAqey5zCpHk4tvr3KvKgx/cWDktQcnGgWWB9Wq3oIYqn9up2
iH4lEe8mGUtGD+nBVPZzk50o6wVJ42NAZp4TboNp7HbeOPkrZZur0UvdrVVM9cpZ1oaBt83q7fQg
lfMlYd6w/jWbwp+3MhziE08Y08RyCzjbpfQsJ3o/Vi9ChbSDSgJa6CtWM56SItrRjsMPHATtPvEt
gDdFuWPwNqzA56JqMxCGgcu8ANJlHHzXICP2o8Wgz5bzR2BKvc3JTwJu1FsD0uaq1eNLCcUIl8EG
WD7RvIRUvZTJnfaMewn9bw03jWlor07ekCS8+Emy41QcboXFTdPo9d5lewzz+uzyGwEPw3bqBNPG
FrgGx9utw29X7jIaMBq8D0nAMp6Gp9w492g0+4loGEbqFN+gqW3YUFRLxLi6l1oVHNay3wRevnbc
tt3iJ5Nro2i5KnZorIVU2ziqaZ+TOOTSxgvevObvZEynKdKXAmDqNSyH99aQ7rp2FEPZ1ukfs2pB
ggb+jTsHq4A/w9XRncQclvtw2vu2xJcQMsIea8og065/9d3xyLJIFyzYDyjFxlVbw9fyebfZXBi4
6XXo0IdIq+vGSLiejZZ4Kvwu30H4vUg40RsxBQKENtO2iMIwzJ2gbDpLrsLKea7IbmJoJP0aWUMK
tQ4SZuf4FJVuACVfdLFUzDX4XhXzbwwUk0WQk09zNZlrO/M3dopvhPuBfnXIOskWJ6d8sdsZyTTF
odPW7bppHf92sogRjcsP1pnBWkyqPBozOeq8dD/mdtiVopz38WByfSwYOXu4WfwBvkQOWsiCB+H7
9t5Mog1hab1K7OGZfLF9muwxW/l2+43XGmUNf2aYuD9p2z+4cjr8dpbVmHmXP6jcft5YAvGnH52C
kB7M7YBNCh+vqjf8q59pypW1mo0DPkB0JD86mzRzrazFvcPo9mGEUrch7xBQ+0B/hVGqp0mADTdn
o9nJCUeQ5HlV46mvi/BicyLzLYLG2RB5exUU+A4HApWgmrGmw62skKgQrx+naHzTvFz0mWydSeD4
8Kob/s+wxwebNy9EBB0HiFt2zJkow/eYyo+BtWfjcDpA85a5cSr8od3Ovvmn01Kt+yEhqmsrVJMq
Z9/znLWXDvG+yK37GQnYoHjMEg2tQZZe+7V98QufDp3Yhfh1djrfh5cSACiSVcgSRaoOIfSg5hhx
edkgiz7YJqxMaUHtR5B8WMYMOjhOY9xAB7cwP3M/HEk+sA/nbcUJQX64JZLqUGfFsv8D0DbHE+DU
G88exwP4cKwTU3N0hoJPc7LW0tnZdg3TZwCyW0SjtZ4LY52W43jxjOqmMQ6zpsoirD2wvvPIf1mz
3kvBTu8XuGpRRgCSRzWDlxv+z/d8Fllia4asHK0EKeVx3xU9PKUOfAuhslWOt5dphqRkrk+ubW4+
aW18qlAMdL3ij5wKenrdknGh0N09iY2ABc/jxW9+UiX9q6xR1Qhz25sSk5rgcvzAGY/5PbMKwHp8
lGIy09kNKYL4mFQVR3Fn+IqT+T6XFq17YIum0X8hSlTuzRJkaD08YhPE2VNRCRjlL6Key5fE0I+i
3Dsx7Hw+pTRMnEw90dHk0epl9X8tlzI6WZyA7r01PvwJnTobSlVvgdOQ0vUNNnDP0dusdFYRDCka
aRr85Q6+H5uZpIeutpfeqQJkBKYVFF9ZbQaPv8V8HmJD6RzqPGH4zFYpwndPgFqxoB9vuPpsJxOs
YDaCJWtiO4VipZz1QD5sraE1ZN6UnX3sopzb3KOJWgERg3eUuUSN2rHnMFrsq7LCLh76H11FJaZl
mVQ1WcACKkuIXe0GFY6aKL4RCTpKVAzewZtxDUgy3W4AY2FmZb02tXvtkAxgAfMKeRqQOnOB6OIM
M3IJOS2D9ojiWDcE9sW0lNhWQGjc4SG2SKnnUp7HumeTLUw4yPN0oFnhL8Bsnsjy1feM7wBrFCzp
mqWo+rB0A1uiK+86M58QUacbip0+ZYPum5rBfYv94jCPzYePrr2zhIvtSk1oJUZGgy5s99ncIsTO
pyYxDlh9T3NB6VbT0A/AqeTBCmhpzeCWVPXEvjQ07ITpLULfo6a1VMjYJRZkcfMa3Ok0cwTHHYgI
hH66qlUUHdjREim+luuiouO1ERtAxcMDArPJJUlxo7FCLEsWCMwaaxzC3FdTGvmtZ3EGCqFR9LM8
p3kiN0OCUTQZQAbENqidhVkA693c+poOMMZlK3pHWIUpRSeqQOuJvInMbiMjAAcTIDT+PuBefMUr
NWT3bcWIMKB+L4aVsg6tkWF6Pv9peYwibeJnMc1ncgn5JgRslgxsTopLM7MMWjtmjCmB1CcAYGsA
rpQU5uF7i0jPXAkOqas/Jww8OwPXnDeUmusfbHzicpwIcv47OuSxRwVkDAd8R88xYiF8qk6vSar+
oIY5fnp2NJ2dsqk4x/j9qtelxuLmwv4CVBVHXOsSCY1/mjpabiBscZI7Ta8MpPHNJIjPuRxflDlg
Cnmwc5a9VmzMMQjAIRg19+ZNYkVy5VTW0jtK+pKp/TF0+rMrTb4LXnVXqXCn7ISqhtJrb0BCQtvl
rw3AnjT7zLpevAKpy3Nhz+FbI0AS98pDMGChUE2rkA9YxelggxQWH0fGwAiYV9+MXxLy3UA95a5u
wWRVY4+fCVwwl0nCcKTjx8V1mZ48H1VZG/7f0YAF0g/5vJpLnoQ6/4JTrvHMN7DA2v44tTzobe5T
b2Cd2bn/RMSHVpodVbcdhgc0PCYU2PozXhwYGwwTsHwRUyOCVNF6g0oHFJ/B6N+ujVMiosfJhYUO
39nu7+iGyIxyhRQy7t0F3+kYBr66aCZLkadn1Yq7qoHh5ifma1uopzYhtGzFkjOV8n4Mn6UkwGC4
JTP1yiwAa2Fl7jx3PA15dE+z6aJPXrwyiDeqYdStsdni0Q7yKT3Ug+nwSJ9zJ+/OqOvvWXHtgm+M
fHHbDUevU6x4CTcNuDzAE6v5KwUPfMzpqMMV2EOdEi4ILKWPyvwTaOcLP+kP8729DS0HR1f2I7LJ
2acO23OMPbnjaMRqMK5rSLw+ijdIl3kXMJA3jRE8mRcwzg+eeLlnvF+Y4Sy/6TZaEh+zk3FbhSnI
2NEB2Dend74cD1UdXQfSK4HbX2wibaU2viZhvTmG/6TcGVdSay01LYx5uyk8tUnExKX/O5nFR2Dj
wuSjlPYWn+z6HVbzfWWlyd6PNg1ad1Ubmzo2dnbXnidFBYpnQN9Ngh9u0gmEpchbl2FCnxAcL6Hq
Rz6XPyS74pWZaL0xfLDmQNQh79E2HibFd2d6f0FOMVXPXvKWd1hPzi2u2l0Z2c3OaJezKZu14849
PEos5eH0tyvS9wa0mV95T0zDQ26g9hHmypFzYr3TQ8uUA7UZ4jekIoqyt/NtV/OzZoCtt6By7uIp
P+QJSzCzugXqGBOwGmKAuWudExrAd/cn8BMKVBIIbk5B3ikO4u046C8vmvFdwcjjHPTudA7eS7vB
rQq/cIrcXdspvCKWaWxT46ZRnneDHlYhOfKn1h9tNO+t8O+jvsQ0mdbr1CGoavcSHBtAm67kQ0Ng
2d1l4m8O5Jh5nroRpnevK7O6TCVrQhQsGPVVpnNx19hfMPSfRsPOdqD8t14/MR6tYfVXHUILw1b6
ilZlYVHBFqunbmsW86nNuRU5kbGFUIedAf1F0B+yjtr0OFDHtbZ9jJB+8zTnRQcdXpc76D73uSff
2Xa/gcUAoYBith7c6K7ubZiRVKCsicKHNOnlq+IY4/IdafQkU2TccOyCUwU+RUVOvpO6O44RFDhz
bXihtU7N/FmJJcaq5g+Kwle6cKwb9Ki9gf/IqWWwr1zyd3mgyXaE9SlzDdyyUXqWbtOf+kEY+AgL
okr9O+jvCbfEjLnO4f2XDszF0cZCHof3atqLuVaPLWNJ3NeiQE+oAFNloNIyKtCh/XBSCq1hTSn6
yrBFxZUg+hnZ/pmdnCi2vMadgleEcyf3uR6Idj7G7PmbOFtsLcCdGJy212YM70NLhVtJpnzVuNUP
RgVrn35SWjWfkP0q+qzNTMGCt6ZyZTdVcBOxTJVGcFfM+ibI1ZucBEA1Q7Lm0pBErVva9BQcsdhL
6FZZevZ6sh1xFi5BGueV2q52NcBqWLOZyvU0DD+9Id/B5V5jE4u1zfwHvXWDrmMl80tBQ1NWQ7sR
gL7xt+R8S/41CJu9YBxxv2hDq3Z0mMH5494qTH0BVJtvBrOTG8wcGJ7p+ppsZn0MbI6162OTzid8
TmOzZaFrV3VgQHfNo6fcIBWFBB9BrjYfY99HteSEHvpJ+EuN4LJJjb2R2tahJ2WbDC+xU9OmW+c7
JHC9fuPWD0MNrsPvc2V1GcGNDNah6XjrKCf/ISdIM/Qm3ZQNnVPg8tldFG2iDv0HwGHOigzJXZRx
2Ra9cImlAfUoZrMiyl7W3OkkjVAhI/VcGpgLbUX207TtrV4EQlsM23aIkh3oj3yl6m1Xh/muNt1w
F4w0v1XAR92wu851DMs7OdtNX6LR0EJp0ZkGmTLZwES7txzdsXDS7hqk0JeGjKNOVD/7YfO3iL2X
GbrDOA3uqou5o0+U/zJKuEiSoCs7EXzYtbjArkla/xX5h5FBc1VhubJKKJINlZpofzQxI6gRu5mv
idVyc1wOO/4dZ5WEA53YxYP1jvmCQ0FpE6BdXMkz5sYIVCj+VYdyxwduuJdydrIn8iuIwRx3Bu2w
XcqfcQxq2Dz+K61iOGSks3C1ktVs0qwLo7Nt8URiSdsYyufEae5mupVKi55sz77DpXhDeId3TxfR
uaB1O0QUrXurOvSp/MmAt0EwRoUnkM+dzHiZo24XunQac00Fntq+FrP/LkgU15MmeNowkDX0W6OC
nR0UsAqhiawgEvbcDuVpLL1vTJZqVbc4zjRG/12S/JH1zPlMgQClNT6kkArFk6ieOwA9mxem5dyd
ZqvptjP78Uq4MZwgE2V7GGqYotWAYsvKQ5hyXHNOqsGhg9YO7LWRM4od6XKNYAVklWw3g+Ko8psT
VSPfmyBXRFj60Ypg69bxq9XLmwUpvwqqkwOwo9I8sIN/NiaHOhCvx5WXfjUgvh5NSf2IKgdMq6hH
WRR4G95b5K8UpBy26E8ENEVkQLJnhHna3GhBACoEQblxyjTby0E+JxAX8Niy9/ksaeX8ToqSUNc0
3EVNba8zSz17uFvZaceEjYOPvBPhmyRO3q1NQ1FSkDAR0PVzk9fDfrDj545udu4SXXYFYfWnK1s8
mGYsod/l0cFM/tSBgwlUtjwbFpSiqfCr3cSCaC3M6jag6sY1GcpGQX+GifnSktw9GVwGt/ac7gpv
MF6mZKTBoCfGACBiVxoxMRlM9JcarwnRX70BaVYc5AhDhVgG+ouBhC4iRfjJ9Rh1JR8V1fKDyL/n
Dp4qT0d3p0Njg7v+vaisDdIXmPLO2iXQUGuCZvvGCvtLfmtx+9xkTacfQgCl2zwKjUse9RioeUnS
LPTXmTPAi0XGwvEzwwzMnedWD7vJbS7dHB7jovrOsIBxMeO5grlDlVZrmdxcOmdLIDs5yvQ2lPBl
jGbwTmXbo/SQUM3jBnynysWRtAHhnw9pjuKuHhIkoI+xCocdHtpPN3VYurQBsxG/fNdgNcQ2Yq3b
dsRU6XUHD7Zvxg1LoNbU1jJDsqYftBtjNbjViSQvaYkUXdg06aqUORpzggl159nGAfGkuSjdP4KT
uGjJwcEhtLNGL38WVfs3q0uxUVXlQCRAYGl8KKdNxjklG+tb2nlxwXrZc5hPjw7UD1CZSIzewBpE
OFAytXmohb6TNcWkfBxXQVhxxazK+uTcV8mdMLGM1bbFEay3/2T5odU63EzFbK3dWvJ2sQeXsYP/
uw7ftIESb+iwXFe6aEhwrAXdfVy3/gSJtVhhxBfOxGnlpEz0lUN030/njaJAjcX9GKuw2Dep82QX
E23H4/ziSIyRzU/m1DTKN7dlUVQsjW60tjL5OdRf6SL8AU7GDgnHzSyvUnvo/eUt7b9jY9/YWDHw
f39rr9uVfcX8R4VvViWAyUpGn+S4SQkMZLWd+kkF+UDIQ/VrptjQR1BPgkg/Yy/YYr2/eG9cQGwT
o4z/rSxUBS7KU3nVjfu38SoO6+HODAhAedNRenCxYvw5ZSv+OgX8TLIp/dbBxk3epPhIlHjlkaYP
mhcWqL/j3vampbaJrj5Cn2bXtvJvrXorAmPD5/1W9fMnKa1Nbaa3VWkpjJLDTz5jM568+3Eu7zuP
YogaTNrKocrRNyLrdpBcl5nOdBlNRbmuk0PmtsZ9uPyQva/2DngTSFmBy2pUz88yPI26XkA+2kXC
Zuo91uZ0irL+TdfNZk51euphY01IlRfFN7o3i/TIAPE4FTK+CL97g7aYn2KuGN0wBTuDsNWmZzbE
zT6pdsCQqOsi8CMq7CH4UzjGdy7SCK+SiV52blu/PHdYSZH8QwzwC77LwXO4kV0HGN6Q3clLIaQJ
V7SUljUG6tdjHFFwafnzrnGap1TGW+DMgqJtE4q2SJYof83R2M463FUeD36oQD2IC8dVb5WmjrGf
t0HCgSh2TTjnPoi2ie7Q3HmgNoP4A2fxYxOo+8HTbzP0o95LiZ91YCyWCCdZs2nXuQdNeQxFORZX
KgJ9tHsRL/KpMrXdgUF9dCvGGQSMMW9jx2LS5zpkM02uni189BIH6E2VNhEKqFRYyxa0UsdpC/3g
UFemtzZjtvnOu1YW2Zze6q1tFDH0DtL+lDr9HzMOTxym/gd357UbO5Jm61dp9HWzQBMMksD0AJNO
aSWlXEq6IWRS9J5B9/TzcVd3T9XBmcGZ23NRG9i1pVSKSROx/rW+BStIo6GsGVyNgmA8c93sVgvA
2NdDmJDnVQeMDyM3I66nkUcDhBLc9QOAz1WqW8u45wxPSuafBIGchRObz4pKkrIASskCNlh5JhvI
aoCi75rJMTCB0LTJwPcydK3oK1kWbrLO2Feziyl05teQZyAIBbee4q4/mNqmcDNAPWSi4CkzZKmN
YG1I18fxrH8Odl6srZwZKWN7Z8tJsbVSjUee5p98zQz2GjcSVtlbMWYG3J+BtRF8b6JO/qJR1QvN
eo9h1D5NoLMALYef0aXKsDJ2ltsh1g6YonX23GnyKUyGQ06JBdwLzTf82buJ+5SvY8KYLbLU/NGh
Y2g/SaETVaqjkYv827S9C/MCMP7a9K4aN1g7llSLsST2QUKCbOWG1CfRp84+i6G9sRSBVLONNc6G
YR1FQfWOzwuzBj3kjDP77zH7KarkKtPh2eChPomOfgb/o2R9MSWMGmVFvq1T8YblJm2aXfMArpnT
wIjjHTMgQAvlhz1l2d5qsquU3b5QwP9MZcL/1yyg8zq/Dbj2Z9/skK9jVNiouiDLsMu1gheSai+J
7TxRWs0tJDHkwh+GnVNjpTSDmDpolKcFVpVgp8caD/TaXbWAau9ys+Uz4/HlG9ancp09TPmrJ2by
fCtWWti4W7C4SD8YO+HZr8Qs948ct3xI18R1xYJdy8pL7JiNkNC3k60zbJ2SDXFdtpaInTiQkSg7
k1Nwkk92QjTYmpx4beCaHqGrz978tQgH5iIVZdG5hi0+jm+KkXE5Rn9amiBwA5jAUlv4O5bN7paD
/t5ZXKJabDCd9RiLCobwPeVk1RwzsUyccI61j0FTtMP4o3nVZ4Fiu6hnbDHwRuPU94RpInXNCvO9
8llb5rPm6gmypihjFixe9JdPlftnhKITBLTshoQ2Wh2D/9JHVDPhmkxqGRtptHX0gAGd52O3ThpI
TnyxL+NvOBvDKnOir8Ch/W8w8gBlOV6Eep4ef/3Buis9Nl0N728GlxQ+tjxH1c0hbsOrGTK/meoy
ZqMkMNFF6t20g51hxpQIeVQlRMbVI3y/0X1ArLbiC0U3h/Khv8DzYSqr9+jozMnadU+Wm15Gc+e/
RyyWj1WWMzL3P1jNLEa38w9BYX/oylo4lf8YUqbJY25gZRLcljQvgO1Y9XbyElOASduMequks5k6
9KVufFFOpmjB6x9zU8RnvL8rdj/3oESmh76k7TqDaC5SSsNTy30QXcEzxwQzCtKI/L0TfLrSJitO
WzP6axWupqpPqPeYuhWRFh1l2Lm1uy6gaptvSpAAikRG92aAOt3NCVJPFNM6crE81FVyMLXkgqso
3g8VQTS4rgznHTZj2H2TRSwcdKLagxpQW9GKffe2s9MzrWSIndL67pVEMc0CtWn7eMOMGoF9OBF2
XDDb50ZXQbqNMEXXGUetU2yH5EhSHwuEPyVweQkARqSjK0NxU/bsC5Z8HiZCfwQWzQSeNdaughBP
VnwT2zm1GsyTlpkpswUVZCbySbD9gLNLB1F20YZzgV7c+dSEhdn47evoSHA9yPOwdlFV9hWP2i0M
qJNeh2rdGWEK+n267/KIHlSHBO3EzFWNyDuGonEW6BwXefpeJ4CA3cLf0Ed5rixqbEuLstuafumi
Q4vhHOWK1nuc5Sr4iCPIFMJ8qDKLUjEg7AjT0HwnIl80NdRbEqjdxZ5H+QnMP08PDFbBQ3IYq3Id
jNU929MfIK7RjUeH5wKdG4kqowi3mMKL27Tmps+nQzYoFzcZXBUTs5YDfTvnnsbn99JVcNYVJjty
SsNnZrFp7J30HQ+ctfWn4hmaJLyR+pxUKrpRQgfm6uYfJDFJ1xnjx+S26TH2R+j8xA8jKhQrTe0j
M24YgiMYL7V5Ww8oeOt0/TsjlWSjWip9c2+ixapa6uYwLZySkWnoq3Dht9k2LmFnRK3+okb3OtSt
2ENBNNf9ChY4vxs8pFVGdHkpMrGz6zg8NcX0Jsi7LxRo2n3Xa+W2yCMNz+2TmBXkKD9SG4nLoh5n
KgB3kKTKGZVWQN4LbnQ10zIfmcFBn5759kYYvbNJQ+C13wHj+zgzJMTXcVHpKX6eML5rPPaebWf/
2KZx0mgV3xp1eiTkwh7N1g9YbEVMawbkJnflVemqMtpz43V8vum4VX6Ld2seo/+tsDMSXx7jpbbC
lqMJ7xveEM/B/pHxLj4neQkTl6acDvWu1wri/5vKsZ5iMphTMKGed5zswzxATeo37PPe4m8KyGM8
SfSgQOLiGGB5duxnOc1B17D8i3u0dE0P3hQSjt0zVJJa9InZ/hHc5b3pUgLhuXyWxL32TkoLH3yH
pWKqTgLIYdcT0gRmDhCh0naf5G96QjD3/2uTr2Ha/5PJd/+R/+X0MV7zP1p8f33P7xZfzfnNMz3D
wDEuPcHYRDf+6fHVvN90R+Kr9TziE6ZuGM6/TL6O8ZtBR5bruDYX3Wzl/ZfJ19Ex+RKbEI60yITa
nvjfmHwxd/z1L2WRjhCZdt9//+uvlxdYTyyLdaUtXYufVH59PER50Pz9r8bfUD5bckdY7iy7+qZR
EzRw1FN7XsfIA0W/Uh7smYbYTF0hmyc8BekaCOnf6y/4wTc8s0717ECqB/+J4Mq7X7I2UxWbD+Ou
SiaX9pJp7bJYsjtYiWbuaCAyH/xAsPEta5JD+niYxtuMxEQ9hT+ExO/9IH+X1U3qx+feT255Vj6Z
wfAQa+3et5Of2oxvsxrZyB4fDYmxNi4VwIfwx+f+vEhcHnGg0Teq4VFOOSBRGlwoUPnb16L6EjcG
o6jAGh5c8hpwFAiXRcVRKGIqpIGwMc3lAIu5bwqYZ2CpB8vQKXATNjXiKn1A8X0c2KZm+CRv4hQ0
vz9Mya7LQMtF1lwvY8j0hjsyQy50WSN1WJXRPbMuOiAZeTCWJzcqylNaBjgLwOCsigA0GLd/goPm
eMkc8m0DtUOOC2ioFO0GryLS3IDmgYmtbeZUW8m7pgbmMwyuJrkZ2ih+urq/sJeNQHvmDz0ch8Em
pDWw69BMSc1FFuJMybMXKhchNYMuMkN32E29qI+ZO+o3PHef7QEHgOnpuFrqh3LyMAdT9Ckrqjjs
Wfx2Qib748RkonXZSY3kxpD58kPvGzlmzuyZlsTyxounVySvb3I6s23MhCgI6K1P2aoLN9nGrTZt
W48hDnXUVSe+TY7Eqhqyd7OmJp5ggmZMzzjNWKi0/GH7CSaYQ8MzCYpaDBesOIYRoQmbzATe62mC
S2DqXrSOh0va0ooKl+TodTG2LWhZK5WrhyiKvkpwC0SGV0Z5gjhxEQyzWHQFX3VZHL0JmyG3V1zK
zKa8F6BEy4wsCAUFVt9dTKodUE5t1BPGLpMDLbmzqb6xwG6YRrIyYN0tM9gvq6mmv7Yb0kOE1xQr
YPDQgvlbZaJzFlIZOTWL/oYsMRyQwt7SVr1KBkLjOjuUfvyyOnpzsA/cW3BuV47YOwPtzYKeh2WX
2AX2AuNWel23rqzuhSqVGFCpSf27EpSQZfqmFyw7TY0VS+RWLpCdet2HNoXYBjuKYxuX7DAq+Tg0
JZPMjF8lRnvYOAV5fJoVlhOG4m2B/ivJwTIIdegHHnZ2FdbbUfdehO1fQOfgWNGZSYCIe9HZ9EaT
B6afU7uKPQzSfnXGx9phnf9SOvIZNwTcSSbbIAwTmc8clknhmqnSq2Zl77RKRpCEcCDSi7ovkeT8
8IM5VrdMAKBCtS7Wkz4/P6F9AexQDxCd6NcwaDzmvyGytI2a/HsEq5w8QhtvTG4toiu9dWlNxzJL
zX1fnOHKGXtcNv1BxMz69YHeVV2hftjBwUqidm0b2btqgx8yrmsnaO9skd4LFXx5jEeWmc9lbPfu
o+bAr6gy2M153ddLm/nYatLFfV6xT7Ybi0tPAk3Q3V3NBnEZ5swpmqDM1gScWOBCnKgaOn+jYxQ0
JJN976MzYc1aVk0HnSifeFgzl5jY+WqOft/W5F8x1T+TA2USaHNnG4WiRDt8KCuG1HapXckkkhIf
nwmnHkpEFNIVuEpYCcSx/+FRqLvOGo5XPtSPkXA+AmZ9AKFmqH9erUqHwSM9iwuRYREsSjJ5ekwI
NUlBsg17I8GjI33oTwkbNEAZsNiycgtictWbz4JhLht0fo/ayq8D2NRZMh5blH5qDr5KPX338Fdy
u8+eqCB41UB84f6xnlVUvkU4u35PI/6vkkOn6As3bfHT/tv8bV+Yipj7h+2vfM5//e2p4Cdm/+OX
/Lcv9KfXbf7914sE12L10X786S/rnNTseFbXeny4NnB2/pgR+n/9x79cf73K01he//7Xr0Ll7fxq
QVT8aanB0/q/TyD9R/r5kUcff1ya8PW/L0xM4zdduixIbNsxzDnc8891ieH9ZkrW3J4lHV3agrjS
P6NH5m9S2ixZXE+S+fy1lvhH9MjyfuN/WbZjeQZ/ClJJ//yl739fbXC8fg9K/ePvf8lVhlKetywz
5jXWHxYljmm40tB1KS3dJGbKGunPi5IxVUOPSR+CTxoeTAHsCSgsRYMnbBlbM2EaZcGvYBFt22AL
wMYxOIyuftUcu0h+tpyYC5z5MRhEQQXNkvGGu3QKefSil96Sr3mamrSUAbduh+n9D4f4//LeDc8h
gfXnd+/prqsLIYmeG8Ti/o8l1ZQweKx9yE95mL2JAK/xTL522oWIxy21z6egN7iMAlQo1D00z7m3
VUuDleZfNbLS+6pjhCrhCA6Tdlep4Ozk+HT0/uqXlBKODoOdCWRokMM6KECz8HEZ9FcmMDl8sW/R
Wm3uY/hg4lWFYpcX+bMXcxNyXBh8Vqd/hRrrq6aiunM0nNsRJ5HwvE9hOGxC5rRImQhAqB135zbF
myAZV2sez0gyD1z3j3XKeIYF3mrCELP06EaW7AfXaFgMUvGBQ+p0l20FcjEc75HEyDOG0OMAbnxX
BrKKItWKbxK/bwY5l8dCTGVjsYv1AmWMEdJReuW7XsBKrcl6BLlcKYdNS5lAOhOdvMWqkq+qBB3C
j4sT68pwnZQBnVNOy3TzE1ILtEaVNxxUbZV0/Jphp1wM+/DO0+I2ZVP/gFnzNIn6YRjp/4N7tjA6
boEOXOLAZIXDrlWs4rDKEIapy01Ssu8iAp1P8jLImP918EmptueZqivy5rl/ShuGObClFlFRg4Mg
TeHJJlvUieKPXR4gWXuSApR4qJhfvZU+BUIa0L5lo5EVmoixacnGs6eHtgq8xUSuaGGNzsGn9H4R
UWm2mP+N0cgWLtJNLRHFAZ9uE8QuP7BOfo7z3G7OscKQr4tt2zSfepLRcNyJG8Ilm3amgJQST5vK
3RddqO+2GZB/AktfBHQaJAoR3NOe3AIuStdffIxCkbYzqZtYFX5qoWJmPmtg0+WJBuIbo/2idT5z
i07ggPUQK09qEqWbvWrJcAN041yypabXbdxLQfio/9B059uocdVG/ldu9R+R5z1gUljgB7hkJzub
z61a+6RF+y5tmkugxue427dJ74JFiy6jlWwGP3xxNFZT7cBzTmv1A123exQSYEU+cd6iO8qG3JPT
12oBz+9Q+BoOBuPOzIwHa4DFhHcZhc+4V4N9oGruxSxd1nQ12ULqrW+Htju2UfnuW5gqLSl+yrGi
5G2MKJ+3nsIJRBiqJfSIZmGFcF6x+A5ahksyPI5o0ZotD92MzBItlqyyP/rSOyYGcZ3xpWv8H+wM
fHMZrn69TF6f6bXEu2yv+1J7r1T/rpXYm7qiRlRkgBcFRN/weL0MbnboyvhcGoC78ayao/5op5R0
yfq+D+6oeeOGl9nHrC6+gLQ169FB+u6qk4snDB+lOecZy+VgtGqdziY1q9c5WP6BtkCEwfyh8INL
WvgQCKgSD83ujGssZxLYvrLOROJCTl8Q12FDI4+6o7Ox8gI6AjosF13fEGpB4Z36ZzfhPJCtu7Lk
+CND1DZlebvQNT/auuy5gOciTRaOoQfMLabolTZJe1i7o3Hoq+as98AXYMGtqcwk7pGfYBsSioKm
Zs6u9EpxZjK3Qo4a8KgX/knkJoiTGTjR4AEHDTai2N11jn/RRpoRHDaRjHUWacvWM1Tih9lUXwTP
IwgYpjvxOcyqG9ADc63FeF+rek+s77PRsj3LtSc7JbcQofMvouiU19qlys03AJK8PYE7NGFGG9OZ
y1hd7LOWmtewp8kg851DKGW1GrEadTKOt0QULiWAj92o7ZrJxSI+CqbAZniT1xLKQfCaiIj62tB8
rkqP8vWQ5neTD1ZDF1aSFiacFUs1jR8ojcjBrH6LctvjwJJJsJGt98XR4Yy3DnVH8LYiGIDpr0Um
N5obPwzZ5erplul8ctDIPoHLt8p1Z8lvN6pXk00aKPXQ6bo0GPehRl4ujZMd/N/yIdIeYgs+lMbY
3tSjdjloPLMc5bxrefdEsoa2Its4WzRVjG3+gGQ9NzbAOJABYZlC2w+Melvmq3a7jjL4QXa5BGWw
73CHs9Kl59dXWJEJ63Kowal1zDhd1OmF6c+VP6ZJVbND6UP9k8vqI49TGA25tFY8I4Ex6hdKcJ88
1dV7I8vXfaJN0PbGb2fe/lpFJnhkiqNG2eGe6/LDKRyxw4A/LvJGIvRF5sYVISjHBubVVMTYqkvA
VwDFVvZt1K35qL4tKIZNrNPf4jyX0EFJ2LfNKhtgv5kKlmkFVL6No2nVuM6hVjB1LYv5BC1gjwgG
jxgcNqMbMgtofVR7phQyDJ1tkqxCXdPW08LrE9zMRcBqJO8AWd/FJE1tpt/CKq2FjKgoLuhPoDV0
BmEiUham++kF+bTuY5rBTQ9e99St4zh9EyNXABv0BoN1uRBT/u1X5TGrqid2BAI1wlmUnXlO8ugO
i9VgpA3Jv/6qAV3YVQkTpZ5vy/UKYdKGXzB5N60MtpX1gSmBrIhfPmv+zsrVTzhE7EVU+1YWzpcy
+1tbL96dJvguXUxZjbFjevA5WaKeS7i5eov6reeUxHG5qag8k3BVO93BQTGeeocxPpNf0NYMU4KU
qBTVP1gF1y3xAJR6ZmJkCxv6t60fixHCsjh7SW/tGaR+hBZNn2nBezUG85WtHfm0gZBa0NinhGDY
EtV206D/MoWlG2M2S1ZtrJPTjrCICuehZuFKE7Fo1qJ334y2vhd0nIOp9pJ1ORkr18nsdTZSOFp4
+hnIyLpo0ZXYs3JX8TTma/ENXBF2fEzg7YTRdIWDJDCfGXs+Whb12rlQm873ujMl9IBD7JOavGPW
AoH1k2/sht99FZz9KOQ+WNFuJDJq2qxX9mrPhopXeds/eAoYX6xHOsVml87Mda5sMnzl/PU2Qy9d
r9ZEq72FiZUVwwqBswGvRjdNFQkC9eSICLanhRpH4lV6EyzDLH2qX50E7GIbhvoisRVjf5vecrap
p7bXTxgFlnrMHTajF2NVd+Eh7YiNx2jqK/nBWe4uNE9/lprxk+VARseyXpU2luqeLgv4yd9ZYFUM
aSLFJrm8UQ4tjWYzfpdVdVtjxSYR/1iVrF1Hh/aksfZXccYoy+trB7d+9NxUYCptauhUkZI0s4k4
mc9OQ3QJyyJ4Opd21nB4Tov6gwXOOhEgrvW59iHH6NRgAF8NPcgkOfzUigL43O12PU27S/geuIWp
0sBvBm07riuqyOqMNmZQoZNfiwXs2ps2YQxuI7FxmzC/PCteT5BYFxy7cZGK8jExsteB5dCyHqTB
ip7MkA062dLdQ0Rfy3ICT8S8mVF3VWFWssWhnqvLbEwIGxtTRWsR2aga7BAJCKPB43OkqelOJwWk
ISCucxfaF6HHbQPJqTLg/ieJhuWqtR8Hzz9B8shOsn2jNxQdpWNYlzVsr/WLPeL1bmFvu1MiF1GM
OUDe2ykJAA7WLkxfsyb+iYT1PahwSX1JskonnA2F5m7xkiqcLVq2TJR9W7vTbYKsuyxd7iVkN4PI
O5XGOmzibRR7jwwn3zG+LHTd/MxNhTLmVt/CCfSlMYJ+rxhh44AxF8rlaJBZj/xohVvixy/Hu9F3
nmqeyMtEz3so8UgMrDvXUmuwTJOR1rykoUhgg+mGn6M9yjKutr3rnfWBNRWr2JU5UY0tfe+aiOKJ
O926ytl04IID5Z5gg/Zd8K0FZaYJ+53Ya5mPmOUpHoa1Cq2LzG1yKbPIJ9QBBwAj0Kz6TBX62K9d
JIbxfeQcM0cOJyiv70E/GEej6S4BCa1lamQ3WZQM67BIr1pe3Y+29sOY/OI3dzIt5i5uMBheO9/e
GXd5zJNUaT8FVHCFJmYuPWB8Cg7ww+ynaVPSE0Xj3rr0BAaMdicScs7EiI3lW8xI0E+WpWr3dsuE
cWq7R7MzvoxBfZD/42NqH9lO3MZt89gKYLXp+NUm8rsrWZwOLpIWI6J7SWUD3gEspr3urbSm3MWJ
evbs+Kay6LeX3CsbU/tJ/TcaxTFuZLB04eubVbgZquHMvLHVm0PZ2ofMSkmaTRJy85OL38np1DXJ
MUZF84sY8OkCx/kuqeGFXG9hRkiI29pSXHwL7Jkq3c9YlNa2SRQMydC8n+R7kTuQuMoK6Sx3WdqF
McGW6bFp8i1hzEXYOIILUHD/8TC92/JECybhjsheVFX6Cl710MfRqep7JqCaWvPzK/ay+Rs47YXZ
i6/Ympgmd9GdkbU7SFsHPRS7LteS5fzRJ5ykcEQR77E/7B0BPbiangWlWGEafgbjdArrcju/mXSo
Lox2bsskWUbDk96wQkXzeu0R8BF4SemM6IONWz3TIMviVmbgm5X9HZA6nx0FC485iBvX3x7gjyXN
Xi80MXOlpydVEIINtWbTVsYarYX6oyDfMvdx92nxU9DNs60bs9ipjlZL8SJGTL2uzPeWNb0aYbIm
NFTQMz5sqFA5sQamXrynO6C45j6IkNi/RWn1dn7F+IC+Nh5EjkXsu0cFcNzD0KrvzufOGidQoMPq
njnltDTSy1DGXwRFmPqzxbY5DzYM4mEGYnRtNU7qJqxPkq5CD3KgUu5DaFhUL4ATSKEpjRbJK9NK
6CL3iY22Nmtnp3oJrTM6B9jODJW556ECDZs1TRVYK6v3Gf3Wnx1fNUfCYqJeQ+uVG1+z35QBmBiU
FTDteaAyGkTjs0xWuJtMVnLdagIac4c5GRgAhNBFUOnPSTSdKY2cvQ3Y2UiYsTcYH0fl3/A/MdBb
HStODwEV5uybZDyCLxRed/LuaY/gWvw1aOtHm3H3loU3dap5ZUObiIc7HXv5Eiea/8ID4gK+ODxQ
dcFWsuyi41ARvgTTvHCyuHtL/DhY9cgnBxqpAcNI1spT/OZ6N2OdPrph+VqI6mA2zUeduG8aJoaF
g75q6rAUrZTgbxsQ4fVfqzZ78xjUscWCKt00GAkBDlMWANxWFh8kgG6o/ANirpPDsLlM4gE/2qTH
V5l1Z7bk9wHhxAr/Fwcwfs1DB9cIh69MLWoJs2cbpDJSjGKu0hO5NphdaIVOOpOk2CTS264NS441
epOWx89shFr8YYQS9eAS1RxMgGr2ugmfAw+SLXUxXLkyX3BRkx7NnysS1ACs+KD7iBICU78rAQot
lCxxw9h8HaEtSp+bMD9nQm3H0nvRNULakX2KXbHwsotbKkL00aHGnd1V8TejHgYP6XB1w7rfxVqx
Vb18twJ/jyOn3ps9beJjeJcWAqCyIbZMQeIjCczoPmEXg4jujBth9jexG9q7EoWGt6Z1pxCtyxDE
pwdoE3gWjPdWkM73A28RZebV4i6IErRLa6KQHvaehVd/18mFr36JkvEVyMfWtSfsDyYLCrJMUyTA
MLIEwiwaLyMhdrXqtuSsgB90bGFg1BFwzIOSQR8brYBxktNC/5+Y1jMMFbaqCeWxdK5DcUvE9SoI
7dxYer3LTN4qZvka+UPh6LcZ8lMCxzpQe66Yr2JZQXSnWPhCt4lA+2vuvCJ7DWFBxDlVnWHmrBHz
Hdf7cltitsogOadNTQ/3w2IdEzwOWIvmQ3Abx/a5huvGQ5LwBUM7dkfVyg9KsSI3cfKAL1h1zwfQ
shW2+WXrlPemfKyvCmScQ/wR25BcYuiAQjPFclne5KXL8loHhto3d3aUnBlmYuuB9h+m1ieN2eSX
NOx18myEklmzXkQrxnNigRPx0qLHeT3nqTSIykzsVohOy4dkRN+tIIbrvQ9ExQDTrvsabZnBaza6
rLgNs1iqVNuBccFIaXevU8HnxGKkXvn8CiQrREVHS1VG51xG5wY5teKoMB+8q5OWgmUF3nZO4TgZ
NQrTYL2kAbv7umOJE/gFZFR7F0ygX2VPzK7ZGJW16+L2LsHbDzz3ozW5laTek6Sb0TL7FyAor4mi
6ZGfuEqz+KqbhMOF+dybwSF0oyujy4bMwIpCVogdVUAR3pA8DlVNu7jcqqbfDg3HNJrMndbT713Y
D7WHocURFxXfgcWYDdlq3bq6sTD0/ks27Y3nRGeP7BZVALxa2629wTxCoIkK4UJ9I9YeRTVKBu1V
lTSN3a+frTlDvfQrumNSB+HFyniwF8a9VvKY0aRVkVpnklY4z4kY3xUdo2G/FUp/QoqluRUmNQjz
/NbJeSaRmi07C0tOXWOG3rZWTL88vwrrMGfW/6bHxMpWZT0+2ZF+66XDizAUe8eyfYr7N72+jNr0
NE7h1YvJucZDEVAhRzPcEB1dz9gkHmOB3KIFokTfSCTGfxNhxjIhKRoDMvz0JITnLka7xeiSm1wP
Pr5orUSVdECTpo46jEwOCDYE5HsZhyz0ZnhNkxbErGAmNnCsoHLk9h6YhbnWPQ1BV7uvZrt4Us8h
WdKx9JzsQj2LaF3BkdaQAI8El3JY1emqTNRXTXiWhJa/lHb8FOUDaoDPv8cldl0PhR2sLlfjYCPn
EfUqVH3U1Ccxocdy4vMWwojZQ9dzJTCgHWA1aDgkqb02oATI883lWCEwNz12RsHlVfSU5EwI+kk0
XHQ5JCsI3MN6xDyRVmVwdOnBrZUIoJO497UmXXoi5C3RRp2hKZeZqb+YPuEODAJTRvrDQSxZhhr7
Ly04VUgmumhv3MgBq9gczXSALhBZRzjpbH0beZb0HBKY6W8aVzUryiNMUGc7eh31WzcUzyoIiYOr
4oogDvuVT29WXPybDorBfIfICnXPTMMGC7WsG2s33zF0Sn4XXYLJKeZHO2F3wtXCgjKKz1nNSLEq
8dilk/Notre+5OpyA++sISJw/QYUlOTTQ2OMOx7OBwv7JkTs+WYGXCWzMNhrxozRsVYyZk2qpZ9D
nqMkjS0NLdyKnbg8UFF68tPnTnF7lzXa79jc9SEG8Mw91Qo4LTNaVTO4qDink0ZXS8zlu9i+nfLw
LCdwKOHEKtW0+HTa8a5EHTUJJRINGl47qM2k8rRTgaemM7tXermWfk9FGPpGT3khsrFXbUjH3U9u
xAye4P2KVpU8uirR4IVtNoqFPxcVeb+651QZhvAA+OOp8Cwcr+MrNNZDRLAFLsaB3kWW7fLGExZt
5B7Mg4keOHhDoF4SNH7KkujmnF9YUci3gLGrXvV8QMLut5XGV4zxbQ527iYYsg0z+afYCM95DR3L
iA6917/IEiIyOCKICdhTcNkxeAgQheMbL5cnYueEIrlZ8AODvHrMuqd8Ep/90GNwz1cE5jgJ7U9f
tz+NVH/votJd1M1dkN9lffzqdG84S+6HrtkK3XlnphUsy5hHlTdLQNIJzzT+1MIjJ4k3HUTqygfM
7kh+6HwmBdze+ja9+jU38JwtfO7mL4orgmcKNyQDkhOunWAd0JSHb+jVd4KrDpqnYcFPyDs8N2Vz
YwzBOdX6F8uEQDuYO8OoNxpsEpj+VFBx+/Pj6b1t9H+8u7HYQcRdDy5FVBqCn9NQNzAy0fJC21oA
EUwoMy8a/knLozdU1B9NymJh65y7MnPlunMH9t42FoNgawQyvIEdiPk6B3WCCTvIefTizeV8qhjD
Z4b1LHzkSDzgYam/y7kfZ7CzrzHhas35QB2WK0PCuCx9pmilNqvz6M7PWjjQSzlnyzM7vCli/cv3
MJfHvLoR0PAVFzOqZ3qVkVzTMJ0ucx4F3OTyljnsfW4wjxgQP73wCliZZIhtEniBJu/OJ2XnUAwA
4vvRNc1T6vGXLsFDrLUnj3y114xXz5/eM8XB6yaBhGyMe+oYeMbxcyr7YcIs0+KmWYAvB7IRXttg
3BjSYpBj7Sy/emk5HbGBTsknz62TJevb+ZOh64kXr+7yeHjg8Whbb06Ei3iqj0YRHjNQromHz1lx
DWn9lpnsuuP8LSRTmHz8SkYSr0Z0Ncrpycubl8L1T6WSn/giZqFRYu+BWtTn8hMn62uH4MFJ+xhH
2Fb9+k6b3ki/rE1LPNRxe5F1sO25WWp2T5iDT6ulHVap8aU3oq+WrKyt0PMdGVDwaiU7LUbuYKN0
n/vAV+lhPFJDTa+HmW+UXu1lyUF1qGenZopBdldu8I5i8LbcJ7gPR7oeOOYmdTwFRvX58YmPqN2i
uJ1Du/mEZ2Ogr4bX2BhIPtgPgWjXGWe08PXTr3Br1++QKbrdfGhk0BzdihOnmroXnc9oIcrsPu6C
hzRktmTZxVPdQbzR9CeKw2Y5Qn9yCrVW1BJKJwKSad5ACV4XI29qcP6TujNZblzJsu0XIQ2do5kS
DXtSokSGpAlMTQh93+Pra+FWlVXW8L03epO0a5YRChGEux8/Z++1eXbrLpSk8Ttd+GGz4AZQImg/
0WycM8FCjefldVKsM1eHv3Gv7e1G3BgmQrRLng32Subb/Kq2xgSmuWuWfcMGwwAFPq2VjQ+bKVfI
FXFQwTBI9ANkRgrrJjBn6t4Wr6UQaNcxlw/qvk1QznRyXjuSUF0r765NMb6tG0UiKPoSbX4tjPAV
pbvSRs81B2HV9b8xP7kNsO73iX5bP1m2wLqZxFebqdumS30jb698Eq4rrDlbDLtJY4daf7xgmA5N
YflohHqaxCqAWvCCFqL2SXHA4ERhcBMMDiJSC2n7iyl+Fm3yzGUYh7N0mC36P+H4oNnlzvVX28Fs
KQf9poXiq8M95WoKFzp5OQfD8FBn2sdxLWwXTJC7lqZ1zUtbdVva7x/aND3WJ9y3PFHGCxxUuDKo
qSdWPPU2U/koJAIUhlaKj3Qpy30d5sjnUIvKAl57EwuUTDp5kBSdQ26/RXVYXzIYJR1AiSKGuSEn
PSmJak+aEOE4S2sA4ks4NURoUnwVLdkzQX01i/8LQdD/i9TnfymI/j9iEoMy+ze5yqpM+i8d0eUz
R0f0gpj8M/3fkqB//sp/iYLUfwkEPmAjVcyXpqqiSP5PILFi/MvSTVOXkeNosId1/X9UQUh/ZE3R
bV2B5bFKef4bR2z+y1QtRQZkrKInEqb1f6IJ0vRVD/3vuhouQgiCVumzAJanqCv5+N+lytUSmsvQ
VKTv4O3dNEFT7BEcbqeEwrVS5Fcaeva2T9XxUAPtM5H/XTBnI5s0nSjt7IumjJhorCF2FgxG3Mr0
1zhNjNPYD2/NXMcgU9HsxROiZRoKFHZh211ACW6iiWlyIVVE+hXgvjMGPleVn79ZBgWo05r/bi10
17ouflVSBpt5jaeBOGoo/FNs7QkZQoJCRMLeJyjR2tfTeMoIfzRWUaKQBshJHbzhglA0r0DmgBFM
4u8bNKo7Rv07EL8vpnzBlIdQVw8YtwzcRbXZtfrgkM/23y6npZDWNb4F5Za1zEGmBj1JbOEkWaod
hstHGhTPeka8XxvzQzL8Jyq646bGN5kyMF7Ybt1GVVAN8Kc9QTvc6bCWk4eHXdIKsjP3/xM9LhjH
IUikfCY1ZJKUl3VgR0rZO2Spn0yef0Ot/O6x99ZpdQ7saFeUiT/m5VnNuluf58csmkDulXeTzjuz
HOsRJuW9as29bfbfWkdjaI4UP8vw0s8rraWiPJLnJyLzKHgo2rj9vQUx/bGMPiJCmZy23/cEBYRc
2kpXLk3NeDJGG+rIHe4OEgvRv6qDN80+5luy4dKbpfdXVZ/vQAZ81AgIkgFPZMF1sDjHEEtPofme
EGvB+KrpSH3D2Sgw7fQZqSVGIX2kwWKAZqxeqjg+xJppbso4Kuhm638F8u8z5JiDMkQvaZTZfgul
YMN8HdItEzPfyiVuCcYMUq7vtrlQdTfHg45BJsVzXhjbpqbGsflekerKO7XgzoNwk+T3HkRZgxfc
NzFp4MN5BYTUPfSme19kzTVF8xyHyksWVjCSAXnIkAdM2JqbTIVEy6kBF6iFaYScYDGX/JgWMD/D
0C7cbpgUd9YnTKjQPzADititqvae1YXtJKLj/A7Hb6BI7SGsaTJlkU57xa7hZtDJRNtNXKKnIgTT
KWSQEpHlpcVRzqPigxDFzYiPPgKpBrPFOVMGyHNysEpOrZxjetYbpKY1t5f8pGfYWUaZSaVFghaQ
MevDSkzLDSS0472s+UXR2b5RTis/07gF6NIVjOc+4AUcUWl6z+ew2sY5TrjJCq9FR4I4wcq4XcKY
EyevJCeX98YyBociyP5GpoE1MZa2URv9WGVJdZY012Jtoc1Ie+ZFQavVaNVWS/W3tpoIDBr5Xmsa
aahteCEiPRvOGgEwiU7eJrqjyVvnPoJ0LKYf8IsSpvzQW6r3OlGBYeKTgj5YOcjM/TYcAEFn8OJK
1OAm88xxYSZsA3QRdsvkFBv9+q098Qf5TtLgE5YM8JsAt/ysGn/ntu82o/pZRBai+QrdWzVlV1ml
N0gwQ+SXqrnLwkbdspWnTkLHusSNKkALqcwvp55eXU/Z0WR0tVWp3SnpPO1CM6Ep0X6htuvdHjjm
wVbNT2VsJ8+MRgYgcbQlp0BzO5PP0yfRbQZP5sXSQvoBEelbpQJ5kGoDexl99K1F4yP2iW4cvS5K
T8SePykLl0I8cFdtmRj+ah0sYTPrKN5IdrY749imuDDsID2bpuFNGuHudnOuDaqnmU1Un+eDGkfC
zefiJQk9ev/ovLjTOYglwk3X88rWSlNvDWqvseVVivWcqbAVpWB7UpBbQ+Y1DFw3fJ8Xe5VRVvB/
YkAfqzoqp2/VMt5mC0mswroUCtv+OJ8i4Anp+IE/Vrg1poSqs3HCm+lzDh5/nwd8RUGkY/zCoUnY
aHStW6wOlbWCnzSpdwMNcV0ny4eS5CguUq1Thw0dH0q1MAtcjPXvSQ3Ky7Sfl4UU0DDbjW1q7yqR
fmuLfsor1mSsRrpbpO1r1ALaIo2n38h5MTwFz3Z4U9F87+iPIxCIUH3CGJSs5k/bNG6CmX7qEEK2
PT1g8skBcjBuX7L5glfkKbMKPHM9tae5EBRXlGngaztNWWjBkz/O+RryVblEMZFnT/dHyIRyNSnT
JTQBaaTScUyghAWnCTG81+hD7hrl0lyqqmL1YMcg0j11cVscAEPWp9Eq96VJGmeaJ1cQT2c8CD9S
7OYkVrtBimZK4advwoqGDuFmV2t1Jyx9u6nCXN1ybdoLuTC3YlJ+ypnYWHnUZuZWvEvFQniKbEZs
/MhgUH4w55TjK75I7ncWaWvWkHIK65qT9/RmSGrvOeaIMG2s6Svi8zeBubhTiPkpCdGk5Ph/RsHN
LIPz0jKeb4wIOGoGI0kFykkuGPolIEYFwOGdXsWvrbp4io0ykFw4TKNZyvDKQEcQxfpfZi/DJulA
1rPqnMokjnLJFl/S420aGkTbKSR05YQyoW9ygk4ioagi2liTYMRmQJ5zQofcpqvIKhhgGDQhxGgz
YCuZw4vB9PHYjH90tdWfF+vOVmtv0KIQUDzYGWUIaxXQQ+QpMqLgxQCUqvD6Gula9cdjuo0KtgP6
o66aBajYqiZx45ypjx2MC0YRcFtk4axC0rjYTN3yq87ZWWo9DlpYTSniE8GU2aUHRP8UY6/e9AZN
2BZOegMPqarC+TjUQck1Qaocxt2IZRhDWsoM4KGkWZMTVmDJdOUnWXltkvYnVsG0hDkd4EAHppsF
zcUcplcc4Qo+rlBD0ROWRArDdRbA7u0fel+lW+RDwNsTf3U0jUpkgUhvq/YpXupDFCDhbft1AFp9
M2ESjtnAPUFh88UIKKEZU5MUzspv5OlH5r606xVlvuZC8Op2XKL10JwdWGxAiyp5qxNC6GRTygJa
LmGDfETKVFCpaYnyykIE0ffVeE5W8oVA2dcW4UWqEGJCL1KYaIM6O0ahuCKumLkgEkWYz6CCEvNP
Zs+wF2RBMAENdKbg4nWGByMp/RMBUJ/MekL3McOP4tHCyVPpDOHGJd62+zCZSg14QZ3AxIoyhGwR
MTI1sbQKooXkS40RXo92F/lqIXVuoLCoFxsAhBgxenek/oIXQalch2jVa0OC6TF+y9k6wVaBygbi
d+mBLsfcEg39PoXg0aQ8jDYEfDFExWxMpePYdkpOZcwZpdmfKpHvLjYDyH7mc52R/Y3UPbPp3xdp
6rUhVCLQ7vSLzGfdoNKz2q+W5ffBDkQDMHoE9m1GEqxoH4CFM2N9tFfK3ETWNypBA/1rp5+j+btC
OiyuZfaEyOAryT6t6G1snpZcdjS2jRg3NNIfTqSuoqBLoC7VnzA4SFVYmDZ/V+GjMmk/0NHKfmp1
PypXFPO57Wi5r6hAQlLchJY7CURay2nqiS7KeHES1KaY7WQGyVNjPgGW3krEi5ch+JyU2S0zXHnZ
l5V2JimZBLZ5Z45MB1KA2fYbI2NKrUtieDI/Ix1LPi2arRKSZo0sB3Rr16OpPraFCuSKccNg+QKa
ZFf32KQ/8bjBqbJdIH1ejMZeDtF6KR/asJ2CLTyApGfjUj4kOkx2+2wLoIgxdVf5Zcnn2h52NcbM
2/gPrW56wjWFTvgqo3BuoPgzt/c7lLrmmmASMiQnspbriZ37yC0HKBaojB1DiuCHhavJ34XTdWa8
5hDV7QBQ2zXqZWywZPar2GRTr8dDzGD1bvYWROQ1p+FtpYON0cR69evqV2bGD1/kFtskSRiNZxdE
tXPQU95kRe/yw465NOxKkRyyVt0XhIqQOe13FHkRLUELZkwhw2JE/Q1wP2awRLZTfVOhpD/p5DsC
zqAB7CbfFW5FNfW6cQsIKuxPNCazyFtV7kySEEvNrrq2Zr0OFZFwl34PpILJOzvTPaCZXK9VH3hH
UqEahh+Gy9F1YiQCRhpR+Y3WE6VK1m/b9LCSVVsPFXZZlU5ysp6LN3X2VjCd5NnBNVTOoJAgV2xm
rBKLl8q7QfpUwBTIF9lygMInulO3PkRL45iisAYsSzSB0noWmSOSyXjR2pSPAXVjeCazl5Nz00Ht
gSQSUL/J062MruN81hbITeYrvIh8PNU8J704DEwuFTcsePiOkM4UBIB7ugkpw5EgA4TsDGgJLLuL
6pWtFQFlREYY+CmMkM0O3Toh1Jzvz0F6yCIGWe1XiC8n8+EeFOmJDhv94GLxreUqZ4clxAWBm2Lb
cEy3fl3/hFAP9b/YGWlUJtg1QH6paOWuAXRG0ijSfXyjfuxyB6AYc2iMw0vkNcZtIYte0D5HUpOe
mlP9qR4s3BIv2dNwzRBOvrOxxmAIOXDXwCsHDx2bREjavXUkfUOIXU1WCd11LiSQVMB3AswqSUED
awGCx40ML9gmKk/L1Z/7yhnrDh25AzNksuEZ7trIMc2tkaAJObYL8Y9uKvw52ZezN6cHki6TAUAy
nEkFTOUBLiUBdrx4yy6vv8fyJ3mvrmW8w3SH3W54Wj2dd0HbFDgmNYjU7IbWE6iVsZDQ0lZP5KPl
9suKI+AfC/EUp+qB16qmbatsx5W0+FNxYrN3WM9x9qJhGUiLX/S1zbz+Vkv7lunRJlcPvHVpB4F1
oi2+S7MXVdkCP+JF7J4MUKCMeD5alG81dyOf948lGnVvvGdQVeFYge6dGDi4en4Miqccx9+s+xK/
DY7fZW9aDDzdeGXooDt5yS8trWZuTenLgkEieGpH1xLHHlCBsoV3RRJPDvidhI2r+CYGA42idQBL
IyhwEHb63Gk7CS802BTPZGY0uI12s9b/ZYN/DwNIOYCbGdA50MDCs0Cei39R3lvdTfpOc9fO36Ey
UfytCt7a1Z6y6RI+GPs137Z9qElg5gUzXVTFdeCVqGkCRk8eBzT452ntqmJjcoz+k3VOaJqFxq8F
dXiFx7Q0ZI5s5nhvkFMzeQUT3+UcI7i3rgOoUzQ/qlN8d/nNEocm8dTo2iineXDrAoC6W9lMnRlN
OtUbrZP4l72jfJBRFDa+TOGqcJHxwmRfjy6/oIZ7CdOS5vZsL3z78Z7Gu1FcSEqYP2d1q2LERAxN
KIzC5j61z8Lepp3P1CC2odPk6AiI/CSSziEClqgc1LOtT6yVojLW98eJuuRk9BBqtyUhe1PsVLz2
0l2ztzTVKFxR0ncx021vFs+x6UepX2fbTnvK+dihmxcHZuiT7OeffHEpA1GUET6RcF56CyeXdUS0
HoHTS7vDbkd1C9Sf1R9KLxW/8RxcZgz5g3ReiWQZ11AgZgwefavYGuoh1cjzRh/1sK09y93oTqpy
toZdui1Tzy7JzQIPfxylm8JeHcU33p86MTa99JQxqpymF1t7qOqrRew6kYVRaO3bB1J9SSVj4qST
vMF5EG3bwsuQzORMA06cECxS+hCpjFPOSewDeLLmXTYu6Uet+dn8ILqjpP5Ds0ZiAYqAjQYrVH7J
az8otz3HyuwtWsj9YV9LHl+I+QdZW4MZAMIrPTwuaxASdxoKXFJCXszoOiRMbH06ay1nTJxAOvEJ
Ox3hi42HlOJKdyNcEJCUOPv0HUtjVo+1cNFlsWf0JBCzu+ub8UP9NSieIPB2bklQS3eNrsTjNDS1
KHkZw6DaAHXoVggDWMHcbE0/t386gDnJC2o6u/QGsuHTTSqBo910cHZWx8HGKigBdwpzNqQS50F1
zfQkwwYCHkV6mXQllYuqCIU/JzfyPsX4wVyeDLjLfB5vPrlAuX1O3eg5iZ4a6GvlNte2Y49kodyy
8c7ZvnsCoQSPFOU0Nj7GMKRD1l7u4YIrcBxQpmCzWbwquKoyuEwm2AdGEIn+C3qZaN48283CtxW3
VZ7xDpXKMxU6xS5Y2u9Y37LMJGQVEoEGhRfkbhu8cPa0nMudRyOYO/gqgnJBFpqw4+WdXB45fCWO
P/OItnocPmvMTtmeHBApObV/kvRULvz//tCQtXRN/wTys4tUNmu9ftkXextLQHlZr5XGchbGzu6g
uWyGCcHsVpLOsrIHl9PMbJ9bLbnPbN4zV2Zn+mYpVsg6S9vJct9ILlLk48mZ/hjWETWY8sqzmBrM
Qo6Z3JXZL1tfldYPpDAwH76QqmmsLoM2Gr5X0JNU25tQey3TfUB/C+MF8PDA48Tm9B6HuyL5cXjW
c8pNRnE+H6lv/AkeNHsR/0TDtJwV4IGwFwEb6bkkLG1rECi6bDv4gJWLamYyz4x0Who5+l1pHXQp
kBu59zvZN2cugThgcPkS2Xqy1Uq5EbkznbJXujDsTqwbDlpWCBWConxrAOGL8RLO50q9rajp3HiR
wpPgv+hF9Nm2EDsFDG3/xwj3X43FZdMZrgDmvZrWH/HMtPNR+e0HcTWsU6Xv6g85fIGVAxHBqO86
OoT2JeIfT6+LdlfFJaTdwOZF59SbtYNlHGnHUK59K/V5MneoeymvqE2ganBAG+OOhRMP14pz4G/I
Tlz/JdKlVPb9mVisD8oTVMTEzmDH5+sFPx8eG3FKlqPW7TBiFlwe1b0uXXJu5TQ1KyyKh0jXPW6V
RNpN4QkApcJTzrxEeSFUgcZmTXZZsRUzan5H6yAeermB15GuNPcxbm0O3FieqGmTFerg4Fz+KaEa
PHFseHlFxI8LGq/d5fAU84+oI/2E24+DLwscISdnDIhqgyBLQhKmPIR9Rr0FJJn3ePDBT9pkCHWH
vtjm6Y4EhPihy2cKEupYwu5NYOy1w5/il8lvnNDwChSZIKoNl3gaHbZEM2v9visMSfwNjMMX9aHT
gz0NLlxoXrfmm6JzAuxax31FBal/FayZEbF85tu0zTJ64iAorrLW9G6uEjVyJZkFRDgcZJG9Fv9U
JFZ7iz/nmefDd3cL9v1NL9yYaKRH9MYPWxxMZrweGL0ql0pQTt0cF+VdftB4PsDTpkfHmZgE1/pi
fi+MXW9B7Ex0PwkM612GqXfkt2Cw5wslI5eMclsBhOMAmRDwlUepYTBgTtwEb9AJ3UWpKXltPxyy
vTlgdutHNy9rz9JLUP4V2QDtHvKsify9w36VNep+kiyPJxYJp+3tZ41+V4HpiCCr7FxkFdv9E2Ct
fZgHkHoHYHhrX7hdoJQbHlyeO/UXCY7KvuUKbG+MM86R6k0bX4Jlny5g3lDzeLdp8pWf7A07aJ57
6hm9bPwg2BeaIMVTYW1VqtrK4R7HjpFLHgU+13D8ZsNbEt+S98BC046bk7hAdyzWNxNTCBU2T4TY
TwNzWpTtATkiIvTqgJuJutdal0BNzWavcQrNbWt/aq44T+2XxVp/JYLdMtWdK3yqOsEYxPBpySYZ
XszhT0m/EbDMzlR/+9Te4vM/IlFz6/6uDIn/0LRve+p419j0LnGx7EZJ2REiga/xOFceMUjWfFvi
bSQFz0v73jCekM8Jb1TkTsEVhd4y0PQjC6b4tbCIVnSv6k46oOFwCu5siUmiimCWEWb5nowTuNWI
61ppONVWcwki1iw4i9AMEViAkvH6CdONSzFXOuasfPX2ZRzNVxQRR9JZkahSRl7hhNUUGgaCCzrP
mvIsD9GzZrB85Nh9iS9Bhc4aompfo28IFNdUsOAuRzvuPTrT+35OTmGNpB3d/CD6k5iaGzIbfK97
wWY95ejfgnxDa4NkP2qB0C8v6EMhwYJHkmEI7ScbibLZ7bt5P7aEJE0FCR/1amlc46uaFMOMNiH9
kNX+N1Daxs+mW2fLnZ/VwS3O88es0gkTQnqzo/cuCwqKHFs6ySHFNmV3YzBfYNrRbZJAZjEVRQ8h
YBCHqTP2KijaSyjl5wp17glNbuKNKgksRqJW5IQlvyouWN+upE/jx2avrRIVV+MQc23CN2rGEw5C
bM5N/1T27U5Kons3G4UzK6B8ivkDYlRB8JN8TDSTe2HFkgvZceqPrGM0w15IFatW+5r+JW3+tfwx
sH9PG0XS7klcqbslQgel2USTMHbyaPCJ42LQqtTmNHHKuWLGE/9FNc+mKZJ7amTC05KIs0SNXV3N
Xww1fAql3yap78ReVJF2LKr+3PVvAhhF30/OXC4arFDaOUON4MU2n5SyVS66Km+pE41NGBUAa1KT
uDn04Vx5mLZ2hX2ocsiHS6AwXjZWbU3A9TM22eZrIl/gV6AEG4zMq6OnYCC4zBwwFWDuSBwi+ujJ
c1pbUwEW43vMDcs1eBIMyTBqlj8RCo3nNlJiVysMBroYUWAf3zOCjaouLmE0kJariHS31ObfNEL+
Nc+h0/Xo3wD7E99WI9NSJOASoF2cMkMCtGTWPanooNaFFW4iSiTdpIJV7EbfyiLehuQFNfbNHO09
QwTARka+H4CZUXVFf+wIIMLE8Ih74jxz02pyqvHh0KvJH2Vlyc4ScH6goyOhhYwN1BzVZKzLr4LM
jo3WC53pUnNZ7PdKE995B1dZz7iReU2anGyNvrfEYG5j4zT4J1FBD7QPJRV/s4Icloa2O0Ob6gOB
PkcIGGtmuzAYarXf1RWWdx1qO4lpNHMZuiLtxdBNvaapXyLsdvkKHu1n6rsUNCycFHOjJPSzi4i8
hqIHdjnQq7ba3M+i9KGAmY1JoR0tXd3QS582CBExs0Y9V7mABmtp0+0r24eV5qDrS04MmqVVl0eH
moQ6Xlpe59F6jMQLMABjmdW9eB/JXgs0+UuOqSZmiWtlKe1T5Km9JBD/M+Dxi0wi8NRKIFgYyj18
MiSMMUiKqDWw1wQqHdsowSsqJ/LREliXhphU06Cb4MoG9Ibz+SdrsoTDND2ABFT9VDHxtpj5T5op
hW9ONRC3NvKHYa58HLTUBD09gsIC9sXQ/h6MKxcXvElUKm/g7SwUQEHvk/A8d9Mp7zvVbTsyfseR
YLv1syPW+1hyMkeahLMYr29nccylQ/4weyyPueYjbt735eoKx/Ll9qQsqzhZLoE1//Y1t3c7zTiZ
mSoTmbU6NMDrhjysYE1jZv4ws6EYEcg62MAfrXRXoXqxyf0acbNXIsS+cgnlo7bZ2RXUuFGIC8wc
km07h69TQ5ncJFc9R6YWhsZeYXTu6S1+YhvdlUxX2s/G4cnK5utExoOTwmkeObjjzLR22rMSZw+p
MK5ZZkdrgoEgDYlfaWgmT7OTvRGW+bFT5i98QttR5Cj36QGKIaSVMqcXs51+dZOTo0Om3fbtTSzJ
sTFJ0pyVuEbaliPFpFHASJ+QpUenenqMSgL5Vu4hOGd1MtDfpCOtJlYh/t4Mq5dKt9g0LV/rnwIs
G14UrX0gMyb+jQopn+c/gS49SXX+FsDdd2HyxRyAVNb2uQzkgHqsbdxh4hUyGuBjYxafipVyPSs5
9tO6X7OzSicnjdOImk0ApsVn5ukbBZOhSERvkGnYtRUyYeWquS9zue1ka4MT5kXSZoJrcBZRuqas
dmGxq5KdndScgaoxXpfAoB07Fo+lE9UhnItHW5a0BWnT9HrpJ8CvNd0IvREgL0crSnODgQbxqZqr
l3TeReLJNdQSFVSoC27hRbKlD2ArwNjIJqUk6GPtkNZWi7Vaf5RNdx015T3q+k8c8YdEbncC2IcD
WGDQhKNZenKCdLUbtT+NoAPcRJonETXNUreSbV68a2bDKTQVH31KU3JFp45J+9QUdKhSXJlJVd2j
VPx8WnLxoTTAFwLlvYjikKu5zTFb4TFKufIXFVq6QSeimkItC2lPYXuemLLWW3keIOE9Q2i1UffZ
CcXSa7zCkUm8e+MIWYA9lF/5YN9Jo5IOfXOOuiDj+1RpXOeCJSMzbdZFaDF8j/ZgmSyMV/jp7KE4
lVpsEsr70atm6Qlsy7IQDY4fcieFlV/7RQJUrKT7ybC/ii4TO4a3ZTyVXjk233MwknCuD9yhkxfm
kM/jHH6jw5dc5idESKs0dkcdfWRn4sbQFgJlBmsdart5lPV7eHCPRkmVvTIEdIP0QnKTdLpUyQJh
Y8BcQ0JjGnGShgtnAEafky0qjIvBvikRPqk1faw8HEjiavstYlNP16Nmb+pM+OKmflKK7mlRIUCr
/KNCU6UtWS90k2DM8v6i7J077EvKLuaehLeAzLhFoIggmgzOpNgEeUT8GIlE6KJpzTyRZU4OT258
BIX0PGjatmuqP2G4/EVSoTJgYWCBrsrCzT7XKdENWoP3lTGPoaD8yTqmHnX2gnqGFkmKoGmwzc98
0oGHhyNtvdlvBEZFq+O6wdD9lIHRGSFabyo+CcpfPIeuHC+payiCGAMT0EsXackuF4HqGtb0aoeM
pbpK/Roj4uGx43/WiIu8tqRR3c4jjvGWK1NLL7fNA0bo7G7QdQyvKmY49kPxyEwZ/I9oXvV6CP1J
Ki8LziFHqr/lIh08jnns+5b+R2/0Y5TgjiKxJkaK1vXHPLdPaE5ZOhBUSNMrRlQPsrnWa8xtoLqT
pjeu3FnC9IJ7bx0xvv6SF3pb6ulkNlhqY4x1ztRVK0r9qJjEy6ZLvw564esPkYmvkxAzBi+aCD+y
4gd+Dcnl+T6s7xE5nHupridMnRXKQOlhpvQsUVCj6u44thshwBeohrVNc86vpN0mYB7QE+1KG+MJ
QT5kXo0juhLcx5RGxItnX3pv5CRCFrswjiVHVnC3yNqnxb1XlZTYmxbWrpauOqnQGhmhjH44FpVj
R2+2UmO4nyBlaApffqgRCRDqvVfQ7JMkLjUnAqlCF8mwQWlkPwVW/2TaocIs5E2fM8VjMMrNUg9w
RhqXusNAALLP3Nh3q6Dd2nTdl3iGT8RNJm4fSyQkxocE6s30SFVQihOYEUMGzL3sNCF4I6fuPdVh
SsiBudPIkeD2pgw7wsm8uaLfpDX3YWpPTVm8p7F5HQ24mm3/U0vg0OEXZAUB1HRja51OSSiGB/FV
MRlIdKbD+k2zqCYBpndOZrxVYkDPw9C0pn2L/gxEA4kKnhg4uqUk9OcYW3UIRGBljBqOyeNqWXpJ
Q2Rnp2vnsoAhocm0CsSQsN4l/L8RXu83JRkItwoQe1XpIyqOpZo/hyS5cm8TzP+xblL0onoW6xFf
ypkv4ePO0VM6XWzIpKdKjE7ahqrdpsW5LK9LM52we3VwQrk8J7H+MRmEp8Rqz5C2OhYlsMpBw2VR
pvMW3vtLPw/bfDHMTZvT6+/j+gUa9b3KzUOkcmUjKp4KVyV6w8s0UEQWMY6eLlV/LGgmKtIqXoh8
YR+Zn4NQNvaVRVaDzHClqa0jVveAQcvsSSXNoGriBj2OXCZwZajGpG01iKJDkiSXobU5q6IGCT9j
GKHNh0HCP2aN+PZNUwpwShu7XEEgA2Cjc9tm+u5qM9giAy6YO9lMafKqPYpw4FrW2aZHgNtfNOzF
ITDFngxbaSc12ecCWhPLdu2lsGBk6E8+UHWa6XnToM3jWdcNuC09Es1xnnC2L01w6oeovhpGxrVC
6yPaEFF/JCqBGL3KmJKjPNX7VCa2NgUgBIl+LwAVePqMCxWq1c4YMT3ry7lVFjqs4fCJ8LCC7I1z
Iuox5Gij1DmtUVY+11pyJ0EDhhENOhQGT3qfFOeRLp1l5xfgCu3BxmV2mI2RngohfXg3TlIdhYe6
Z9RmGd8AGcNDNmJrTWbrqCjcQiJhA3CayW4Qy/Ji56PtEwE+oulZmJ5ok4Pytt0NWm074aR3h7Kn
0abqaXaDVcsZHsXyAUlan91DzMyhTqT4hnSqbGdYOE3KJNpBBObArPSboc/jDtlxuoEl7BZmIZ21
kMwYCxTzJou5/4iWDcWSxU7W0HWWKrKpZEkz5MRkDNvmNdCY8DMI35rpiL9sfb9rtqWmjFuH/bom
ZJZSUQa390dRte0//0Qx2Y0vYsaRXB418uJOkqYvtF8TLEWpkvpAEKYtaLuPsVLTS9XWv10APLmg
lg1HjqVE5GQDV6lJzVsa7rwwx1LqLGZVslmpBhFJOn+TiQ5qMhnTotzOxONMhxSo7L4wmz17ZX3E
B+iG/SycwkJ7WJnEVWWZme5IQP6sA9GzWSWBH1doAUdsPiUZXwBrYSpayzicTHXYhUbB/UQC1zOO
9RlltkpTpiv35OF+WmRo7SG3hB6RNqMsQWOXx3lPHMYlFAujyLQBHlsmqDDWhOyIXc/Mo/2YjNm+
XO9jwyrBnTttNcR+SBPChxlyH/rEmXpEDZRdTsJrOUayh/GvdOPWnnxBcLsnzRYC3iyo3GJijGYA
93kVtA/gPB/gaHafLeT9egy2Ri8Zn4ZGOwL2yif8NAoPNGOtEY9XKIP5sQqbjkdU4JFM9f9g77yW
I0e2LPtDgzJo8TJmEwqhJckg8wWWZCahpQNwAF/fC1VXzTWbtu7n6YcSSSbJIAJwP37O3msf+ows
wQZTyaakvZRBSiQ/iKLUocXb8x22GfG8Kzm5fCw2XsZB7R94Trfo9KlaMyQvPMffDtEMjXC+dRTp
W7PdqhjslkbSftqK9/Ry+oQZIefoqo2XvjYIOs03qSz8ylSdgzWA7GX/QlYd77mI6AvqEhemK1+a
wm59BFiXDpGAGiboSVpMNfVYrHUnhsBiOu2SDFI3pVZBa1QuRENocZCOCxA6BbOo6dt2Cw9aDg55
o6NwKrvyOwo4Io4septQ7MxYeZoCj0qDknAd4q2bWl5vPUfkBTr6/97rti0hiLu42hvU/uD8yr1n
UxM3KQ2xeKDTUJj7Cg6jn8mw3saU7pHtkCjBCw6mSULjQp/kOM2XiPhc7+EwxrxCgR8V5Jck3XyQ
UYuVKMwNIZsMEmmBhELfewqd5lAqng84jCRvC+CUcXBMgnO8PB/AXzMhSQaN85GGZVwXNQFPE1Ne
YpMZoSMVblPkG0ytba/sL244MEJhsNqY3FoeoSZFQTbcaGVPEWRbSACJCi8K6k65IuGQGXCfXSdo
Qou4sZ42vQpKLZuUelDVETu3zVwsaEWwje2fljpftLLqFmUYHPF2/bbJI9qJtazzlJc/clgBb+PJ
YLzANc8JOVRzHzoXLGHiN9Y2zUOEK7qzJB5Gp9lPrGEVpN0xq2HAd8bd81BMKhIDVa1Uu9BtrY0J
kAIAoYOSAE034bq7ltaew3hwcjsYa7VKp1bNpjXeRx13mKsj+CPAFqkZvqEGDYo06WDIol639VQz
NoT7Yw/TvgjxMoX5G5uZr9UD8JHCnrWHKnhyzql6BnQ7i5hHOgWn0sTmnnXkrdcGbGtTePPcniBP
psCYT0IGeOLJvh++dHTJiX8a2ZkLLwx8/ALFkoAE5hYDs1E3Ap5HTVscVDXI/EqwSLRqvGvGvngM
5QYbQnF1KszpKQJPspjeiQRLGa6H0bo3meLVAQAQzRRPGdEvTxE5cozDmjwlLe5wULGLoDFR+FdI
4DAOUBsSY8QwgUSJkHY6EpLeiD5ixyZ9q1F+Rh23KXGFwSIzzFeWg7GaiIHQVGNd6xSTbumhJCAv
OwcKOibsEkFM4WA13Bhx3JHLLO9JFILfcdR7VXNQx6d4UHC9IhtH3JoNYhPzUsiaN7eCrO62HCcW
z/zeOIFJ+xHxqjUOT4dkEZ/RgfoKwRrAbMQFgzIw+baRj0fs0IspzrF7KIiBs3wS5E8zVYg8TC/o
v4PNnz6nGckMgvlvXN6/GMNff0c//9sf//f/j4Yw9z+zg/2f4lfZNP8XIJq///unaIl++MNxVayT
nmp6jgVF4R/BFdofpg5Qn9gKZ6ZEkx3xTy8YhGjLpbXCp0j7MnS+3d/dYPofpmGp8zfS+PickfFv
ROj/jBCNtQyz1z9zKxw8m7qj6UCobTrBqj4b0v7VDKZ7qFhN2r6cG4+4YMtTEUycb0zD9MvIYcIq
SGNr4qKEV08XSDQMjC2xd5Q+vgWT4ve4DraJ0NewIfem5RK0VFfHpHE1GsU2XIVMWY9zlEQYHlyl
rg6q7DYe9HQHWuAirxhZGDnbF7ZRDn3o3jkCoQtKBklPonaZa9KcT4b+K1cbtJnNpzedk9p66xUq
/SrrfQfE6jrzJNVHvGWfWpQsxVvwDMG8WWXzhLS0BvWmqNWvRot/KKhYCkZwY03Hnw5LXcqjTHzV
SW6qHRmbMjJvPRj7FciOg4bPiINZiROTUQVF2HmSyW9yDlnrsSKVdOmtCnhCnyn2Ka3Nda6T6NAo
Ul16ekvdppetz2WXK5t5d6p0zjogUnmMi89UcanxlT7fDszfOHGrZZ8A5MbOQONn7Ukao5qtHEYx
+OAS0Eur5xBowYb1gEal1U1L9ddAxsdyMsMVFq9uGSX5SEIRNlPZHhrNPLBYbRuHBRw2KJIdStc2
EHuuCQY3gq7WtLbeYvelEQgWKi4XE5vch928rGO1vHtTedVetbj5DlLlWcjOXNcJdgBnHDpEVdZ3
FzS4BnHlN54iUYahhKp1CwcdPn+v1LNtMrG3O7jvq5wM3qknhfF/lqP/Cq/e8zTTdsG5/7+p9Qcg
/n35r9D6f3zRXysT6HoHMoXncXgwHdNW+XZ/uVR19Q/V1AzVMyybn0IEyz9XJgOqvctB0rXU2Vrq
YS79+8r01/fjc6qLwxU7/n9rZcLe+m9Lk+Y6GGjnzB++JVT8f+O/t33lmrlJHWrk7m8o+zA/G3Hu
AD68dvqtT6b615QjgiYs2+REs2cVHm8Ebaq+ZHa0YFgGbcLdDC29GnJcHWSj4tS42NeSwag2cREL
XzTTZ27a2ZtjHhP6wasu4CDonKVO9DxocytL7R95rp+obiYmNnU5N+S7xcY2UV+F6EPrnng0TX1a
+A+PifTCnTON71wg0tt6+sNqzV/XJT1tOtvbQlgcjFyWpz//ldKZQUqS+iJC9DcYCrIyIMuv0IVb
Juijd1U90mpbRWE87ek3dSLa1yMGiwkH4zNNjTrfdOUaTS0+mPHAoOZhalF0IQsgXCsd4JOspTlY
fuh9+lra9LS8gREQjgW+aK4PHSZKMfKKMusjxFKBn7dJckjRnOpl7110rd9NbQNaSXWmnRtTgns9
Mm5roAiVCd2IKXBOGNPmXLu2l0gtW4o8DVLoDNLJttiufg/IuDW2H9/t0cnRjrMR/KXvomzsNZdv
gRNfl4ywWg3bUhi/EeKF6UYGyTLJamhdnoqGhjXRLhQshd2BcOoNOUBvomPRLSIYjE6/pSZCu1d7
50l3j6NSOzv2kMWQcftYRbsdyWenlWhxdrRB7ekOrl03i5H9w8jBQY+iQFXVljEXdO5E6WYlAVku
BhtKnBuNH+Swt9gSViarGLJoTiYTR69KwqgVD51pFVhuTFsaHhIOcEu7NdY2ScSL3MluYxncjM4k
vh3JbDK36ocaMQvSmU7uA9EjyHXMV1NilaK/ANsc/WLQoO3XIgs9jOt8GGGFerKyVMxdSCPQvII8
v7XxvWaSoocB62224hZdVUwEVCPjFDOAuan9gu6G1StHYWa7MfY4xaGoTusfRTg8IPDtk7jYMf65
Ktmp7KpLUzcXRgCHCAmLQmy7INOIkPdt6WTg4fszCVT+1BV71ADr0jIvUaXRNX5R1drPb5OFMj7O
t7VbrtVwWpkKUslJ+E4LjGdOmiQ/VockK16C/nP2tEHL8HUZrjv7PVJrBF7z6MLdjjCCDWfacuQ9
GmQNNfQ8bK08ySa69xE48xanxZT4dqn5o5c+raFYW4w8ac/+oqOyCeIEJIS3jxMeZDkiM21RYCUL
V3p+SG2dTvohxKKV9EybM7ljYr/L5rTmYHhVjXxvld45TPXDUPQbFX5jJYbthDy1NBKfs4oPmfkI
kWRj6xz3VH5eXa366MeQE081WJuCt4HznD8ykHPzcYuZ50B8MlmtWyzy2/lDeVhtuk699hLPDGk3
mqi2Oler6SDHNG9jYG2Io6TxB1YMBX1sROdak0c3Hm7zx3PdupBaehtND3uFsnH1j04fN8TarvXO
4GCOtYf/5oKxalXuE0FOFZ0QYN0/cdbRmgz8eKB84WOmg18DP1zvrXSk+66uorhGjR43Poa7Bfpg
x8P1Tcf3Qsu2BgMWWB40mcAP43GHFZXGxAQtGQt4VG438+VIgmnVZc7WQ4uZptbV3hO0tYXAeEpV
3owxOhNHKzTuPYcMJn5YGZ5w8OITgJsvEhwvPyDy8c5qh3Sy3udXSZsPPbzw0f+RmVuTL2ascXuu
i5bBhPfbUlnS5nTHIT8ZFlgaA8e0t48GZ2d89tBP6e/tyaJ8pp7zSCKxisdwXeOYMUu5oUDHiti/
xRJLCkkQBuo0TCFdjuVE4xW1+a6k5TQwr3R0pny5fVSGft0qjW8mDWHBBL+CLo+QSWsWjzcKo/ky
6ZhWxHQq7B6yQczS5+1CprCTSsvDJFZy2mV8qjXimx23H/OtPF9zY7BWsro6JoEaGAJltGbInxQb
GITLNHpogecbLrEYiXFJtepSmM62Ee65KvNT1ONcNS+mGewnJbqF+9GLDmPJXSTM49Tn1xFUILSK
C75meiDlNowcgjo+GQog+zOWneLb2CBDN/DVOgM/juyccNBcZHj3gnVPGEhrs/yh0a5JY0LwbyRy
Y9S4hwdOqLpy4p9lyVR3P3FS4KWeahYLnmUR95u80tc2/MWAZkcVTs9xgBHGQjz/mTHL0mK3Vhpj
zY2wK0kyK3kew8ncFGV2YkPdjID2oEowjkDMm/75afp3S7uSPPrqSYdnRivh2gTyEQ5cmIKoKI4B
hX0UmX0cEjTSXr6zDPDtAmKNurCzca+oCP/r4ctlPqaJ+GxJ/RJp4ZuR5CcvRVbnRM0dW+JAoRsB
vRCck+abKhqDdeeVjCY6+NmQ11KbkY6zc7lelh3TkR7Q64qlRnJCb7BOp+4eFVxF2f4J3DNZMOs9
Kap9RNPm51zsrHrWjbqUKFa9ML8GpTgKASa3HE92ToOPuEx3U/Oq3fSTXvuywgwPV/A6nd1Of0qU
samL8D24F6n5oUARK6P02ubVR2gWWF2oO7L4Lib8a6MwN6x1e5O5gbdW8GBMLgPwASBRCYaWCDVZ
1tjRuGWwsozIeb3x3mCw9MwT/+eg1RaqwqxTWZsab130S2lZZN2FzTHDy1Ffq78yUoxrBpsYIkIz
xaCxFua4cok5AH275tS4oOs96DTse96SDAE5wuFkjP0+AEWiVMz39UszyR2HOpni8tZmWZALdkCi
JMRzYUDOSSMSFmZH/EXo2TzUXFUJWi+rJ1ggttHbGOu0wf+0JLWJJpKLqlzDhMRClAX7EXpz02Fu
gOkeby0vWo4hMwFW5lAZl3NMQMevVLrjMtNfuSjEMuL4R89fALz7c36dY2dA60SuMkI2qPjoQiAv
zaOleZSoN2ANGMgRB7QckKHNH49sUstb4H0E9inYygzfHQZCRm3I2L+7ghly7volDOD5znGPgYc7
yaQ5zxJjafOjubQYJI2293t+MZlbHRKcOO7H2KHyfcio2NbDeBLKnA3X3Qt4yivi396bzyjLZ3Lr
baxxhGDMJ5GD71k5C1m2jzZvX/VIuZlFdHT6LwvHqs5iEGkedJO5OzjbHrDX/57v77xIr3lfXaYu
gnF9VegPSlNZ98l4czrMJJ64J671GTU+EHxUmuPe6L1DhWIrTvK95oXH3vatydk5QeRX6UBE8QzB
AwXNfAcy/T4vnS1IjAsNfCpxBlDW7zzJV5aO3JU9XkWwq4avwUASPJ1kj1uv5ABcasmxGN8mO2Mh
T1dxTPq7Pu4ERUk3yXUX9g8rZA+2wyMqIUZQ6PQJRrng/8utpxb393qes2OgR5SQUAR26qGiFtEs
AFiJdYzKFlMedQ0B58vszC6bFtle6MbFGFt/5CWPQCbrCS26dUQcig8yuyZEbfE04gca9rU5rJiS
6wA5sBsz65X5sKPvcjQToKJzaEM3bZG70N7G6VttFZsWOnqzbgHwYjG5cq/Ww64fy607U7tt1FFo
hO0RzIcW3kn7gJdCVrgLYsM9prqgpdm/AHVbzNd5VLx7kV1a2V8Kw/ltN8PbaBafY1y92Dp1GeK1
IdF+DQWg5PJqOtyJEWZgxcLrp5sXxmOC9Qp/b+z46M6XQSK+AG0y+6bCIPylJreTlhPd8nGjAoML
iLI0C7lTiTRUYi4CFb7CWmoood/SMRoJendydkbD2nT9cCITHacCpTRpRMRmtEOxiQzl3tNmJ7B4
owXhG7g1vK4ivOp5uOoq8WU2xaedrA0dh6ppf1hh9OqWWDy8B8Yg01bQmDAE95ruVdguRsPNyBKa
8enGggstxv48b4S5EK/BimTgpSWnA6qV16blKwb7oxb2hxGpT0IR3omGf6mkeARueKbH1WT6zWmL
d5JRrr31A23OMa7DezSpv0L5EuHBsj3JoxC8WUb4pufFJ8indatpa6y5yMi67jF/YpDdK6ePqkgp
P/ehGO7ga14L75JI96jH2VVN8ncjwoObV6e2Gm+SA4PIT0kPTsPqXhOZXzWzO5tTdAfg+kAbeSn0
77FUXhlcTs2tfhpG+kPW6WdX8bAlFg5roGMqj0wavsw71/w659/Cw3VkKdZ+flmyJGYq/N1zslDa
/qVO5I2K9w5pYIEczp+/rFC71/nLiEhEWYz0XBGnMeG9ZKQOvfgj8wBmcxMFvf0RWdPTkO2divm9
IvvLTYLDzKRplJAAEQlWvTs3on11hvYV9s+1Mycq1pjbXLnZsn0gbLiWhvapju3DC6460CP4iOeo
8J2yexni6am79XmomNNk7ofAO2sl21GXzzwIHjplBDBOKukv6P/btC9/jFScUessLOsdLNRayTW/
GNwHXCLyCrJPzxRXUA91qNzqxvrg6PwArfbKvFNH5zffFGYWvCau+zG/jeQKvUzDcGv0mlMMftT4
aukOL264zS/BcpRXoilPVfMzNYOt5nWPvrPPPM2vutvd7WC4xUMBxxfIBZ8j/m1WEAG87e9unl+d
JrwbIzdWpV/CTN7rJrm24qvS7ZNsi51pyQf5SB+5gu6TWPAlZKe3wM7eJf1agErH3hieiilfB6Ed
eGfvTukHQX2KAnGOO4VC0H1khjjrnfZUnOgUKidFt9Yeaq75hXe58kjq4KTF4dv8S2VRvW+0HxHE
WwkjakyuTR6+JW2+l3H3CA2Yx4RnYrf98/s33pnxHmA0QkiU2/wmT06wbMDwoOS8DpM4S+dLSYzT
/KOCyTpXoXad4vBZDcqrWXRnzXtGPc+9bM8IN++pGt4bQQ5iG8KnssDEIsIv/rptajd4tLY4m4Ny
cxt5V/gNGK2A5z2HhVjOr0clNApMPt5J62P+q2E0XRVLeVUxMtvtsG8FaaB5dFWxVUD9Oo7pxias
PWMWthZus/8zp0grTjb5f+LK0cF129PoXeZfDMzKMrzOpakxXtSvtGpe2SSgB4dVtkf59CaDS9q+
lxi0ecqg9NPpecxvwBCFoKFgmLR3zZ7hYeRHhRzvNF5j75w7Tbk5mffQ8XpFEa/LsM8O69YQjc+U
J1IBuBZllNo4SqdQvRp2d8KjEKTqM+cBlaDKAlbQxjwPc1hDG9yIO3qVVAY1ri7XdY7cm7t2orji
5pvvKLUOz43VviUyus9PVGcGV++kFeVHgPdz0vbVuJB2QOg6D0yWXfVePudXP44Jw0xCCA0NbVPw
iCb3EebaczDLswUYp+J9qlAMwPxxW/ks3Onp6cyDw+ycRt4rIqDr2LYPF7lEqzrr3BgeptG8dCn3
mDI+XaIvvMECk8JV0FLlx6iOWNTqFQOEtYkeaX5KJ318jmp/T8i6zHP1APHx3n5DybiRPfuO8UUL
rq0J2SxqEVumn14sfshW9efdwRg+NS04FXwLndYLSsyCQHuQLsUpxGI2BMphclWkvO3r/JoixyHo
g6MonRnXqV9tPXjMv+N8Z3cx3SZv3M/PqkXgQIvjvBAOv6d8FbC18UEgUlcehWufC907ukh9svog
uLUTbnFjSK9iyK8EFpzMBjwUTSktnu8B7Tlf3ciRV8vL36uye2295ocpJU2j9M8/07QBbqyT6NXU
xAo0Jy2btlH6PtHYYdMr2cKDkzr4uvJLJMSmUZvHYJlSJzy7aXmNy4z9cqy+oEYvMk0/gNJ35oH2
hcbptsLeZ9BURBkVNAHcTIpCMFjAVlfziloAV/7zCUgjH4Eoutp+U47RUdXfypTbmnpwvmmmMPJz
zrwpgT6p5b2YLnW1Ph4IRG7oQrTd2WkV0LVsC6Hqz/8l+2ZVZCnKLwXug7Ho59gEZ9xmKLOLYi8D
G/L5uHANHDtImFtiPmIL9c+Ureals2Q0rCTXyiZnIzm4/TfgvFMFkTCdcIwo1rEVzSE2L6MRpwu1
LfZKy75lc8TJY8zuGi8bhWRLCVwO7dnGNq7gY+RdoScSnkWKDRLJglEBjciKbdzbm74oD15C2Qto
GOhrp+oXuODb+dvx+K1a5kWmjM9aBxqdB76CmjZE6lWqxT7GhUZCZ2OjCsd5E1S+SdvJrj4i82VQ
OdaTg8p1ruubGUaHvIl9jQmOgT2aNh4+A2M9X60Ww1+bTfvWK7a50xwDzduwS+GWnWQO/lvuwMIs
3TBnoWuhWUAecryX+StZp8J62PLzK8ElBTwHSmthY6FrYfwnHKdAcK2EisJeB0Mfhps0M9elIbfF
WFN4nudrIm3PV2WJ0Q8DqBWshVPsU6GsSb4ifynYD6jOSLsGR36yibUj94cM5WtYZr+zORAIaZGv
QFBaqqJ/KvD0jiXpQZljD6fIOSakCiVzSG3aYaTu8vpTn6OH8FEdMqbdseq2sHjVZzynFJFWFHst
msw5wKhID3lVqYsmQddPjlSOgBiTdYmNKzHLF4scJG0ORDIErGA6fsvMsm7WHJqUJN4DgdxDBJtg
DlUKBPFKVDy+NXOvApKXyOiQq9oijKk2rJdAyItIu+9ujmsq1u0c3pTOMU5ofbbqHOwku0yFcSh/
lXrH/6j6Z0wKlE4a1OjZj1Ak21JbK5F3ylDxZRrmWWJpl2glz2rlnGHFFMsqU7pFQeJUOnGWVgqS
cCRpVDC5fmWkU4UcEcJhZ86hVdY1miOsnDnMSvDrmnO8VUDOlTN17+TjPmOVACyr/XDnQCw5u7db
65HMUVnVHJrVkJ4VzjFaOXlawRysNUFMMueoLYlzspjDt7IKMYwBOpPleG3OAV31HNU1QqErNRK+
QlK8xj/jvOZgr3aO+ErI+jLI/KoHW0MBzl8i0vLdmopHLDALKXo9LgIyw9Jo+DLnEDErwtuqkys2
IuLAqS5nWDmmb5k0zJjJITPmQLJ8jibr55CynLSyeo4ty8kvQ3q8beZAs5yGApY3vBBz2NmU5lBR
2p9oG19T0tDMORbN5hi60F5tWVZkUP658Q7L1LBhnFjOi1fBwVZ0r6dL663sqHSXMW81treHbnvR
oqzrs0ZGW4s6fGmS2ibm+DYdDRJirewXdyVo/THYIAdZ6TYYMTubvhttfFUGqFn1R6Gl9Soy0aQZ
Lj4D5tCrPG/Rv9L+ExI3MdlyYLfQvwa1/T+s39//lVmq/p+OURe/M7L4xL/OUecv+GuEauh/MJpk
COro6BB0Er3/MUI1/tAc1+DDtuM4hmnwmb/Ff1s2n4L/qzJjZYjqqcw1/zZCtbQ/dMs2iMI2ies2
58Hrf0Pc4WgG4pJ/VXeopmMZrqUjMkEtov2l/vj6eY+LkLhw7X/VJBXSxZ/5s8j1aWKX2YOzvXMK
ulnQ7tUL9o9w66q4EkOloODUsXRLbyGdCeSSlR5avdL8oQf02GmNfsjIYCNokVzfhsmWNbSbWcfN
8VNpSO60pLJ1XeXRBu01G23qPe+uG26/DIwxWORM6oIJF7kAhmYLU1tMlvLZGSATwuKTGmc/TD0h
2wotEQLuVjZjKQRazkNMbFN1SbKJrFA9ljptPh5EaHwGacOJCkBJB05pFYhQpEvTVhNP3cNySvgb
ykAH3DxWbPw2s84NJkgzjtQwqnkxwh8Fw5egDft15vS/6htJWM1SCADdcN5mWBbddkYdOHVkstYc
sSHjhUhau/1V420dG3GVxae0UTmYjKw0i8RYSxcYHksogeR9RYa2bmkQG5ySlmIG23fS2DLJgNae
E2esD3tkwmT05m+tbccbeqTHsnbWbOOEM3IyHFJMW56c9kLVWL0pLcISy3w/faV2iYHd/Q0oXln1
taDBqGJAX2ko8iH8hjtZlc/5Hcmy4NssnNmnQCOuNeN9E3bEeTnyh+keDDRKa6V/K7Tp+50DkbmB
bggFEsnsCJe9lN8amQfLoWsuJRTAxrUHaFNXGbVyw5YRrD2lOaLFd1oQl5iGa5RtyITqaji85X0r
1oXWC4aVgAEcheNy0y1hplZ6u8KXqC1HCY3VsYnJtqv7QJJy5CQzyHPq8YCiJ8ynbRKTIoCNlvhX
xcBKWCxdg5gBgD9qZ/0E+Nttzabex6OlYT3vD54reyiuM30tUa7GwHvh2XNAIIZGMO7scdY+NEhN
hj54CgJxDafobCgxrJBLORXMYhuCjIa4wb4vQ9cXMdCzwOUNBbcTxNOnAhQXuu246qTlHNsy/4Qt
MG9R10KWbHA1A6SwlkiVsSCuhoaWt2M6xyHip+taS8sUrbxDZ73LIZcEXuSCqcmWwsBELJWUuUf3
5gbMgiMqGDDB1ocRuO8ad5tPEJizoKSH+lj9RCtZUtJ8ddqOM9ivocGJm5rha+OmNA4LGNoRW4cb
M2XpJ/cYe/oMTyacOpTw5qMeBUObUOeNXbzRLBy5iTd12JzbrZJRaeouRL1qfMMN1dIvHUx/mtPh
IskUjqc+I1x4LUoVth5dHrIR46/aAotoMc0hk0IltGK0v8Y+dQ+ex8DVpvkSm+Di5LDHhgJNutfP
tcBhrE+Kx3lBXamyNi5quS8T4JCGro3LPDJWOcf3m0mAPWjaa9OM5drsEY6XhQbDghJx0grMYsAt
KNiQimXEhrcyGpeitW6mrNEMswxECvzsejReVHuUvlJE1jq03QcjF2Eblw6bUZzW3sEmTbi0inVe
fZNVFVyKEejrzEUnLpuAAfNpeY667gUaBGUMD6WLIAHX1otduK9jW+cYJK3PeJqsvWuluCgVC+iY
fCeO2j6oU2CRSgbowcHySFKDVA6t0TGYcOWu6RPKcekN+zHRVlabjzi0TQjlHSc61RN0ZcJ4r6TK
rfKY6CLLzy9eU28iPUx8PR99NwkbqLa8IJy7KrKMb6vWoF5owwroKcTVIOk2tTw1ZQAnrKyTNeJo
iJ0RSjdaTDQiuvRZz7duEddvuKJ/hiEnSqisB6EpDDdkdwx62H8aiTpFM3VbuMZr1c6aTW1F5FHT
yY615iUyNwJLi6+U+bHsblYwVBveEAP4Q54Ev6XnEIFJMwMSXUsqg8eIxo2CjcbfWLVOddY1kp0x
rx3ECDHHHiDUexpY2qky3rFwUL4nU+Djf7HDQ5jkL6qh1UDX9o7Hyk3ZTpxWai/dKfpqQroM6jA9
qRFZAJHxuzHPG0p2hvSo7F3c31Ez7QwThKmlNVj0ZSeWRlaOG735ESc1xvbQGBHYdM+pHJ5jTcZx
Z6mA7US27DBoD3rNfEnzYOWKMNtwUHqqsuIakDFUJyEBEuSlsGGp60oz3sLajg8IxmGlRdaJze9c
9np1H7PPwsWgFTmZPLu6dpexsgeOFakswpObo30AH2l8Vo4R+mKyXF8mEJqkguYuxHS/c7pyq5rm
pe4C++qBk4qzNd0/xpG81Y7S5SdGTj/F1OtLwt69VYDuJ40SlgZTry6cTRlg1+lbLYRK1JQZHWrD
2IqS8CrywLBRffZ6B1WdZ6OY+pHzLX/KyXtPjJvWF++ZAxcr6byD8BoXOk/GBsECZE6jgG0tVYBL
6UnXZ9qwVV47p2q3JRxZkbjI+BWNFXAc14Owhs/cn5Ks/cS1a+MryEw/LfJHrgnyGR2oVAGEydG2
aRogzcGmLyYk3OGx6ptqV/5QuAEOEp5QaGT5pQ4Ina+BXw3lqC87sqPNgMFq56FG8TLND60cfcoY
fckePqemuL9t18INmXV7o6p0vy+6rR4kjt/o0UdAWMJKr4Yb+9vAnKUl7asDceOpnQJ5I8XH55Lf
K5hBBra6YUcW+wl5VqwZDnNcHmCysqGA1btBk7+rJAJdPzrtC7Pxu5x/IUsFDhmG2FmbUlzU2NJO
BfZB8JjRe0LuVxnZm4wthekdQSdaFn2jukLOkv3ode1I4tqAFB/BF36svUc+wim3mWu4CWNeTWMa
GWnDWuDvWDVGFmEaDr5cWLmbrHN6oFoE3wpZkvECY14L9V+sdx9NAIUa6wtZq4HAn0FisMP0nw7y
ti4yTN2lSQYKcl4nHPdaJbszSeqtb5SMTtXWgCxmEmjSheJdk/MxntM9huOcJJ7iDpO6Xw2ciYh5
C336ZubVHTKEZfALuAqJsfJ6XedsiCADF1uGgRbCSVTmINc6A/lExv1X4m+v4rPsDcJ6bIwflqJe
Anwk6OjTZq3Y065TMFekQE0IKiDfGkyg3V3TKSXUWuDz7ins8vnTnal/DyluaY+MiC4B9WcWHJ/n
YApTt4ZNG9VENho14znGzEifPH1DrgF1w+Qg5IJhWmf7zKA/FVjjS9+DjwxnES1arzHuRvZ7/Zsw
Kc6pU01ypnrDLDaudTfnGGerTLJxVnXGAOI+UckBSxDpYQzo186gy4ULxMARciIoQaZrXGEJ65Gx
Q+KQ0W28UJzh+04F/iAkgBwfj4ORbaqpEUcvVNe1NcU8IMlJNQhG67M4ukobanNNjl1sYgQuS5ex
NxOoaVQz9H+ms+5qHQhr5CCI67J+4zoj8YkjG2TffomQs2cGyCRW6zkrK4uRLwE1qBzdWChthBeV
pSkr8XMQHIx0sHoZ2efpXG31HrOIUVAMQoPYjFOdYd1lh8kG87tW5FWmxTFs7DlpkyF+ehZB9Ynk
GG13swIoiSVxWvOI71CvkI+FnTLAYc/b9e4mpykO/oOj81iOHNeC6BcxggT9tryXK9kNQ2Ya9J4g
ia9/h28xERMzLbVUxQKuyTyJCwcrGrdqyQOAKzJMOFg7e5PHCcilDBI0h17fRkfDDagTp28dTcXB
TYyDFr69LUN+AScat3mjv3JWwufpjnsSWTQ5dttgcJ88srvrIG72gcbq0yds5HxjXDFb7GSSnipJ
+NPczzs8TrihhsFjiDj+tFWNRUzgXsaJDGLPLLepN4EOKKd2myz2Q/wdm6gP2k2j+o+2Q7hql71g
sAE4vMIEjG8HiEPoHyY0YvEUHA1Wjmx7BnLVYmQk2R7CcLTJO2ITUtk8lmWVPFoMstZeAZ9BURoX
RlCeportRr+wcmJJHZqQHiWqQFwTmERGl5NLjPcLt3ELKbInGQ8hwaVAzcpOHLJcnNE35VDHPAGt
UsO1GuLyYXC1vTNVsmXh6LN7j5x9LWGVtaKTe7Ym7LyJhVIJcbA28QCmvcTDqQSgbBGzCJsuyYQ5
y3YdEhRUP1zlEjUH+Ha2zQ6hvM/T4TdfYKAxx5Krt06C8CaUIdbt4kwreNRK39cXFcxyz+zw1/X1
aSoYKaVjgnJrb7Mx5QpdEIYs3o0esSJrZQIVHXYwbvUeLUM8E537Sg/ZT9pNmMF4gEyv95na+Vu7
pw1LFTIC2b4ST4NjLhgBPE5kyzT0BRtd+c2GdiwjETBSh1Qw73UyuY+6meovsM5+gcRNN+Oz1iGI
tJ5s+UaAWW7ZjxFx/k7gIvpXL/4eWtiYmPEORdkYh95NYnq/mMVx0N+LypyOYfnogQQ5UH+xQ7L4
XAj448XdpenYONql9vRYu03xE8KeJfl7gV8Z6pYYO5WEI6t6Xk49N/c053NfonKc5LvA1LrOAs9H
q0oPLGMyd0zwJplJCMaSfIuUMRCa7KmA4tYOXbrYoDhYkbf3MnsZwiavYR3zjgMrGYX/Z7hNSXmp
Nopl/MrOs09fQUmX+iVW80cfMa+16utc1juDObAbmByc+o5R6S1I8YAOcf8cmCHdHWbGVtnIXQBs
izqUK6IjwgyDtccAmJSv907agNh9RGu4N7rBygELLCl8GwnxY7fIgPxseEkCFxSFOUIcG+KFRo4o
ZwzovxKiW2yCIDiWIkhFIXNwdU5z+5QHsH2U6ZODLWEA5bYPB2j+iAJw/qLD6B7mLh/5YDuT5oCy
HoKQ81aE/ZvnB4wjRlufKBiPGC0RQQUY3A0ctHUVLtkM1XefMn/NywmOk310pkXblZIfo6D1pdb0
WuuZ0V+FX6RVxbsXZM8cO6x0L/EImdYa1btPh8Fvl4SIpnwgbMUvHyEarrqjYQAjtBT0h///6Spl
LBv1PKqJOQzrRGQMHJKqBgfL9ZeT37fuAMNg18eqN2PxW0LMt0c1hMXF6MZmPZlEWhoqpDFMkKhO
MY1JAmAefhCloV7IutXdMWnI48BHHxB1pMtj1rZUcUPWB8wtdz7MAT5QUXV/VoDkuUgZAnVjfRjL
Nt51fSkOTqZeOFj2rnLcfTLXZLNoYFt1jyi+ZS4VGjDTQAXduQvU7T9RqBu5bfNjX22yPDWuLtSc
cpTTxRrSs5HeVRT226SycHPaMP5ssOtksoHHSZ0H06MdjPPAZX+B5IwFxpMZlvu8tdWmH4o/n7hc
Nm7JqWoFHGV72sQjEEgNv60vmqeqQYAVh/0TnuxyaxbZk40KI2R/thXwQlYjN0sKJYxUR4DHTc0h
ZsBGJtdCNvOmHPsOQY6NKNi0P2sIJQeDyg2FMWTAQYT/1WjGF71XRegomSxzq6xTqP6SLAxuGmYf
KRuSfcW1U9yA2k6+IkbxfA0kzAFtLdEu00Kot6v0DpMGfqSkeZrjK1i4W+SKV6P0yT/KwlfdgVUj
BZwTBru4RR091LuMkQ3Qb84UMyWLohQpHvgJHbmA3CetaueMCEvUuU8tDsc5J1rDKO+ytP4pBckX
w62TVXsKSXLGubUG9cmno9hqpzmN/I+scGC7tC6qY20xR/v254XuDzRbWr33kGXnmtDLTJEgwM7h
LRDtoW1IKrRsxfCH/NZ645rWNp6hb4QkClaRBnWrWNXgWa8iNlEucrwocnYOieacaUcnxn3R2pxH
Th4wGQt81DbHClzSJukRjRbIzizCFMEujuO6E2jXPLCCds/DqWEzxSU2giNR4NHRYV43YZiVY96C
a1lYJUF1qGwa8cR5i4oanBJBNeRbv3c95Bkq1+aABgZ/umRBUrAZ8FJGYGwsXJSGBIqKJZGXNhrG
lr9cNlZJlEMVwOFt4pvjMEJxxr6FPycfA/InbibhEflQ5A+j0T6xbt7OnuVddYSlW1BBnz1XH01R
6zMWikZkuFTGq50Qr9FAtvWA/pMS0q74du060e7Ikhxx8DCFPMqF2vdDaCJyxU3uaiJtddL+gI7S
wG25lHJffPtRMb24E7zvVGt8w6SiW55Dsn1mb+sWwDsZQRPIfwwaQ20rwtTmhzRFci+SwicjB18h
A1vJdj22ODpKlJLm+E0I/CMoBXS1DHcZCRekhaqEopzaxO+877gp1SXvz8ECEhFvNYC/dedND+PQ
8F3ABfI4YLlIPUGbMgfRKfffGG8TaOzGHwXJSWtXoGykuVpbDnIprkV+zgBbLRp66G1Egjushm3m
JdlAezuTR5ZNZIM42Iq41OUVEMQw6epczuEbE2UC4xXDtxwLES9ufEyAa1ceUP5FCO5yD65sH/VS
YeH1y7sb/nx/m+joxMvkPVj8lHqQYoeyp9kpjUeYu/ubEzk8hbNmfwxUQXR5iQM/NTa5w3UluoD2
wxnPeYOPMZUiZCNnR5uyIRokT7tDG8WMCCWWHlwHPkmSEnQrKAmuZ/hiHo/TrTYIRCdfnAOa+mwK
rG9ktxfJj7PhESPpjF4xdCQdBsCvde4gtmRJ6G6T1t57Ra+/jK64mW3x0ngZIiE2qIVswcCFg7nT
qYMjQzEFDhVygWLfstiHYg18BrT+sGV0fPb9uru5TnFHQGFCRVqZvnEmfic5JEWSbQxbHMoiOs9J
VW6sxCNPPgxX2ZJXX0uUVzr7nhWokAz25CZp5mwtuIFhoNXkIwT6rC3wnarorqZJgS2Y9O5TypYt
RqGR4SsAAzskQs8hCE+Lk21Y82O0BLXZzCHRYJ1cReqW0BgZYrq2tYfuN0wiwqtU/BZYPcuJajqO
eQfnrWIHP+Mb6srqkfAYIkGVA8y+dze5R+53lQzI4OHfBTn+VtdmWNYlbD+0Gz0JHKjNU+sgajCY
Fabl5K6EiSRAsxsupAkDwrD+wm68B/TE+Wj/Myh2ikiPEITFl/CBJdV640foadulaVUN735TufCA
UAER8fdjTM1z6rB1KWKDojQMCcFzjOe5B17e43xde8x8dp34KMt02MwLLqf0pniLwFZvcPiS7dpm
3VaUd1GCFDHtRykmSgybtBAHM3o8MWGDN7XOk15fc8s5/J+WVagy2E7pXWAdOT7CeFHgIqIHkJnP
eSEBbPR0/ra6WTS967r2P4pa/YP8RwRRnhN+F0guMaYDzrygfiWh7CUpQBxEaboJVM/oLImTg1WT
bKAd5ErkY8UnyBjwTt0g2NJFw5FOAUzl3evkY7wYl1Siwr624/DMFl7sRObeRMs+3vFHb906M874
aDR3NSjGnRDv7ZQ9tWpg4Vx7pyCvvgJ7pByrGTZy7wGECgMcLFFysInUbarUIMjXZYI0NpzPmiio
EifIVMAarntw817ERJXqYg7KZ7JgMHEIG/sbayGoLwdOuf/yXpyVQ76JgCIZRikYVio3DJVqMwLl
IqAh+GAIRQNoQbFpAnS3o0kuoL2KdWzt8f+hYd00YF3B17Y4N+zfLCiMI3+PU9rZ3gtRqbLgIGcU
wf+AFMR1ZHtoxvRLWrk6K78+eRQ03Inhb9r5+YGa56qKvkafUyX0IzXVH9GRvNXjDUfZ/0NoI5iz
pNSJlOGmQdjgum6yeFeXXIQsta5l3J8zmSy2wLDhQ2HuHMBzb2H/N5jkAJll1G6g/BuJIpvFzSPc
V/I7MejlyRQDd7daJmo+eL4eyo3Db2hSy9CjYK75N+m/1Prtqh8/+OrmT+qlrAAv/d70pb9OA6Zw
JbQj/IT87KGR7bP8HZDIdxsROWTbOqVupYmdBFpu09TvpWRjkNgWQLj2j1QpsXKLkNQMV2Lx9L3X
KuTzDZRyOyuwSDm7Fn51PtKQ/GC32/auLXCjKPLEAvoH2Z+lPx2sEmR2p35rt/ya3H5Y+4P48OAz
7P7rR/EwzHN7TZcUJ6ckaX0yYo+pmKoPbVt/Woken9Dq12VarQ0LQ1VW59NBJOV+loZ/8qtkm9YW
6R2e+NE2KnVOPXtftPmesv7LmiDSJ6NP4zH9BQtiFgbReMnTCPS1Bdde1bW9YzvC0T3GxXVK6u0w
i3eeOG6sFvoPbKTP9JsxDxgb90kK65fRHa+D8zUP6bscFKnwmBVi7jxr4sdT5LN45MgeNa+IrKr8
wnGyrmgKXoYm3pV+8lLiuLt0JBmDS4xJH5TGjQE6uxcpX5GpnWfT0SxQ4n9N7MFsJ6uxmoBkFKOy
yLLR5t5v+v+qtnsmNhLFc/Waqh7xRAcv1WtCZIJWcLKbAuc8sMy6lv+Yj98pjXHwl6xmAoeTTavw
0A2BzR1QX/kdnwwK5M0gADSVGIEyianDNIAzJWF77j0WX0x8ZeaUvzCZFnnQZZqi5uQiA9SBT/JS
86BqgiAwBW9to7NIEaeVgT/FBRqtHTR5UC2Nl8Ec0efN/hVtOqget6fUM6v2Cv2IcYQRuVtQTfSf
7k+eayScqp7PecYatyw41kJjeu5x2FejwN+Ug/IPO0JogFwhy4LKWQSg3Jmx3qfOe+5FiP6KkYaI
x4TYCdc586KAA2jdF4PJxdnHyJGX8N6rztw4kxNuq45rbEJFAmjomzRU/wmcLVJKIu1XrZfnNz83
r7l/L31HXrsia0+9Lh/AFZjHKq6uCrTvNnW5JbfWQHiHalZRxEykgMVYfjFsIREesg2WzYrvOjgZ
EM03j1dwoLUgyxSub72P4uJnoQKzkz3GE2NClkbT1SdpJSxh2KYfef6GhIdR9TMclgs7g01lPzsM
hT32cIZYDU3BnAFifw+rMYwpWTDqpoTttclbJn86m88RBe9yE9ZsYi229MW4KtqHqPwcva/KIBux
zG5oOPYkGL5MvKnK9nB5MlvmIgVyLU6GhfTbJqCSyM7GSMVuMBdOUsR41JojVl6Lfpg/RFQppFtr
p9Lm0WTQxSdNc50RONKkn0g9/4UlSNjM3y//DTp1OTJW7KqnrkyOfd5viKG/gspCQNc3IK3d/Wxr
thj/4VvfBLmD1idfjeovJMkUCBzbD8b0rHBsVMNpYD51xDQZHcyOnkh2+9Er0RXiUzMd+TsTFWB7
vBL/uvIrZ6CVhig2JLk1gOrVBT3axoyZ7EqMCWhyjzlDWWF8lVX04WKq6gBNsKxmVPZmMZ5GTrGd
shPqiJEwl3QS2DqAOweoSGCx+oxvsjJYZ1hadWRykJK7EMEscu1957ObCLZx9iuGU11suzg48rw+
TmjW5wDfZpBs5yq9dTXtocEokokkimHBW0qT0747rCuxXJQhXE6WL9APj2bXwTeEK12ysWkgGJPK
0x8EPs455hkHLEY2TGd5J1ZKO3cWb6zjFrYT6xP2PDJud2qAp58h9fYnAudM/AgTtojs3XJlx0CN
cCELu9lM6h06jFBHj7P5ZKMPLexDDD12XzdQeZZFdMf5EmLyY9jjwM9nkxFDwK5tdKUNDWB0tp15
TwHCiQaA17V2jrxBY+Xe2rgozXCVsdE5ZdDd26e5fGJu/2jXt8xAt8C+ssa4pO426jULOaOoDqX9
6Y41lvWPoHkCMrsdiB7JDUx8jd4P3vPYgtOkGvH5+Qwkty4WSZ1cbS94zFhp0ESsQoaOhgOj1CK7
aWCg2+hVVVZHKyOmUzDJbHaO++2OhFUoFsK++TJIfgWmhP1JEdVtWB/E66BHYvCPon0Utww0p7Ly
iwcOFGILfq9XVh/bBDyDhWzCKwCw9v+WVYHHhFu6QJ879UoBzCaSt8Ned6178MLsXM0AvVNQbCgR
q+dExb8DDQlfdB+HaZUYGYnLJSkSl1h8WhZfziYjIMHmmSZuBGCVoVCKgTbFcf9U2zSPRXQtHOm8
dNyJd3hfd7PJiFUtg2Cju4wfaxJkRuL3ta3wCFM7J+GyrLdFE7bHfFDzEwMwxeve20dSTi+ph37X
ycLk2BDZo9UPqFfhfkXyWxMjswwJNB4pfNlzWTJWQZBQ703TWtVWfhYtlQSQOvxGjsuPOzXxHt/Q
hYqJjYJrkbFjOV/IV9lvmdlHxahpnUiItK4kJcDosbw5cfBkhJIxOzAqSGwTGT+k/OVhRLIQCZHm
8M/XKRBLmlLZ0I5rUAJ1E6SnhtNkQFITV/JMKPWk/rJcH6f22y550kktLezmd1DQBSOelcWhw8Uk
XsvWOicYyVdDKoINUIYdOkfBJcMFsQTa1uTqpFP2vTi8NDhnMWpyo1KH2WzzkUcKcAJK4qw8Fp5x
HAU63ThxmagW54JIiCR9xODPHIZY4fI1fw+0+9zOhKoNlrqEZc/CrweKjQjV8ejeDJYVuPQDLnWI
Qpwk/r7DYSkTfHMsTFadbz+xzTuOBOlNzIU829zHyjgmk/8++RK9QQJsWYirUQAABzltxgda2J+6
jQE3k0WWWTxK01lF2PPj+TSE7sarx5+OQfGUdiRvF49AP/9TJxaxb3WbvQH33DPJW1JYSOxAFkBl
UMQ/MO4YLiTunmUMraZDaAEcnm08vE5BsHfJyEaHwRTZxRg2FStHWRc27yUV5rIfCq8sChb9ExUe
gOpB7MGg7yRcON7WVeCjhanfB3zZkHiONdnYk8ifqMtvFs2DW/84PaKN2f9uaj5v+NZ5FUcquFgz
jyo/+yJFNEb8YGDdOpk+VX66KxqQkdVA7JAXlsfY7l/xle00ZGuHD7pDSpWZ2n9m8V0l1bfQ3o+5
9KNoYRPdb/MAVp6qXIwqkfkxOUhAfODFhSTNOTAuLnewHUZnP+YT0UTDZUiUdUU+wd67H5tVnTvv
iJlfmsa6wkrpz3mLHoMg0iSbQ4zqNNGg2l2LgHGFYrpJrPeibbtzHsfeuiHePmP+iavPVbbcmV0p
ONbQEhNbWHriochz662smf7EdxEaHsAH6kUxsESKNUu6PFS89zRixhIH6VcdzYBCd6FQTeVMDnYh
0VdxxV02ls/dAI0E9/e0ds29DEhIhLQxh08kiqDN0XfY5nwPr3t2DPvNjkR8auDEXsqyvuZ20mxx
VOH4jfiYtIsCGmMgScoosyWxugmnan4Btr3qnOzBS1AIgdYcLZ/NP7zattuYBZIw/u4Gb5lTbwIn
w02fPtnzDxgGFu7GbiJT1eaoGH285n4x7nJyCqfJOzbtR/eRJM9me81HwK+kidiYRsm7AWiPH5md
zlyfHLBYon+HvNGBgyAOBM1bug+QGcnhOqvPdCATiwIMjvVOuKyZU71X1mcADQES7Sr8mikNW8cb
sa1Oz7ZJIq82Ad2WmNr8NSaD/cjolyYyovQkv6j2LlAW2ErI+TDnImRBT+SqF7FjiYrfgY1E3mL1
RQ4CfKQewpVOKQm77tsQ/lsOKzyC8trO1K1GL+vTxBocgbu8lXhZvHLCVUnkainvuc6uBr4bpnN5
cCIS4NdCkLm1G5NnxUtuZdN91qD/12Pp3jw+b6fWhwsoGmgxBVEwxWBdxjy9Bb79OLfuc9jldxnp
fTsLHOVstyvN4rtPzgJV9n5Iv6oA6EaRfgoq7Sbce063d4gkJcPCBYLeYbHpPH2vtbmOu3wf46Ua
MNkMhLXTfEa3rPoBADC5a6vqd4gGmKVx93zkMbU+yJI5CXZO0BNE2D9X7Mm4zLXlvzj9a4pdQNoJ
YdP+thvDQ5TAEEUYV/4zB2xoBIFCFNtknlgXGc2rNW8qZnfKICCUTL3e0fu5Lrde82Ia7TVkv9db
zmvNrTonxTVjWrauR0qv6ndKui0Tzl0YPFbqbKjgISkRcKTM5oefmkUCVcZOk1VtocVPAaEN40fP
I5fLZ9JlSzWRcdLvzIkAR8WYQ8fcq/2BqO5ueA3BCyRNi4euZE1N0jf2oQRvcTO+aVIjzH7fjnQq
yD+rYS/qF04qEnlyNulkdElSqPhSOewd7MY+3jE2iKjh4sNMUdHGuKnbnO8RrXq0XmoBkyuQ0GSf
DNO46WHxeyQb+O0hA8888pCw/Fy36AzovfzdlLVILXFrbxtUgCioILluNSV667/KhsAjF4LI2kS3
XHb2oTSz45KORNkKmq19rFX+IL0rk372D90lMNsD6udtrL29ZF1Z50vAy4vyCQKNi63HujZi9FbE
hEQqY983n8nMXhB5aOP9VyTWbjbUui/ZmGkTz0KR6RObs22eZVc2ReDwFrxu4SLPyZ3/4JmeuumB
+pgpVXlxJDQk3HebFLppoAEcAP/eLhviun7Oge4OY32rUowoinDkkpNRWy/ZkDpoNsi+DZbIsrIn
EC1uH4BcUl/+JtydNbDxrkHrEF5TTchPRWShe+09ABAlhA3Cd4osXDfgShGPYeGFl8NYOqvOcRDu
MkVMKT7dbuyvTfs+u2x9yOtZxc0y6IxPls7gpbeHMHXJTHOTeSPkcE4HhOR1NK4IPbMuRoV+l4vz
Lwek7NSYQN3gHtmgDWe58cPwwQ+3HQxtLeSJSnUiv9FAG5dH/mvIIm3lUhyT9sGP+V0IREd2UD1C
NViZAUoS0mzqDvwWGsu0jRA3kf5TPjL5PvDhCizrkrVUF+X4L2nRV1e0vJGfmpeKMHG6aOqAMmVd
h32060AemEH7nyPi3zrTz0bIk6YtVtW1z8bj4KbBv7juLimL3F1skOHt2BA+2w/dGA/wfT+0VR2R
K6ynlIGBkbonaIHtwemap1iZlzpmxc6jL5XHzkd1zwCrs61MXj1F0yZ9Euy6mah5PJ3GULs7YSK1
JR4IBaQomOuFE4JhVp6RuQvC7EW2aCPD4j1UX2H+4cfsgtGaZCHDv/HCab0jCMtrAu51MC6SJU7W
fmSpv21YT4r4rZuJitTiigZtkZL5xuPA3uEgYgAguYnOdB4sdNj9tWDSHOHIK2R3zwPmCmZLjkXf
/NrDUJy6kbJxjldpB5BlGVCnqYbt43DiJc7ASDF9ynTwF/dv7hLhPHnGMwafteF/1+YFojJ3D5ur
+Q9RP0+8s/Ruxqb1mz2YzTfRLYyhmpAj2A4OfCFWEF4LpM35nXz7NS8ysBU5G4cx3VXhf2MSG5z6
PQWmdfOlzziWONKMVZ3kRUcuy6IP8g/DSyyoB4uY9tma9tbov2SW/JnVOSP364BG7NTEJEmndJX5
lO+FIi41eWAPxEIYrWMwyouO4Esk4fxomNkM43aQQN54UskV0lBoDWlyhEGdDpSz9zsIBqGBI5Dv
7JS0Z2YM/RxRzWB4xb7iiGCtKe6ctx9yIpY7WLI3xtF4rHu6MhcVVt87a0oiJiXxGTzIuSw1zJCx
fYolCaFpXV9pMY6iqJ4biPwFz+AK9yruMPMT4Dlts/Wb91z4EaCXOGk/zGV+ksNddq1zEHcPSQY4
eiKGbjxKKV6mYT6AV9nbDTy+CkUAMXbxlJyRPZPUBKwXjQ16qU8shu9jk29lP5AdS5IS/Ln7oMuj
bfOM2dYvoQ17v7df+YfKhwAnS3pblo2A1L1Tx2ZnZQEPgHhFtvLg4xwcVU4GtXomtW0b1JQ3UXwM
zORLh4ELOtq9UzNfPP0XeEm0CYz2AU/Pg5VFzgrLzSNv694jxi7RCrTSkh3MBsOcF485nngaIXZK
41QRxSits4Wh0E3DSxvXnyrGeloCWGNkcpdxznDUf+gLCyOK91DX6lyiMa6cZfxK+nXEZi5sSIZv
j1Cw2df3GJpHrDej85xkP+gBNinohIMhs7+VFj0RLWg/q2HDTGhHlX1DFoxSq7PPMuB0dV0FNIXt
m6fsp6KoLoLg4zT5w7S+XYKhWvNtRiatekF2IW8/DaMJadDxtoNTv1Rm+4xv8TaxYnZonPswevaA
1SELxUW0AUC664mSdMgUSEnlaixrvaTh2RRjE/RPo/1BJKXUPfSKtfaI9BAB3QVlY+YClo9RWCAa
JDDG1ryA7rvNBKhgIAw2hN1+t6rV1R4uaZ0DIJekoJFxYSfnyohPncMHki85oaHoKC2jVyXNWyhH
7N0MBMQl8FniQV8lCS5xjx1LXSIHiJeMHu3ZvuALL/nV+12CT56bMEvb7QDZJiCtoPaTBykYCVbt
videvB3te20DAHSc5xgleTyZxyR+TVHErTkNev+UUInUJooEDE9R+a/p3ZtmGjQvZaTnwGcqB4Je
8CnPb4QRQEu0/P1MUKtj/egIZ8o8Motzg+6Ukso5xzspHW8HKuVsiPiusHciK2VFWar4niM6X8ko
eTJkNW/A1wbZZ0pdoOLqRYwkkA/JxfJ0tasHnT/pGRvEFD3PrFukCW4mCu8yg8jnM1aYkczGjrmV
L9GEQCll9eIQIj2z8t2mLPbxwLfDr9kbu0h9IDgCy8tgJzYWNuDOg9U7ANwyvAW91O2HFlcT6l+t
+2+/aEgrUT0stoQhT1If6KXPXqp2SNH6TRPIc8lEz5fiNDtudI6mmUiXuv8Ie2+XIDPsChe4hu73
PX9EtdQdvb3Dejp95ENwGvpoeRiXwMyJug3q5bE2Sehro+JkTMRiMTLtfkMMLiGdkBeklyhH+lfj
By7c5yaMT6ojY+ItVsk5jMBPAO4ycLhIzFbTEpHtzCMt9Sh++xD5AtasY6uBdpdjuB0IAaoF/051
jbuKZCOcrDxS4dkhFDTeRPW2BshEmdkgrEaMxt7P35WDYZADF7zyjGTRo2NRHUAlkNuI3NWBJC2w
GYymep+BpCuOcGP2ZVIuBoqEuZyW29BvyMBeZmFk+gTqb5ydtRPl+jxDPOxSxQM82KdB+z9zIH8L
sldto0ChyY3XC6/eWshP0M9SOaL802rhLWzDPL6GFQulwIU4FXG4w4fgNWG/EcFetwg/sIaNg4In
y+IPS6BQBLbUUSsjZc/13prqjG45G45x7t2o6dCUeUAnCJy02kNRJMswhMcQJ7INWsEWpPX4lpy2
fo0PFmvK1sb7Tto3ke26P7m9RzRG3bwSZokzF3lEordUCDF9Kmr4qCMJ1ax1s40cfY8QVvretBET
EkDPdn84P15Vivmq/pqIDlQRzRe8/SSN90k8Yhv2VxX2wDWA9R9k8CZ6tB1u260/+DTCac0l07GJ
DuK/FiUg27bPsqoeXIKrgkgizyacQs4U4+ED4R3Mu2oGZdQptSPAuYXPkSEPfrGf5Et8IiHnFObh
tXMwOFFORqJ/ml2mZza49yJ9rT1xm7N75xM/2zPsb6eVVVHqq4hInXo39+bZYg08N8lrPb4CSai9
Cfa/+zi6cheW6VtgzOQImsHBMQgYyq2HYbIAA077zgbuNw/NLuA88uWP61xJEqRJ/S8NknWSA24W
/2XFaUbB7YGhmBxWJ+MryUtoaxk35DicHTpWhAR09h6W9cRIGAoxnip1sqCMAJ1B5G4j+57a7Wsm
is+IjCrBboZYtGvmIOMeGtYUcQPXJh1uzWxhQoreyKTyRghgYLK4MI9xF/1VKVIH0szsgf2YnUH6
QT8zpPfR6ABsJvm0NhQuCXYu+wIot+eaV6vz9hlGIfUUG8GpSaf/VsEDhlF0YLP3bjAeGtsqZGG5
yOvdi+G3I9Oy6qGDiB3Rh1VudTed+jR3yWFq3BdSMvdhilIztiUOiUYj6PYOfe8zt2gquShpik2O
gQ5u8jkNiBEqrZ/AtlE954iJYmigPfGgblFstOtcrCA9y8LCOkWKwsiAwiT0hf3+OzPTi9e530XX
Lxr4bd+bzyRBbMeYESodNwfOwQLgsCYuBbFKLjcFEx/u1C3S8B2t7lVGLVcnijLb/40t2supzF7M
KNrnYjriLjq41Dqd8e0nPE0cTDzwD6PfnQYyTYuRVQUfDat8Y8rIg5/fYVdR9kfx1qadkHRmk6t2
Vucz6v3M4/kna/dCW5xyTfzL4ObY2fmV8v9fG9EDJHHhkqnDULaP7p1VPammXxNx8A8489V27ecZ
8SCijH0tjPtEaTGkxt6sEy6d6iwmvS6sT1tiGGqC5Jha5Uku6aCBVIdIBBYizeYHRfA3Qo2d27Lc
c7EDGAnNrqHsZyYnoq1PMsm/unzURLg3L1PGZVawGiRe5T85ZB8g4v9zgupfMLWfToRtset8LBgc
5Z28wdBic/Ycx5q9EguuBNshZNblqY8EnqRldF5Yh4HEYzaf74VrnJJ8RD/L+8S4tyiJ2amEuxpT
cp3wE2zS0tobXoLAoeNTA8P/1svx3xx5PzarpE4tQurKfDHQX7QLUjOLSH0VH5EzdIzF588kqy4z
C8AxaU8l9jgMw7zw6NjTfqNtcki4bjB5r0dumJTBWwzUK3wvqumExw+PLs1vrmlhM/McCaJMmR7i
HBPxk78IeNFetrzGto36BFmLlKAM1BIVIfcVFsb5nlPxxdUxUtw98k/4bIerU8vpMCbfmhFoZ1Ci
o8mTK7PIzU0V9PVKtPaf/z+Ozmu3cSWLol9EoJjJV4nKkmXZltML4XZgMcdi+vq7eIHBDOaG7rZE
Vp2w99oOY3VbEBnkPPs6qe8D2R0ukbNYvVdNS6w12CjmAq+MBddNvyRvRFjHjHXvMR7Uyu0g2i84
oXPn7/MIokWW7QVDk7KCgTR4QUIOZJ1NG9ZHT6mb39FvPKdk+hbE7lC8oVsvtiW7tgbqj+a7XlCV
9RMcvpsOPyg9eA3BaqqtL8mYHGL3G3flsbLCp8qS2cZYVkolt3WkPaOA2c8lFjIpe9gudo1Mvtm5
ofFRS54pJgxkWMG/DDGZ67l9qt29XVbfuFYe8K2hVsmqL/qq59JXwGiipai223Xjh99NE+2Tinxt
9dMiLwiGwtcprJlc+TVvJs4uv/DvbdxfJvK/x77M17ie0cfG4Q9a4rWu5g83hZrLWA3QD3FNiQbq
fNfg9QaWsyHpB2+XecHUdI4n79dlbIFPE+GsE/ont3gtqIYJPNjVtg8hyatfW/B56KfXhnevxIeS
5rIJ4+XkUY7cct/6xrvh2GjVWd1qEAo7e7zJwb5ikD+ClWQ3XKwbxaLNYmIRdXKje9M9VJu8N1gj
Y3qZrfI+2sjqWkMSSreQw/sa+84cspgavReDygefuvtes7ggcwcBaPz/afrTTd+FD9rDqx/9ujpw
WX0ZibuVaUYRWj54MVlrOTPtHBFkFe0p3RpdQ6ym7jjMniqXeY0J3NVrvXtk3kMtufqzS9w3OueO
LaFd/vMqdmDIP3NjprfQty6zHCrpYTvWZz8bFoR60Hvlrsi5HTMI3E29Vqz2CiN8iek1sBaDsoMB
5mpYVFpeAxMtVqNto46QuCFF7qsLslkAamVoHbWY4giztXmLDUozq2IiHAKaLNeRhTwff+0+19Jj
4SQmtpL0U2ifMaPrmjCG2Pxit3caB2BTzD0QHx0zHxdqZPGBNzenQfZkutelDLPEqkYp7rvzG4Pl
pmHAPScHJfkUp/wYUvNWwmP4a4sNAdRB7BYPlWRP56n2X0yUlyQPfErbl5hvtoVS7FTOs+vxK8TT
OTde6/kZP8RasEZsCNZoNO0lMvihbeuH/eWK75ww3KX9ZCW2pgxlu5EhyDa2srHWApovNhOMcR3S
8oxoMjtmtc2pRCj72nN1UmvfK9N4KTnZEMUE0L74X0a3xpQc5LyMRxHo5Wo7wfnrfD7pQj3hDieu
Iw/CRCM6OUqCOMPy0z1kRcZEJmExyd5n9om6hGx1E4qwe/zckslzuOQgVm26tj0YbPFLNiQH3aC3
L6cXrJ3/usLZDgh3kzG+znp3K6Mjdy6T+vxRMO1xrB6FwriJbA/5j88UHV2cDp+C8NcaQ2KI1MCe
W54lF+28WoltSia8jXmE1R+jnvCi4U9o4TblCR5tqz0Opf/U67d2frRsA0y4eTLQUYFU9n+ynESR
0ac8a8iNBlGgMRlAXGE2CHwzDMuTx2IU5KpeYyh2vxoy6aC9kohwt03xrmYmxE6odjUoqYwc50Wc
alWK+edwhiBwpD5Jgyxx90RyvZiMsZXTP6nwqJePdm482ZClCIQImkUiLrHUG2goDb5nb4aRrR7G
BtWD/aCZzgEAyTdr5m3eMWKnJLcQjlh5dozr/rGuaIdmCBcETBfNb9cxNU5YZOTVdE5IY7CWHWoW
vRQWuvoBPzdNuTkCWNcZr60n4e5Y0n2VwiHoCO2zK85UCM8xpsgVM8wvjwJaZ9HZxu9zrq9VxbxX
jZG/CIm/EEDqdGrroesfkOXKdZY4TEzxWUxaUEsA29RWZCmcEyjtRVYGi7OsbeV5Eo7YWbak0bNi
RmbR06xIOxjzl3LSPnSCyrVmOIWh/qLRgsK/iuf8kBa48aZv1VjvrW2fRxRySUR6nUrt19rg2M8a
MBrsRHD37bh29spDGO8AxnSOUXWvuCoIVmEvUQSly5LbME993627VsPEaO3Jw/LAZgDOW7J5UXhN
lBqyNDfYPfaOto0FcpAQJl+EUMXI4dHWf7WlvUFjX6uUQiUajg6sPUXrlUa5XMWUOxPAOA5rQj4Z
2achsZ3+dO9C+Wnl02PF/ELjpZFGfs24EMuWtHSfkOi6P8iwZwhN/VQNGSuH0LkZC/ozYraalAyq
6rkfUG1o3cbyspAhBhqZUXi7yDD2I44Vel1c7Pq4HxA2ZLFzG/pboWP2SFufAWl2bjgYzRaLfIbD
CDmsNfAYFtMjPKgv3JTv8yQBByw/GrOiqZh5ohzr01E5duZdTirzmLFx67YJG9mp0pmHRwWQZO3s
kZqsmx9N9O7X1DJJ/uUTxh2n6tRMVRALY0e4ssEZNf8rHP06tURW5huk3eCGz+HQb3PGnRlMOPLp
fxqBJxZHm1wVnn4jYA0hfctYpVF7mJxbw80k2HJCaS0CKnhEeg6Clh29+WlqwlyHpIKlhFiG4n9Y
mc2i2I43BJCvo2e6BtJvqXPL8FH02p5ATAB8OgWj7j1nEmBaAlyn97jWF1yINjGlapklveVjcutC
HPOojTA3VLjTDci9M6yLacHlsPldDuDcyi8kESkGwJq0LtXYHbGfHNGX7j3kA6RI8wjXhOj+oltj
AJ4FmHYoKgkVorgCuRYrDGxWwHoVbiVv6p8+oeoP43PTWbwMPn1/tBf6mwcEeUC4lCc7RrkoixBH
ZUQWs41PF0Fm9DgyZq+RDoBoM1+T2gmowOzmVfJLz+U5yb7z8O4me9YbvzElE2kaz4K6F/r+IcqL
XTLmxEI8JlN7THu45Jq5RnC6HlT3HlnNEYenMaGIKQobLAmJAcxEyToQryBBHlMiH9I0CUarunv1
tCZjcU3oCvN14xO684Z3/qzIM3Dij6g9jvg8Q664AucwNhwJXDefXkAOsy6mN9kusVSo0OAKwVv3
tn2prZ9i/O7o3NYMODZ+nx6d0VnHuXXqIlYKbQutv157fXGIdV4m1l1h+JvlCgJhjlzqR+BpyqMn
t/kbGZ2SwrdKMNPbOtz3+eb5/SMATsOB6R/+kVzMNesym+bubbdm/zUkX66fbhpeK2YukRMh1cIq
kej8es9W/6FN2jpq2n3NCdOUn2YmAP886bK+O+lSb9pXLcXIl5LzBeyUwG1dz3hDLRu4uesfTNQk
KzmIhzYWSJlBMwrOLiuDVpmMeKVNmR97twjYZp1bjxSFog9Eg4UtfuBDBOSA5sj/ZIHxkI+vIoW6
WQOwxhLMm+GkzxoCoQF2pySnpTN7sFT9BkTBPhlellMwdldrqU1rU0tubvbDBY+JYpz30/CXl8VO
Y9Xb53+1MaIPqIKxTF/M6tFNcLT+xew7DXNErXIqi6eO1jsR/zxnD+pgLa3nzi52OinU3I0UMC9O
eEsQmHM7waMvgb/dB4u50HSl5jbYxDZ1tAU3rCOLNRrGA2gZzSZPtxnh41kt8b30RfsPceFHpBz+
SZJUjNh55r5Zd7eWXG9Ec/jms2p6S4r+z3AMd4VtRRHr4mVrj6nF3sy+6byidN3jqWAaga6VPVvX
fRp9Yt+H0XuAWrDrsbSd3QHz4KDEgyzLW61KZ+VH9XvTSyeI7Nx77evpR6+jEZkxLrGQBHFHx8sG
2ubg2QTD2wQJQS/Ah8Fnawjrg3yh3wTQjNQ6fkEAhGGLS4nJo9w1BcHMlVuUm4KX1/FindGOnR0K
Q3cOIwMyBir9t8BkvoJZ3u7d8gmeUPWYZy9s26ctK0oEswQg7I2qzWEr3G0O1yn8N3AAQq0o3W9m
0+X82fR7rf41UhIKDwPy69y/G4gUp4J2OMy3Fs5qnfFFCLq0EH+Z8a6mYsu0rCE4ATaQQxAAEH4i
CaCO2NXXzMHfs1aZUNBSR/JAtsRnYvDfIqBiJdwhzSwthI187JFziux33IleQrgcJI766sCXCBlC
lreBp1kztcNke1vd2FUsCDiEMuK3mV3JDo0TYTE0jVZ7awamg9eWxr62f9EUWwmre2zhTn9HKeqj
cwUxYaQEhaCRsO4FBj8nPDQgzInsXLnDpnXQnze/CfKQeG52mEfXtv/XaGpbgz1I0czlFausluf2
dwQOvDDMnL0lecvFtnGpcdHBNSizl4424jhG5jP6v8lwMeS9U5Q68bGSP10D8dYLLO/fOGyS/jll
Goyn5MjIKPERAZLbl3tEXYYvYXOqwwyGgbUu56dKmQgU4BkPp2g4eJy/eXPEvRIMLexy9poTQZgP
an6U/W+tn/zfnmjUUT/ypqy15FBW73nVIMGKzwWbvLJNTl3z0DP7CdVbgQyNBBZBfK2aQRrV26Ln
3Vog+8BSamgKoXgDiLdyq48GLyeBOnl29im7rbjedsztbdkHDFvWi5ZAZ1Pt0OqWzlNVM99AOt6s
BDN/I3rIwgdFRrevf4A8AAqzinjj2ZThMSRadW3RtBgJmqBq3X39/+QwzAgHnIWi3Ok5VYO3GMr3
Tt2j7TJXJcT7uAwwdA6MOrsS47z+5NifUQsP1Nr5sMfmlPeAC8mfrzQSYPIq8+zoO8u5pc9wftcg
hUHjozZJjgCO8CbM3PnrRCUHjVua5aGP+RjzFTtyaDnsGNF12ej8jmLG7M1HA3+SB50WckZ74OeB
kRiBy0eTlu/OYuANX3zy+xoGaRH1aFK+lcaI/PwzM3E3UCY28gaDlXTyswsmswCNKrS17D86PmWL
S8rgkKr43wGvnnJvkY3TtYT05ZKm0B48xERF9YbMj5mL1z30KMhz+wulQCi4IWqqzgGSWIzLF4NH
CgNiAKrORD8eSEndhVSRNTGpFQsnNDA0iaDXsNg5PAy3briHgAkaOGp59VOU6pBhMxjszyY+onvZ
E2y4jyCrzwRzjAhH0cNAQIkglMTbgu3n8sBYgecwKi73ihUTttp1bH+5fGqVkQTV9CUafqj5qVjY
ox2wA7VX1r3nTh4Tnpn+D5kmShMkuCyZ2AMVHFcJK1KnR2vNptJgjWqqFBwLCMQJRFF3dHuQi+zx
5xFhVYy+fNp4Nu01J0nMO0w6N/cO1AKqNExFBkNpCYzUR93mly+lLF4afXmusZXaBUWInpJSXiD/
Y1vDey34I6TaSyFBCg1RyoLdkwyvDPWv0xyAINP8OBgMDMtgZn5ZsdypVAl29ZlokC3riC3lHWm2
fgiBuqzDAkISYstcmRZIJ6w6RdoEpb8k1lgMXEOJxIC0b7UFzwtrY8rNXZ2kWKL4QdkSBFp2GApY
x3UUPVpxETSD8IORkY+MyPZGjz28uayqkdd8lxlpBTlBoQHo6BhUvXglZbkyFauNRLxGC4MXST94
8CI82W7/bKJGHkAOLjCVxGFy6bDhRTWLOMBuyHQZ3lKbCHKQRJGdMDhi6Iyeu581wH5nPbkWvYUo
392ZfLGKHRw9H6Oiaj154wZq1WFmYcVhghSyP8nsVvXvCiNjaDyY5Q/OuFV0UeErSvSjkCkclPYQ
MsUx0YZx1W08iymsjm1Q2PmbqUMGyV2Znv//L3NJgxh7/WTRwOkLftvEfyxK6y8thzYoHBTCkWgk
ZEP9H8DbfmuTJBNGIQQke/CfBIDlYIqbH5+Wb6WKNhh1o78t5RnrgV0S9WJtdpAztBpaieEjeE3L
eGvW8tE1U6ry5CN10FlUFkZHzHc4mMkM4zFWl9xnguQ2mvWZQK9qYioeUqZH7CBROVfPTRGy5OHm
cPE9dQRtRI9TxcJIALWuOqab7oRbQICVchdrQk1gV9Lm03oobcCG5GHJuXiTc/g+dBOEZ+Nn4PF9
1fBuQpGLdpOTxSetqh6TtLXe3HrIN5aWkpUCYyvfDTxPCQIfPP9gCRek5TRnSJ2PSmELEji32qBF
qsU77JvTKbV0Bm+cyKW8dHP9TDbuY01dblt8d+qsCyBtKEmF9N6B3+jYdPT1TLIDMWf28x+rrQcx
PzVFeinyyIPt2P6bwpNTj5/d1G/rLLxJU10Km++yzlg2umwLPf8X5U63ihDblal5rk3pLJiTa2Zb
rxhGbzWNncXRQNAr/rxLT8XQ8UORNMdqaG+NKLDxkgjIb1IMH2Pf/lvS5lXerSdDrC2sHhijkSuw
ieFhjfLhZPT2cyFNqI9fLaLKuuYv91z8TApb7bex1K2nxx7xinc43gtuDO5ppsa/efKllU+TeIq7
h5BQnCWHLUTYoFcvhftPoTAkzO+QiX47FQd8Dmb0XGNqwPEX2DIBL2isCSXRU3YT6KgrQmi9kiUR
ss0qqMxk5fMD1XZ6i7mkcU5BvLhnzBb9iYGeYD8lkSR2CIx21Hglh/wieveK96Fl+t+pV1P7Ha23
OeIPBQDJEe8dcsyksGhufnjLj6U0kasVu9ec3mZK9V2Dm8Ru4ns+NYRyD9s+/CnSepN31CpTmmyX
ul9uw4iACElQHLddkU0PJsiEVTmYWyuzv5L4ydTpQbkfIxSQRoWCIWU8rtJ5P3KtDhOm2gkQEYSS
euqOmRCbhk92Ht2dImESOaZNjPj4VIzVXrdQWNV2+F2Cl09V/5K49qpuLiw0gx7tUuUlr6Vx0mum
oPQJViyCkZ1jjZiv/pjCj6YsPnpB7pmWPzchpBqPJR/mHqZEQXHLcctnZrT2U9IoGYRWlvPU046z
M4VBe5tbaHFpVx9DDKiN/honzXtsw+dywN9zeLtgMep/Ppk6pVFc69I5wrFZlykdJwWrxtjLjHER
e4qJQk/R4KJgjvAKI0IYXIbu/TaKD1Lrr/DCVyjoREhzYVgPDcMsi7W8hcOT0Byn5ejShw3hURDz
gibSXkM2H0Zd7UsaYgmAynfcwEVPoTRGC7R7gukdSukMxo7q5CW2bnbR7madnZMKMv6jSfjjMWzd
rSoInSNWa2jx9LUdBZX+0eOYK9sBb8fO7hg2gdRsudsNu//srWmd7OBTcG33Qea7EHzpSwzyLk3k
uyRDv6Z8AQVtrN0swCRWvhqBXTPxiVq/S0VyMWnCaZOWLIA8bzZ9075S4vua5CM55UbLY9Udl/17
0rOENBg/9z2VQhbiTmjByuCDmX+m6Zdt5jEVIcqPi9D7ffz3JxOTf5mboL3DINjInAV7aZ5zpKSV
dZKaAU2Xhw0ZSdZXGxn92Gogg4DJGFSqKblz/q9ajzRF6X90yfOQUYKgY8T78RjSszjG+KiYDlip
c4P3utEktjsnxJxOvU64VGigyGi4HVWooQ1hW2qkH4vsSQn94LjhZtSqc5gUj4t9Mg1vFYTHkrNs
aPQDEtrAm0E9ia8infh9EekKbX6Je46DmZRTQ3/XKYUSDc2EyTpTuNvayHeFT2Zl0j6NEOa4U2rS
Exk3MSZpWXCZkpmdOC0qaSH/jVAEnJ7eRtY3D0xGPwHrMW8lxgA8CocdAMLAH9W3LJrnpbTSEZyQ
/6IONf4bX1Oow6toheo+MAznOGL+L0ABaMnJQK7bRR5pKFyHJcBELeTfznn/+xMMnUvLO0w0g+bK
U2kjDoKMUnrWIa/tnY2emR6zUc2fhmAw6dpTaujPLb3AFF6i4kqmXDCK7KuaCab6GeXVaruDN6qH
ooB1iD0JI+nAGwdXg50NujBjOghbIzFpPLFnO7eYK7K2hihmrMww6ai8y0Mx7Lm0rq5uXTtBQ6sA
kI7P5gweIe29X0kTG6s3hwSvBOgebKg7Pop9jFCia7cjg1GbJtLxfzSrgvfE5lJ7YqZX+Oa2MKp7
Mkz74bs03Z2LAWgh6TuGz0edTvvWARPpNh8K9n83s615HcXepyfJrfok9RIaB4F6zS0ZvTeCwS+1
6a+s5fuBi2x5R9t7DSkrR32+uotTZtnp8Hp4zLfYmpBEf9W8Ici8d1nurPk3m/Jtz7bCkUAYkvw3
UcWLycOv4W7gxaNUPwgBJQVttARxk04tmaszGmp11DsEWp32DVP1EaBSp8lnLcUQZg1HXaGhAYOp
9/G+txDV9tlDlzl7nWV0hGwVA8ilZE7plKhy2XonfD711pTaixwAENn9rreIGEqwBFkZsnwSXIvH
nJTWus22WJDYc8FHOJLjE5u/0bDgJVYmrbmzRPsldzyEnunu0wpCER4VEtpe/MHftX390FffXsMk
S/Lq0x7U8Hb69GAw/4qoaM3uqavqK/BmulG1cVqYKLpOMNB0zfXkvZ+vDYP60vhtiDOQDryadNEh
cKbuDFkdO2JQW1mhURgRyHJfo+cVabUv6EvSKvpZwpJCih8/n9+i+cHNxa/dbAFf77J4Rh32apP2
4hsolv8h0AAgFJK5pcA9hz8J9JOy+SjyfzHbN+zJEj1iHxdXCZ/0xIR+30X5OqnR3W9ppAo80HH1
Oug34FIAVlnXoD4yog/yjWi4oo3zT0u7nQL6I9CVRZna2TG/t/5JyfdZU6NjfMTgAz0c72PBqDNn
Hsocm50fV9FDOTP01aYVyr3c6hhuf6bkdFv5p1HiK03cN+FC0pzem/C3LfSgo3EOu73f/kurcacp
imohnqhSdRZNcLgPrvOGUGvblKz5fTTElL1lei6b2+xmT5rzPHjal+Y8ZqMi+JO7UyGMcf/Swj5D
qlnhrqzq6KtAJmuoZCMqDZgwYG1tWE0cUuH8Z3DNj9nBHtHuAO2h3N7V1t8kSWIstYODjS43SFx7
AVgJxU9DCRuCZ2RZC9oRJhHywvLQ04fCXUN9nmyX9XyPE8SvHxabm0P0nMlhJtEuZ3lBfi48ujb5
kgY0+nx4yqOE9FWERSwgtGobDqwUJux1znNbcLt5j2Zm3xbfUlEjSWXnPoKEEGW7teN6DwbmOP6G
FaBKBXgjHtsgwpKg7CYQyOhWLCPhzlhbpFyHNBKM+obvGFAGvR5e5MZPURaCKIcouE/6i7AOzZ1F
i0YBmu17YtT4fMRpfBhxBbvJY0yUdv2G/FSrbcYxr6G8Jj0gvB/BxC3aMrMd/BfZX+d5N6TnWOJ3
C9xPv1xgXB8lwjzVsPc06o3WcNIdoRceTE4a588Y/a3Fft2C4N9yY3nTudfV2gGx3Lc8W1cZL8t6
n3hBBlJjemZ7OTXJqbb8Hfi9k9cyT7J/kAPw8KC/9ykPNPKKGoaSrXPjnaI+7nmv5I50AQY07dXq
/wpNoNq4WNxpMLHoPcy71GW/GporkQpd1J5cLvR6xCo7rA3t2slqO3bag3dKursDxCM17hFzzSl3
D2j13fwIcDFIcp3V0alh5ZizEvUeOn73sRm/hZlrO1sa7bUcP/MIzpk2Rg/IJIpAA1XmqMZfkS9z
6qfGOMZSJXw/dCkFcjzoXVTtLoKEKbM3AgVLP03da8SfBG8t43nIUJMKekZDcILQcaRJbuz1oXhx
fbTDoo6DOW2K6xy14oaqLgjnBvYGlpuNnVT+Jkp1SImWZ7GSZT5CCBfABFzigYekAP3KWvOLjd+i
4M4zG78/bKwJ8NZdVDs8rx0AcE6E1nON46hHD8oBPzZCaePI1qw4kFH91aG8Y/Oevxt6OG9b+wBb
J96G0vxjJ/SlVJFcCqjUHPjRUYBHP4eQFFne+XSNANdRN5DQJIdTBz4NiXhVXaRm5+RQtBlrHdpc
M+yjN9vqYQHCJdr9/39bF+RY7FcoQ5e/izdgryeT+UR2Q/6Crt2hsm8Rz3wnJVoAnRzVK+gn55R2
FpporeD9sZmD2Utkh9sVt5Q+5YAvRnhHqVfO1UuhcXXdnGwLsnPWFinSwdzNxMhOBC1NhWeTYR79
xNYEPc70PnVSGiivBm8jTKGd2koCQUxnootIo4AvpiewUGr739Bk4kRo8XzyS/VXAMrctkrkgdLJ
SYVVg8sTWhPuL3/cNxVdxGTM7X6Y2OWNfm/vSVh69Mep5je1YZR6UbjtbZD8qkaRYqBu9BcoQN9X
NarbJj05bVLhdKhcJi+mdsyU0vgB+1tjjuU2b/sglgAe5TKbEx5o1aybjGOUFc6+AUdHOphzcvEu
TApycunaJ0J/kObH7WNdyBKzL/5J6lHQM/FwBTrsHbuG6Xcoxpjaw7B2uYzis1zyn2f9VKrX2HOq
MwhGQ8WoZkyTpCedOZleAMV29Zi5QzgjfVM1uYLRHpocbiDMRluraD/9uAevyoXrJGAjrShu1p7D
gy3YRT7O6sYHZ59Esx6J+z7MPMAQOiHqGx6DZ1RPWVbYF1v8wTfhECurD2TmMwoY7ZEoIYQPIZm/
sTK8/exyDWEOusyYdmaNwOPwexQVHMyOXlJWw1FaKUd5VX7GSK0ujUYG5dzkh8gpf4eJiTx6bYhB
YXxqR+3ouJj8nLAuN4lhbQrYqxtaVcZqWpbuurw/crU9dxBxtBBmhhSszmSfyhOLPZg3YHB8M3xV
U4mbM1X0tcTUrJSafFRRuzlU4b7TqNhL61TPNmx7XG9s4m1UWHlIZTAihADXN87pIiuEaiCb7CDx
yGD7Gi74pDE80TPUhyZjDmYVy7g9xmw4uBg7Ml9gEWETP5XjvALrJMQUYn25Ruwq964Bfid3P7qF
4u0tFkZrrl9sjdzyIe/N3Vi3d8/EzJbk1RW6H2uDchRwjgvrbBf3Fjr2oXcQbjJg3JUZ47US/GJd
gtGLrEumxLSvbCZIZg8pFg48uQncoiRccFblFvtXDUDqTIIgByyQiBHAKTTTLbs3cKiTHJna6chA
Y7TkNarM0AqbN4eCZi8kUfCLETZWNHtpHi+hHqxuo7F8MLJFBMORLKSSW3cw1LWXbU+ibfdtNUl6
mEFzRIVxyRs4Lnk/xVipUHnFXFkeYak8DCt0Wv46n5HxtjFcQb/0vm2DEz2V+tI5RpRKOWE6uQut
GvgQK1lnOR2yl0blr2Db2Gxim69lN249Y8B/70rCO7ThzZCJA7M9FVtfvVSxqB9MGf9aqRXvBN5S
VK2aG7TKBsiWMqgQJRAAFbv7CePKPcV86LvDHBhaids0dp58jSWauYwsOv81bhtnY1jqp86Id096
QZjOHvEruYupbgcC6ViR498HVRZvR1I/qJ18Xt9caRuRaT8kNjAuMPASAquIUdYjSGknARA2hMg2
md67oTrsQkDGD6GDN5ZR3yo5akC5zgzSg0axwPELIIdWZ9wt6eDK8IdxZYvxR49NiHFx4aDmLu4z
TVjGoBaqEd9VETU7bb7oOe3aQBYcKw/WROgVX03lY8OvoJP+z7QvVH2q5PjltW6GaZz2pDGRr+aL
OXQuh59BReWFXXN5SfS/MRq9Y6iPzq6a3Ud9TNOj64Cy1VRy1ghGK0kgILaPdWg8w/LtWcBRGePi
VhMhi6F1mhh6nWvECCSd4asQz5LR98Hv0nVTYXCvAPWsrH+Yl7zV8ozX4fCTavq3VupHMwIv7LVO
dZjZUadohaLUfkb6YafwyaWLGcjRpidEZdbNrz+nyNgzx7Mwf8J8i0Z6NiV1Z5UYzQYn1gD1sQk3
9WJej0auJpXvdLNzgN2JI9+Z2PiiyAKPOXtXl0SL16jWuVw2Lutzw6R3kbki5goeczwgC4Z6ZtEI
NP1ROrAvckRrbjL72yjzYcNbGo5ywDFmmpbkJIztOk6HlXTK4/KQP8w22C6NwRaqtBb331OtmRGh
3GPgVsD9y5TDN9POqEE/PLditJz56zmqiPqF9EQA6DX27exEtjkLyamuMSyQ7tEIWAnamzNax7wo
PexWLndB1O3ANNMKaGrjT0MIci6v6GobD4MImX62a9CGl2ibfFd0h8xHK9h9dpVrXaySnBqirEkX
qh5qj6Bw06Mw434qAxZQOfP4KNpkWqUd8zD+sPUep2/GyRlri12sNODjscppxu5Tdt1fZrtU0IUF
ELhoiSqkstBwIG1ArqcGOLLWb495hEpbj9p449PvExkvt8J0fqvIfUsaY8PflmvOfG8XClRvWa7j
4mQ9i4v0I2u84TR33hMCPBv7GrxRx/NBrNu8S4pYeLQPJWpo/nrH+nLyKi5PnIxWaDurOh3BVUDj
wKeCW97zWvo/Wf8wULql2QJQGiN7T2bxuEq1yoK54FbMFHG4Sgik3xPsrcVT0+RIJGU6PPaq6nYy
NV7aKrUvBZEKIG4QwsLLFoyE2DE+osu/gLY272HE5nWwASCr1voHk0o/lC3u8nGOfBJ3mVINNA92
b+yzKjRPNiqdhN/jXKE8WVv888S1TN1+4t5Elpy/AiXMtzXMXxxp0VXUkB/ndOarqeDpGu0/4Wvv
UdJT1kAAJEezQQ/BHLKpx21t4t9IOkSRzC2ATCsPSH4MVZieue3t7omtw0EnEAsLk3+UCQB+M4b2
RbsPepbWMahzZ4CvPBLs6NkLvM08CzQhbFq7FdQYOmlXP/ARIj7rWJO7cQwkMndk4IwhjteUpwfY
LwZA66ozP1nFxHYu+Nl8q2fXpq6se+PBZCsBrMaGlmwmyp/3VHxKexw/GN1rpAoEokR+1mR9fewK
1BKWYbxiCniuqSuvcxofbXqHB8D4D2x++i2lGrHo6JWwZKCob/kTVZO7nR3UAIC5geY5bsur5bAD
aC+9WZ5nGzvFBH517QpHpxfNTFTRGvPYcDY/Yap+jdNb343OpUvcLqB2r2rjpxhzcZkQMeg260tb
RBfoEe3JhsilOzVy69IB+kFjEI/xxfVYPtqZf9KF9hGOqPZoMpkl6oshwb9PKl9GhAN0xSl9YszD
YFPUZ9cJ4SLCiwO27h+rSBx6jb4FHbLaGBk30ZCap3Hs0iub1nWthR8VZHX0OJvZgaX3H2Vnthy5
jmXZX0nL52IWCZAg0daVD/JZ7hpDUkh6oSkkBecJnPn1vRiVXZaVD23VZjnciCvJXSQdwDln77VH
6FRXg7bQORPwdw+HTQ+abgWpePf+MqBwT6K3cQyLi54fSCaM0JGswSg+naaCgjzNtNi6psM5a8XD
KQnyrQsSC53XBbMAHB9neMMAf5qTXO7bcP4qbcs7+Ml5IOWqdBnkdIG86j3FWL0k4tRCUUAIAmok
dL6lQrKT9Ch/uX3AIURzKWCu4p0MR/IzzfsYuBQYVQjoLHoXwfzM3nloKcaPambtGnuQaLIj/E2U
CeLzDn6pGDC4jm1t3RimhuWUTTCu1Sk3MysWol47WH4op9J3xSS24BJ9NvAZEG9HMx9gCZFPnFqi
0iBigmuFwDc/FX2waiOSt7iP5J2PwKm2YoBtZHAe8a5BKJHjS91hykxc4DLlqnMMnOkUpIB3y6AY
j8wkvjqbhj4CETDVqaO2GeYeJ24fmQACTQIUeRy50Xjwi9bvLn7Y72XC2yV84MbtRX9Yei9F7auR
0KT1fLSK0MHWKRmYeJz5eJQJX7PloezTfS1+oHZHQYIG9iprsl8IxZnQW5qIuULfGS/7ERtkqpJF
ZhurnOgCY4MMnCAACt/0h0B7X8IztDHjEn57oy9kZvrk12XbZhLLdlLEPdDNPEeyq98SNHmZbgxF
QF4hAtD3wrLwwp8mC5ND14GDWchkmgyKQjqx24TP81VRruSqLP5NyhHskhSR0uLD7J1w445je/DR
3TXSva2n9sWOLNJ96vhBuWgTs8hl4Ixmt/On8WcAab+DAztGzFMogsi1cNoJu1U87tFKY+8tzaXt
0a8I1Z6cRf02ENy20YKrncbONtLDQJYlpco09VeTbsSOegYZZ3oe5w72TlzdAoUMgSwcstnD5IJn
E6f7J9ldGpZhdeY5kft/s8ksIONniHax8+hY/qXGnoh1bmswGG39pUMXk1y7ph/3I6vksUJe1kJp
30YzQkp4M90WHfK0yRd9/LcqTwVQHXfZwjlItq3mUFH7QKw9MOUK/S2O1M5HLZ0lb6X1WIcIU6qk
JYBQPOlQjce//uXf//6///1z+l/Rd3XP9DqqyvZPaOhnVc/wvuPuX/7495vk01Rt9bv7823/9WX/
/Zv+joaO//w/v+TwXd1+FN/tv37R+m7+68fy6v94d9uP7uO//WH3J571of828+N32+fd/w07Xb/y
f/ov//I/CnmV3p/r9J+Xaf3x//i29f3/x1+vmMt+mOTjn1Ne1+/4z5RXEfxN2YFNuqvvOULY/n+F
vIq/Sd9xvMDTUCFAWJDk+o+QV9f9m3B85foe/QNtQ9L961/ailnlf/zVdf4mXGErLVyXE5mv1P9P
yCvvivPkepdPX//xV5+fpG1b+mhtGZG4vrsmwP5Twmsx1n0phh4nopLvga0fs0RiD2Pd+acL8o/n
5i9lX9yTR9ERDiv5jf71pSS/EZ5W2/WElEoRg/vPLwUibq77ES3a3IIZs6hxx68oYa7maBepXv2Z
FNPvfg7RJ9rlN4IfmERI9dLUQzOum3vLpDfxmlWW4lvdOIVDPxSo20RPooGEinh9NgjUrBrnPIJ7
RWunSpFx0KtgNqYeVUtYq2LVG1f4oceHyB6d1zZhegYOvGN7L69DKE/NAJ4+8+HqhUb+nKoHcKRY
H6lvFxhsy4Qcp7CfGOk/AHM/15ZzC1W4Oyn0H7zj/otdDGRB4O7rnHE/fuknMiI/5TAxHJFox8oK
/lttqWPkIEkTOUm4NQoFEapnshJgM/QU+7lynkYRzfiBxteyGQ5JwGBxJAIyaygHunw6dbU6Vn32
Vtve7yz07lqN7SMFJoJe4LUMQLh5zKE2YGQAzTnWqSSrfKMq+9Kn82PV1h8yKq5HaqWAVjrma+RE
KrkDfvec+Gfw4V8wnIZl/EU8sNxImwYfpsPGxew452gf/3zHZGaIcM4Ls8yCsAzqh8RJ3uNqXy3E
qRYrsDg2q8Xc3C2zYRghP6BEwSUG6GjRS7Fl/l7nUAvUTYa87JDkKet0VXxTqAAGtuz7bijWkS6S
KzW9jkUVHcA1vpmYk1mVV5+GErgNZlIYYNgNhtaxpxp6JVoebhSxUzAZOXEyFN9aI7QKK1PZpo1R
A6ara712kOc5F63gc8UamT3+u5+Go4MsPLnh80jlXKDsXN8DIp1xO8/Plu5eTbFgbRxwTxaFRu2G
w7pOrynuShA7aBPcZfztdKR/QA2lPGUinkLfNwStc6BeZQrdL0O3vCqIWZEowjlEYrRlJikcvHBQ
HBm1sBlgJnLQlTB4Mbl/0O3yDLqdfdSiou+WW7ob8OHWhjO9KXwUPs3VVpIEpuvr1FmoHh0NBii5
FiqDc26yr9YGAHnvYpagoMy+RAum2vOe65oGuyb5d9P55YW7iJIq93syNu/mucW7WJZEW1kT+Y5T
cvJzRoc4BrNWkdtcvg46em65OaLLT5ZNyHNK8Co4Ii8mLKzNCNoJevu3b4Jbp2l/e377gwk9MpeZ
SLUUjzaDJ3h+qHZ1PEFPiONrl78U6EZQLVQ/XNKSq4kPdlYG13bLP4jCW9vQuMIJcQ7LDu0NnrZh
9Nj3Ww+bcYZivbmjL1NvQrv7El17W+J0mpo8uSkQEQ8p3cXUk/hC8BtcTcSstkiZdVfnNHlbnmSy
l2IwGinBZ+OIh23YS0bypfY9EDQDDWszfpi5rdHk1vPJmrHbjH79LFPsK3Ric50VSPHI+sCWg3Ac
M4bAjnMlRxQEEa2kOfnB3Pwmgjw1TvBKYUaj1kcoqYlzG532VzA4zxXdckRI5tD75QNr3kM11Cfp
2mepPwuRkjqGqhrleXisCaEdPcUw40doj++6BxAm2+VhHHOK1QOTmQep3Zu5ZjRYawAuFq3rOQmn
9Shks7alm6UmkyByD+2U0O5Cs9QqKg2Mxtj214yACqeMFzU/oFB1ewHwVjWUunlKraQAjNTFqjh1
zLRjDI8+uezd7TjV587SmFk0PqYSJ7bCKLwlFg/BCpwhZV01kyGBRovyuIQIIdH2RnqThu+e7PHK
e/cwclU8PfRT89MF5F27w3MZg2yi/h6deUew184e+jPGJ/gJu5ZSxSwTmOFoyxxk64U9zpzwI8Ew
T+tjPwsX2Vj45oHfm0giLG1Fs3f61XRYStLCOzocZO1UE6mrfzZxsu3cI44l1nALNyFGTFEA+ug8
zD9ehJ/RBxnowFdUWnUH7fNmXHT9JWs/S2987uPiPFLFYWf191Kt8Bna/rGfX1up/FVapIqhto61
dZQ9jAfiNW5mhlxtBUeiC6/bAgeQpDSNbjDsHCj+LiEfSghYT5XpDhX6TmEjMqi6ae2T2J9TYGGu
chCttA1H+q/WmiF/N9ZXsLAQYtq64xAOVPzWIuxxRrtmt6BEWahvK5uy2KrNlxgYDWX6veg+7Dk/
xzUG7/Eos+muL2lxiHIhqLr86OBEAFYa4BLVtyosv3qQiralKSrrN2XES2NNj81oXsWAGqCuT+xD
rvTfhk7L45+NpD60pCvV4qe4Jb2QMspn0N0nPwWRfldeS6NyEUyhkT344tlI4rN56/5yYsB4k2Sw
2brqrqydX47TP+Tx82TkdaL7O6O9C92xh1ib6w6reSdQqxf5few2N61gZpOvGiJhX5du/hUDoV0a
oq9U+GiWW9Hkt62rSQRQ2Di8F8J975t+W4GjbKHcJVSy6ncy1teeSjvQjfrN6bsfg7hN/WafVS7I
7Kp7FYt3HiYD1dPDzkJ0DkSjBami8eqDC1Gp9qOPxvc+hGdz2wk+l9BWuuY4x+m+VcHetPqJ6veG
nFF8DO74gpCN1q/4aPvokgbdexCzkEyL81Iur1Up3q2p/JaTc7GLad19NnlnHj0DOSVN5tfCuORs
EmgXkAXoptlz3Kqnbjxq4zzKvr2nS/k0uvVD4N9WMnrCif0L2EqHWAfhbpY/+KWNm9U9heVyJo2a
m1w6D2yXh7x195HrX0RYf3olswhV6V8O5eGXdgtErZYCziWPabpPrOW9E/aNEtR1HAHZN9OdRw0e
BvNXHMYX5ErfpAHin8FAFwbug+AQNMxRsEV5Tldidg8Vqv858J9pjttXSVthMsDWXRfHvByOiHFw
wD1VtX3lZUzP7QnOSlRDynQwZ0buh2vVD7RyD/M4lOQnkI1klc9IYN/+TPAmXZ5zwNpTVl4jfD0n
UUt/Jr5rqaV7W/3EuFBE7wOBD4bbN8zhD+1H56QN6g0uMs+uX+knHRgwvo1Zf0kMUzvOe684r+h9
cByR4rZKgqOakAliIzgo1phMr6c+g1cUykQggX+Oz2i+dsphBCAJBMqa5J3HHOl/af90aEQwSAFn
77Tj1mEiSh8+r4MbV/hvzoJNV4zH1EEJbg+n0V3WeF2+08hdNGKsBGhR9v0jrLwbYAW7gXw6TzNQ
HKJrdwbqIsdDWicXDaSFUV26+vKDFROzTZeIXYUOIXv3o1hBDsWH24cn4U53nmwhLMg9E/nr9eNZ
qm5TIseJJ4gxSDp9MbIdIO5iImhy9Vyg+jVReDuU05tPRNFYW59hTFvOVO69O9aHHiPA+l/G/AR1
r8eR+WZuKOGVd7Dx5reW9xC3800NjLdhpTXT61wfBBcTUsl1melXZyo3g5D3I3ZwuHl7BtWQDLP7
3h137jRsfC2eHB+Kr4UyIwAM2FYX0sNOke1D7R4frPNCQ2NxPpe532tnN/n0usV8SxzsLgQggpgk
l2+YKo/gZx7IFsKzABgMdnjw7pLVl+v51kiB0ax66Wt+/RC7k0QTQCpS0qqDLb07M/HdeXrJRbfx
I3MrxgLJXrFjxO919jUUvd2C8c9AfRtpbtvg0yJ8rlVGXlm86/V8bVgAQ6FPvX3TZuMhsdFTmJUD
E1zJCe8t/y/UfDdOJYFPaDY9sc9wM5NQwgjWvinoos6zPKVBdQkMZnTeHGgcLj/0P6fcAFSGaVNc
r38/owGAPz5hwYcXex9U3tnI4WW9C6sgz8rig6ZrVzdo7uDFwwY5+u6XKGL64nK/EgPDKmRaNh0M
OLeYjtAo52Po+rdhrGitJw+TlWPJChFvcYqoHw1dSkshi2ZOF10PiK9U47/k1krnCPYNJ5MIJ7JT
14fRM9eaBLIAhWGDsCyYErJD4yNepZ5gkZUtFtNq5ae0eftOuMdvHila5Afo3dCpiedDQxcnDJED
ZuYQ9YnHZlqn618+7ozGRYlnFCkmkLabj2wfiRHc0slewsc1O7yuV14J0SzRcDci6sBTsLGU3hou
uuDpagnmal1CELrkVmSICcGjcpPlwKCe8+b6mgsu1qv1Husx2g2tYomkAGsjWkETj0uiH1rAaDHK
1VJwB8fl0NZYpnls5IQ3fZDbhlPoH9gjdkoy0a1FrXzHTV7inDYOG1J46sIvf6pOnozPJYbnhWKC
aygh6QX3Hd8fymqfobshKI840nHP6BJ3DJ/DtQqugttwzl9ifzrr3j7GMZqmdUSW5Ht6qoBBFur0
6dJx3qI2vPEjZ5vFCR06UistZlCTe9cLdSP0vHVcd1/myclRZueORLnI6WxhqpgWJNS4xeLOOxhb
7DwLaamZL3YI66/Z01aHjKU5bbY3lWZnQ42Wz2R+8cGPEVg7PDkF+PoF66SXvLjLsnGm1454bad7
K30+F1ds11sR+viqk3PvlUcyJjfkx917Lkdt0Ik9PfgOX/H6PPukfNu8Q923ZEFFR1klTJX0bjHo
unHQmmg/R3Az8OYI1BximG80ecqFIAukha0AVGSojlk43tCXBFThPwazulEsmKvIVhj/YHvjPu79
ux6JtqeBlGQnWrEPJYB3MFgh40FkcJ7ZNUnxECT5aQDTW1YzlDVSmlt43rk80TDCf+Afwl6eFAiP
P13BHnB2rXiOCOUBybTY8ER4ttb1jPROZACom0Jn76RmH5pfqI/IJcHl7vu79ULQrWGyR/oJEp1C
B/tSw3gc7fxnXTk38/KuhuKaWd0xDjJQTiDn/fk4sQfPtGDXiygz+1ATchOrCKItAGj5ksf2YV0L
G3el63TXMzAiQXBK4iY3dFIeZL28BsqnFG7PYdY9h/Tjt2PhE8GW70jHvRWt9dhZTHeAkYBCZnCT
XrqAg6JwJdiIXFNdAIWZZ6AVpYH5777XJfS8Wr2UNHKuyKb5NnrGzZE4F69XX+5IPHDdoDkmYh7h
KEEb83qiDRHOtematzG8//l3vjML4H7AOSpYEdn0xKdLYE2V/WZgR2hGdF+qsJh3R8FP5noA1Ef5
Elm/65XfkAcu7SHHpoCVJTlJBer6xFiP5bi85PbaVZ+o+Vr9SIPmN7NIQC6XpAKpWAWAY53FB4hA
KUXyOx6ShXeKRVcvLyDiV3BEd3Ca1WRMeZJ66xw8ts7IfyyczHTtmq4Xu2zm50zDcGesYAfoixkD
c8gjU+yDreU7ChnDJJLkE2P/cOjyutb64gujlmpeqTa5+HZon1MdIngjDAMIPx9NxMksbXb0GMWs
TK3zu56L74U+HfYZq8AWz4R39nEfWN0HFOuZllDirDyMMhdspLj6EP1G2EPXCWAJRl1Bl/VJT6qU
GFhL6gVuK0aFZhfRmL8Kqzm/84ruvN5TX8TsZTL/jgX33xv9R0jg3xVOgCux0DPKVfFbDowkY36T
hUxUAuTjkxmm302DriXjhlSW6q4YhvXrepHw4vq5H6w7zoCwbLi8URSBW2iSV5JsQiZnvNWxky8u
SuoJ7WQ6ync9D3e2z7txs+9eT3dI0z0USmjs/LncRnF6qOzuo9NcSIv+Co2h8ClyMSdVrPEkoG1s
yUDXc5LbIrtFPlefJyZZe6v6KMP2sfYYMGRp9NmpBT6fXTyW6Z3iwIQcmByEhqvdWt3RtrNPrdkE
VJpc09EtMTX5XPmR90KCaXKY+u6gIH1tUostJw22ExVCPVHr+fxydAmvxgFSl41GjYYZF8qN9s5C
Reb1DG2tMd6jfQyZumH15647qqyuRD1Hm4dwppFh6rzdNWn0e4xcSU6GgtPWlA+D9Txn1hp/k70Y
yyuvream4hN0qORMZ2EoJXYPgncjR71aEfCOqtDNeekZW8Qfs0xqQF78BnWBBxY1wtnqm8PUmV9B
snzKlruvTXMYowhN2cEx8bzH8QAWnrcdRQQsccJ4qtS9G6nmbIfQ/3PpnI1aA6lxE84hKRxyTn7P
S40I3n+wCs44rXZPrs8sjAx6TJE92qJgLLEYpl9NQtk8RN5zEZIPbCbab02U7mgN/5o96z1o9wHK
VAxTIW619ZLaDF6SeBF06Tjad1yyjnMShKx9nADZ8TtE+V7k29swTJrtsNa/BiibQny1Jby28R87
jz/ndid2S8+3j0ivOLvPxzKmCFyUg6gfHRJt+eZVidq/du7KySGkaBrn7ZIzxJ5rSGIY5thT18H8
UHKQauirFUih/9zaFl02jD3/pGLqmqapv626/K7FcFdXYYfXhcvQpRGeg945SWMVV4OdhecW/YBa
Vj/ORKsySsdrYdJPggn8gnPOFLGWrqtSIep2z4fpW7roOBjvv2ae499iZoI14L5PAt4VHrcNDIeb
vMMMhoZyyM1yF5LNcy366RGs+kdROs1hmdlLo6ArwNgx0p5sLIKWgOmsHuLYffc8mq4myM6Sz3EE
IQqdA5q69VXwa3gsYuo9NfWROOpba+Q9uhywNhJ7xZKUN0rX0O0lx4bGtLvwd5jWmAhdZ9i2VfrD
05TtdYdXJdEDqCJVHpvPDq8/wlOcWTBLRMIPSz2WvpFxQ7luJdr4w3Z2kY6yD72DMQLU4bAQiYiH
y3XWx6OCHA71AqEGuhVarPAABjILi4BeZt71xwFARGRYoZwMcwjGnYFce2sBVS16APZx8d3b9Xfo
Yrm2+h4S9bLLSz7Fs2v2Ig6wp1T2pk/c8lh1GLbztSuowh+0OdjIOqqiqc8Oow7u7Kzwbv02R58A
TK5aUrUNAkJA1rHJTDtmnJvNkml3S2CkuvL1+qS2RJH0GtIKZwdZTt8oCtytZdvHfhV3ZxIrJBDY
K4+BO5u/OhJdtEIaeWlAHpcZSoXTcJkaB6BC0yGVGYYfQx6w4vHxcRf7dsqzGzCXd36FuCdT7BmA
TjZK8T+whR+4H9l+SXzFaTd6obbn3FFy70FUASyYovoWk/Ws5/jQd1hBwmb4mdDbP5mWLt2IegHI
m114HS4p/1vDkxvamdA2A8LYyqZf69hrqWmXgmPXR+NhNoJjUKKAUgij8JRbuG+vIvb5qwBPqM1U
Cs2C+6aH8YlkgtdRBuG+jWYOr4S1wKB/0pFdg8kfkuvCtzngeFZLN6P9yCCeblPz5KwOdn9EZ7co
ptPN8tlhaLsKVfnd1gBimlkeZpcHRa2ez2b2fy4F859pINiu9jmyVLS//JV3RqbiTzCz+9TxTv3I
Ir0+Ji7QRk8ogOoFD7KQ3H4gsdEmqmPsHBmcTh/xk03QthYE+zIC3g1Te4gycQdYyz4WafG4WL88
nMc7xwU77rnudO155ASQVlLt8t5tGJwN0bYj/8Vd8hTc3BP6RnMJgJy6XeYezOK8WhL0SMwEemMv
OESaoX/NAxJg1OqDgRb0C7egdXAYmR57y3/okLNcuET2JUn8n24kf4wj3VWysZLDsgqztCyKHURz
RAMRTb00BoyUDaeZ5sjOKwinjDHWwlrAmo6xZHrQY0FWB4O5bbK2RXEa3/Yi6R9wudSkBtMGKDlq
ihh3y6Bz3HnRaqwt+g2BaTwac/aVx71DdyS7qfr81Wa0f18WT/4yZXScLLMtYd5gCmAzU757bexP
DznIRWrsXqMLbDSJIXdHZN9OQYfIwEK1hayDGgH7adASSD78CZimD9SV6YObxBhDWhe2N9Jm4fXg
7/rxicSpEaBv81Fk842bMCTwCCffNA2QRCqzl6li84w7wDaO3T3GM2WyNWCEjWGcEXVFBV+F8Z5n
B0JMND6kJRameAkwavjeZyCpOxb0EO6AEn6g2xRWvsOGBNVnAmuQFREvBRolsyaA68oFLzBG98Jz
71Tjvk6Z5VylGtOYY+TTWFY4ETksmcUe6F+FhHv5x3pGHz5AX5pVV12zDBAAf6lzoFhCIqToHTCJ
9XIaSJboakqxMX/uBnpjc92dipz0eGLVuoPsPtKFgBTZM0p0LVTOyXC7TCtrO9TBxiajCJEv8xAE
dy+GyBM6kD4S6CGr3ePUsmEIzzpbLzHtnk30XE3IRB8jLDPbnjMHiDc8wIJaAT08aqSoWj8Ju0hM
BCW+zmPzbuXJSijgIEeM9M6ZrKuh6p49PTqneHhGb45jxrJ/ytYQGMXhehNmy6ueHLWXvYv1kmhV
QCLdbqSbann5hyOYDMUhdhjX/wi9RWx6XdMjiLtXaUaBe4/uR4h6eiFmBXo2Nmz0e1u3BVJkNz2Z
5JrGU0aIjD9C3BlJAKGFklW7gggmqp51ls2hdKGPOhq2Thi1QNFFg/+ftYgWODRA2wFZwknBRi0Z
A0rcJt0qYg43fimQqpRIp0K4I3vbml5xK6BNX1FYkGtuLGbpFYIi5tfNmx0rSUYig08c1mwMNV6N
gMIMuw4hPu1l6KrlQuMU1To6eiAm3tbpvzIl4bfUabwNeAR5mMyxVfGHx5VVbpYdSQ6GBugVH0OK
/7ox0w1bT3ysi1MvNSdWbLwUUpY8yWLYTTZ0kzFtXfIBxKm2l+pswYvZ+xXzvxmN+awcwhX86bVe
tWVRxGdnSYlVq8hNm2tOAzVtVDttdrmRZM7p78XJ2WJxNQJs+BUN+bIPqnXOFVknKYBK9YrTkhrO
ouaM1trdORftA5OX6jQVv520e2M6Tewgu9tGlOJH3ZMxzwyRIr2rfs2aaHEmNpNGXN006b2DrPoS
nbI2gNURzhfoB6B3IwCnyBJ2XW1H+9DyfnZB7WxTcT2a3t5LF8hZ1KfZRZlgA4W/zrBoUNsRfgsE
HspwxblnG+POIZE9OWk3fjQN7AZKtiPEoe5hqtNfmE5miH8NGVtKHqooQ6G8SMzW0A6iSZkrI+m3
+yNfEMG8Zzpd4iTX6JK9fPmZzIBVLLVtKqAoZeNj5B6SA/PQR6spCQUQOUbWjBRquhquj/Vlnie5
TRubGWUImBqBoe9lwHbdnPCMEIteQmUjIDCovPbPYER3PjvfjqWeU1ALLLMGuLViLkKJdQKMy2Pk
yzvtz6vduzM7OeqT1/hPcUzTecwm6IDauiQ1gQKJy2cBiPcO0UG9DXMbuIjIr+0pR9kqPBKaos80
W8DuEGm/wa3KNopRIDhMdhPQkGga9N8/587Rp8Qa/ZfGxqcAoX0nEfBdNWVGXOYIf6Lo5mWvRPE2
oCY+zguLepA1W3gowybDTJsOFV7sHrM2/bEb3QznPuLwMQUGSRfJAMoGvVYK70TNfBsEzOlaa4XX
5oZgB5uyMhfE66GAuITEZlwVgY+VNoiabaeCp6ZEaesN5GJmcXcXKtSGML1iat6EUYSZzm2KDdvB
EmJ8ZogMFC4OvhVdtBd3amm11/T6DXlt2zbFwlAA4gbyq+lh7KDcbAGoPIsW2FDSUWLYhn9qYvNs
AaI5+DQLmmmctoxYuH5BbEEE4qdlDVuWazICii13r0kANkGBeX6BAZUZJhr0k9p9nmK8yYHf7zob
B2UAkdpYhhwTJjloi2nPzq23bGvNjj4F8y4gUjCxXAHWMY13RhFkRK4vLgT2Cj7na58r3MY+Qmeq
Z/yuJbYhIw4DxHXyElezwHTPWG3eRf54Imz8GFrdKZ2aCEVzgZ+8A3JtOo58IP8Qvk/3uRc90Y1E
UNTmiPlIZtz5Ctf4iFLILHgROMLdjN4avmuAx/t2ehGiPoYtQQCJhtE8Qd9aT8dVaoOW6bBFwFjo
92MVME/twK5mc/1Owgx2jTj9hW1wS3ISknJLfAF5YS8vEQjTpuEGTjBRgOnAahOVR5uCUOiJ9mri
jjeerp51Ky+jE0GqRbsIYVD+8OqUyoLoibXurULmFjb0hM1c3yRimR5RBD+Jlc6QwQlyXAD+/ZWO
qgAzTHb00vKiVPvEoVnuvXffKJag5TYghogQrewnrOXNlIv64joVGToK8VG5KOxb/XcSWeSFptPH
gNRocAHeRx6VXYGQWmdIgCSLomb+tbV1kuzK+dFg6NvJ1vuMpXOP2eLAydwjMMxvJ2ziApGMA9mK
WuZtIs0R9z9gCt9fvSZYUvhsPEokVFi2oRwp8kM1qi00qjEjfAw9E4f1Qz7BC2HD+yE0hx2HaI/N
4GJbd4ryOk9q8Moj31NW5V0dAe3QUYaGilN7UWFiaim0N/NCe8HlEOSbcxZNp8L29F3Uc8zKBr1v
B5w5Okg/YcTBNprFXVJkTz12qd1s2RM5u9g9FJ21K5JX6CTjryzdGhKbPtsl9i9pZcGmRzYA7CC4
nVLi4lOL03bknZrc/6rSpjmakqlOPJCrsMjksxE4jGtONcSh7Fk+6TBVOGKETGauhDaHWtM0sXiN
2Cd9AdoSgqzWMIAKw19trl+jBc2W8IcHYMrNtZ1337CG852OXVAj3XyiewJtr32MAp5JgL0t4VhY
2+efdp/vjCPxF7dEmyg1YlOZ8ZQhuV+wiLmWH24liw8wE3TKKobaVvt7x0aqhbDjpADhmgIKGHyT
9RT+vIzxgb5DCOxr9XhhMmw1KnNwO+rawY/bQ42RQ7MbIPpezZHE/I8Q3aMdzRFQHsNqBTW1HJ4W
ZLPI+dKdMuXvUejrKmg+ASa+Dh0jg1XZwupVhna1D3KFGGCOzBEN4DGGbLw35UudGKaX/XhCdXta
NLOxsZpvcBAFHmN6F6kUZ+axYB6Qh4ehsRxs3kWwm93gNC820wnsZ1dmuoxqZqlntEHtTyq8ZK2G
tY1Et+l2WUWsigyCfT5B/0BpIWgSh7QSY/k+FaSUunX0kg/xOe+EdxmL7NtHsg8WOvS2SRU9yy4R
myxIiZcN1A/RfKO8LK9ZPEk/bI51Oj7izWXVjMOSMOV0E7tuuiPrGzubpvxgfb5yEJntcgZddRYB
6Mn0s+eqewnc7so2bMiZNoRHAkWbo2I4mM5+7oJfE1ne15EDschjGqr8330KnJ/IeObRS3yyOzxx
aU4om3SWs8d0TEKb7Y1ChxVw4vOr0qX1AgiLr34g62fEaJUHm7GJU1qomGI8OIqAE10cOlsmbaCL
o7fCit9sjoF5XLsX5cLQ5FqrPflP+1R80B8kUdO35VWXw8+ZU/1aj8C6NeU6r2reyC7cyBCBnFCj
2YGvB86q3zLq04NKerJENICNACV/yY535YSrRVl6vxmY3iuPYRVaPyiHkPokRk6yvRpo0R4eDivD
9IIBpaazlJBL2MYunxiaPHQu1h7GxNmPfTwJsHtVqE48H+kC3fJNZmNa7AMP7kp5LxlONUp8ETdG
cHnvMe+pH+j/JlDYbLmXDYUHFpEcULuLV+Kq1NOTQgNIuXrn0IqTUUA0fXLnteG3YkMU1dtkoQyC
VfODKBEMlgvDUKcPzhWJxNpwCOXkQQcgqvaYcB9ZkYZTLioQGcNJ8kNCQNmRt+yMPbMbUHst/q2v
PU6InDixjLJeg/0L+1YeB6J5GNlZZ+EQ6o7DYz1M4lh3c9KaHDJHR/6mw8cw4+G0dTjt0U+BJwiY
rcdwf3m1efA/C4MzLmcg0SecI6Pu0wugUchOXi0cC7pQ3LhdxERHF4SUO2yDgi0RM1dPrYWYL2J4
WZA7FavSpyZuiHMKeUme1J29ouv+D3PnsSQ5kl3Rf+EeY1DucCy4Ca0jtagNLDOrElprfD0Pos3I
FpwekisuZsxmurs6IiD8iXvPJVTlLSM6QCvHh272hlRI9dk2TAuw7T5qErxhno68gxXDNotmgFAe
akuP0nBhVc0rPRHwdYb5UYooDtIA2hK6/sJnPDuAHnCND2UJxm5Rd8RCzgnulzVM6uohaXSkEyXf
Nobp13vox0IPUAICJQKXQkQJhruaNNB3SvM+2boDYafP3RQ1wH9FaWGEX6kmbNJknAdmFJD1WXcn
mISIp3nldbVDC/ZNoVlSFsoLZktWVs166LjsOpaUDWzEWstWyoMhqqaTRSzZwu1terzCI3gv2Q7D
EKxaBTxBhD4WKdyny56ExclAdcitdWxKOiYrLAm69niTQVTfdkQ+0SQwdYx8ol0yIKY6LwW0S4vR
ZdrEkAOkRvJMofkYu86PoEZA5UTlWyMRhkpsW6zQVlMTAKDFJ45IdbiDJjzRK+9jxaYi6fIZ6YKC
yK9xRhl4euTk7Y10eNZB8kQsXRaxqPmN22Tnx8CjM8G3LGkFmzG7Zzo0g1+I53DQPPs/K8n8pWhs
DeBV+F4Lpj7jxKNLs7gdih5Gjq/u6sRw1k5ejoQQay8CvWUqoKzXXi3YEIzXXFovs+t1kd2PM+og
xegHBTcnYpqJQNtY383kvrWRC78DEKmnmBM2GWmJlgHa95bgNFkmnaiz63rFK7NoT2ZRcTJ6MdLi
KPtpjwgS0eo8wREhCHrVk5SEACotEE24qNBjhieSWS/TBw1/FFclsO+hkRkrJx4/ZBc/IzBaml28
LqrynCmHjIxmejNjlHYDNEEh1UegURt5k7H3WklQlrVOpXPGJ/hTGGctwTbu/tAC5HZkvaGr+zkm
7DwZEr2iYwpQpKOfi7iFlk366nSMG+mbiJFrJsIa3c9+KjdjainsOa6EqtOzg/oukJiu9cJ7H3FM
zzF2so0eTJhkM3rIXveqPJbIVP0JByxb5ItCAJIa4AUtuCqeZpxMnaSqVKoTLWED8s14jfv8rej0
t14ngdZoPkUh7hX4mEJSY4zz/1nQ2U4VdBGBiIf9+tErUZ2ZBU+HKoCkTwyGeYw5bXW4g7pV/VTS
2JOTee8hSw0KMAn5/Bn0KDiOIAS6wUPWFdUb6HrIFBjXg/ScFOkETYluoyLwZ2hZqSP+8JeG3nLo
0RMCD39l2/SEbecoImBJjCt2tKlUlAFgGY0yHEMCAhZ5p7opQk4fXxzNPLd2tvds/8uCADb6P2WL
MwG4/lNaR5Cm2X2lofXpjCVySN1/6QEOL2p7vITD8Jr53AG1YMYzuubeNrtgVRsWIKM7OQts4o4v
hW2c3r40H6Wer2psbYHEgy6t8LXSyjdnyuRiz4H4mZotWGSAMyCqxcrPunezh8DhWiw6tEnBTXJJ
H6nCF0LsjmXf4UEPHZwS9QmwS4c8/GBkLp6padwlQt/jwr0LQpI4UoumhEbYKBoYy+NXkRO+wekJ
9oJDc9rXY3tH+PXeLPuPrKV+rInd8bKQhvNIOhkQGRur9dR5PxqfbWFZH3OdDTVTJFOFSNC1r5gU
XV4aqKikLD6Nd0FRDO7wIYfn7ftUfLFON9+XYt8541Ojy7MSBAJWDT4QEx4RKq9T4PrkBuUP6RQf
e7oSV3+yURmy+zr3TkVX7RGXUnxpdv1gI+YYGJDDS2Qy+5p3LPvkMGxpfIyxvNpCnSplPsusvwZN
9MmAqDQcJDnOY2k0l8zotkSecD/WD1MU1XzdDk9Xy3TMCKhAu2/pdXvfgTCeeBkv/sp8HJFja0Z6
RVFCEZnJN9amFzSY904IIN/VLiHO+r5WcxKaQMCEVFSW8qNrW5S1PntWl1PJIF5PeGdTnHlmIA3N
fzHCm8B2i9ZhR3n0gogV+GvGmz7qMQHgciN43N9NSfhrAu1ahfLUhd9tZlw6AzxzGHFLj2J61+Jo
C9qMJS8HJuvpSykaZONkZ1VUjXXPHrMePgornmnUfOWenPGJbr+tw33a4PnGHP+chibpfN+aPZ51
vyHeQd82+Gs9irmpDZH/51gXwiJ5xClrTs5HSFvClSYhg0XYct4QJDk41l5xM5J0FC2tA37FObUg
/QyqYmMSyUULiehxaNydRZIR9SGDKp9uhpKBP9b6gaAW2TLvDWVyx84t2dhwCKJLYB7i8XvZ5jer
LOYAenTIOY0IgucmQiryw2N4CFg2+FDCZ76qmp96Exy90Lio4cVJIBV6Bfv0sbP3WSseXAf9d05M
1Gw5Yuk25A9dAsBgkwbqh4AkgxWTiVkw/bKIGUCWMR1I/3kdA/mztg12DRM7aoeh8hT43I4JJ2WB
CTNlcasspl/5WC0KbfhkM6IWNarKnlEB3Qh9B1HuTwSn7PthXlMVV9c1nkaz+AyrmKeVIYfe+N+e
HV1TZb837IHIy1nVWYtFBOMOLyFxxgt7B9i1hjcAA7YiGnSmtLXw6so+u1rkjY8RQVxxDYrQ0Lp1
0cZsB83yIcXl2/gGdyRFFkr1CLEkqZGaQ8NAsVuAz0i+PZEtTFgjYFDPZhji75jgvPH9IDqDP6lr
AZWtjb5BoCByeOnL+GeBKDe1o0fQGF+s5Ta9Plsw5UAX2/wsOE2yIiX/UqdjnpCeo95a5xYGJviy
xpvDGBdOxLZIq71q5N52u4MxBUg2ZyZCzBAbjNJWq/JXN63OPslKMpFEvc8IJhb0SIpMKteouUaq
RQqMp27hDDxJlu4gRoy3nazgr8/7+kyxeQ9fvcB5ple6t/hjE9tBiOMET2QDTl6zmndEQtoHJ5ie
usB6aeAbGNNzjyYa+f1ZqfQBmzTAntT81XTDC34W/FMaJiowc/e9dg3UdBalTwJXBMKCP8UXyyKF
qyqGH61DhBjsJHZDwrzq1YylIRDS1mcaLV0citk8WxQ1Sr1EMGiwqcuyMDmioTWYn2iu+umysd0P
UKzwFRiIoptlIXuymEeWF21i44EH6577dbzpbfviGrx2YFxtjLx5Cm0A/bAwn11TfASY1KXLFWef
x/0t4SfS0V7sznGwg3mUlgRpTjniIYvPLHJ9JRgCLTOn/tnWMYvXoN0F9fCiqvmdg1xz0QTJcw/Z
zgZgy5OKy0UCgdaCYT1nVKVNsLHgsNB/FhxxoIqgskQ/AWA8hWW0atgOV6XrLmk6+CnrgLpxeqnr
dzfCeZ23T0yhXgurQCOW5z/sNKLkG6O1Fos7PGVvmX+19PAXY5vIJDLHGT6yzDlRRJ1qy2aqjDo7
LeOT1XkXPNkafHDvWQy2Ax4moVznfHdJ3wOePpJ6NsEknA4Og4dF3iWPlMPkSnso7unOF102wdJu
CDMmSKkWDFUK7a7Pg3dHeASiltpT2/KLDF4KMUp4+bp1N5aEEYdtDVovqdRVvx04nNBY3Jc+Z1dD
gjKGd5gzUT082419ShCgbByzfgkkIgHBPolfOWewQztqjLXJ9Drcy6n7OX+8ofDBFwy/jAI44Vi0
l3Au3NqW0gNdUWUFOKvjuthU5Q9USPnRNjmEqgZ7i67z/DKYR90+aXuV7nOH5THigTktAth9ib3B
n11KWtJdUh3tmJ105BMwnCP7E+O6tLKjnzgkagyKeYocnn289Pyc2AEY2aqN3kYGxNXnbIDiP7Qk
RrQSa0gQXzqLvGHyfgJd8XxXLXqQ4WpqsGnzkHRg9eDj6FsxS3+ou/yzcxifypppQUdfxeJzVc5d
mmsLqJgSycB7HDaoXn22aeQdfmhVfFcx7o9ke4+aVnjRsEEg4a51ctuiYD/UHd190BMTE/MLW+XU
UsH1I9T8Wqx9Gy84qBsyFKPP0gbiCKPhc+gwrDE90laBWYAPaPRp7bBDVCWbAgbQ5HXmfPaC6lEv
+mPEj+t2ZKL6gXdyYwymExA5RIf6qfCgWwLCIAOzhe0QzUdFET2gYLrGJmq2GiMUYPRerqZedEvD
du6tiJbYkgOAyhMiQB2CqXfsTOpDfRzGDWtQhgSMSTAPIIRxkm+RtcxxLUl2iniTOV+IJlwtS8fa
BIZtbtMsPUn+0oBah0Kn+Q7mUEL+MxFPsJhcVg1+rmdb4AtMxfRlNmtGKvOUOOQSNaV64Fw505PQ
oZKCgIQa5cMgfyQGxaGtCsiCKQltjb2RTW8AU5oLGxO7hUVIrjttI2LVUnPcoNZCTWzyji8Lua+i
8cL259DX+ptNlwa69YRiVm/jnyNJ34u2AJndpD4KIjpveqVVzC59SI1h0ZtcBTFY0GA5DOK+IHoK
w4rpfyqPvMPUPNBSfUlG5kkRPaUd7LQwQCBDREwxEPg4g1iN6dTGzikKuo3pJffzvxad9mfe0Lql
zRWTGeqoGqxHyvUBULAVpVrWxraf2pT9JqF8+Wh/+RmTqiL5zMMDOrxkaVeUamYCCd2HqzPnr5rf
2hQ8O2H55fps1Igp99CLzp+x0sxfZJ1rrMruCwbYuyZ6dmz2rEyYdqHoWN+BTgDUj0bQinHIhQB4
ma7jS4Bj4nmE8vhMQ/TniAmsX4xPQVR/meTRRpkJKVExgTFwDYIAC5EGEWtlmqdpsO5KFHekAX/y
CC+DBD5ir59Zn1594uy0ung007nKqtDLt8N0Hpgo5aRJF929l9KGBdwORBLSVROHYpmkGFeqvBR+
/t3n/akl3qJHcp+xdFgYTrKZDJhLTT7+wGDxySZy3bTGC9XRhgzyR5eBQNUwPig4WlMD91Q75wM+
V2Z14ene1TlzQ+I+9l0LBN2buP+mGe9u1W994S50FC+LydAefbatSL4dsu/seuFjBVzqdshtpNIV
W6uHzEkH1PgVrMNNAoFy/g5VBcePfjev3moHXdCYtNfG6V5sxatIQF8haeeLyhOzbQJQuIN4Z7tp
v6DsgHGfiAc6lM8ylQ9mzuFHaUe2hfJXvtYtGh/UWqoOEfVHznFPioDYkdWJfE7nTVq51oqcgZ0+
/85uO8hFQvwtLUV68gLzwSIjK1TmE4qdZwvLqmZUl7asrskw0Eh40f38jTpJwl0P3y+Yvlpz2nri
OcqKE+ufzzqSj6j+93mqnbvu3m7Hfae093ok/LG6Nhq5h4ptuyjtuzxQu5lMVTPoh7OmkDG5aLBb
7912yewQNh5zT4IQauMHySuT2UdH5oS7HVso5hI9Hur8xcisZjQQvdSgNUpJTwRjNwMqLc+hXmxa
S4Lb/HAcXAX5eBLsBNV8Twda9jpU6c4lnXZy5J1h4AaP6r2Y3EPntueedsKjjJJ6fWXfsi+aBOUe
ex9nuLBXN/DBxTWTzMConnp2Sg3D+ybI7wDccnqGnLBzqx5aQb2GGoZOFl9lQN2UltrJGNCl5B0z
c0QK15T/1CV5XiW5lZliwxrTZ6680LwrGuOQTNFrB+NbagKfZKjfhT0iJDZb9O3pWSgKABc9PMc2
YVFdVrzxRtsP8cNU9+y5o/ce9Q6sR0o4QCzRTNy8V8gjEQs9md46H8S16JBsO2oAz6L1KB6GHpmI
JGMv/ygo2JOQe6Q3E97/lku8lUs0IOvOjULhiAP8G9fVp56xdy6rKl2NnyGikqUfkumFyijBgO4m
jLC8fGt6DRxXN9DBP5WvKWPLVlhMNx207BHz2Y3WYo1nz868C1pf+wL8EPoydGwP1AuZ0QB3kVU/
ZSnRf8V4sLMMbxW2hcykrg6TQFsoHfe6Zf2KaNDJNSCaz8wBiqL5amMfj0m8sgmPW7aDgqdU1JQF
IVodC3tBjysis7L7qYvn18kMYpwYkRicDHmlLSP/kAKNWlttwu5JVtv4qrTUP4Q5bxqgGggd2Xw6
1qcXBwzqLW2nNzE8rrkJCCy2v2RcbGi6nnPX+D9QW/4ZbOX3rJX/CbTln9Jf/h9SW6T6t5lu80+o
LfvqV/KR/fw9tGX+B36DtmjyH7quSx32Lqg2YdkGf6n/VTf//m+aof/DdgCcuKyZpGvDMvlPbosQ
/4DJIjAlS92xTZgv/8ltEcY/+FsNOHumAYnYcsT/httizLSU/wK3sIuDDuNKcft3oJK09T/SVFiG
KNNlnLjMMKc/+qO6G4Ip2SJPbHd+YYljjhKASLqS8CWTaSFI2pAljPvLB4HMqScOvTN6W19jbOFL
CtAaEMXC5wTZhtX2d7/rfwN/cWeKzB8/7FzdmbYh+OauqaDZ/B79opJUz2JoYstoAE6WTnDBmRDq
NQvwTk9dbAvxiIRruOsDHhLlYUtVhDi6bnI3eAQPd82958Bwbxr7x+17tRqWJ0dnhqkZNzDknQ9s
EjfJnS9aRWhdTBnuGdYxQgCwclOIcY6FV8Qrd3o2iKMj0V5psBZ8gFjbVu5UVGf7wjSuIFqAsQ4h
JHMt/K7BOC3YqxvYvnpUx2ZvlHw+fYcZkkkmoQLS1OJ9Jft2ZwWMhEt5NoecNGiSXo8h9ualbVSv
7KionBs9P+PecB9Epbm7SY/7Zd2YP9yYuCMrsLBRSGvv84ekpZNfSsYnse9CsGR6XY+9PAmUbotk
IlZvZAxGYsa4GVuGdxYz8GM1CUGwUEo3heTNCxFFaT5dVB/QxBSHyRt2Wmw7L/WY/dCH+IAVn5zY
dnIO5Gdh/veC1d9fdNP660WnBpWuMIRlWABG/3jRqyFwNDfmohsd47Oio7RvS1aTJQ7r4+2/cJbU
R8TrB6+UxZFl3rXPkOOV2FmW7P2jnYdDG1dy9aYHvsCox/Z4Kknj0qdrOIxUi4QGB47jnQRDjL//
+PPz/ed7VtnScE0QTSbytBln9DsyUqloDCcTJ2TIdHOfJxmhBiIKL/MapIkAJnFDbkcsJouxwxIV
Ee+t4mLjaPKSpwVZSsiPktiUcJ61hMlK0qxyzHb/h0+JT0q3pKML6ermHz8lxMdqNHM8wkM53aG7
O/sxRlZk1wAgRjPcD/rHhNWH7KAlquh2nxmVOOKSI7OijC9YeZtV4jdPttNfksROjxYZCbt/8Rn/
8qpSsI8krytT6bqpiz99RtRQqkw0QKtqDIyNqtsP0abepsLefGocYgRipgWLgUdSAwO3ibUygb90
SqImXt9+yjGGPKMQBoZR0mz98t5EMC8zzLF//0nFX25ZJWnQ4dJxxS1l6fM98btrjmbYt9zZRw53
67vsC/CdwVkY7cVI+lXut6ts7N46O0peGsRyq5HaJh8HQAU4BbEidRtQ2VhIOgZVmZK/jKn6FlY3
8bpNlh19W9NebWS4t4vQm/N7iEISXAcovzn6jjoXUiSE3vASZpm9CZT/pCfZFj9svRX0zYu6YDU4
4f2H5J3U1zRI7xJ42ZvM7p+nAXaCG/fiLq2OocitnTHHsKtvvEftAzYqpGZ2JI4BfroFsGwtDv/V
M8PB98dnZv79eNoZErvzmfmnRz7Pm3iySpwb9piV20QZ8qhCOp7bO1vvebXRnD63rj2P7stdSohU
EUt1wIYGL0dgvmDz7K5tRgjaePn7i/vXE1PN4hBOTBOmmq47fz4xXdY1uJDzZVbozc7KTDK5OKkp
qrHCA23BRD4AuyFBJqgegUscZvQRao6K8Vlg7zu/30LeJrBbg5bkA2BedTLWkGhhbP/7j2rOH+UP
5+X8UR3X4KExXIuP/Mf7cKi1MbKGOTex9n/2Nb8ZAkyUiWaWJTwfmJzrFL6tmbjbqOn0z9pDLDiM
NjHp8yGUlzOhFWiEFbOPjSrgxpl1yCqd6IEpefVbN/kXJ7wxf6I/fWJBl6hTl8Cl0+0/ceSglGue
ACy1zDN4sJzBdKMBa+fauHaZ0TDvYnqCIWmjRofxBJiCA1Sq5jyyFfhXB88fQXOURkrhKGexobum
ZRj6n0BzKEBt3/OZ1rs4S9h4VuGVoc6MaXJfbv+racFUaUO0k8U4XrANzQH1+ouYR8W3py8VyXc/
IjyAHwewxk7AMujQ4/SR1RGJFO3RV/3eDyu1aqXhbIDs7OyM5Mm/vw945fz1iXJtnRPUNF3eTK41
v7F+90ZiX1crGaEfa4vcB2YbZCdFhMVo6wT7WA05o5q7CSfEF1FjQsrXxdEURQJpianv/IaxEAEk
vt+sg7xF0NKLeFnqbUGyXc7SEz8ORLdDMlZHGCHkwfjxEWtAcdejtS9oulXhmscu7+QebhS98lx3
JXD8NwyG0NTEEIPrufKwwvBZqLjhRGTolEanqE+c9z6ZQyQHdCjyowbnyptsnBM+/E8T2+fS8J15
vfLgwre/2g3SlySP6CiDr24ykx2ZBlQ4QXuySxykfW5Z+zAGqcDGQq1qr4WS1/cd8cXkIKPuwW/S
OGcPuMKtEpOOVrznbvaO5jrAk0hnHdfhYzk4mBJTtnyVwOHF8MMtWGED0A4vKPS6ODSRdoEtT8jf
4tnc+KBLcdCnw9roIbVVefx4K1AxXIUXhvFX5sOQt/LwNRhre+eGxiviK20jBkZpvqvpv/1A4ZRu
K9Xl55j2ztQgzuu6fdLrgFlwgqwe0Xh+YW71EY5dsYG6TcILG8os6ndorCgDU+auCrGv45ZffIdg
P03D1tVxwGE3CZ5xEb2lBkvRZI5tuF1iJXONSlctHcVrLsizz9ul6nt5tlx5TLnE/Vh4ayAII/SO
7NO2teEu1zx2rX3rLIh04t8rnRoSjHiqPRPQ1oBGXfRrSbzlMQ3hjszvm8GkjIi98slqUh1zpwsv
rYFitUULmTBKIu1VkbHtR2a1c/we5YWAt6AM/vgggErR9F29uR2kUTk+6g1+zKRJX0IznNhtlsbK
HsS6D1vmOp5jPbbTcCKYa18P3rjhy7YtCaT4Y/HndHhU0B+466Fy5S7ml/RJoXKgq148vycZuEY1
WgWjdvaFwjkcwcwra+Jai6HcgwvQNkUaCfJg1K61LObeauBi1C1KKZxTWlH7b/136eAM0XkytsiF
3W3H/j6wmQW3Wq4TpkB4YYnjsZIT+1CFWytTACvSKrL3dtITJ+OxkvXLL6ez0df02kGXIZ2AML5u
VWREDBPvNmtV1C2qyKyHNbUpkZNsRq3gw0zq06glBM35l/e8KkfKoTZBaYgjNp3D7cqPsTwUntjW
qj9PPqIxDkVjFyYIVxRN5RGBk7WQaLAwtljp7tZCIuTbYWkQ216Nr2bZ6ft4Mq5VMjj71HN/dh2L
OZkjE0ChDtQwoEcbrazbtPKtsdPnvKhQbNfqgYQa58r2D1HkKcKRtb39+oUNa6tgmTaJqtpCKfQe
FdOjeOouuWSZVcxRry7YWR5HLMSqcmDz94LgZcc6QAlkEgQta5kBFzCx4VmF8UKYDBq6+VcgHO+J
IbG99kb4SVmOwSfJ6hoFm7fBF7SYoH4fepUfybIqroO/TqP2tYydb3qHU2Qk2YY1LuA6nB54YZcK
tcpKFJg04hr18W+/zsBAE9zcuMxHXnyxbb6YQxBcyd0KonQD+eRye0w31ryEExWsSE9neQlMDYV2
L4jC+SpDfdEMIUIIc7KxrvWoI5Hxz8Uv2FRxbKG5o/WBKFGM+SPy4HWZpdbDWKsLU1tcCPU8JW7n
nYrHvRxUZbx1icuukvTz9vPf3mSTJze4TIwHRH6Yd4R316ay3QweY7PEk2xEGi/xUDtE/bkLcxCK
t8IM2e76dhNJlw1RwYrut4fZyKf0UhfhKpTcwIIMLvL/+hxY3u1Oq+Z+1uh/ezsTob5xGQGsozr6
gXW8vrKYQ5VNb1T76aWd4fiDS1q5l8f2HgCNrbsEHtTwi+cT10EeEpnmuAeaHq8cyeFNE9myCCSW
M2YO6CAOAYNXoc0JsMaWY7skLMLbiGle2Qzt1eUQXCaKQeGk4Yq/PSJh5I67SuCpKtGUaB39/u1B
EhZEE8tO160dbJ3ZD1w42mFOj0pGcQx7I1xJA3dsFVfj+vaP0XzYbNFyZ1sb3QSqsIU7thl9ZNgx
y+49yJZvXMlrFErxll7qdv7eTkxZQD/oEPipkeh0exqyQwi0tAfWFGoNlI8ASkvNt/PIBdz0UI1W
pQof3WpCFnl7p2KRd1lxHAcvGQFFWwmOQvQ4td89qaZKH9PxK8IGCTgjegnF9AScUx2I0mjXGUCc
pV8bNlmUEvWBRhJw5Ow0sE68XJly+nGXHr2eMbSukK4X9l01Jd0ekddpjFv3SlCaCRju3LE2xQ7q
mffOG2AL9vrzhMnoyJ01/JTE3jpka4Kv0Kk0znbYTwfaAfjdmYZ91ym5fkkz3NWh/eEHiU7RJFmK
RCSYhwNSe6ivxGyCtmQm328kj40ZAh8g53ltWSP+w/ldi+OfFEBwjQjwcm8nRn+HDH/YNMgulyKZ
3Tu3S9VZuDYIlNzEZeZtowShncE70ccKtIOVwpoOyOaiLOZs6JrEjGR+hBwyx5CUQJpCjrYIDb6p
HDBSF5qH+2OinIkLyqB2qzV+9ApAeGv3RI0meuWfIx1cpMa6J823iWt+aJEuHmWVfGNbRoeP/zHT
YdDPg4Fbh367IwQPcFUlyYlfiGLGrfcRBrCD8rNllFs0KrLDN5QiTuCkGPetNGGQhtVXmHfZpgWH
CC4C2TYQ+LckpfGcEAuMYSy3tz/9NgTImfsbFXN9eFCUhuwtt3pvbGOFsXRqfdSZ2uisQ+ZdhI/r
77njdDvbi3fWNJiLtB2aBy9mfaRGpgoFws5kJPjV5u28FWrfh3gLjID39e2cLBILs6/nPSYDhpWs
Nk+2qNeBivBSwEF9nMjCSQjSRblgW/u48n/ofQuCNI5f24SSNKmpruNZjBCYzCKDZrpHxRBsmkS4
yy5JVhrKJVy/+SqdUKi7do5dUPka78Rqj83E2sQZ1tPWzOKrMAiufwTjaO359Wfxv3y5Hdma8WES
mLlkuLuZmC5woJJL2Jdeumz9Cd06ynFcadQat8c3Vv60tsORrcYwABUzHn5r8S1IfEKfdeDCDS6i
MGeSY7gy0OJvWc8aKy2bq2fJU95lQt9oZPtt6FbKfa6Rz4d55Sgh1VhMsvKJgy1IVb7Kc8GraC5W
Aq8XG+Wz2/QsVzv/9t4up+A7d1HNaIbDKoJlIEHYY7y+vYh11/a2bt9eqpq3JQ2FtZ/fqbf2UATu
txV02hmaPIPMqFv/NmJ1o2HtJQayJrfA0ynD+6ZlsUNXeSvGpKFeSU+iDnTbOa6CpsHKTgO5MfUs
MY88EAbJnHUyn8FWXVdwldhY3Q4nQbAMuB5jO9XO3ipydwPcRNpVdczDO/yXhH7PH7FL4hPtFVtG
fbzOA9c4z1E/Y7dyZ+EnSQrlHjDZ7dmvI4+YKTIgoFnbe0rl5qknqIJ56EXhJMGrt7i9SG6jmdvt
nlcAy9oJ+RyZZDnryFPv2JhsKKPS2Ksu2RSeycQ1l03rX9Oids460acUNiIPYyKH8586zk0GkARk
MG+EpFKiMxkkyoxgJAwoNQHHsaBbt3V17orpRVNJuZ8wbwRWd/A9bRVHOGwQ6uBNwh5xxmCJhcPI
is3tApTRuCg7J10ZKJFXqdEx6JWzwzwqdrdbsEeEtB3HfFt7JF8HWcmgmuFz02EfWBigXFhigrYw
BSaajotCinUwHUrLOjuMf7waLptRBl/FhMSfTWKYbRBC0FXgeH+zJ3FlCvs0dtUR4LL3PHjh2Rjt
J3vwfmi+A1ST0ZQBfBC5kN919gNxjt3OrFs2iS7JmIzoPN0qzk7K1hawJ7GbXLKeQf2CEJNobSuS
sBoW/I78YZZUrG2BMErgUy1hbtF4bE2Jb7wpy28RB+SRs48h/mDa6RZKUjReYAzqoF3ifkBWXX3l
NTvRicAoup960U8BpDLWHmM6QddtO7BJIZZNYOALQsIFTrBIHxA5Gu9tAyzcz+M54qE1jtqc6ME2
cR2W6EAiIAgrvyKjnc5xeftH4FauBkgkjwnChMmYwj1UIWo0fXgdSNXEnWS+5RPZmL2FrQqjgUvu
Gc9Eu7L07pegM4KVPT9oj1jikZ/Oq15dfIqSsrL0RrnoJhevc5etY1miS5MSUZRVvuLWCg5dgaA4
xRXkF46FVRj9nFDVQdUYASNspeGv3Dom2TiiyuAf1kJZLlneJ5GC8coBGZaIY80YmAXaVn3sED7W
fUBKmv/DJBcQEGZ9DFv8qHEuNjwTOBZCsu8qYz6fLcEJiH/DzAyNt38ebWxHHiX31+zAXcgqLWAS
x6vAnhWFmnUaE8lslDa9IDdomYuRpUhZ2ZjwTGB8BB818QODi+8IMRJhNpB/Ska/QB5BddBMYbFU
OIukx4oGG40a263bUlnZnXaYCvc9iGCxJWE4km0tdr0F7y6uQixrbIYRmawDq2+PMlMWfpuFRHK0
YjsOlzOq32O9Xw0DYAeFYRa7UPguO/0FC94Q0lp5FC3M/PdNljpb02aykwfWrpjNGPPv4jcONMeJ
2MVqCl7LdNzqbLd3U5mQANZ/huGdXRH1McFYWjg292gXt8POgjQx/+UMAt2uzPWjDByERXVQ3llV
OCyH/JtuNz56VOggG64yaQSO5/BXUGqLvMcD0caI5QY9jADHueWiTBhvePOKWnA5jPGHBqqEQpeY
KvTmS0tGPgYC/t4tH3jVNepIGs8ZhRTihmI7kO1KkF9JM++/Ep8DS5wFAHoP2lpUoqKh0bAfJrEU
SDDOVVgcwv7bGyHUVtV9hw0upXDA2ZzbhJPGxwAmbHQyDE0/MVt+lG72MLokS/KWIK7o2xnml3YL
UjyV4pHY1oPI4mTfKi5MGbf7aLY9OsHPptSh5jIkMo1qAj4v3IWdMzSodDwkwn4uax2vfadeC0Pb
An5di+RdiIJhXuZ+tIn34ltoj6Xy9l6K8ySJUf/l1rMElb1upuFJV+ady6EEWeqeAvOMXfJzdO1+
q3r3UCKsb/RiXJVGX27qRAA8cHQMq7BaWg9pQd6iShKZQFhAlikFfufQNg1xcvWC4puj+woUxeOc
I1VMIxYTdRvRhC3XKo0ZZxP5Ewf5fQAbDCmNq+Hv7KhxOxxMsS5eK0SUDdKiSvAd88T2VmmKarhv
EmvlY3FLwr5cFoLiHgL0hylyuWZlgJ2aXiDNgP7HVa9hGwv+g7kzWY4bSbf0q7TVHmUYHNPi3kVE
IGYGJ0mkuIFRoogZjsExPv39AObtqq7usl70pjdVmSmJIiMQ7v9wzncAtERUZbHwfvRDeAzBc2Ra
Mp4cnpyUyG2vjq+kDXwKH43mnBrPTYp7oXZOOFb6Ozl5H51DXlCo6My8vvyMMuhioHP6nbRbBNxm
13GhOxDGQpAMyDWe2bad03xuLpEIEYkuwgizaW6DZZ7miPTzfKCaqdzKDuzSGA4aAdBz4e6UIHdI
y17RNjeBLSvKdfISfLyU3CvTyzSK6SK6HFQtcJmqLLdwzeAQCyaLn81ylCGv5BpwJOiMTt54txnJ
0rxSohiInEM736cEd5IISatYZUESetW5GM4pkwh89p6+swr8I234nY38uCD+GBjlRiAV8RhxP13K
EGte3iKuLebq1elEd6R8/zTNZ9OsUw5Ixwx02H5u80ZC1NlPkKbPWX3S25A9Dr3ytpzktFdiPJTZ
QEwASlEsoxHaSfecgCfedq73miBaZNmaEGuJ1qQxTq1lPVBvoFZpcIpRSJ59N8537mTdMWcOYPPp
FCXTELAZX/AP7Lhl/eB1nPiq8KDuTVmCxJELv4HZKlqmAK5Vfope3ZfeXlXMasIWKgwEoybgTSTP
qtOOOU5XzujhOcf6hFF9kruKqWELUZMeXF57ucga6aJ4aSD4zgrkKQQHEOq2fejtjmPQn08Rznqg
fv0vRKV4RV0CkwY2N4V6Yo59qyx1tFts/U5Gy50RfC4iVD6k1eJFcwnxNuXZVQnpW65DXvhjaWlI
2svy0+1J9Jiq9ymtviEI/kRFREh3bKqzqWErRo+RbYjbBEWi4xhwcrsKGvGHyWbySGYv+RbQANDh
Dwke7fTcZWdmfeziLNyRWeq8Fx4n2iDNJz3REOqrT9QFb2rAxdQbDWQ6h5WdmNug8B1OX4AQl6Gr
p/NYfvcxbV6ICsfBCk9G434aMQy0Wv42o/7EZWfNiPhGoNLjwlCG3MRHwKWCMKFVEk3JdWxyE08k
t+BcRwWwGY2BZtseHrkro10q7B+t7aCdc3oKqcI+154fUAxzugj25VOkrpWnh5hb+a7hcdPB0SBH
8yXzpj/D/KqhUj3Zuvc8hWf4l3wEBxKFVUXprgqIg2acXwBVBgNCgX2W6zgALu7k9Neiwl3HGONO
E5Q1TmkSsaaBcuf8Y+WxQBBrDlA1X4UXnmutVLspQ284R8QHhoI8zXJRHWPN4wUDFqk1GG6GilN0
IpOj8ef9aDl4FO+dHmxB/wsqyZ/IFI/Tkr8LX/ilm2khBtG/S4c8M8435JTORh8KkOZTIAF97Ub0
o3uvIqyFkAU2h7oO9GST3QMgqm6+NhhIjnNkti3MV4eaeWs+SRK6+UgwiCB2FWs3DVWQGoQI2UiK
iQ2JagBIzMb8uxifyoQdbw/mtw3IF6EOqx39TK71R9cn855B8UNRI8n1ffeRTLLiQLT192zQnrIK
J0pVi0/cqHgqs+iSlUQxSnd+p2y6D1MzD0avfhEo/1ANKmc39RBpYVlQsuOfH0BilQKLRUcmIzgo
+5D2rsE4ZHBOOeiS3dDo72lHiKrm1nfejD7f3sGXJIxCMh4psvq98k6h0Q1BqFzO7kjH840Y2nqP
qqLbKA8JINSZhMkwVJFMeS1q1fxoWMPvuTafBenk8wLpsiKGAG1kc1hxXrtR+6NH4hjFz/BQzoIC
DG98taP/R8hYh6giYyxyOB84tSRkmqa2dCy89AnEWO0ytglTRsmKm7E/d05xjym12BGKbBdT+jOO
k1NVExcex9Gj4z+wk/luxGN1XnCDfZXjUDFn+CsdnFyrBgGQ6SHMvBoxneERoEYyk/sNC4B9lnGC
Rnj5Vxal2i326sf1F1kt+88qvVpt3UJ810vSauL5Yf2djURLrnKAHwXck21NYfPQLv/TZD2+XwmE
ipQ+6wFFuHgYUtZttdEGI1QbMsdz91sJ6htO5H5IEkrFFGGVnEruobWP1XOOON+9Q+C3r/162xCj
AKpJDVvZE1DnZItOJAyRDDMv3M5jGAxzXhx6b5+kkTiZU/Uau6W/56jqaAKjOkhzvDjx4jNOK2e7
dvXd5B2yohruw852N21Jrrpnof5Px7I4Gdlro8bFPls+QCckDz6fhr1YZAKl5e2/VAVs6A+mfnFD
jqRpnJsTgBYCVzKoRBDM4PW0tR1w5ngj1xLJ7nSfNRlOwJ9E0C/NaDb7KtD5T19qp+I9sZL0QImL
wdWa+8NQWwNEWSpii3VMxouIOQp1ygBWaQY/smffpzZA3sVxLv6oRjXfuZhW7dnS/hcjGJQszOs9
QLQEWxOczMGYf/YpPzWjObq0d9ooyLuMzZg+DGzt5XjJ+tGG8RqNh8VB3BsON3X7ETWJSe3kKlhx
ERV8PJE1DH25rCnyyrBPrsCpPFgkA4LMtA//zCZWp6pD+xopCnHZcTyKDEIzUmCAM1pYnFuHb18U
ALYTfaof0PlHyP8dLLcAbHLbO0Q+Krxcqe8Ubwl4EKhUponsJr0v8yn54Y0vNARswEQys8hK70op
P5rFRO7nzavmdcMjcA/2IctYqaK3z6LoR5Y4zZ2Y4LLpCcH1s/m9ypR/q+oY0a+f/lET5C4tD+mn
3M49z+OLFzLmXqcmXgsbYYwjUNaCDU0ckp1Qxt3dOoefQCcxeI0JCV00d+vUB64hWl88KgchiDxH
JFfsUk2/ydaivbSTUxQTqLBOGI2i5RE2Q+O+zSAn0jtsRW0Ux8qIRr6Lofp6bIl0uotQGB+NAYZl
WVXBZHavUEWbbypzb/SRpNBziVOMJtTTkO2OEis5nJKoPWg1y7bZqrgSwk+f0fqlZHUYsecOCVhs
oumur0lq8rQ+3/eOUmTDmwZmPfr/aJiulOTxuYoWwAQPM4u58SEz1WuSGd9CxyOoaJ7mYyK8T0bf
+7kZs8u6qKvwZu1zNAO1WaZ7KiTuyWUE6vV8PAllJTaysQgRB0HXUJmj1GElnioSEpKMGz303VOe
MKXOofkAjRp5iuNnL4O+o7BAweNouY50xhjrT03dvKk9toLDNOWBrJw0UP5MZnaFa5v51q6yvY5X
D4rP8vfYaTrzGzJawSQH328xzdimJbynNumvX0JFyej14Ma4JkVInugyO68IxgwNzz43bEpV0j1R
RPpHwr7h0vF6nDXwYtVgsMwaU/BMdmvumcXisJwpBaZ2MgKPA3fblY0EQuPkW/Ldqec7ppcwn3kL
cA4toBIM/0m6SSb2vJbeLLc3+3XEBSgnKlr2tEn3ISxWZegPsav3V8BfDE8d0DB+uzziHdfQIscR
PgEeUebvmxBVfjaPe09XLy2AFLYJMb1FrD8Kds2nvDMnfLr1g0KFeNEbcQMYAvBi8EkF1LCMSzBF
cw9tYtNnztMyFjXjBj9OxrC7I7DxkLTWZwNe/uCQknJMFD9IHIJbxRx4Ra76E1eHezNIhoiN12Q2
zfvJhGAHroXolEV/wxyqJoepKen2mWHD0bAPvsR06k4iOZTSODr9lJ2lZpNyE+XHcJLVvta4RFP6
/geYxv2tSoExppy+fpbuicZbZ39sdCvWm1zoc44SLRQk8oBtbZcZL2gNVrUXacoYxpF7bWqUZhmS
KjU4guO8PNuLvtJtrZTKgbQ8Bc9wGtKLSk4aztELrT2PB1zgMJHnJI2L+26uAvDGXdBbhR1MLWyh
gWEpprKP1sE6XzvavQcwYX1o8FAQjRfV35ndv0Tk8PlD7+6+PgnNEuJdaXXQNJG1reLqLDr3FifE
rJb1rYyfYU9Zi8biRTR2de6WM0SLclyyCG6PI0OAbW2JF8uLQJNDKNyD/qr2Co/V5I2omFLx10zc
bylIk2qMA6CGw9YRgsJEsL2UXuHtlP3LXAA1PskEeli0J+zFgB3Fglak56b5tg94mOxNVLh39tQm
G3Lrf8mMj9w61C4zxA9m1+LnrObH2DHfDWrfm2sk3bkM8TKubxJDU+NgDb2xNViFlMu2UszpN0P1
EKfL5sNqkyN+nZ+DZPUtfOMZ7lB9svDK74sRvDUIJHfXCjN6SJT88IzzKlWY5hwRAUIfuLqQGEli
PLqjEvCYtD+pUYfH2cOWpe0nz2I+mQxoRgptEw0MB6KmGve54pqcSAW8W38UbIRyH1HBRHpGT+b5
XmDWxIRlEylGNcPgo93gI+Wz9khiaTDVJdEjHdLjOMGNabHM7ydxh3dTw//rvcvSeVyfAvRb9iXN
ildT2t8G6vlaZIgtsgJw5pAFmTpLGxNzHdaAfnBZ9ukSjgIkDfNa9qlb+jfFO8SrCTUpdoEzQjQN
uhABxrCY/ZNYL2Hz/pGyB0MLYMz1su+EsV9LCxFQ7SlSQPTsAuZrPYNUAhvACudpZ7uSDPSYxpRI
MXjd2WflxKRiox6j6GbtjOU4DlhSzZu1glsvtKICI8l26JQX9f1alMhWa04Q9NJNRyD3xowQVxMe
AZ20KBXWILZiHueGvgivmiS80/3pMxrC6KfOR2nVea6F0nrMr9dF1dWfhuf1DwOsWcqqbS+98LEQ
Rsdokk+NBv2r7TpyPpusZejFbLZoVeAsuRIGMQ2E2qWU93lkB16HszWv5CtwOxgsqKNtV/hBZcc/
O4z7y+ubqoHztx9363tVeJDScOufROUN7ISLx/W4mhcpS2wBvVYQfVl9dAw/2OqXdgF6gqawt7FD
DWb6st4jXwJ6lFHam5Ek2lnL5p8zAgUKOo0TdFl1u7YHJCsdxD0QkJ8+AfS2TgbgUJCj1zeJdgwb
/8psPzqn2kRgQin1Q9jHH0lHGGHSmVcOmVuIcefWOf4fz9Egb4lvmjksfk4iO2AP4F71644oxajz
2QIKTAJLfeoqQlDzhhN3EHBSByozEfbTjyTjxF2Vu6tqz9a1p9g3iABlKnMYCOW+79JFecu4vmt5
sPqSEpTeOWUcAbf/LdfCP+t+sluW9tXQfIwJ9EX4YIXSmmtUgbwCUv7QG7wGX6ohCgppNOXFaTEO
uaYxbhVwkJ1F8N9J6tHNj8hPIdyo39LdI+hdtmjcMcA0K/9eDi/mBAelpSYlKYzYAItdJa63iXcp
lxdk2qwAFzG36hQbj57AN5URGbq+CZ3FvGnwxfchQgBJhGQwVMQ9RA5ZdMubtFyB8ncLwwrZnzC3
6/vqUJrsGzdMAtQfww5AWkw+1SVLL2lkLrYJeewLsAV0bOAvl1V+3lHmpIlzL0b3rEDEgtVq5N6a
0/v1K0aIoQ4lwawl9nTgDCx5ZA1tbsZ5cnQgMu4LjU4c/QR8I/jYPtjQ2KgE9SY3AUMw1qI8kcyb
8ps2Tlhba+2MiuOGzvy7Rer2MZLag+gKcxfZGeUdqjgx5PFhfaMJWiM9fWQ1Yy0H3RhXR7PG3G6Y
FlE84O0ySS5BOgAqY7F8Blp2WLustfTmvck4TOW77clh5y8Ri1kMoGG2KSBrLCZUwgr5h/8qZfHc
4bm4lS4ytLod80vmKvBYI0N90I38DWBJchsoGJLAZl/Z8qZCSyxsymC1bsw1pWesM+LIa/eicRbf
8pQnkbYM+lPhn2FzLUBSLrT13ZMWUJO0CGdcZHW+W9XJYn6emG48lHyjndckp5BodTinC7jWJldv
LSOjLbsgY9sTLXvLemjDvXHSQSVu12us1GzwktBGKDjY5cj5YxXfDyg9AymSK8Txpfr0MAzpxMDt
11fVyKFhgQe/d1GXAqQHr4nCzpuFvm0yYPW1IaazLSqMSaFxRErx2HJ7ns2qekl7geO6fouT8c4Q
Pca75RPAx5ssJSQwwLabYquJot4IUkRYy7zVjRMf1t/l0ytq9fiXcibNGeLaE4tcCi9SjIdnPxPa
V4tTLMKIVLMMlL0DFEm09VFXHmo7I16WvELmOP69lz7amS23rqoY2Pqtv2uZja6fyEnC7fbdLYAQ
SAXLg1ScZi11CISj+I/SBlxM5bfnovGSQzgWF1HHTAL98nntTkcuMCaMITqhwQuJ15Hvg8aP+SWk
NXa6lanLenKt98hUOcTdSbbU1LT8xTOBHRC/t2E8+4Q+vDM3tk5dTexH2zFjJ02Y8L8oQSREmvx6
HKziXI6vg07IqTBswo97UO9RFfRad6pTIglHFapjJyYWC3IQG+bhApUGtsgyHl7nuYX+NZceTfNh
nEZ5srCy4clhER7DWjikEUUICLspSECFbvQkQvsZRS82rLOD5tEZN0TDLs+6dRj6+JZa9eP6JOuV
PJqS74ox1lMyV/VXqxVpJGa4DeLX5vK12NaYwXdmd7f6odY3QbBsZW4d+NI1L2ioYF4AYWHugZ+z
llpgNgQ0N/A8Dxqxr5MbVqe+j5/cGlJETLBY2LKL9JLxzTCIg1hVsEixzaco9AJXkSZsWmRC54SB
IYO9VcoNv87WXNfIe63Mx/V4Sd1MbYmh1EjVYPUTpzmf+RIpaSPf9LYrj1qrW3dFnu6qReBi5/LD
XVS9IoETYXcAB8oolmed7PO8tIY7fzpZPaPq5ZnMl4rZXbr29ZPqZMMIA49JH/jbaEN+MwBJgTax
XrpNuYjZmjo5oo8Av5GMP/wI6T0u7eSYqpG0z6U/nsrhI5c1gkmbOR/EJ5SPznTIMxhUzOXty/pP
5eQ/sIfkkPQpf8O2/GPn2YagPv/EMmza6OYvufw05F1+j1M13RzEdhtJx0Pp6O461b6vHzFnKbqX
e2VGrJ4M1nvFCUTWF2vh1cLnoXG76A/UxAiHa1kdyxSnBUnM2g4aNcwrL5suU2hAshX9mcHxa1PE
m9aO/qDPZfc78lUJvbgWSJd3VmPuYklzphmwsPqouUvILSOu7Hek6Si7O7Y7640/L77f0cPol0wM
REmEoVnVyrsxBOBrjaBpdaPPdxYQOeS237LBYoU7Sjz1yGCQ6yLwUU3+QDLpb5Yw+U3WTbiXRU5k
GKO/0q++N3xi90MjfVbxJOA51lkorQoyz0gx+MbI6yzjd+rAqU7QQVPxudkuL7ycHhhnoqOl9m0I
fcRXAitn5nyWqJHaaCAFzcm5zWXIzHmRfy+KzK9Dw9b7Y9GODbHSxqtYcg8Y5zk702XlBYOJ/GiG
4/SLzMaIih0PhW74pFoodow8/sh8wkUWB6SCYSvYgIxjwreY7Cy6rMWHtQg0QaXv2541BAT54QhI
LqsducsXDXOkigVmmXu7XvwuxtC/10zFMAZFKugESGII4aqx8A7Mbck77OjPvtpFSbrO1yDCTz7s
WsPen74hAYH2G2fV0S4/asLxqNtiYMsyYpRSdJDTW/U4KahiFuSo1GciZUIAsK0uflYwySWg6rUu
08x2T3iZvyEGGG2YQ7iDNIqnPFZk41igPwh1fPMHHBuzHj4L096qppZ3XQcTJyv4sUDZbgZUoEzS
q4MqCALsjOFqjZN3nuvptZUyvqMkgdyA5qeOn5fMDzRwhQERlHIVHdtAgi8S8ksxOeTFDQr6BNNW
i7upHumvmrk61FP2OMEaS3L3cTLsEHl+3x9mc3iCtzfd2oIfwkhO65unpdFIR4lwhulje5CpomtG
mmqGNZ00e9Upm4mDpFo8kz0PYWfnYwfkEOJg5XS9Vm3QOR3hanb0gNfTse/Kaq5PNUq0jZdq/saw
UBXYbnxvaLZ//tKZrpp/5FQID/tR9+Hph8lZspTQBPLFxPpg8mgGDVcoHSsrFnZWyAEnfzlkqNTG
rEPD5CokReZ01nkZD6k0vHOIuuZMXv1WwwN5rl2vhB0jceRQ4ShrfNYx/t/zclZs5sx6byLj2LC0
x9fRe28Q1PNTPHLF8vjtuizx7jrJpe2N0Tmc4zvVAhzQWhUFiQM8sUplwAJ+wHOw+KOWIqopm5bY
ZoQ/jtJwRC3dcmy/Ew3i3NUMo/ftQhUGjRpATCAZdvkzZH1UpyZCILw+NWN3JP4T1mHhvn0NyNrw
wwurQ4JQ6bKWw8rrz8gztZ3XoKuAER2i7YG4accsa8Mq+vDDB4SCJL4uLsHSi4ZL3s/JtR7Dxwxy
zqHSnfGYG+ErlH/cEgiEfDP8ZZAV5yWTcZxc+zP1EouQM473cTbvG7INHuC/khhHUhQADxPHSXSv
fojSqh/Wp8hqiT8DOEfdrtBvumGZnhcMeb4MK8sfmGvflhCu5z5jcjL2xYkRSntMWqYKIyFh8jKU
RBmVXgaQiTGj8JDFu0Igz0SXtm/IAmDY4dsAGDZNOXXnETmz1Ah6iIUMvp5XGBo2Q6i7oQ2ZoEbm
R7cYnZtevha9Ve8QfJi7rksPM0GIF5mZj5h/6CIQPK1nUaLAGbtEalp+VW97U4CCpvqibA3RE25W
MfdaqXY4gY95Gn1vRX0rbDO7rS903BHB2Y79Tz9zAa7CwLsOHTFei+4etpF/qShRtlqYPMvauXeY
knqCdYqtIRFa5pDJaDcHNkbPq7U3wTnkkxF2RLd/WEfXOrTPOitPnlTMcx3QFms9R9Ir8hTYuQQ2
LfMkH6kCy6RDAmWROXI+XyKbfa2RVV+OT1XPKf3AxOYeFNB5iU9yyUs75HnFqaojCddEionDmE7L
psSqUEfYvfJha6I8W4/Y9cfNyBEe2Q8GkwWyxycfGLlXtsNgMB4jvyc4z5Q/avD2vEnDHerPAUWC
lPsZesWtbKvvc85ePuyOgm/3jFLoJR6Xkp7SNwCwGN+b1odT9CZgi/z3kM8ZuizWFKHxCzVb/fWW
gxpP982wBh+I8lpCn0pZ9u00pnFB172bIGtOa3mXdQaKCCNWezSU0J2EH93ZkTxPg78kD9Cbzm18
xV5IHkFSIVaZ9fuwfbIlr525zAQR4r0lBmY4xti9VNax9xoYXkuhjlcR5A3JP8RQQdZoWEgto+gQ
XeQW0B5ZZbD2uFegJqc/18NFLecro9+O/x4hhF4aEpm9xlMsb/w/No5vxTDDKbH4sLQFZuXVjm8m
rn3KMkl4U2idwc+ubowWneCG7E1/x7KyJE7BnkDYo+5wNIsVfnhdXwAEBclt/aem19HsZvQ7Pap7
J8m9B3Tyz37nZuduiq9uOIiLE03OZa0D6AjkpUJ7tHVderZBktKKYveSZRnC8PV5qIkJXitQJI87
w4ToN+jdvIsSR15nIW8mXi8SSFHc+KyaT747Pzcd6AGjPBsA3y5Qm7P9ujNZr9hQ1/vbiCefZUoK
WHRUH3wke+qhYjhlcX+VHlKimFeVHg4VvaKk8Ss0P5Wb7NbxANCek2wXipiNDdpE642tuck4qfmc
lbGdf5WBSB+uftKGh3HWr5bK2CguS9YW5Y89v0lCyVw8gD/lUEMd1aeFwUwKmU+cAwvfVBlLX5Ys
wFuBlKMz8pNnj3+8KEIdyXNUEpwJ3nt2H6tF2k4w3SmFQA/Xj2skHObpMgrrUOUJMUHzPAKIF80V
yftuLe8TwJ1Hy2VXl5DEss4K+sY27rG/PbD1J1lrWaj0ocnqlJSiTve5SbU02fcxQpq6nwgmF4Dv
UCUkt5m2DckIirKxtMQpHKw/a42l1cDOujFstpXetJjhVbZP4vJhHSPGPnlS9lxN93y4iTNyza+O
plbdD5aI7ZFVwxuCkorNjc0cET99YLOfQ7ANjgf5gLExO6Xv49i+RKpBdyURFJlIM3t+Hqc7rL4O
R0a/mXOa37OemLQafp87o6ex+oROS58n5u8DzfrcnuvQgS3A5iXR0od1QNF3mnoYI7IlR2WC+oZ1
DrbaAHMuuos7U4iv3r/Jh+RdI2Vva9++oGhMdnOsfq53KTmt/XFI4f6GE3uHhEBLaRK3rirmVlku
iCARPAzK/O4XB6MI6o702bXR4AizgvVX3OLTb7jN9bzdlxIDWtKm2tmD+R/FzTaCIM04GJiditBs
MxWT8I3WfYjpR8c2zFgOGQCu18s6idxLkujpk4gGb98u+5e2aH74Gudy1w6/IkPDR6c47SOE5Aiq
ix75jJbvxODoLL3Y8TetwUCSUmuvjfm3uC0/WEnaG6VPRxdEshp4Y+Q4lJRaKN5T+YJBHNptqfnX
Mv5VRc2hcfnUcO/qz7Ip9OeI3q9goKVX0FE7omcuqF7GG+kx32zdGs6ZojiTOkIFtiqI2n3GxYOF
TY4SvbmOZfq+Ogeqlndg4YvU5hINqneYJrFmI1uv9Uujm+DIGKWzTF0iYWgq+jp6Uti9EbNhIYZh
dot9l8Zu0aT3mOXOqV3Tg7XTWzvM35IwJ6rVf3MoVmHxJT0pa/nr6PUxWqrepoDs3oZIqlPUx8Pe
jtt7Bqxn+JNAngonCrSZzs8coUlamgYhQXfyg6rgTa3+MtLj4q3usEA0o8a7yuX7tmFMS8fbjaV3
YGuS0jtN+Q7qzXBJFJj32Eof4zL174tflgeJNzPYVgp2G5Zo913nhJfkW9FM3anSgNm6GbIIkZus
g4fiNRaV3OOW+Qz9ZgxkriOU4i0S3sVMe33n+FH5ifPFPjIv9q6YhnZDVD035TAcloAsx3TdZzJS
6hOLdzKRuFfrlqyrXPce2EpFd4wRoDS4jeLT77M0c8xjO+vn1kjsp/WhK4epDHgXXgp2ttfGjc0z
mPNq51StsQPFktDElTsOcQuDULjJFtF7nDNfyEkryd3phrCXn7jQz9bkpDuDSi4QZC4HhLGIR/tO
zA61wpi9INz8jQCkve/R6FeRN53dgtyEudPI1YvpPmNCbSKFKceoAJIuT804cPKt51qb87XzlBiy
tQs3alS+Vjm/kwTJRHNpT22HFd8o2fiB1aipQPALiLQ6e6h+7VK3vovceMun6jnFPXHA25MEjK18
UK2DPERWbiAWNjGStvkPYzSvhl2zdKrN33os0qMy1chXqfat5nQP7KXNx6Y32VEaZSAG9y3SvPPK
z0grIIiEA15mTlgU1ugZhUwbTG1Wf5ln5yxbpFfRVJYcqljdNb3A8DSB/zRRKPBJQIW/fHKwkLG1
SdlIga2YYyu6T2fjt6EGlIwZ4oZm4kGObM4jh7FVzJZ7rUTKBsmx2x2lToMD6v53Zk8IecXw7JH4
K1BrrwVoE7cvXu025070CP+QefDnmsfMgmco2OGS4blPiCWgfDJDICkd95uh3PZCg/RI9OhwcEqy
tZq8Ho+FFTMAxChxdGdE5QZm7wCTfnaxB6UIF3BU0JZFc02n8Ck5iaXuakhhO3Nb4SqPyRhkvIo8
2fQe3e4dBZI84FtZMoaMiwNN1MsUJI+lP1lBTKRDfK9C7Kcpl+uuis2WJpWjCeIu0x74eS4/N0tG
xGPFN3JpxtPcwVkQSAlcb0iCKbVxXfUt71uv+E69oTlqUYaCMRFRgMoXo0PFpD6vRH+v9RW5Cbb7
vq4CLSv94yL2PGd2/31dCGgDH8POaKsrp+ZOkkd00fF27ywNop7rmKfcLcJbCwSG2FutC4ya9z7E
yYtHT/I5jH4Jt5XH2SLmcR3alYnBENLuP4ecb4ttwkZjc7GfSsvAB7w3IWKd/RmRDunKcBAsjn6S
O+9LYboHqyqfVhc9bOlFgFXtnTq8d5iePaXs8pfrrLGqAwlh4aOVsDgtiGPY4yW5MpzFU7RQvzgp
0TuwZTW4SI5VRiasJBrkrFBus7BGvarSVz/N80MKJBGh4u/1j4E6fQmNQT9Lytsia8NbaUFo6iPT
4Jvo+zv0h/ovoBHxRin2zzX5Ght89mPs0M6Lpvsx4HzYJnn5HE5sa9Ewc3Dk3l7keo4pEO/c+gON
JvW5E5IXq3yXSA4LsWyHLTub2ufcssXNAQQeDGp2YDuHF4mG/y6MGT8PozHSve4OITt9QK8ck35d
2Ze29a4Zy5C7RgwEvnTs5woSOg6xPuLXXG5nTG7do1EcvLKDkM4bbMvBurA2vEyEUT3XmnYNLWY4
TcFATnSdephsfvQmBPoY2U9hC7ekMRtrR5wx2xlnbBmkIdNsrImPJGKDX1/3HAprTP/10LMbQF4B
8e3rPiK0jaje5Utyd3fs8zsYA6y9CB8ugjGc/fuZwHJrUTwJPrVE5zWsRov0qEF82UFEmoMVBOHp
jyt5A1iKc0KwytRqUgICRZrunBHFZplHxPQx+qsxouU6Ank2WtlJz7B3xT6eDL9P6yOWi8KRLxXS
oNIN9Sfeti/FRz+mZ0Po1dnQ1Lem97BzcGnhSbbOMEuj3fTaeGq69/Tmaa2UQ+b2FLU+ZkAtqg5k
6Ln7TsLcj2dUS1n8CcANKLttyUDimNgDqRej9ibMBAgWtiZWnGyv/vYPWt/DF1zmf5Rd8SCTUrX/
8bf/A3MGNaeJoQOuHk/kyk75JzYKQIthbLjgt2aLpaMlb/NY1Y11V5BZgM+F6sV3PabbJrPKQcEQ
biadJMRhNi7yi3G1MA3RFvz1zbQrSvC3rDhQo1j9y7/+P8ET+Xv+59f9z3+Havz/kLC4QJT+PWEx
aJUsk/d/Jiwuf+CLsGh6f+dKQxxBBIZpL7yov/0FWDSNv3vM+lyfitTzbZTr/+Ar+n93HN9Cs20A
6DK95Zlo4VLH//E32/27bdDggtFdvxq/9N/ox//l/fvH+/nPD5e5oL7+ATQCHeiyBgZDZNgAhDiQ
/wVlNcdzqmVUabtKTOND0aOdrHpUizpEupmMZro4OrwWSWpee39aaOOi8V5ipihcHp21KXv7fmIb
BZXGJzWbzQg2FkIcNIeIJjD4RGGpr95aONmJILL+VM75NRTUcRDjkKqFcv6/cKVAGv5vP5WlE9ht
uIZlk2rj/QumaXBVPYy4SHbpqP8wq35iIcHYRcQGRrOKkFJba/urH/rotZh8WXB5dOPnbLvpgZgk
bVeXn440kHbxW2tNJ8jASJ5zItL2PSfcArqwA7MawJlFKam5hXk3ueO8rUji8UYS6Yqq1vawU6HL
NzP2s57YQheB1QbktdouZKNMoHYpcZVs1y9rL+ifWql5X49mv3UGvSIXhK0MWfIbV44tZovKDXKd
FhqdESZApwHvE277RfJoWj37u3rQj7pZfQtBkuzLaBmGhTkmPk5QhwgwAtl88GroGAgYariZoOJt
kh4TQVuSu1X5oCpG+09iQIGKEWp//d3Qe3bkf5VbXm6+12leop+jAxKn5TdUpMA6xDuNZvkn67Of
8SJPaOCSTDmFRV6SNGKYY784OsH5RkFdFS/Ab4+a3ULbqRii2xEdzzJ/Ku1FZt9WFa0WC6iZXTNq
288+Ddz/Iuy8liM3tij7RYhAwuO1CuWL3jX1gmg2m/De4+tnZfLGzFVr4upBCrWapgoFZJ48Z++1
F+15bV/Hn+XEhk+pemHEQsym6F89PGXbbHXQf8rLtnRXggw1GB7cgSgXSCJrC8a/bcMuVvX0Y7Qc
lXBKwJWPgBv/6fikr9pfMTJcICTub/UxkLyVUm0x+IpDUkbQFV28zH8g3sbb+LE7HvQ+Qcgqf2GK
I2IXUi12CyLz3NIeSwwg4QiAGkfKulcfXxq18uTdBZpvhmeHWJZL3pI5OglStCA7lv74K3dWQDAl
/7czCLs3h43eFfrFbrh4npmeonX9ZXYaqklYFDNh59tl4qDJCdTZppM8Qslr2Mtwi3IuXrD8toGR
G+0p1bEXWcL8pT4/z0g/HP5ZbB4Ef+AYksU79XXky2Pcb2llNRMTMAMVMfFJNcbK8aVwiSpXvImu
yrasEz6cxYy0kOZX4kTPCfMzfwpRznEg4ZnnB7m+jnx+QFpMhzuvtWWvd/GrMRPIOEzU3vFYclub
fXdpid4QaUXYX39W9zLe0yktb/1xgaQkqaXxPHVBbvIRqsc3SesuUA9m7xDNDezUC7GP0jOHRdlq
yJYbj1u25Lf7hIAkZnh1U+9T3RJ9BcwB4dP396fG6h2Y+tIfR33RBRLItK0FfzuQDewP/J445C+r
4WdnoSVuHagp6l7tOkBp3nD//75G3b2pWcGizlpachEPvPrwvYQ0Cg3t3sY5cZLB5KaRs11zNif3
3dwO/WAF9A7uExA4GyY8NsJARPhtROaDI1h+EjJoNyvBA+qjV29c/VeOdpvZHgmxTuLfqMUolNdg
Aay1Vb9avTP1ZS2n6W1GTMNkJvDSpnjd64ZIHqDmIt3Vw3PV2I8rFjwsPEbg6AS5piZUO2Bs5OzJ
L1c/2s2QzKMeGPi9/vNqH6rMhWeJLguci7bJo+JTi9rnwSQMeU4y9J9Le3LlmzBrBGqzQyyt+qPO
0gwDhazbcJ7GgwtgVL7qGPl9ZFvrLoqiHQYaxsH5YEIn8j5Ckb4tFXf3VL1E/UJTRj7TjpCH84ke
IpqgbKNVFX7y/KPMtX2pDYy6OLhtkpaEb6Px0R7hGWvK5LA4OgbhojpNePa2C6MsEoBM8pxHpi9s
TBvHdHa04StwtTxVlY5Qeso1D77jIbdL5wYbFIGDXTC7tIlmWomZXDJIM7kOqXffyKXD9MefGa5w
mZvkh29OyCdryacZhvuLuS7PtPrItMZh+kb/qT2B1Qy5d5ZDldjlfvVdgW3tmiPKi0kryipWlLS7
lPJJRGvBniM6cVUvT7TdqY+ir8RhGGViChh6FAXkbLw6yQuBRCErQuozU+736io3kqpL+mFLT5VB
xky0cZwhWGU5GQV08UaTqDJP348oBKWogYVLbuYkKpNksDZvJarqg1sxmHJzCFk5j6ddCExzWmLQ
5+HNa/Wh1iRjR35IdT6lR/ACEK/U7UlXZPBTH7YEIfE21xdLyvOc8L+dpoLRUZ077q6oY2MtE7YJ
RcXrLBu/bDPf1yByA9nGauX6O7uud0Dbel90GibawbktW+60emA1dcrFeCyn5MaycEbJrapFS0ds
kXZUT4bauEh0m4Gv4x1lY5O/d16JMFDje8zF+qYLUOEYe5e+U2Dw1O5DR9ys68CPjyZ6Tjn+I4SS
Y9PM+FSgsugLHpmSe4NVe93/pEHZBl3M1ialwquB2cf2uxmR/QrPhQ1uO6DVP7WkRTgDeCPaSse0
xRDgOjA4Fo2PnVTdiEYfFNNa74z72L7hgWx4NPouGAsHT6sTn4baLXlkkOzIB6l2ivQEe88FkQme
KPXNfpdbzrOqzKpl1I+GHATLL3U7392kTfEoPEucJ1wdeuO+6TWJ3uruyhtSIdNppzdvixlOx4XG
2E7z6LDYBHLNy9FM8Yi3I1qlVnyp5UlD+70ppwht/8YVfOagQ6kW9RazZIdG06xlUDVN/W2hYz7U
sp62VQ0NzOAzkp+B9jxlZbNjTNRZK42ZCHJ9LrdTzFYNZedfsWBHEak9neYEzCHPGduEnjKRrIrn
QW6CnUXaS+N16aVjza/QwF6FO19EQSduzmqxTYiU0q30MZudN3UhKsdGyLqIF7X3aW4MUQIBCQpm
HOksqzkXOLSQY0wNijV1JcsQGbzTIu8Mlc+YyN0eRRLy8/lHbRD/NDRH/PBYS3hT3OrdQcDfQ0y/
Wnx8YtvkfC5JwYnN8loIVgX3oNtxNxgUffJ7WOJ7VKRU4fJPiPCQZ4Nms2PMBrIKc1z3OZEVaEa8
ZBDHct4tC4nCZEzeCjtF1eM/j0D3pTz0W1EoH0L1X3Gskz7lk/Gu3sxELhnajvxY+StLrdOeMGZT
fKTkcyIHKhEVmcO+NEgbqVP93q3a8YJOvfSe1S7ouiyOiWu+RN1T4tzkFsuAK0tDiBjkEiRoOTIG
Q2XrUoF7y0thAkQNM2Tm6teo/XOSa40va+4K+ViOHc52zW0RYW/rce51MxxEdYfZGUozpPQd2Ian
blpuG6/9aDyk5SH3l61Nu4jwVZxgjzpYYqb8BLanKAtkkFpTTu3JEkx5iyT5Sjp0W3MOl5ALZTC8
3ZppchOtrM3qrhjkNZgG52vK/AWECH9SSwlJP2+N2T6Sls4RKSVPZwTr3lifS4wmQL2HJjZ/9may
7xyWNrVahRlwCLX2CFmaVRR4RMUQT/MrskgvduT2YKpKhJ14kAALtUmoRb/V8wtscVZgWkuBWrvQ
sbIxV1Lm0hcXwHEsXO767iVo/NCf9Lua/LC0aeACDdZ5Wb1nMGoh0g32qv867v5/WhTGn+ctTlvI
kRzLhUPreK77B751bFg1wWkwOZE1lLqRm9l7irxwCGbNAhmKeXox9BBddgj3EQyc7lAcpEl88quo
CHQrfodbzFql219rY7xhMu9wGeHAJBT5GJGY0rpe+y+v25RA/v8+/Zo6owi8qoLeCukH3h+s5Lj0
LcauItp1g3WpiWfCy4AA2mG0wAe/1/z1nGV4XiPzour5Oh4esoanr+uZ6dVxtx68DPXNJCg0bAAK
nabdGC61fmhPxZGTEKCeAQklGZ6TNjaBkruaRBJnsBG3WSKeeHTHwPc/R/abAxTYd1UWr2Dq/uUz
+jti18Vi4jD08oTpQdmlJfsH6N3nrGLD1UVksvCYxQUVuhZxplNqOK2eIIHFGmdY+Xo5I3wfbRlb
k6Nqafeq3sl0NLFdTQycmj4WEnoSte0JIDtbAMJ59cnroj9RPW4BtRDtWwLWKeb+X96N+Xf48X/e
DaAFNDi+YzmqafZfTTGnpOpd1yQMsjLoE/trsHpwVQZ2oQjeTjRF94J8s63e4UXEVINQXK4rte6d
BqdzsYDmd4k+vRQaY3z1lKlnO9f86ej4DSw24x3DfeDpxUK5FzV7OVBIu55czKnC4umTnisr1J6G
a4DeRl1URX5srMMY//rfH54pH6A/blTbNYRpOMJxgXv/QWyfvClLsackO2SDIYFOI4bVO3OR20Qx
XCpmZjvINrsqDW9xoM+Ux9QXhkDRqLZDVcDJJU59FIUn9bZwbND2y4KFVN6BlbpZ+KMsDDDMkwN6
ZMBMNGQOIzD1cbGpBYZGErmvY/dkJKRresbX/36f4h/vU/AOhW3R9CJBxPP+uEkn8t04AWfOt0ge
L2ofxCMbJBGe9Al0wpCMkSMlYWGzOC9+9jRp0ULqU1ntRK69/u9XY7p/D/TgLuPlGDTJbMIRfG41
uX781102JbrrRyIjWsMRn4ye40Oyapw0allDhxOyJUYETFDmhczaJib4DdL2vikjZ2eHzr2vi5wJ
nLhdo5C+Rq8zb/dgCIfZTPix1Z5ii28cuxu1bIZZ8leXUgKXun/lmEr1JDdQTp5eCwtJlUdjI6f5
gDiaQ7pwNq1rBOrDQBi93DxUtach5Di54fBgwdX8PrilU3fQbTATBqmS0PxoNcifrB5/j+4KJkm9
pR0eybZexFwbf/MM/MT2fmYW58DEH/e04+NtI4/Asl5P0wzbR/TVlfMjTw4B6pQsXm/uKMg+1D4O
4yKl+UNbq8WZ280gpyKHrWpcOR1Hb+p5aROKlWampeELb9mT7sbKuk4H4lXDs+ox6uuEl9C7qguk
mgzGmDyGFfUIMIBNloNDShuk9f24kHaMias2CXrV9N1sUnfQ85GHfeBEa8grAT9J8BmPQTRBhdXa
Zs+44TyB5Obc0r2qg5jq64Chv11TThITIS7oLXhEqomky8y5Arh7N23Ev5lLr7RLIzgWvgFPOUT4
Zo/9Iasc5mkGLsQ+fomcAwat6bsEniuxywfro6RPfC30RVzbIrlvI5ye0GyQCGePuHrQnWTLfLuS
IzlXBN4OsrUExvYL71ygwy6aWvsc51YcGB71BKjqHojaAgtoorXYxtpzQak/CjJQDSpA+WlRcI9H
KCoaM0b2JqU86cAdQog9aQmaK4bT23zUpv3Y4TWwOA9sQ72jBL+3F9Zu4SjISUUSDMTTety2cg/I
e2TjVVyTUE/CwYbBxavaS5wZeCkqv0+15GbuQk9Ja76LJxHy434XLW24Dgc3hC42zs7FDBjqzUOk
Jc9uAh7QRNi3mddk3bju8hgti3sW9rBtypR0CXC/kF9AYUoFNyL0lCco23QCUZLapaaKE9tKz029
2b7DrZvM6d5d/Plse6N3tT5VgZZoaOrJPlD1q1wcGYhkQcfaClXpkpbxo9KEqfNnriMpZqGxWoBY
81JRZKJ3zov1IHpMg4PnntQG4sT9XU1Zji+E+gVxEudX2TjVENIDjYn5bZVnHIBawoqgr5LNCbAq
sq+HqnnyY6KxQpOeRNSm2MdkLdVb2m2KxG6rlnDNg7Neo7VdijI8T3GLCAX/3Siy30WzajiyJ3EN
VwO2LjYD4B18NDQLtIKt2bWiG8h20DwI1FGnR9HKYPi5CdWJW6fCC1yR0vVkYYlgFO0HPxjigZNt
cqGFFUEawKPjdkzzcZDyrbKQKEPgCRUBguq4+N3FjdiOMFG8iaaPNysMJybdJlQSFDwroAwe+pSC
iRK33tfCf+HsCpmWNkKV+g91Za8Y40PEypDx1EllyFkhioQWbI/9wa7RjnR9WpyYdR20AiWY085c
XV/jx9n3BukcO0GtqDqWVjs1crQ/0OX2z9CyqXo4m+COiHn4ef2ZhxnTjwFq177vnz1ZqwDBLLe4
SK766t4BW7637PJLtRkBtfS7gS0+8lpINI70to0n9dYnuUrA8ioJWbIPQo8YzoXz990F0k9cuuG+
+xjDey9tPxJZfjH5f5uz/qjuWlUZqicG6SODAg5IG8eYrf2kiaNnO+KqDoJWnfwAx7gejMb+GFbi
s//3nidU+MvfSg3BvMkkhJJ8CWBDf44bzRIJr1ECHlhcXVxLC9mZlwSVPJz2lfOf+YkltxwjD6+Y
2KKJeG3VwocCDkIMqg0p8vo13LGUVbTZYfGxn3Mze0vHF7BIw/O9cRIYPEafcUPdNhy8r3LlbjWY
S0tcX1XrCJUF0mHphPcFlV1H1pNTvagHDW89rBl/Kw+g9M4QY3MYH+QuNLhje8JHvw1TD0Oo/FRc
Dc9IMdcb0Qhudtm6I4mSO8EjfXyew4065pUmR1awIeiY650A4mUAZdtaxpuezeI7nGEG0O86iCWF
qG5mMT3hCXrxE+9FHcjMkr4QwoL/dInVGWym3RPYDG8nDwa1ZplbB1najWvER5dggsGUouZcOxic
KIIW2zsOh0BuUfJqWJP2I0q86XuI8n//6iLoue5VR9vPyVJPXBD/cjCQDwDkXYzs6uNIGos2lASv
pQddFsMcb4n3sc3+8V/umX8U49wyrlwfHJtCiMS4v5dJuHmRceeRCxiUSZU64Rp58uTiW5SnUnXv
5N7416gvv7QBDGU4pBcyGeTJiBUyCWm2tGN++peX9c/qzdR1kz4yOS2eK/4Ma8F5NeN0GaGRMk7a
4rrdgXd9tgisJaFL3inycE85Sr4G0p2ugRoAw2z4l2kkBfqfxbswdYNaz3KY8eLZ/aOK9Aknb3Np
HmgF7JciuzFS7Bn6FP+oknZTyFaJqjoQU1KKd35EqjziYX9gn+NwOUYkf0+2AMDDGEuWaOqr11mc
TMMDxuuUSLg/NQ0V82JnfxX6Gm9y7g/xAoBk103bxpjeQ9mg0RYaGy35j9laPzqD8cLBlZbSDY5p
7jq3QokExNz09dveY3cC83wZC1ETAntMpCkO6t89iLvygjQR9Il+HAea+LM2Qay1E/sswuVlEIRb
IwcHYehqfAedDfXELrLFmzYcgidK1YZs9F0CtXDvTx+L2zton5fXuTBfvOgdIU70PWkZq1q68NLH
GWzLEVsTnWleGK3N136QYsnKfJ/pvHyfU93ykHdsTJOcKQscCuVsMaWQj8YsgXQkUubQJ5fHZqIr
xxHoGQEPmH55NByWOZabL7hbD92bz/YNKdIOzEbfC13/TcVxTUCWwMqgP0wMKf+DGo+c8r0arRGR
0uyo1b7ny45n2gf3asz08dXaUCfRsx1373lpPahT8vcjWo8fSyV+yuYMrerfWvQdr6cqQDX29eOz
H82ssjO9Qi3Eoqq5321z9VRF8TGqr5XOM6UeO3nAlYpR+scU+OrIpss1b0JDj8J4N1Ko4AWjeyZ/
W+pc0TlBYW+P5BJX/QSRWz6QagKqXnbnTLu0tdGbVQxvusa6VXvd4EYf9mLR3WClkmPazvPLf2nO
/LOpJGTClotqwlaZb38M8cH8RutYoL2N5FTDdtIfa/YX9L23VN42pvyE1Eertgo1ZibE5z99O/Uq
ozX+bcz2FcOK9wo89+/1yujDbAbQ8fa/V51/KCpMgUrHY/+0kUPhrv2jpxQSmKdr00i2MIEOTOVZ
aIzO5nxO9p/fQn1xBw6QarplD49LLxsUcnM15FnJ6K1HY6jXXeyGz+qJqdfx4tthu/9uqdIedvHG
bmy5SsiRee9Pd7VVvqAh26lBLfPZf+u2iH8u8JZc2R3DZJphWbbs//3XORi8UDk4NuA8NcLOckr0
WDj3GBjWvT3htc4s/GCqLd+V9mGaJYJOWPfQxxnbyHmRthgvHQXXv4ijTHk1/16tWA75V4Ll1bPo
4v2hX3FzGcSVkdoehdWLxVxtXXj2fU9NyHG34Wy47Zn8pyONHnXeTFMGMZnUS/DJrBMLLUkqMG1M
cSqYJx/yL3l+UhuEagypKWbtdg9TnJq7RXbjVSmouubC1ikFYf13iFCu/3IncXn/fHe0fGiG0IWX
jS4saX+/7pCCSHim04++IHdguLeM+CpiBtYQKYJYvoyJg53LSErHmYgk+NAn7oPTgZfJsnPUlsXT
NL84bvXi9b5/qWTOAbK/oz5WGCZt3bqof0UAjdATBBzOyCdK478K2JJ3oglE3S7Xxtrren2FpW6f
dfAXg3vrOgBOGsf/peUE42A7esxJ2+4EQU1OtuysG5BK8Z5LlYKN5SkThXNMIpiCITkvI7str5k4
YHQl9nYctXZradF66mgRrGIcdpGZcZaeGOwwF3mu7Bvm8UxPZ/Y5DM1BvgjxrGc3vui57lq7Hnt3
uvMt2SHXe/+K8XeHuSm8VgAWt76W0uRqtE9hjw+WU0aEoyaXljCLIzYTNwDl0xqLvdG8Jj0tWnYD
zS4KRF7NvCobKxGlbNAMyMwhN2DtyrSAdtiZY/ch07Vzq+XHFhvjOL0W3nLo6Z4m/mNitZCmoIm7
IfvQepd12U1PI00QZu2gMSWlMio/zQjWlzV8rSy+qKCDwqfVHMe15O9MMNq/PE17TiPvLh527sSt
aYKSYEOJUovQF5fBZRXjA+IOJJ0D3dGmy/uHkggGVAzzJsYFw6gKtqJ2LReStZP8mICOcYK1Nejd
EIyRpsclX86F9qsvTk1BeCtC87882KAbUFMB0MAfDN/3EBvfEE74cbC8mMQPODTMACIUTx1OmVSI
Ta5DjIdFlngxGl1jV9eIVSv3pr0YXyRb3+ozCp2uvo9nMA0e4v32yEvd6OIG1XFDWV86n0063sDY
dIZ1uxcFw8zM2tws6Y1PjjfdSeTe5m2oATomntKd9/I65tHr2BfB5FSnknp/9fB9iPHLnWrmzVcX
I4KxuiS/SamocbTgLW7iBNexhRpfoqxg+/Ib8bRz+5YvWXsoLlrl7/QpCijavfYWPe8Vrejtgtkz
HkYJZtv4mXbkEoOGQVcVAmwt+ZHCQQ/fM08TOT7aOaFEc/2bqCmuILQuDK6YozuXjly1jB9eNdaH
DdFEG9yfOcLisPocO+xdVnZa4KGMmX+/6sBmESrvGnt6mi0Q4lltIZ4YCe+NA5DVN25b7Pt4vnOM
HpSz/Roy59GT/MLLeifP5tHm3eYh6TXZPQ4FYJD2KwzYHxo5UWPqHavJczYg3g6wgC7ljMG0qPFn
FWSEZaHF+bwkRMw6zg4HeKO/bZhtzN56jgtMao5uMGs3AHiQ7WODOC6w8oYNXaxwOjMT3hkx3Vo7
o7ZsxvhYQTsY2iTwjeYRLy0ioKudz2DJ/YfI0E+Fd48q+G6aQqJ1fqAS21p29ZhV5ha+/7tuaVdy
seD3TJjWNo4LgXkG2KN19/Vak6VRvtsSZtCSPApRHiVPeZ6d6hCW5Z1B9mZWdTc9lvooekhCFOCA
1mpPHJpmXyX6NfbMuyTPHtYqfpud8N4vB4CX0uCibeQQH8MLC0nAJk9hHO4zfE8a0/bYZzPRWmzU
CKsNAocf/Db5K6vFh5+AvrP0/nGq/cvsX7WYJpqkFlRPFbF/ZroT45sZ/xbxy6Usq00ydDuJTGpy
K9CfEs95KKPgzhh/8tLnEEuhSbP7ZbBewhLbg/tVWVMAa2qfR8e1J85tqBAauJQN5q6+0tyHFTps
vJseU59vPGGQwOYYLo9G+0uv73W8PJpByBaPfL/gTJ73NXCGEjt1uOQP2IbJ45HrZ7Sd6PXKIGNK
lRB0gL8i/u7bp4H+Wzlkd6QLbiKdtJrp0PflJfQvRot7pwKMiLsaddxCklYeQSWGail6wsi6c8sD
XWNtcgWBWIgls/GjR4uOT+7SWdEeiAPurvDi8Ql5role3j3GNTI/62E1f83AUuaxfbRxjneAETCx
byarhiKUn4m4g9rlAaofr55WHcroq/EXOtHXtfEDMQrAUn3gk7Lkue8W3EIvQuJjDDufGAi6+6T6
3HaE2ox2BxVr3ALTOOQl+gi07G1XbvXwPg5v6EEdGwH/1chwjRx0/LxA2O8HPNQmhrfObul5foy1
geOsPeHqDkzHouLgGrTZeZ5B8Zi7Ktbq7eQi1PbpHdDbZhe3DhgW8YEb3qmtcHwzp9bEGqReR0ha
z+mhI15tpOdma/hk9EfDfksZvkAM2kwjXKMIbtdX1Vx8uZJgHVqxKbveJ66ErXEWBqc/YpFINwJc
m2B0YCppO78G0wF1Ul04POPdfRWxxwGuI8j5Tkx0xNFaOushXt76BJ5OtjNDDe6vfnLnL5vmV2ys
0nq4BbP5lvgUo3a4a6vueeAliqiK4HHriDtorFTdo8XQXUPZMdNiQ226W0T5EunLU6ujrvThcHPp
zva4nidt3qEh5BmjZZhvLR2zSZPG6B9r+Cz6HckmOAmag2iTrU7EnuV1h0LDvDi+92tokFFAoHJZ
Txc4Wne6afwCzX7VzfoIXZDNGY6uz/ZiQofyLyG0q9J0odJY93Wc/QIihzGq6pHzlO5r5obkZc4C
hDnt2+rT0mU2TCmjaHk/g/s2+dWLmw1njEQQq7OnNZHJTMhxhUjvjdcCGLSjPa79HBiheYtBzQrq
pH2yRHTfYmShV2l9VgLaXgy0urS5mdcuu466ezSr9HGYbgaAL7H5Mjqf9VheDGwoOTWq4WaYbGVT
mLoG9J2oz135NgA0BWRxiEuDnXNPaNt2yaqf5ij2pLC8t54TgDDFC+yRfJhlDxhWxzW9eAw0DeIc
GFffx5bFhDcH9LUGkGfuBd/qvbuuvctYz3ydhJwLirqbxMwODpdeuoAj8iA1RiDNWr1kXn+tCAqk
DLI/mt77aMLh7KxVAhVuPI8RZDzMHRcDYPCOqmmlSQt3s43EIwN4MtRy/X1FQY8klLJtJKL1IbWO
gj1o8jPi5IRMRjF01pZUfPT5zNwzgmxglS11QGwiGgyK1tF/ogxEoEUa9Ozn4Zk4aPQEy+iSIVW2
1wluBWvHVF5qh1N1HBfLKStFgugnao6GFmpPrTevG20d5jMGi+jZcYrhYOZeHai/dXJyMbCLnMdi
ibqt1mO36/OSvYhvDW2fxOpyRkQr/0i6oX6pzaXYfH9xuvx2iDMLRiQ/pFyu2bPjZmzA3pyf/SaC
6MWxEsMjjvUuBLKaORfMdOUr5O0cqgiQb3Mqild9Gvqj19Yz+UN5DRKh17bzaGP7r8lYUV/Sig76
LOCmg/oBM71cFogV4My8Fq9uyoLWkV53Vn9rypEvgQ/iqv7WT1FuExvAuZXUYvRy4ZtfGbtsapgH
WyEpUA7o480yHVOTiiJ8X8Llo9N59aWkVOmvdZWcTFxPTvGYApDlcdDIEke6N7jLkbkRLtGSHHkK
/hGv9JT/kkkrzQPRkh35OPXBIf6MLWvcTx3wc/KUS68NrNF88tzV3Oxni1EwU60fKaozJlvJ29R9
0jo+63P5FHthgzqGlRRPLUpaMgonOK3UJBt0DQdLW3977LTyH9E2oBWZTUzeuG90YnDzmvQ5UF+C
DEX0Xmi0Wl5sfownY9rn4E7tkgwEbyjgI4OBdhbYbfMeJgrjuDh68c1uPxjdroTnmbjhYwNwfbOk
63msgJhDw9CQSpSQblBVRId+Hc6LUfwV6/twWJ29VKfFHWGeuEu3XrUNcdG5KJu3bo1Kk5QVVK/i
wYdlSZzOjbtBhkuAkqEh33KidxjBqI4JhUK6mgTkqOJw99ZbIgzeWXPO/lQ+mAVxHvT8CalsfeRb
rFElQ4W13ffooBKL1Rbszz3ID0OfRkwBHV3w2rlhiolkj1H3MJEii6Q/Pevxm9N67PzMpFDSzb8G
naGtmfnX2bszHAz/WnNf+T23RbUeet0MrA4FZIsjcq7d9pDDN24YMQeU8CBwSAYl8bVdvN8l5YHf
YNWtT12cP6aFdwN/fatl9muG26KZkPZWGMYN59raZrBMNnSFeOPq/ZPVQFj+rPmhUW39ZrpMknmI
Uc49cuB9Kctib6R2SJiAdphhxqLlbXYu/l7DMLd9T18rW0gc7av11cYZ3urNb0MS7Vs3hY9GbTe1
IxgYCYO3eKAjG71wGjOyYkOzhux2SlAf2CHW08qsf1RshAB6zHttCdC57kIv39FeHskLorIJRx+C
PHystXtclwjiB5LUuYlfXLB8S92drRRmS5mm4lC/mrlmkeW4AS1Z3SYD2U9JvCsyw7/RHNaIBh3h
DWqR+6F5MJ01JU/UJmpVBtJyyFBzPcdwVvoAedDUhnMRWk3Ql0QA9KJPDqJ0JEw3PmG3J4MDbvuR
6QousjlAu/pY9Vq1nPze7VmKyBUy4uacVcuN0q+uckyhOetbCP7lkoMl34SRae3a0puAoIfnxSTD
IR/bMHAzQ79FEuts47UL3xt0htCktOii5+bWpqJKDrns8ham3dxMA9GWEO74N3aLaVuQEH02ZboH
6YacIZfwaUXMfohE3RwJOb8sSxNeCJe7CCYonNkYf9NuMg99o5sXY/DYtwcCbmiujcdYYN5jegPg
07NsUCLuW0FCMzECNH0jvb/3TP93Br9twJSMppv6fCQE4aoVbItJZj1MgjpoGM3xqITLYz6ah7aM
LuqaDsYeOPmmLkyQWpZl0NNfF+TRFpILusybul8J/HUhwHu7ufar7bdoXfUxvW4gshUPNseGCs+C
9rPsvIdyCT8Ffgcmkygf10j/vUblE7WJHahLWSPO3i10WiqmAA4SbXOpDNa06UXZUVTXXQkYSPnC
IYyOo6e4tFympvKrvczBLx9qu9DhgIhv9HuETejtTHNnNneORfwCDXzA+Jn/Po0WZcranUaJbBwH
u9v9KpSjITNFsFbF+D1Z0wHCbyOCAw9Qn8Jzkhc8htl4GX0i5k10pXqFDUIHEEPSHTEhqPOVp6Nr
EbsiCuivqBx9OZ6zYv9IOtJr4Wqk8WjdrtFaiFaF96JETapBXcS4QxfDSwMl0/XpMG2odg5+ifbO
juEKSMmKer8wc38DNisvs7C+xc1qPg/J6LeL3R7LD/DTREYzy1+uRBpKrvD/GoXqnVeFuwVVrX/P
ttRPNlZdYxI57tTrSo1Se9aj+cbuMUdL+1Pu+YxdOF6pjwSlWkErHeMN4yKiANoH9idmYt+CC/Ul
scDcsXqoXD0p89akPAtjScMCN29daVUgNYfdkMhwDLCbPK3LoHbyt564l01TdA+j7PGrSX9l6scp
jtt9Mp3sgdjOef7VywmBYObw7Q7RN4tcwjJhk4/AgEjOVGuB+AvU2yazMgsiWveAX5/6WY4VIiN6
N4ruoAQYLk41BqQydyHZtj7hOd6cnV0kwwFz+3qTujohZZ6SwmothArmnDPLlJZmp0wWtS4FytT9
UIqEbhCva7deAOAV3xoFcEPoirFZEW3avSmby7o+Ok663sgRrXqLqldrtDUMbEc/qPVJTQKiuXmi
E+EoDQyA2c8xZfVXVywy/fYwJXCcpIBXKUBUtz3C+2COS04jB4WuUhCoac3it8HSdhxifJ0sOxTm
SkKiId7HlkB70EUMs9UEx7Tah4w22a+aRoteKYnV5VaeghCWTlSsJ0ezHAJ+dGdXeD74BloNGrGR
bKg6Zj1yTA9hbiybbtQ4+w3FdR6g4Qs5XlbDDjUD+/blaOsXUdElDS/tefS7bzdE2aYax0Xa3oT2
SKkjAAiDWFmf57axTnKLCmqdWX4UMdkPkT+NLCMcxJzNHOcuwZncdIpfQf3FlMUrieIxp62Slyjb
ZyjdUWUZn0ad/RPXMxWE/Km9bb7YScsKKLvrdKIZrDFyUiJDSTozzQqej0ELQM641UR75rBE3PIX
SiKGJAO5SoL29FbdDzFxvdyASNtHQQtHO3xP9hyj3sYRsOi3LunqQM0S1fjL0SsWAlCSGk6V4tB6
UXZM2sLghuG+JenQO6jPYR5Q1LTJs1ocHF+WdQN96lbjrtPL40IwUtdzJrYSenpGd6f8Pe3IZF8O
2MA+Qs2o+n3eRJd4ArKQ4+jZGqZ/VB9PTo8O0w+63u9N2DS6DZuZ//342zU1++xCQIxon/ooV8Ae
a8xTomljd/VDW7MWGV1kPMLTYJVhmf5W2qiZVjbjqYyPahjkz93nsBb2Vk7hKt9/1gf72UvcPchz
SmGpT8tcMn+0bMbssyC+lsaVcKo6hFz8TAYlTN1RdkrtDaTTgWN1Nu4tFhQ5tv9eNKWTT2Mn9vqq
JaxnoDYWQKdwpW9TichUi7zVtg3xcm53UDd8Cz4UxtGd+ulhgoXUHjNJjXAYMI90kI10/Iwq632K
HI1sQyKqpGMzTQmXsaaCy1B9CHO9rYv6XdC0iv32RxWjDk8MhAK2IKfs/1B2Hjt2M+mWfZVGz1mg
DZJAdw8OjzfpjZQTIiVlkgx6E3RP34tU9b2oAi7Qd1CF30nKPElGfGbvtVPr2SLk9ajbdbRpo2qr
6VV1AjuBE5BtblnnMQ1vCzKK93t9wXQqqJNJybk+QzoALzIwiVXJpNo31H4qMm9uYbFtMO0PFQlA
rCpnOVANFSqoxV/WYRYKcDBs1lNylfSvx8T6mEuTmivENqt7xt2qPIvRW2yVW5FUkYEqIxYFmER9
C3MkQjDIKeK4hF0x3tvwi1aTZJ8Ji7wjmhxYxB55FFUVrEdeSpQ0yjSBrY1HGP3tfKybmBW5HcO3
qlJSt2rS7LF2LDqEA1vEn9VSyKcertTFRDX2xvfgvtZ9w4ihcX7bGqG14aA+wDnvC7HE1/FGb2xU
nkyVWSvCwIYPM4kigE1Qbp1YoAK0yMmbaSXY0DFyS0fn4BmkSqzfyPr6ry+hrmEaTE0QEMirtOnA
MvvoR2X51+CS9xD+q8jR2V7M224RN0qyvDeNzWM5Lha/0PrM1XwAKUM0/fLeggoliIbAlkU5pvc+
Y3deNz7PX+uCbl0Cr8fFeuStPxcTl8fOaurz+vMnwOWPZsBCXQu1VXtlCXS25s9CDMQ+LFVj1yF0
M3GDocxy79ZvZF3LLpehcMxThdQEBUbyJYSDKoqocziZr2pRUdaMvkdIKbe2rTer8E+GJIUlBSM8
DE7r8b9eSHoKhSzyiTbilo1NB50EPio+bZzqnhFu/IKdTbkssdcd/Qoa1B7ZqDwlZfKuND3c20g6
1xIhTR1urxioO0Gv65f795CykI0Mkw5dT+Nld8uKBz6nqInQR2/WT2l9OFcVU1YAXSbytTur5riW
lKtqdyiiH4mjvtdrZj11ZOc/6ig3/t4+CLQAfiQQnJn3IrVcfs4e9F/oX2AENsXsi72c6XMXfQ3B
WT8KTtH1Vlt/gquUQWTxryJi5LjevfrocMiLO6r0p/+8jLvQ205k/Rxkw7TVbYbjat6xFimZSD/w
KJLijdF+Jg5tFy1e7UVS6ST2daJlostH3tgWM+m+pX1bzki3jTDYw7AFMcmvXZ4tDV3DpojkOWX8
EIrsZ4/p7pDzHtfGVBzXz0pW/YRSMzytL3rPDI1zE5Evrj3CTGObtTgp3ZtV7LGqGxsixzZjpMJ/
GpXLXgXDpF5XocmqQcwIowpE49wbMYTHdLHVr0AZXeIfjCby2avBPQIo2HqWdhmk+TTh7F+PNmdB
BazuwvV2yRyARuZ9uji2V+mbV/GDRgv8BzglgchujtIOq02ck1oIcnjkU9+vt/PcKCbF+hgkuLo7
l7PGzk0fkyilI7L2lvpfO61vGFrOamf+VhXypShM3ixNnoxeMl3LPHDKll0E65OxSmVdg2MoJsfy
sL68ImNjqbvDgyRNcnU5L7qbuafagVP31Kbxq03c/ZwyollEhBZZopQEABsxcQTJFJLezWv/H+WC
hwJiRpg+tv4u6bNXvlMyeG1xcpzxpZ1lRznAlynC9n2i6zbVYjNCA02OM/rV6GCbxBv0DTJnrfxt
dVb3SHrD4lDjlIw8dPWFF90BTtj5Bg6JwUw6HoI/q9RidUmsH4hLMgvDGuZM6Y95UMPR7JEFVEur
gZr3mthkkhqLfHf17K0P2op5WBUovon3L3ejGQR3Fv6MZtwozXwAtMFuq1Ffq85TxYt/NkTZbulF
fKgt/UG4TE+lE7MqaMR1ArhVhzyrpW4e2qq8plBfdlKKbbsopJZv2eoqnDp999cU2HXchFHtvjgg
M2Cwd8H6edu+euvbJXCdM2l5SVbZ4lolFdGLPZecYUajATf4WJ+MtTRYP4S10O6Wrm1906bSefJC
AbFu+U2Wu42pHpPpfyqTTCf+FoS4rP8mnJjCTwDY4742jtxQ5Cku3jqyYJa+Z7kJdNqWZtzqvjjX
bvesG/FBkuq1KpiaQkdf0qhvraQMnchaj6JQHYYBHnoeynbPIoBXGNHwoq37e4ItDm1P2ftSgaTV
dPNaq6nYr2rNvmEtDsTJ3OR8WH8L+2H0mBx0Gb3p9LD2AWQtkIRSk3a2voHrGS7dPNnV3d+yr03U
TWvDFvsClky4JlcavKuQ+V24+KxWqYltyjdAtuyfxOKvV3qCAJF6ZTDEIxKqH2XaXZkD/NWssW78
UYfOIXQcWki93K6nQ6eaX+tPzsyHp2w0jpZRu7yn1GKrJHSxX/lzaWN+sL7Wumo9dtY6QnbCJwC1
uytbFg8TC/JFRbVqc+epBacx4JdfDKWrucTBDYzWqPgrJltV2F2/GHD1+rL2tesDv15gRRk9LOEL
oaO/JT6JePPb+tQPM60NICdySTL774EwILcNu2L3Wo+auWmW5yetaHeZwB5SKycgx0JuJpHTJK3+
PoTe93prYElbwsHZY3havls791WoHur5Q+gXH3OBESDpOv+BNUiEjHBp4hMdplZYzbdEdE888tUm
076bxQuu0zyuP8cpFfgn8CSSkkylogVrkx/2LhU1usH1s4OjDQXqkVyE8KyUhl2xYIQFZW99MJaj
qTIaQL0pooJ4+jFHE2cJHtMjATWP5MjhHc9AsMosvazf6qB5L1Ym30TcgnWs2J6tf1YpM/2sHEGm
yOIZJe5o+dlwJsKE+240n9aZmfV69K//uPYjKlfpbkR5dJZjUNM0udV6+4cmL9qg1+e1wXLGDPNz
cpCzbu5Dm4GjKpFLrD5mm4NzOSrWH9byF3LpBVYeNVnkycDOq7Gj53ycyZpdvhTdxD3BruOvbXe9
7dSUlcwh0m8GkjfUPMVJF4R7LWX4WkpOhA8y3ahYfpg2uXpLicMnG2kaM3FMDkj7OXvD0SoCpCdX
nZCoa2qCvYazxVSRK9tBM+FxXoblOIFKf+5pn5jiFnLXOb22t/vqJeqr+hJ6xpM36+qfpmI6SvoW
1ZL1tC5iKDXXc3x96NevTzpVRJlIg+KlNrOouP0RVmQjTwzDCyI0ZWd/RXP6s85C4ykZDtHog7Ff
uihHlI/jDGPcE0jLFzLQgEqJNg/jY9oQvurq5OQ6FA4C4RRr+ZBQLmUmJCDkhDeSaQMCdu4yVA1i
hkRqd1s9Rtw5Riw2vOpp5RDQKgwXJ2O4uv6whIZcBq4fnTqP3Ko6VZKetCfbLrXd23rf4lyk7V9N
GdjBB7idzWy91HbyGrfmd6wTmLFc8GvP7E4JovkEacF6fJA6ku/ceL5kktM79fgusORGbBO1h8Zh
zqOl1aNj8wPJCp19QMU9Kci8XkgWY82OnZvXBjns9ptScseQVE+I08Gt3uLCcHa5kRzint85Uox8
cvaaaz3mgpP3fEb7DhqOkbr8qFk5Bo2+fZKd+8yYio+GfjULVXjfLZKvOq2OvtXjcmZBlcMhPUlG
YzN3cVuE+dYi+pktPXbIwpoFIH0S4K2hYdYcq4MB4WrvAnnaCihMDroCksBVtm9yDuGBlanl9RVe
EYZ8pivyHXETDxkM8j2L409ttN19azLpL9wj7H4umEH+Iu522GLG/uk6DfEOZn7u0cCoGjRQqqXF
XjUXDGkXWi6OO0+GWzal96RIvQ5anB5iUoskCHW9kfUmjrroIC1eL0045GeC7tsC35wl0XLSc8lr
xNIz1aq+1EjFRJGezYYZcKZ6dtaYoJSWRgx3kVwTKUiCjIT0AbLjyYuEe5Jz8zUMRFI1DvySoU0u
cUTS7NRCMCJhzHG93ZyMLLGsUjuZPIlBSIx71IH2MOGaBAykyPaoiE9fGFZp9dDmfhUos/J2Mtqp
Qe9uoQWa0QkddB/OIx6TnMaf6dJYkFnU0WBsDbK7zXgEazzGR+NEuku+nWbtLEg5IR/DeuZ9iNpv
gtN/xw1vSW+M9sUa7IdurH/MkLl3/QDCYf2/iglM2VacwqZW7gn1eWDCxMBaWd8ztNJjWs1bSxvr
U+jq+7w10NmhVBXKVSyj+dG2OVZaPpkCDzEhnlNkqtOIoDWPSUfKPOdB2N5z61Qu3uEp2szsx7t+
eK/b/Fo4DIdMFxV/a2o/KjeC1uVUIzGQS7qfpz48v/70I7JMGrdA3pRR680opE2VgqWQKju2vqnY
EDohWzdGDha6k6GMX/0JxJWHMoQRs/mQFnImICxG4BsSL1LDvQHOH3hjBQdg6edYP31GbvTIShw1
4IQfpmhzWLLxH1ynBMsCPwAIf2m8ONn5qJJx8AzZxoMmW4+qp1+Q4ybsLnHeMy9UPutmJwqy7iBv
HcnIB0mfvbMkkbZxs/y6OrGWHclByh6QvSvhFBsa/g0fb944ZD9pNpzDrJo3jTnrPABpacof5JY1
e3R6e2R3DLr8Zyv64yKmuJJHgHzQGy/u0Ppvyvz0a+uPM/rWPo6SX4k+mrcEg505h/HdG0rjGWQ9
KyCsQ+C4GG1ZbrntPHpv9PGIDGhcUtbtqI0I0aB/m12T6Bo3flZsAQDq4DtwIZXXhkmAd2n5wFOm
N2WAy+/QOxbAmU52JUHF4HAeGqPfTLXR3wzQEAOepFQSfyJjhPg+pH+3sn+MzHAuRb/MhVpWJAD7
oOSG8refacnJzjvv7FoDUaMgJBOqKAQhtBwkreWVGQVmzRhPT1ksx+V36o6QTnN1YjYmL2Pd820k
UGNrsjEZmi2peGKG3+EVoNvQai1dQZkXqBkj8iX7VL+WlkcUDqmqTDHMXeuoNyLRnEMrQCthKt9B
cwqvHjMiO3br0+BWr4ziDhbc20A4mNTy0BQYjOOITL+hvUlm9FprTWfh5h2aMDb3OtOOc+MVWGh4
Cjnc0FiklzbRl8xcBGm536PicfggKj8iG0UjPKhcOiO3tv8aA/5bEMr/ih35L4DJF2gvZf6//oUn
+a9sy/9zS35TfpXf3b//V//yi0Bg/vOr2352n//yNztg5930qL6a6ekLanX3/2CMy3/5//sv/8fX
+rsw7/763//zNzzRbvndoqQs/oUpiSr/v4ZQBvPX7/jfIJT8gr8QSsP7hyd0HTeFT26IbgscWsNX
2y200X/QQuGzwLVlEci5kAUKpmwLadL4h+4ArnSBRgjPtxdy5T8hlLb3D8c2fcM3HH6Z49jufwdC
CS3k3y1SCPi91eyB798CxfFvBgM46Hxp0iuCOu6hvaJaM7qiuAxL/lNXIT5uIWqLHLmFpsvHsn3P
GRwEetLPu8pSCZF9M3OTMmWP6RFyRAm5gRL2Zhp5eqIn2FVx/txp+FhmklBw4j9JHQO/oxc/0ifk
V78dVRqouRi25ekFUO3J7SKXRo9NXeqZ5AcUrJuppXqCNjYCWRptufnSkHNpGCks6mxjEaxElap/
qiiTAbmHWgIdK4khNioDnguItZ4hZ+FtlJXc903sPC1FVGQyCIkRn2+1MGuCaQT+NYeBV1VkDc7l
AFqNWBqk+uyGUhhtSL0hUJJpxhjaBet4EK2C5hB2RItV7Z1bdSMOp0tOZAEnescqOxPQLLjoJx+F
kh6yLqz8GKkfQuZNN1o/onRJeXTPwnO+zRppiqoyuMnlH+Ezip/b+Ltt8x90x+ZhmGYRmGRQpKR9
RGZ+72Ki2UA9v7HGwGLh9buwI7MMNVCmu+BAHR9VpEUgCTknh9qYf8lMe7dYp2N4b7GXjedWn0j/
waMIx+0HyfLH0N6nxVcsB3SRBrPmKcLz0KLHtXzci/SYyJcLgrkNYiTkmcwklIaFem3J6K7L8cN2
TpMvPnkTnCVvaz8Btb7ko0+xJIELTc2w64i7Z247gW3yfno2d0KZMpjtIusxHLr90OQfqdWwOHvM
UuM5SVKEDKlJQEZW/GKZlWwI3XqSwzJcYjgyMnvdND4XKVzTdu+H47YQHLkixSJno2rHXtLe55LV
Utcn+dZN+KZH/9GZicXuMzz5syWPoX/HoOG1aVETozQiKiZFIVvKc2cgSeMT7i85PXKPiGQ75CBZ
B2JxIocMxjqh7c5Knkpb+yqFpC45o155j0x2CSyH0UXOHyKZzzrtZBD6/a3qol+s7q6z5hUnNUwn
JM5TgFKZIKAx+lllCqakPSMGqvi0034k2a+mWR4XPRBxrmV3cJ0BqQJBDp4FRlu037MV3YWOfSQ0
ItWjEGNiANw0ORKsyHpGVj+qmU5BZmPIlV0EuWUHk06QAnToxdyr65t8JlRTy6JzSRqCYTFtKgws
muGyNNTspepPjjX/g4BA0FNExmMn/auqCSVSYEGEjrhnMhZ4gfnGruvaR85VAZvIR8/dZxOpt8DX
d+XEycAOY9wDrqUjn+psM6fuu+Yq5JWduJ+r5hIN1a32qiCqoUO5KSIFTE1agDIGehumiE1eMxiy
cPWi3XaznRPTdseoK0eE7zsNszxD0v38J3NilMDtQnHncWrS9BZFEp+dN/OZTGJfJbNxC22C30JM
i0i6GtfYUxgzPakIwygIxkqoNALtKsYcK+V4jfTKuEkJ9BuYLB6K9CysMd/B6w+3Rrmkg1nPxOdY
xyR56TjzYKgJtmJG+nOYQwIQFKv+0SHdUXnPve+rg+4u4tGlKtWsAgy7WVRn2ahzMrT90XEg4PWz
j/a7QFUdygsraDuYXaq7xsnOOinrG7NBzRy60z0B8gS/ZODD9ZwIYgas0D/QWA3HcMSCbVufRQIA
SpUA7cf5fg3IdkPvZI04WVzNorTDxoupA7YGUDRUewjTsMOqNxKA7CBzXkieZWCde797ndGr5nfP
oT5T2PbHDitxtPxQXI8EXs9GWGhNr2M4PDH4WHCcpXFFlznzjXfj2b5rcFqHtvFQOf6dZY2/rUS2
m94ciDAx5CLeALffvzST294bfdTTAXZ7vXOID+jNuzFuyoNtqT95Tnp8j6ILFRLaVILiWeqDWFg0
c4LNLudU3w+vwvG2EsESq2zAmrWFTYVjUAa2m5Pw88IoDrG+gYKEU2erea66l6W4C2dx7ZWhjk3c
P5oxqqgCjoLZ2NdUKm/nOvG9Pmk/kB3YTPs5eXsk2xtmy38UUMPTPNds941+70toDbjdUeKa3Hos
bky76k51iR0JigjGt8GdIMRSplZZBDFuENrRn70vqdBBUunPWzMX9KA/eS6KTUFJeN/jXo9iyztq
bXXfkN+DaJgmsyeAsUW6LwXjTpniGXDvRwcpV9hSQVdN+JpwJqrUCw9ykPWp40Qjt+g8ak62i5Pw
6A7DR9Kae0djyzW0TDRjPQaDmFRoziW61JE+uCvxyhTJAupqSrQdCV4CNxyx7s/fejt8IpbJ6N0N
SLTRUzPY95qX23vH905hF3u7qnY/c2p1SDT8FOGSXQxLXdOyT4/Kv/hJNB+0/iIz5652M3lIMHT5
VnzK7f5Dat90Jw+ZDTRkZDa2a0vjWYjuRAAfsUNIVhVBvyimvLdSK9NNmZE2gD3uaIj4ya0GRgE5
zzo8h4LlH6GOZrYdbCK2SC5Or8mM/g7j17NbOS9lEwuUvc3ClgrtYzNyjreYmdJ8ao7ERgRWZ8z7
VSHUhJ194WRGz0cWo0d7eiGDZrgPHV4FCUxDeqnzmbjuTkgMR5PQ2NrKQ9YVBJR12plos6A2U++F
1dO4owVilCLQltpVUTALqKe915P+E82FvstRmOZjbh4Hi69hBNQLf2YgkbH+oB1qApXgTCsoS7ik
h4ydaXIqh6K9KjAFBsmOgbKxUA8zjp2iDO9Cndun17UYBSYHPKrTdhyM0xwXn+AlyU3MsKawF771
SVugfVLF3kpGIj2G/joZ4AUKSTp5NaDGjqvmpsDQ7qsQGavTe5+VheHNSGG3zqlQ24EoBl5/gGGT
V19mXgE98v1TQm7z7OvTqUW+yziMK9vB41EKxBCsLYMqbhKqOAQpCdfD1klLcirbblFJMNH1YvIv
xlh/YrH6bY9Rdlf51oeHgvzAjDLdjw1CDC5VgJvdFVSVvfeZioDDTtt9E0/ajUX4oZ1r+d4sROQY
mj9JQIsYenbQxlIf9qGY7qEZswTIjVvk+qhn7F06pyRQGIyOvGwkkCB2j0YssfN0DEZTf9FSkCnw
94/IIQy75SIeHcVwtDvDfirnejcT4HwU4YAM3yUJr3CxSdroHfLpVSbLOEs/Z3nRwNsasie7yRFe
F7Fa9PR+MDIaPPoDwLXUSsDmDkxt8sHfi3l+FlOIjabO0mOl8bZqeXipSAk9ul4dndP6jyhrP0BE
EJ2dYrqWJNwdCklSvDH3RAZ7LWR0ooTVcKVJKW4t4NMHLeLVL5R7nS0G9zX3vwwlEGLVYVQi4vVo
VIB1UBZ/0l3MN38wbnVcnNPZLo4lQu4OBNHOtvST3ldPeph6F09DF4GI7AKvvtxu27BWFycxYrLt
MSyFWVvfa0l0Y6DAiIn11EUIHFfobRcuI5mxuo2pUNdNZ5/2EZ9Jg6ylQpfQZJ98oXhSGrYLeVuc
Gbl/ZYb0dn7BSMKupvYi7VhsDEtgcXQS7RAa6nc7JEDBDC1lRO4dC1jDgJ5qg5URkWxdpZ/NEqtQ
qRfNrqm1e9l0Ej4Uyd0YH9Tgwigsv3Q2iHO+OFOYYxfdNW9Zvo1A8DZwAYNxos4qpfZWtfjEyXih
jRjJjYqJbBxRwGxKq7k4YjqNIPQK4IsMQ/WPMmFkCXeu31vTEIz56GxFjpCji8aD3fhWEGkcw72g
WiLnKqqSK77ZZNdhePGXeBnEuXBap6MDimwfGtHGZXhK6UD50Ih9MrPOy0vG7JNWnrF1YOpvAOq5
+C3aJGeY2ZIvRB9TohVkt298KXTKUBS/qEezfcb3RwgfIn47PdciS0mIr4+91lEawKiAzT7cmi6k
R8jeUEEgbvGLX4mBi7VuFE2SOXfHUlMhVD8L0yMjjcBu0KsDX50+kczp0wb9DUrVkIxdxem00apt
ZJio+yp93E4RL54k3xqUAvIKXBu/MrsBkeVMj2Hl3lfRqAKlDW9hY9SbqZte/bayd2FOvpg25sxU
PU/CmhEne9IwHo7EyrPXx0vhGj58p2jbNx0HQdU8M0Kc6MsszRdBWym5qwZ2K8k837P6rA+Yazmn
h/Tq4koM3bh/nrMlGhICR9wQUCW68bdbo9XrzIp+qLDZYaGA9sipntiLS5biNJEXhU2zhOQCvfTb
1kwGmlTJjVGS3KKx34cpHbW9wQSXoprtwUdlAqbz7MX9hVEjDcMLFP1nVDTpnUbqKn3it/1qUyNu
h6qEBUwk3CGuxF63iL9J5bQd9XZnHHKSrzZ2IV9VzOYfvr6NsJ3as4VLsXwFI8t+wF8lFme4JoGF
rnjMWES1/AB2i+NL1TNN+ig+F6N31Hsawg5mq8Ngf4U/Zf82jOyZ24HvQaXIwxzE3oVk3FqGU32y
Z9zTtfvT7xHwGjmuzyF8q/T0V+ZQN81L6x9/JRl/HQ1E81n949xxs7sREP94KO4ju/RxxbVnnZvV
cnAPRYkVmCJ/nARHcVLxYpXhvunqT0ezP5os3RM1fEjGcmd19R4lJNaqmMydqZ9+t5P1rZGZWMX8
umnEuKTpWEcFKlraVKBXLq9QnuJujTS+qF+MWYiQ7moviJX55mExmcFKBIhcHntJeFQaDfd9Ka2T
X9CGJnof4jCqtpVLWHrpAvEP/erkje7BEuVDnULQxhJdYNKzfldGJZkFsj4QEM+kSzYlWxsbNWIO
RoViKgCN4noZiPQSVLMfyvtRtw9pQuQoNFCi0xhIYBF/iTDpVqnD1eIz39V+Nm46chqlf3qHSXZe
J7fYW7oIs72GKdkVmne0HP2u7SpiCd0QszILI6AfB4zUB6eNPl27hkpppz/G2ccPaI8/6zCik/P6
izZXn+wDIla4BICXJlvQhnsvz8rXLjb+RD7lvBUZ6OBjeGWRVvHtOeUL+rmQwGDGM7XGdCQZMkCi
dJzEstW8f323HRtsRVqOPFZbYsTNIto7GTOUpMTXrpp2JhvPfB8b+96Rsb5Dt/cwsQTrzeazIFSV
gX6p+DJ6mDmioYJlaGuAVhSZefQsHMezcdAdJXDhqmxn2c42K2H0uN3D6PmKshVjNjlNQSflLqat
ZivXL8tZqAMifyvRsx16h72ScOtvbIxNywAqzaWOK+y5KEyLFxO1EgtizPou9FAq64PLoEmLfCIR
nf7PaOA8aalZAyeNP9I0kofaJGK69dyjUBmktr0dzgP8GWsKyoIqYK7Al+O/AD5V/DSN7N51Wqyn
kb3TmNuxvONfi2mTW4W985PBYDgtrHNJkkoRki7d9cTA2HhQJ70ncCDKSmTgCZo4e9mEhUW2K9XZ
0x6rhMA5YWIWRUyr6r2M+WLmbHweU/Gr0ZWxcySRz56pBaRfIqWJtraVXfoi+mMlsGqLhDHHvCRZ
0xwr49tkpbxHe0jm8OATO91yWVZec+nb8g26Kixod7owSnoaPIY3hZw27PQGLEysOnKffWrOTuBQ
4chqosTZrf+F2Zb4phHvmhHIDF2nCxckfTl4bXAz7uKhQShs4E0zR14gUuJePcWEpefOp9puqzNF
/w0T5XQCqPOE+l29Zmoxm5ddvctxhCk4Mi+WsZtNOQdWWw+4ytQl8RvuX51uU4GFXywQ96KTTcC6
/qOxHUI0mjc3TQk3NO/aGG89nvIMHaXKkKplVtWjNryjouAEET1BW8zQugLIFAQpehX7I06ddDcU
8s6z2d04Ifu5ucTcqZm/wpn3P3MHgldLlCnGz7b+SOvy1Ecy2zYtSXbwV7YOB/S2yJz5kOfRQ6gm
984Zc2JgY8IDDItqo36JMmZEoo4ecLRqFAUy57vsN5Ah932G3D5rC1i2Znegs+5Enr4B3Qd+CAKU
tPWEHVk8XmN7RtrNYgMOcLQTc58cJg9F2wjGo+ef76p22nZpFB6Fcdd63GOeXNDaZmXt0QG+c9Bu
U+lENyT0D2Q4xZdBAb0YC9Yw0zx+j4l2mRCjkVk8Eo7ZeDuz52xbQr41hjebekY0M6Oaj3guHsbJ
ZW1akqc2JuRSyupZKNa5CU0O205gr7P+O60tBOEG2l23Ri8Z4sHG/BNvbcF8xqbSmjrOcrMlx2Su
xaHOqhxrzQllt4bOAhefETO9bhYxYwYgV6twfHdEKlpkICJyT8YD+MNtZ5IuSNrIuzLQi+OnlTpc
GHN8t7wy3rrRoAdSEerm2+WlS7E61lR1wiHTL3NEB6SExqqXD6UcOVj5jfmTuSBwvO5dxl226qZr
73jv9oz9UCXDfEghvGyUYKzJPSrimKA3vRwCYbfvMm3yW2FibXRkdXAbco9HkV7odh8rG05XNxcf
RQ2IFGzi29B3X+yRO6PklsniW+h2xZ3mh7cBcZuTpeQvL9kDrOc33PafJdatraEoxGS+Z1Ga77K6
fVdp/93aIwP2Lr2TTH32nd98OCWhvLjQAFWTpoSWvg2w5TL5A6ZBcZ4Gohv87ZyGJQAPvu+wKgKI
Yqw+GSgEgsCWpuOnJafxe0BV/2Cm+olz68wlgXaVPNswQczro2uKNbI7BoPxlpsDsy9ZKYNb2aO/
aLY9UesLge2B+fazoUausQpBTupo5IpCD4GFOjI5y8qzO+X9K93IMbI8LGhmBEfQlQhzk4CskCcS
eSlrdfnNI4JSvG1mvNQ4pATzmpiGhRUIGcQ6YkTN0kGYpCLouN6OcJUZ/jAi21ZFltBj1qT7jnES
JL7xUITJxCyLvxtj+0PXSigZ1WOqXLyzidKCNtX+zKJ4yF0uy8hg8uGBqIqGfD+a1c3r6VTc0kEI
UbxgPsbqa8psNzmXsiaBMVsgA2WWbYtnkFIM2IEbLpcjectvptj7KcM/Pe80zJpIdlI36oj3gQBG
aPLRnk1k4IwYNnoZQy2YslvUf7q1l26LZNzHJrvTia2D7pJ13izCmPwxRVAXaPX4aSrKNpzWCB+V
fhyteE/2hLYZR+K5Et7LPBLZOZWMzJPKOYqW6LLl8aBjyav7zofx2hX5Tccwf5NqMgBFlA1a2CkI
NR/NLPPBsumpUqDkMYRj+RmptDpoJZDtOTUItOxulWX1B9Tp94kRvjicUUGh8eja0W8rRvvBBDDd
9GAsD66WveD1WbCPlAz6KJ+6MONYGYoqQKBRo3HU/KMmsKXmnodCpLPPcaIj5WkjXn0GSl2Bh66O
S3QkMWidTppB7SzcmPlU9FB1ZTubJ4vGXhjTR9WSZGgmEr9MOjBsH67UAwrvNjNYVU4EzxjhE59w
gwfIdANNujduAGNXGuXTUKMLoAv7iMyk2HtyQBY+brtQM86uAwdhwC4q7rnwqBEbcYHU6SG58I0D
JzeieS97R267Mwcr33Vm8juzB+w/KSgYfbbuSZyBX+51PKE9Q3WD2WuGr4ZZTJth0JxJPWAuAZU3
S8ugs8b50cwsgs26I8kdbrdgl2sYm6k/fJgiescfgZWkeTd8vCisxFimt/xqs3qcIvEOrpqtVYXY
ZXLhgSTUoQLFf0stj9nZJTqZ7SGaLj+oOhzuLXnnpUkhUHfWHJiEdMIN8p8c0z1mGWsTQ+MXz1in
yRDjtPV4B9KRbgWXuoHoQWLS8ejSCvBVW6Orn+Jfuh0xlZmTnjl4tGTY+M1GR1Ogc+PWxkUOhbvr
ERRtBuA1XpFj9JNxdWR7uS/n4tVGPMD4rN9XZvZuALG6nPrMaTZpys2Uq2Ir5sbde1ej0vE2MV2a
W5aU2G6eOk1Dhl+EOwHvajsPsDB7kGNYECauueSAj4EflWm95d09Hl0QlRWQ8Om9L7OQ2ZqOYsR0
n/CdA2Hjsw3YA2zDXPoPHdN88m79jhWWPmTqYkR2vg/ryQogx33oCNVC1F3nxGD1RK4bf3jVoN/S
m1dv7F6MyRRBXZfMxSqY/nqIo1pzzAMHCeCJwbqbCczd0onH425SBM8yntkC+KFHotlgTgUgo3mv
HKQRRX7yKNHOFRX6iEdWR+25H3gWB5F/ysT+XYu6YOzO6xa74sOrjBa7PtDYjiOzr3lUmor9VCcK
aztgzaFHSsttr/lqJ1kkUbhXz248kqYUDQ/M568uZiLDoJZ08PyXYcgcNHbiQwNellC8DzAwt/9L
3ZntyI2kS/pV5gGGDaeTdCdvY99y35S6IaRMifu+8+nPx+w+QClLU8KZuRqg0EB1VaUiIhm+2G/2
WVJ8n2mOqvp8l9X6Jczaa4F3Zi/t5Cvdyj9551TEjPIhyLn7+VZ/PzHUPPSB9zOtx7P0kaxy/cVi
fun7NRag7uJZKHxJN9znU3wxzImdtls7KQa0ROFY9UONAXLgIuzhVQoa60Vg1bKdulwXy3a16LY5
dvJVriuYQvYI6r8ShLBDeR2aFLpGncmoneq/vdkIvTKJQ0UGFrsooUMXyXprDBGpP48a5FyeVW0S
aTc3bobVKHdNuo4sIGrKGK/skllF2XgY7IX/0kATXs/CeomIJtil4OQxxzcp5sKVMYXBNT9gVY5l
e4aPektiCOQDYF4L6BE6mv1C2IXoHq1j66SCO0j+4a2dm9Mwpf6mGbufaWvUCAAcSjydPAldyWPu
P+SRQbWY8yNzvOJEgesLXpsMSrqJ+XwwieJNS50qGx/HtJotyKC22GqTZFPhvKI7xv7SAxHbKrNB
u2XR6L133GHHIed5TSfnrcYWvJS3fQEvY2/ifCH4h67mYhDD/bDEXSCoj9ea+qXEx1Qe12Q1Z1V9
iwsf8SB9XDY4RHGKkSLAgHsWhU216nT7mttkp3WH5BlLsF3h8GDV0bRPCHeUWl+Q5HA4lNGJBeat
yakhCmvs7cpF/8/IhyoKE2QOLd+wOaCbw3OdGgrBSd2UYX6H4/DFVhy9S1kNe1rC43XXyFMa+JyE
bOPKZY5SE8wQLXCEmsy4wlPnhj4CnY/6Vc/OwziaGUAKnMNFwqHJJHgsm+w579AWEk++JGn6E3r6
uZy75ygrwLuF1O6AkebdTlcNhywIzNs6xFogBWeMkWgiksG7yBOBgn+Mp+4t12jf1btDl9Laqblp
qlpem1V2jo2yOERz9lbq9tJ6eCInHQi4uJBT+4lbVIR/i6e8KbZdK3Yse92xN/yb3HWfQ45VTmd8
qX1v3qa4VNZOQ5d0Fn2xHNI1ACoQJIqDwBm8EkdV2SOByQ7rF9fqdTuWG0tHNxo+8ApJ9VQTCCzc
Aq54YpzMZtq1ZQZzytUaWo+38oZ0M/ZDuPELkCyQoEVGK1ZTIdRsqtAw+YFE2EzkpS46Bu1srkdb
UlqU65+47MKNNZv8CrP0thztzZCVBBdSzaPHGIMpMwimeEOZH99AuC383PQ4hu6b7tRpdJjODR6o
voSb/tYSzOI7IAlnExtvwh0Kbxk9jZMjztoPjlOABY6SE+BNg17XI6cLCjrOreJKoAym5qYRvw/a
cAiUkyGu0vbLyLOzkzafs+1lJV6YEmSfmL8lJQ1ZeZinjJC57illaFy4DePEejlxutQx1GDXiBSx
uu76CqNnk3Bxp5p0PkjnrXQcvWZlTbYZitRWOYG9N7rkpbEEROMozGF+QeTKe/YdFp+t5C69s3Nw
8VEeb6LUBy1CBdvSSLd3DaourZJic6vmCJt+r5fCOmqy0DOZBqMeS4YOTklpJf4eOhnXNisT79+a
N4lKHvLRxTY3YFtGaGBbz4G8SNd/Bc2my5epRQbyWg5hI5++ObVQwQLrfhYmbDkig6tcQA8MluU5
YAPfUre1KWP3IalyezPiJ2BIyJkMJOXGV5WDLHrTNrpb+40ASUYDHmlYrHtJ6FHOypoUz5hbTOA+
jGZ4KAFkrqDn0KYdEurFhxqsbO0/KEaWZaHzDXLgS2bkSEEjCkN9P9iY/pMwXOJy7U9dVje5ajXK
1twhKc6HuM7wx+o4IMi1z2Uwr3FVTOvMzI8mc+qTMsxrc5TPUT0AB8j83WT0b/xm97ZnCGbWy+cW
bOq+++anKBNwEsjI94ltQ3qD89fEXyvTvM6nXq6pXBJYXkdshWyX2XAqmKC1WH22Xmd/YbRDjMMl
t9OZD4P/iNKWrCfv3ZRH7O+hQdDcMh74RR8So3yGBfY+93oru4XOw21SVozdK2i2K+xfWN3jl9Dh
0bNBDaNlSA5H8CXG0bo0ZIYIKSM/FrML5YWYZWVBjhNdcps71hWlE5w/C83jp95Fw2Cz8HL8dr1/
VSW43pfrVFdxR7GfQNHhQdc4nPgSck/fDkOEeCfCfCNxTMHwou6zsGzsaOa7wdqIHSN/KeZ0m9tM
GOYR107mMo91uASH83sftBsnyzDImbz0ehaXuGoZoVtPrU9NUWMA1XSbHxWrMJZ4zZUzohY96Iw7
UFk/41nt00S7p9ynEq1vH7lJOQ3sGQd3gIrLdcu4xmiKay2QNuWgrccB3ESrwDL68pJVWYbu13zD
Rk/FjRusVW9n5xIX6JipeJf2mmavchfCwTZ4Z4SHBZA325QbG7T+2naQVL2Rk21hTf8uIV2FXhNs
5lHTgBifwz4td5rZFXlz72tiBu+xpZ8HTFWmV7w4WHkC9Y4JPdv0Et+cNE5xmZL9K8onLK5vGEXG
M3Azb+tZ9pth2Q/YBYmigO2L5hzMp6OPdmRz+Fl6mHnoWE5YYxz57NiQ+toS3FwYymY9M1mzTSt7
SLzxHT2VmK1tXaUOflt20vepsI3tjBSNU6fHx92PpzjIsN4H3ffRQBVHar6ql18Qi1+4ZBnSvduN
kmbRNN3LAlMYmXwOTyxCtVu5W0G8/gBvZzeU/X1HSzF+cYRsAhWbIs/qtdsr7zRCzZczKj7mR45P
WA0Zb+2bxZYh5LLck5MJG77fRTo7KzNojm5hGKtymB8tWnWCejgCp8IJqBWJ8bhfVkIkRdNu34dX
p8G9MYUEHw3T1/uOp2pF4IAma84Z19MIkyogHwOMqMxWplOwRKUlkSjW/IHt1hQmR8Z4Iu4NM5wB
fPvkDeHIiSYZVm7SjLgznbWf5cYmjeKQNvEEtzxxfhJ89zK2xSpUgYmpp5M0vmkQxzxxDLRuCCyd
05JZmif5o7IhoCaXS5hPYmk1X6VV/2WUjEty3GArTBzAaDvq/PoKqFedsSqWoEPoeXtzbIyEST7f
ZOlsc2Ef2gXWKugbfRU9BhAxN3sc5dGuJMEjujxetxw4EG29TQZB8aIEH4jk5264WZMdAQLgEBPY
UZMUqfBQqvINOCk3kxYGY6xwTrWa5dVr7GtGl7uwAC8vCpwjmQ/ZIMxwMOmxukri+UnXxbGKFZ9O
89D38XXMSUCNQ3TBhbLJvE4do4Dji+VwYbLr8B1jzkumJeApGACFD6lAyJRSASwZmcAy6Xo+DTOk
SXPPPJJ1oScaWuBm6fni+3gaoxczBD1R5agBOuiAUoG2LfpsUzhDwx1Jn6O+fvIH8t11eEg0YlwG
NClkv9qNlHNQwQN+ymDuz5NNoqnwIOxW3vd0Gq6iEZWwwqWOdP/k9OEC8/QjeFfFFzpWGEsGzpHi
tK3MEYxtHcGUG0b6Jp3iyBRHmQtsgV/QXQv6orIey+nFpycBAwTeAXRWc8Tp5rQVvS/ggPIwvAzR
q+/q8lhOqBE5bhfDu6c6NSCzTDyC5y7msHcMCqRTuiKQVyf8+K0xb/sOjHrkR1vsg9k2lDonu38V
BeHtgkbB/S/hni0Hh9HuzrHP9KQquU/rMdniog2AMkb5yTUrqpZo7rM64kr4MLalvXhNOtKjoIlx
6XLC8nHvkmzEachUNwlwBDMEXnbK9lQZnYtCFpBYzTXXSNAfEOt+QK6858rAmb5pjtAPVmTI7tMZ
8x0GpCUKlcPLyo/tUNxl3hNC3sIwEwxg2D4M35E3KIUc5saiWuPY+1HL8K0ecM5ii1ipAYU5aTsi
GxbCehO/BwYTZ+0wHsLvsBr4v9E7h47RkPw6mQNXBvvFFsnPNB1hMS1Qtq6r4RdgYUg8Mzjhh32Y
LaqYGavHDnEFclJ4nYmxI+JyISsEFLvMzg7wQrknZIQaB/jlRTbwvmIDBobBCLNWexVZPG4gBcQA
IWZSDvPvYT6VrdJrM8L2Uc8p1t8IEGeZH2Xi9RcxpVR9PQ4CTImlu/mew+9874FyCmv4msxMYuxv
00fKy12F6B4B2IuddIarsbP8tYpTfoCxNNYCElyj1kIrbbhedl1/jNzye1b7fEuw8g0AXPBZg2xp
R+zcNZ7JwCgA+HTFfjSAfUdfvK65aLN0ua2HL0OJN7XJ0ldT1WdmjM+pjbckT6bvGlxZC+o1mNur
mu3NwhU7QYilk/vo+x2Hpe5rqpk0+j5ZpUR7cKlG7iaR8p7aOLjrc8IhWYP60qXqvePID3smZI7t
fq2GHudhVjLSQ8Bc0n8lubITgelNZxv3SRTvoI1f7EQDRTAhpAD4DTJ4WVk7XLFUjlygjli48WMz
o2FBbcIDbsaNF0fZNja4DUaxg0AwF98NJ1tPDYbmynYftRPcz3ZEXfUIYZBd/stIhe4lN7wdVfTt
ERTDshEtI48ay63z3g7GtPWJAG3CZBD70JAvXsXbouKCDJ7PZTlqbmUnSRGG0wD9mltzKrFOdc2b
7IYrhd8IUx7Gg0Tqk4waClwEwN2E4yr3gnxjmUjiQXo1pCmSRKdh07lch6oheDGAbJNq4lEP7dex
4UtraMEGpdQmATdzaufipx9b/sGnyG8Vl4a1nZl1ri1lpufYof2rn7pN2bJk4RPbIxud+MbfyYqh
cZWx7lRM18LSQGV0HVDqsWaVlnA7bIsw933O7dZO9Q/X9olWuwq+W8P/VCNVm6oOX9oBPJkvbjph
UfAn2x92Gn31o1FDnbBPvuyBoeETCZWNZZZbDvI9qpXdnLzjkEXzOcC2u4FRp/zx1gt5GpMcxW7y
yAAIDXyWdCfBOhyUKK0JpZYKiy5luncBuUriBllG3C9y95NmqubM676Es6EyPAMgH8FI+uLK8TGG
dcgZjFrSgCF8He69ZAxf0o+ur4VY13wMU4FROxFXWsLfCVRj/ZAN7NBlmdxPNC5SDkAPWhGEOwIJ
aFD9KXI6zFy49V2bNKJdLlrqdhqhjwr7vm3q42Th9HUtSXTBF8AVjaw6TEb4FfVkk9XGJSi8UxwT
kjRjk7MFgQBmsMHR6YdiTf4s7K/Gpv0WRNG9QSL7mOGKnpfZSRHWI7ldTW435MSKXo2WMSVHzmYP
ZZG1h6B+IBVN3RxcjNBeDNBM6KeEu2ow0hkjFTeWEcBPUUbXyvBDSgLCN4q2GH3tod5lG+SmbUqc
mDhbvK3cEJEx/SYobllHPVcpCLeU3qiNmRM3sGQjr+Wodj5UjxM+MkoYmEAXpOOzWd83XbIfpQdy
EWyRbuN54/bJz8jjLJ+brFLeYvGR8rGaZ9oJg30drFvj2TdxPvjShxBYkDP3I6YuKZvSVPErYVpd
74uUUrQwYq4m5E1mfhBJKcyRZccJg4ZrvPN0IeqKp7TCi9hDaJ2D7QyecVOWGvU8kVeJhyAXzc/S
gvSdIV242AVN1W0bjt3AU/VFg0i/Tgv7C6cz1igOgSdOS8NdmGCSL/3xwNixX0FuTPfcmbeYpN+b
MjWJtSbnYOYQHkZPOCaJfWqHiy/ENYGFlIsSpeisjKcQjkAvAdCXFDJseF5+ioCFwa2s+xg3Crfj
93Bg67FyLDJASrn8F+UbTFy2NLgfm9lXl3A2OxohUKwndga/i7rNbCz+NbPH9EkncWu9G7l1rCnn
HBKiJrLN9wW450hCENG98drGnJW7+egZjOiaRSYhq3RoZD7DsE8BcsdUx6nQ3NB52Fza0dhKiQcJ
1se4LsRemVD3CjOiZZZjetA6X4Y0opnV+zkWjXMl8biKGi9HAtZlX9JKGT53WXiq2HeDccFOGfN3
pYHiqvC9XOT1rEtR29dm79OoVjXP5DtQSYsdWf6vpetmp4/s2f8oo/f/Er/7Jcf3/1NIz1z69P4h
pVcX39pfU3of/8V/Ynrev2yp+Mg9sO+OIzQ/6z8xPetfNtVh0uOa7LniI8D3n5ierf5Fc7UCPKjI
+FmOSfHzf8f05L8sV5PsEzbRiY8E33/HE2//XaJDspGPOvhR/Ofv/1feZbccoNqGaCA/6K9dOzgS
IOLT8e0q29SOkp+ajfpAj8gpUN3tBtZtj3ofu0XJ9CkqOGWjHnol47a8Ymwz4sshOTeUp9nHWR+3
HI4WIAQn0fJg5cNdsUCP//JJ/u71LSXIf+kCkqZj4Z6WWiwpR5wan2ro8hlHMQM1TMEd2m3R2rgd
witTwDNxZliRXaqP2gMlxRv5/kFxcJcvdZFElwGTFTeVCMWsSL4ycd8z9S8BHvY3f3iRf/sQeZFK
uTYvUAn68j4VFmHdSYJedPijpm3tcF+eG/D2sQjeEtDlaGEM4hKTAyuMFIZwYLIgeKMbVEckAKxI
mO+LOLrjmPeHFyaWj+fTx2ebjrIcm4fPdj9nMH1oNbPIFSrNgngwUIHXc+hz4vuoPLaElx+RPZ6a
LngKHXrpDMUShnHnBunUvu9GIzhWng17o0nex2EuXoLEv1ax+II0knBpQ+PkLrjUz+JDAVXYwfTN
sF1Gecid1JxWaKjhqrTN+lC4fgJ0PS4OTTeF66hxxN24+TFTibLDjg2kPmbgCjEkODbkPdZCo7co
0e/xH2sCdVZ6O4xLQiRzdhlOjqtOG7d8URR2jMQ9OF1ZrnyDuAzW1n2O45iShhnZcoIaaLnR2XdG
88wzdgj6jnSPgejQyxkRKWnU3glwZ3WI3Ddw6Cuy/bt4acuxgggm81JrlzTdwe+y/GwZzKrdsjhl
2uFE2Bv1dcm/euqsAoe/TA8V3uUjPh5KVcAR7do2wz5pyYtioqTBCJ0JFma7yB6AJyZlfegzgN6J
eDZTaEC0V6L3IPHxroGV5gqlMBg8+jASb8+cJj5J7i9dZqVXpj39cFPto/3B3w5s9jOqtbdBaubP
oQM7yp/9s+4QZ//wUC253c/PlFQUzzuWcKX6KEt7+3Yf5cGywPxvbjJxmClGxCG5o7yvL+DK7H1n
6xNlu/OeZFjOh5DKTV+MEf7C8b0YSMcl/WB++eeXYv3upXhKS9uiWZy/PtfJuVJnKFiQNmeyHyzD
y5h4gbnsisE0z6kGNpOP1q4b5nbHg//M/Z7JCqeqjalwiBItkJs4Gmx8VuV4PRWvbq+DU5Y2dBd2
+qcxSBpyoRmFcLzxtcecv5C6B7iig66c7Qf7qxjCfuPE1kOkYrk3hvr8z+/SXBrBPn3gjvAEMZKl
ctL7XBTPAlmLenQx4AdeetV1WXU27gc1Wxs3XHRPiOfM7NpzovWhl1VKlwcn+LzDb09L3r+T+v/n
HeNTrHtZkR2UP8l+5QjFQ8Cr/cuvXxfDaPtGRCqz+m6a5rsVauuOSPIN6zjzD6zNe78IbKREDtJ9
hB1LGFiW5i7dpOVTUxXhiaHkvOnKHkSP/sPLYwH7zaelPTxtLMmsfJ+LS/MixOMMYpwE3YsqagsZ
x3JXyp2vQDKgHjCljMv5VVkdda1EwlHrgVPRSgiSn1XjlUvGW4dsd4OJjbSDQT9al0aHmfn0Dc82
dVpdfRiylP6nYiie+X68dbWBxubGV2MPgsvwG0ZXjXMbNjACjQivhnFmsFi8vnPtYGFDaJpTJ3ge
R/fO4R8nRZF+cXV4F0kjXdUD9vwgTH9O9D2vpg5HoyynK8UduJ7bSxmmjN9rLME1E/CWO5iOCMZ1
HtSPaiTfavgnaCTwIebytVhy8q5f4K9PIpf9faR+aOy/myM12+n8wB+VnAoCs4RonfE4Ro6zSump
XsEKC0+2mPuNDOjDIiZ1KXv8D2Kqp2NcqlusWG8USgUnnjdnW7DUU4sycHBwRg7vVnQYKtmc3a56
1GVdPy4ZZYJOQNUwXFFEfJCAWNDvxwE2WX/CA/ziQ6XhXhQi0wX1zMN8a7fxQmaqMGSUjniG27fM
Fil3MQZn02ZSPiUcOzba8taJcrtt2fXNtrb1tLYtpEbIUuUui+h09tHuMBLku7Aa/NeUSJ2Dr6vw
OnCMHq59k1t27jVbgIntcRqHY2s8GKXT37T1/D3lU9+lwruJqpzrrYwO/ly+wRY2aOFbxHuTRS4o
XwYeppVKuhFuMxYeHq8HVkEMuOaNS9U9WQz7Kilb/lxpRzuv5V0FvdqXiI8IP6I5yLnM90jc5ryt
USqQUxkpF5WvjuyCG+qavtklzrZ6ZFIydKAfI6fS7C8E74bw3VPUFo+FdV9wDMCRDStoFFW9NrNq
vK2D3j954x3lbvLJrZwX2+xfAqdJdj0/Udb6Rwqq/BiURB39ummvcEzc0oVcwASai70sIYVZxKNa
aQroW0NAz/XINTFB5EsC/Numia9aiOEHmKdjmBhiZ1gRY0JGWRZjSg4EtLN07rmdpp3F6kSOf6l0
0MPPAI9bNgn+EBKtKxVEP6yK+yxUbfZH5sfEP4zgFCAuFj73ukKtUzr9wDrhzx5xefSus8EBOm08
YLBc9LjK9oi/m8TQ9VFXhsB40iLoB3X9EPKG+WjN+w86YB6E6uBAJKONaNpkDhMS2EU/kyY81iMp
TjSge9Mjnmxo95gY3Xjb50wPvThtj9Ig4OCrqP/h2NeOH97koOm+/WHd/83ZV7GC2hJbgqsYrv+6
0kK1Mgu++8ZqaIS1K8aYU/BisavN8LXOo4Vj7IAV9hk2B31OOkfjw3U4McHJv83w22wqd9hTUNyu
rVCKtbC++mT9/rDimr/ZhB2X/Qm7hRKct5Z//pcNwUeTyidSp4htVKP3/rAOgEihBUe30gusJ8XH
X2v1mMStv4km11sFUTtjMKFP7J8/MfmpHXrZm7jHWNqFzKP+fjRx3LqO8B2iJGUdyjnfCWAcmKmU
xbA5XCAOV7SOyhs385gr+xOtSuWTpIrvSxbIR2JAHLnq9keRYtEnjdy9uhmnhDSy+wO8hod4KKc/
FFp/rpb990tmWKqVXnZU/enTq11htm1EtiLL6u4YdQ1b5QyZou6YcH90Mdh2dfAnoXa9F3xrjfKc
VZxFFgomffTf/EX0NCyi/ZnQNx8XMvXRdWApHMu9jaM9i3aSr8NGU6y54eN4StSAAdLNr1qCNxeO
jv83vwcllvfkmFqCy/v1kchUAQrDZpRcCHfYlCMKEJL2Veyn89Yb4KSPgnuGXvCPDsDELcS9TV6Z
P0pkaSPlzGXws5cQHkPLyMLJq6tvQY8jtPJNC97hGF4w1n//56fndw8yx1pLsVK4VLu6n06T0IwJ
OlSUidmAetcp+u7Bm9oru7pgTJ821MWw2jmUhTYBuBEztI588ylNdYP09p9fiv7NIYYrL52bHsqB
8MxPN0qKWY1JU/2+ll1KKelYU4VHtLOnbLfHvYFYzSW3a6PyTKrFRGIaylsmh86B+66107SJUDIF
YbVx3xbc7WPkjZjhsFHmso4fGJncA0G7lObg7wsYiLUjqYdq4+bYYrWKIyrdXE31V+KRqhiq5Ixc
OmFP9w5FZ2ICg8ZwyHlmS29ov40hqPuoCuzr3EjkcXDnn2kSmLvJzneo66jKwQg+0quv4QZvc6+9
BTG1dLhggBgL+rw60hpF2dUwtPk3B3uh2xJI34VtesE0sc7atDgHWfk2VKzp2Iecu2a8JJXosGiU
yZMOPIp7xsca8eUy0gm/Nq3pWwnEbvXPvxbrU2fy8mUlQ+k4ls1133TVpyckI/WIjovHvFk2VGaf
q240GzyM5G90pSa8XejVpU3pgcbMA0XxJ7Tdf5NACadus8CwNnPnFOcBnAxGPgbRDrYnByghcS7b
t191N950SxtLspDRW6tg2joQvawyzgWkeVwmEVO56yV5d1qvhlbjuinzqy5hIECn3x++ytayyXy6
fLje0n1tIlFRdL98JH9d3Wvk+ohGQgb3Lg6GGNaKDMStCJq7movZTTgKjNpMIVe9J/SWwWqCk0kl
Vwkn24JtCSskwu4oaSyPJSfF/muQxP1DEo6HdCaLnBfWNZI/7VT4NzhwE62IR6Y5Ux+b234sZuKQ
qb2llDQ8YiaUa5WLF6PPTWqHnptAVlf//Et2/n7BIaXmCgopFccZMvW/vmNPl0YSF9RNzEa40KCt
5lBn9f0ciZPVl9Ftnf3I3bI/xsxbyEmABek5ihxtY0qfAzwbdTe/Vmbo3YZGJs6RIdVmSEhADRFw
OS+MHo2Ff/rRsTA0xMr82RlvSeDiHIVXuE86MeyJsJtIbz6PBm2jReaL24njwBWDoa0cZr1vIjIr
g2qTtSxr86a1MVoMzBPx1T4VjaSsyduVdfQQWEQyC1qthhqiZY7utG2z9uyb0iQIQOPeTPmFUacX
T6TOBZc+ZUq5d0gWw0yte/Gnu+yynf36ONkW93Qb5ZKd2vz48P/yOJHuStIqGg1I+z1MGJOTYlCC
aw8c1VFV0OwNY7C3HFMZG1p9sKZkreYdNw8Wueg/fJ3NT1XcfJ15MZJfMkqG5r64PPt/eTFwN4Ss
K37TUxFEdwxwdlpLGKi0FwN2QAJohoMp5XXrcNcuGQABdhf71PiReUH3B6VT/n1t4cXw0EFng41k
OYvI+JcXg7rftzQHc8Zb0NVTw5AbW57YffB485CmjJk4JmHJegtsVDFiInnYkzFyVD4/CHO5ShnM
xWyjO2Ujd38nDJudiBkai7HyT2VFXGhSDTVUPq6mmN4OI47wB3A7/OdvkPzNN2jRphFl4MwtTrBf
34qHrb8rOgY4BPMjj2aMtqPhWtGkhUh+6zBFf8WZIFqRHRgTudjKNL4YdKtCsTfA+wArQuofJK9H
l8UqsBzjVIWhjyt3ugusRj73LEOkUuXuo55HGPXPMXWtVys4/OGt/F3atReF3ASBafOMLJOAv/5W
MMybST/xVtIaVzB+jGGXuLFzTq3klb0/ibzgpg6qZ68c5AqXBWGmrn8cFG6DiEOkY+fG2fbD57yu
vVNpGtj7wnhfl8o+xcR5Vwl9uTtO+d7C391YXj7c4JbgpoWx/w9LuSl/82ZQ+KWrXcR+S3zevlRp
xNkA7BpsiC1gXxWE97T/bFNmDZMmu5UpLQV5oQ2KlOHSRO60m8yYXp8Qcrow8+g2Gd9xAzJJq75K
Oe0LGEjsUQ2tkAJkGue+bZswDAfr1PZbIYqEYwIUpsnsbn8oi5lk6jdf0jIkHTnYMAJUkB2BXTr3
UvHEejAtr8eWDFQxOu1hmvo9TUmYwxKpnhwj8hgB3zDfVA++wdpAu22/YQUviLyU7iWv5lfCNBfg
OeXV3Miv0IBqIhzmwxQU23rwqgeN6XTDCQc6dH5Na1x/GWsmjprmn/24IHgmyf0TLRr04CUPuZV2
ISa5hi5TrMTeiszSRepa7CoACRvXoBO4SbaFENm+2vsPYVzeeh5YYmUIAfu1JNbNjFVTm1cDp9t7
Lr5LjYEA3BzVcrOmYKAxpmiTVJD7STlfOVVbUGuMaGZXs3sNOGlcGwENW/bIEVnOXfbV4CSf5vaC
PiriYxu9M/DwNtAZhhvO4jvmAEyEK/ur0hnyUUK5d44PdhNRb7Y1bLciDIgNJQ9qZ9OHZbtfttOp
c8Rrg7cIr3f11InWOUfMVDLtxxd6h55cB51sJGbzh9uP+5tFT9lawJSwtHL469evF+AvNTTkQdb4
6sh8Nx2YmrpzztrGRdIRc4o9FJeV6d619OOE5KAeSxh3J3x6E4rOBBvJFTQa8ABD4452IhA40FBj
dNa/Dy6OX+wT5VFadY1yBgKViBdx0OlrlFv70BTyPiDuGZTFtA1GYAdBSkI4EZl3jlDb17mHoF2l
pAHLcfwZYEi8MyuCJNC6SK4Yh1qH/tEeeTJEZu3tfiBDTSKCGp3qgmx90i3xCpI9KVAJvEVq6nZ4
xfLvCiiKP5r4SPy+JFMFJVyGur/AuqeEtjcM+GrtiQHRS1d49RVkfPh5mjK6Mgoe59m27qtu+bzm
9mSHjfE6VvgrnGio9zUeHAJcpY1/Jve2caSTL1P4Cm93W6f99FUtqXW9VDqEbY0T3ffS8+jMd76b
mReLscH/fP1UjuDs6Jps90J/2tXYtuK8kXg7rHJyMIGj1lBQ5rHAMA3q+uXBbvRrFcIG0yEexdS4
mZqSYmM8kNssdaoDbUS4ZKbimPboC7LQzi0XJ/KOlkN1aGRg76CTDip0HO2c+JwMP+QIfd/oRPeH
fe030rKtXO6z4Ew5Orjy075WZ8bY48bh+N+k9HK08dJB8JLHxZfWxiE6UrG5/BbwxFZ1hNjHl20G
5bnC1vUVE3t4R/bEhYuXbL0ka87S08VN7aV3riGPzfLb6VO8hZDTvgVmTwK1nZOtHMthX3ThxsAt
tE7r/LVvre9YLTkd4Ov2Zmg5fqe/GETKjiReiPWhW/vgPO8tiBJt5rj7xCca42Sz8xgG9a7KcUHm
YELJX4gLmmJ2R11aDV6cGNCkx23RpMP2n58D629bj140Dsv+OGwtI+dfv+gl1K+4rVW05oR121p0
6gbL6GVog4sRUDTmI9hcpJvvuzxqd23o09ZoEhuKLCvf2aK+I4b2gG+iJogljJ3JtRddDr6bnyxd
HOMxiJh5zJGF2jsDwSqG1yG3H2fP73dRV4eL4/Oh8qJtbYF4UTQ291ZTb42GVJwNvv9GyGGfhpP7
h9uE+bebPG/c1SgKgq+BQ5rl1zeumsmOEc0ARxjERgyZF/u5JCVG2hKko0Drn0OG2QxQJxhAXrPu
cWL94cGliIc/5Zdjt3YsKfAg2KaSaAqfvoaSzMaggoHpRZ14WzNgkfArnx3XFk+zQ8mM717qlIzj
WIuXtp+fa8l1tB3HH8oxnwsv9V4zHb6RBlf7KHyZeboq9rmlJpeSHkzFFKHWhwgwDX0dSxSCNvuK
1BoWGwJhsvim5gbILbVKeuAba6PzzGyE27ScD3nKFl/g9toZjXcGp4ulCXrpKh56bof9Tzqba3pD
A+D4stzntols4FkQJ7vm2khw4lAcSXUzZcl4s6tpGo6Wb+3GpYdltgFPORW6h+OBjzGrfhvLNP8v
ws5jSXJb26JfxAh6M01vKsv7CaNMN+gJ0IL8+rfYmlx160kTKWSiKysJAgfn7L32LmPAt1hqnor0
bRICLohBnzfPwmLdIXaCZH8cEU4uCRcrxooYxWcYFQjkP5aHiNbZXfVM1RH/cumuhfnekLuiZowH
uZAnrrb3glkS3ez+OM6o/gIXY1VCuDrAV0iRHvpLBLs98c7hsLjF8Gfi8Xa20n4y8flP/ALYERl2
IwAKaeYXvA0QoYYBMjtGxGU4/qFaN9u2KEHXuOpee48mCiccKRAy2pqp/2j5A6IvJzmkyyAQ3i8z
qUnsurK0dkLIK6HSq6BN70s8rYdWMGjuzfkVN8RDoAgwLP20Y9aFoa1rpwNJZqceWAWDVuBr4XwK
chJbfE0Fi/GZ1nP5KW3zloSBVW73wEMRSKJMhy+wtHq61vBPs13dZk04ATAbD97sf5gNtQ4ZHzdj
gFCgqZ5dU72lBgo5PSL7cqQ6iX5EZ77MyGy7mQmZkDc2VEzoL7JdohgH1Oeelz20uNs3PKhPpa1r
/Cx63RoJ4XK473o8raE/7am2JZpEMqFDOur47tBLeoow3x6B/8jt875uCgJ2yqTZ48iEwkQVtXLt
Lrypsyevkej0elowRphuyy6fD73isxFyMd8DN5rvQaoQWltk2YnYj25KkkdMRcFBYkpYS1LeztB3
rBWUf7ljsFOjoYn1KUD5Cb4h389iAFRpB8a1bSc3yh3ro/Sj8iLiubwM2V0mUcSy6E1Exg6DEcvB
h+LnLM9OdxNZrkz/iyRP15ip7aNn2eI6Slj2uStfMwvP2lijn+0JI2EbxTyGYHQiH8oawLXU6uAu
WaLpQsbQSXdjZHokZD2LbmTqRTfJEDzUbeMf4yU6MNFkMBF694Gurr2JFrxgqqaFKulW51S4UG3G
5MZOyp/DVIbHsHDTK1DbN4RvCy+DeORN9nXeJ3KfGXSoOy+p9pY1QEyaMmh+6BmNakG5RGLv+TE1
X0UfUjnOZSrMhurJxyhvjf42dIZvbtOgrSpbnyi1bQZTP4ZygEjSuxxnbusTt6jFh1Vxl0CZhQHA
1tNwrmaxttTCWOgjOFRp5t5ypt+3S8SWTvwr2ya6ykoWOEhpv4+951xEKJ6MscBilWJEQUHMm4xi
9IiTp5P6iMpqWQp0Krph6g4hdeziKRCID6p37RMjBK+G7cDmAo88Nb2tEExv49SxrnC8hF7vbwYm
uXu/LH+2vZMe08LA8hF3t5nTuPi0bUne+PxoUtCeq4kwcjHq4S2DiABpvIiH6RYGUbAHebO4brvs
nI7dtIJ/p+9MWAxdYNQPSGX7JisunA5P4FLa21bN93MQ4jhmoGXUyGbxNOE/FVjH+jAuL+kg3zDM
oPxKvWITmOIBSOH7vEQ9u867Y8itRIV5i+pRYj/0eWDAQzkTGm78A4bqYEJASt7nyZa5vsDdo3dL
J1OretgGbcjkXdUvnbLaOyHFeWpYvpUPYibTWm+4gWJq11V+xBwg4CJgto7Qp2/mmmPFHNxsT7xV
sB98KLxxkCUvKTKdwINWZmonOrRyAO0uLbLs/Oyl8ktnS5IIK5rgkDRDccwAKSERGqG6MTLWr1RY
PqplViSpwf+9+vmjH7Kcvg56ZqRhUYhY7O81wNiFE2qTIVuLym43LcM+WhzFuJvChuxuFd/5KSXQ
v/9M589ZmOcvwzDfp1z1+Nl//6EEYATTENK49RC9pWrEtOGFx8hPe7A5lUl3EYL91CZQI2bieEGU
FzdVMt/DiEA6QfAqBPXHbvKK60Ig802ZGR0JdgeF4nLmDDM39957txJ3M4Sd+8w8HL5VAog6hwaV
uPhammgiBNWO1cXRrwN9if+4PVp/3h49Lo1IBQLX8wP/1+3yf1pmacJMv80QB3oMyqBbknLRem/C
mPNNPuSPVKMnQ2REAxreJfbSO8LD2vHR7fV7jh9yW1rR9B/9on9oKfKRkCkyIwhQH/2uPkmGZBid
AYgpOJrnZhqeE4n6pBkJf8lTA54mVisxAmKqokWxbySM2KNBbHUh+WCj/1+r4I+622MVWItilDky
jcXfJhZDbHgC2j2TOAsRAR8Ym4tbjc+CeXz+SrQSZM1YmVt+mx6aUbIpQxQBbcaHzisCEpC9fxEC
vNXgq/a+MVHCpvO9Zop+11ikNuYRFg6aKqosMvI6SwYVTUifEe8qrXtM2qm5GarW2vmajrlNXQNU
fZN51V1nA7hYFgfepYd/X/vWH+Xu8lv7iB5D5t1LG//vax8BSZXWJDmvmzh4xyBRryd/vNEz3rp0
ESdMs3dx4wxPo6LB0szyRwRB668blVEjDxeKRgEm8n47wNcxsq3XQ6v8909pL6/934pybgN2EJg2
lTk3yt/vRG2jfBGBZYGDPjwx89lDkiqOuT1TnGMPEgES/TRlpssyrbhgrPpJc15nz9aiW6R5v8f1
wnwlGzXMXMqOasz0tg/usjoI9kVI9tEYGa+0EP5Sgv//GrA/P3nAS7fo7pa7MOK0v3+/pgjmSPqs
8mmxIwT4cGF2k3DeTmy/4BCrmzLxLuFcQpdEd8sr4W59hxCAvj5hw3b+Y5X/qWKmdcRwCjNm6Ac8
9N8uWWXK9dL0aAkC2AmAT4GmxSiFbRmT8pxr68ogVXk1GsFjoRtSl0b7PQ2QAP1qjP/SVkYzwqig
+CuP+N+f8z/MlQM+no0V0bRdqtDlivg/25RluGNZ4QyCDxFbVwm2JLAOmEZF+BYzidrTX443Q6ka
um9RfQQdpsTTZHqP//45fol9/77egpBTDc05vzd/++0O7k9m5o017QunV2/gnkiwapPxegK4cTDK
qNrbLRYJGgY4W4Yk2/lEnmICpe89ziNyI9NyyCHq7kdrEdnQLt/LONz1syQuIefKMBseRI1oudwi
NNqb1nNAiymYq7OmibFCHU/EigKWhvS33FI/vxBuyDjf086+KZwrGYr6bLZBi3yjhYRewvImJPuB
dN67aemVWqO4rkDNE6CLa8mIe6bilXzEtWtyoAakk8ZtB03K87l8AjcsW8c4DfFs7/79m/wHRSbf
ZMTOEiz6/fB3CSxCZ4z3JfcIv6qqY/gcB9SgsKSalgE1g22yEyE5pk51MkeTjIyxvo3p8W4V1MZz
7BLD/e8f6JcU6LdHy0CNBBRGFCx15/cXoE79cDQDjp1sQOWVb5wamyw0VYdPgr4jsHMspgIzmGEu
h3k+1QdojOUmMx369pjD3hm+3cvU/xYEMoODicQdOJJtY7j5OWsKf0OIIGbesIjPuirjdTLo5pAb
/i14mEve5yerm2z6LlTkgdO1qJzv4RKFdxNWvzUkyCsnZPOfcBA+pQYXDaeoP3AuYxxtZXtXoq6H
/jNQQxLjBpMrmf5j+hHZf+y2PCuSiOhC2Ys49LfVT6aANWUNzn0C0YKjMbvxubOs9Gx6gFzwxLNn
cBAvjd/yYZ58VFSjyxmm+yNARjpFiUZpDi62DeS9qNpoXzdpsVUzJjOnIu3B/sDe5O45133uf+FP
RpvW0SzCT9LG7RO6SPPOzKi2kqVH1eT9Wy91dhnyILtEyuLWu/Cxo5SENLMI7At3tqRxu4sOWsAs
TXlI8qE8x2lZngdzoiURavgnTWnfDz4/MWNGeoNt7HlmoLcPBBf3JJy+W3fe93Z/27aOvxONtXHc
SaKgmyDLWp2/TrruLe+2skCZ0fk2XBakeGfL7p6lV+Gz91d0dkFrwPDQJ0f50AEwhNqheJ5tzz0p
hm4IEhGc0wjaRn6egnP19L6gunSyB7sjOpJZ4JmRH8rkUB1kkDUnO38VxAY1izaAiHmAPZF59ddf
Iuc/Hvs/zLxCE38NeFI8NlTBy7L4n823JvwgkjZ0o0Hcmwk6mrD6dmrjJsXivfbAtozFaJznOlk3
TUeJklZXaT2lp5BObUhUn5f20xmx/rpT4IVa/ZCSfAKbOb4r63nviEkefw1swxLzXWhjsCOb4T8q
BWs5T//+ei+qE9viyKWewfnz918iszwbDhaxnVhs6j3TruHYgGIJtF1diM+ZyaWLw/t+MshqyvQ1
IrxqN+LPX3kXgUfvio8Z4VL3uMrN9RsuEOIOs/Dr3zehfzjnUMT4iBW5dUQo1X8755KW3bDtWS7w
a0D8GvpJTOivVQ8TPithQf3Kg45n4OAFk3SC/OS9Jg973VWIrv79wyzfyG/fmL/MOjE2eZGHNefv
3xggp2KKJKlLaMHXKmp3Hjflf/8R1p9yILYSczlSF0WD4/7acv5nbakQSCEQzYSG2BJQSyu/O1Bp
6CuVAiFmUqS2tLMJu6yheKQ9kO9lLGVihVRpgd3Yiouf0UC4eL5k+TU5l67SLk4I/gi9TippHzrH
2kcUcd3K4VW9EvuBMufKn/S3TFEBdQvjqYkk1hcntpndjtMX65MU0EkiHRkVLGipwNkXY3Q2aZ/B
MZbD3uxQKKUZ6g9afv3zRCYxZZVzsoeHltzQq0l36S6o2nE1js776FK+W7CnzCqd11lUfPgOE82o
4QOkbpes43w3Fiw2t2itoz9lm870nzXpjn9d/me8QErFm2SkHTqp8dNRpkXX99ZByLhxgbJfNA1O
Bx3ijg0t3nqU6UQgJSfKJHF2kseEfsVbgUydpEb7uQ1YXUlcBpvU6+xjb5j3XsFsuGzEBaAn07mk
y/fRZJe3RTTfqca9oIUVV1UzXSZIfZseNO6uJmcLclGMwh4h/ZCHl6EayQGYiLUh1omoMMAjR/rY
yb3wT6i+5BFgJYkQ6TWJXThJh/jB0HDtXJ3dDKjMj3XcGpcAesJKmTEd69y1zmlKAAqTG3iXoo2D
nVd00RUvhX8w5uqC4MoiKXO2ziPma98u1AmKoHm2VUhoiSPA7DMaPDkUTaeGDViELolYtid4jmP5
X6/vn7vMcjI6DlQXC3NPFP6mddCDrsY+EMmavsKHM4n0xp2H1yYInCNXLPiXX52fTic49M4+psUP
L7oyroqppdefzzyubLFtLaGSwHWmxU2xcFMDjV4yL7akzl8hySNpDrUz5noGAjRG/DURmF+tpBlE
6yDs8Mu6mQ/EUTbBHqX1dZITgdcM2dmfXyNjoKlWrxFOvFtdmRyDIigPbmdfp0FKHotursc4YlYU
Qaimx1rZHhlRTneppnWfufHJ9GpxSsofiE2g7fhaIp03M5SG0rNuYnUMoN6d3DHvzwkAvx3HMryz
yrBvsJ87N5rcJUSJ11lDjkQ6JfW1Beblerblp6i8a81cFtk54bS5p+4KZ/4wWz3thUtyS1bwanv0
sQrLa+H+wZsZFVyaictfDN6/FcfMo3CutIcfBMl5R4IfYbZHQsvtnd0ug1IFB75AbL3Jo3k4pBYD
kbEGNmMz8G2o+DwAr5GYSuaGiA6Qs5vbuXFHpJXSo9vlDdejDO6tsMYL54CKL6l8GMuOG09GFHWN
Hx9JDdskyvLOksvjuUTyidHlXIw+iM8lZByedPUfTRwntP7oVAXOskPTNnGiZVL8214dKNFNOfzu
NXMxqPjN0eo9QIPWS2uXw65vCfidp6+kRdAempJhjS/ybZpyV3HL4BmX3YJQTylVAOs7I9hKY1Q7
Z04+7ZqWi0ytrwBIJTHx4qOOCdyi2whjJ2GC1MKMgclOhnNibCK7Bp/dqVvSHx8oQ7+rWN+Ben2S
FR7Gub/lINsbjGvbEbi6jFuLzsFMDmvy4oOYWcdvdHOIpizAwkceHY+IpY8ui3EWqChj4ikI3RjQ
+2piucjX0KPx3baIMXzQu4D3llKkwEVRIUjLGHK6bXuAGZLs+mQA++17d9S30PkZx7Tlw0gqDRBl
Pnzn09GGXQ277rGOox/21NqrnBbv4g2QgIu8r4DEgqmjbY3PlOrfFQSTMfksZ+fTWeg8FsmKJl8P
Yx6l0KgiG/NWaYvLV9YPuhy2RsG0kKSBhCHbwq4xzA/ZMcDrW1z5RtKdw8cUYf6u8jAY9HN+z51n
wnqxxIHJhEoyxjvchLiF6XEljvvWlnLTWkofgVRBKHP0Bhc84XvafJ9AXUE+ATCrgLEo76FhcTBS
ms5h1YSw4ZItgnmcGMyPKgSC28yrCbUrvP0CpFcB8TCVsFeiyYFoZeIdF8mVlRgXEjk5pCRfDmpl
SGioilGOnfoRCdow0YgjK23tYGkdF078zJG/saTxyg70NpVMidxlQNRp9K0+/5RPAUVhFmwy379B
cnmduXW/jTMmuoRDX2cp6TV5SoBWbSQ3UM0+kImd48re9ES0rbnLtRAa4CobdbyOAgyScFlmspVW
U9UfoYER3lsSCjeI4k0wgZllfnJV+mkk9i0jQIdNNf2RRz/dNr9jkbxFIb9tbO0aODmEj8N/6ALn
KW4ZUpFpBy1cqG8ymSERs91Bct9kA3M7x4+wUxUvy5wwK2vgrMzUtlUt7XXv34Zd9kF23kWN/KrM
yWyu+MMPPwOpqrnJ+IJ/YxUXJ4vqNZqlfFU59ANTkf8cm5ov2K2eMmvdBgKQ1ZJkPhFrAs+WYMVE
3Agr+4jm+iElPmcTDMhZWh6707Ic+OaHtRfc6dTlp1CygEBc8mh0fIo19aJFxC06Vefblh4jnubc
d7bEx8nMOhiBshBLdk5a5RLA/p7M1RXMPCjsRXybO969sMBN+eE5N1WNXogBgdF6+c6gd7ma3YPI
AuiONr1xVc6A9HxjhsI5H4LR+5xRkyLX7RFTBaijIgjM8oZ8lmqRIUGZiGgaVvEbYBlyL5lTrFTV
YdcpUfvW6bu26LlO6eOv15UnCGea6UuQZPjCfe8qTniTKnIkmaAMP6MYvFHQ8I13ISauwKU+iO9t
1T3y8lyzCAUjFMl83O3J/ABvkro8DKNoboTqPiRmoU2jf2BdRn5vUa1h+v6aR6bV2NXkbd2F355T
AfvxIeWIkD/cKftNnZkVuwmpDV7+BmGdx1Le+/hkaOpGH2T9iIjfx6NSWycYklf5nQekeVUTWx0m
5s9cLqFCafFWJvxYnc67JO+wBOUWCGdAKyRhb+Mqv3PAtHPwIEzGnwQUb/7R9qR86AMC5hK1Z33U
ucsvE4N4b/kWTbt+CfzyrMvmQyOKWqXOCxnlH30bOtAIbQrG4VtIdqzWnq4rdquixiuCMoS2Wt3v
w8H94cm99gwYfUW5wOjyB1OCM6+Sh6gQDyqEl1q07PIhGKgsi8CGGPLbzPR9GbTP1czMOSRJRc3U
tDjJrmwzvVIVv60Z8K1D6pxXccSPt4xnJR0Pvwq9b0nYiS2DwzSy3ZZTUG4usjZYuGY480ehZlAW
Q1cw8T7N01WPo8DFYsIj9TmH8gWpSnetQKhtoaE0kBmtMXx167jb1PD1N27JDr8jXADBX01cXtDz
eOOUBMRc3PlErJELv85IgdsUc/EgW+N29qDQSRVD8/JujN7LN42ZuDAdqs8km4iyx1e1mUhPr0P9
JfPmgB8QD+yQ5Ou5Z7FZmbo1wuZnQ4BibMJ3t1wkGqM4VW6ZbQzGWessGB/ivHtslryFIZaIXyWi
uI42O72hrzQKzlj8d9ofIBF4RkEY44vs4doFBW6KpDfgIXeMqiZnibl5hUDgbGIMrsznxrN0megT
2zNFqAv8hDXT+HAwQ7J0KumMJHOiWg91tHUWZLpQKw8a1DoJBCxk1MP5wMMSSqTr1n0xmpZ+nZ1/
l1pjXUzZTMkSHU2ya/hTSHQWsMV//YWfZbcFvKiZEmXxANkRNkAi5xfx9COV9JcfEjTmUzCvhTVt
NW5W2Ore1yAF3IexuAL9DSTOwENEbN4O3C6dAqLho87qt65hIi+po5+0wU6Qsx+JvYYTgbDCM9gL
CpOHWnXhtVX2V+PcbLTXYjZMboLYfGtMw2WfbBEEDN4bTTg6pzCUaRICxWvkC/OHV2vCsI49N16Z
RrioWcBA9h91lWRrjbZnFREwsuHogqEKa2im7ZSbPmoz0p9X6H5uPFuxni1RrcNwUzU0TLpuZnLl
Zvcu/OA4fUG+s3HjZ1Kk3hvNYrRIduAPsWH4gYmc2maTh/LDpZ9k1A2+M2yyQ9S+1jGWBTQ4p8LV
kLII/GpLdlXZ4UHulfPSldN7lMSEU07idWzE4zRx+LtVsqhiwPbHjFKzUvO4aCGNlikPjZ8Q1JMJ
OnMMu+cAhQp3CZphUOqqCSZBAzlv/unnQLl69B+25NLo65YKKUO+48N6mG111sDL0CXAh2jT/sZY
kG+ZXrIWOcJatOi87wUVGiXC5ETfjVRvZqS7XRzftiEO7II48h3stJusB7CMYdLddsV9OTSE9VbG
d2GidcSmCvZxSX8Gbx0Mrben4HvIewf7cvMxj5yTRVG/Gm7D2mhNWERp+CQ7sAO8fpjDx49wTOCl
eh7pmSj7iG0E/AxHz7/pU/HQdkxh6wmC4wiMWrjMOpmF7uyOGq72s4cOze267H9INELXQ5R82xPZ
ggvByHL3YEepvHyK2lixt3kYbQ2WcI7GkoyahlxgAt5YpKiiC7ijJYYD1ikhfC8CCG/vLaqjiWfI
dfaZluuFINWPnhAQDI4m9GKDuieSzbGL8D0ru/gYEeUZ6DHWA/CoVY6EnnkIKE6IU8BHC6jafDau
6BLGVufnNo2HOFkxxccfRxt6JvbE0j4g+xISXJNmx35u0NNl2b3VFm+BwxkaTsZjVRIErKpmk1JV
rjwRgF4vJwiqElbiiN3Nye+twYbuOX+5Sv106tTcEWsOhJHkHN+rPF5lkSNId9aEiI4EQcD4HrVm
b4eIOklCdyZvM5JKtrZkII56dJpdRQNnF6TsaGzoKxopNItr973E0JAwLDrZYUOAd9qka4QWhJ4L
MjqmiA6AdZcriV6IUcnW97xTS08d1UcBPa4e9gB6zeOC+U/VwaGjbpugAnMH8LXvyV2rf1omRD5B
Ml+DUXvDpbHbluO7lHCzfVQZO2MaduWAxBtLb4YO90tBz71REmxtEY4z1h/MLjqvNsp3vXWHg1cl
zYGB8HCubfs09uF4mfQnGgIBjRuhFGblnWWRI2/oYBPFAbLAXJDxik3RnjwaSQrDtO82r/HCs8QW
Wq9bwnGt2Un+ckfF9h1D45fI5zYXFxkqOSGurcx8pqt28q0SdLWYaeQEkFzD5HXKypPZ0IxA2rhK
iyjZ22n+VSoWPX37VcQ3verNrzEO5HYisWxn14RN6/QbiBet3jm6cmH5eXC6JAKdRXPkUvlU+3GW
39yEyLezYX2V4MsQ8lAiNt0r/yOyuBxkfF88xgVo0xaEAHEKrIgalMAUq1dQpgb3d+/OF4kAQ25k
KySIl0606PV51EFJekcQPRg9JHxtsUEo/5wkoIF6MK1BNaG7t+kk9sQj5CNClEh0jOQmdizu0Is2
B+Gk2X6Ds4i5LhLMWdExZDdLcibVKNAqXvbH0g2ataiDd010zTolQpGAUHrI5C4x0qkV6bHeEjbi
Dv4xLBHSzZ4gYptWtqHG6SCXtJms/Rgi30MFUL43Zk5FtFzhEpCWCDzhBkflmjzfn1lCN7PIUzJu
oUm6w3SkqUUuKPPCelA/2y5JOQvyDTaug8l6swprR9QYX2RZvlTjuIGw0e1+EROreCJ+jwhpBbsH
GusqiORr0RC/rrwCE0lY3QqAWYSPRksYufvelVHHfZLCZbaszx5KJw46IrxQGucbF3AB43O0qpb+
NjVQooKcqIbgLJCpC6CBzQhPBuTCSfzoxNSt9RAeynl2eOzZm8qzg+/lKAD7h0k199pzUOpG8br3
iFmgqwUBxtTGVSYCTBZMQUQDuyNJmicuk3464nwmdqYi5P1g2qiTFVmtCJQuQWXlG4jNl2YEN9lz
/uZtt1zINggeyYbQZCmLvsNKC2Le+9kEM5xVmZUbb3TOuTcht7BCYHhS76dhRHKLV82bm7vc4nMM
MQ0mg1Wax9irVSNH6kxD77NLMWfmerCi6lTawn2WUfSjZ2mt/KAZOECBpsI2Sg48u5Qp8Egjakay
2sC2lBjhUB8gwTQ5DpTGJJM6Bda98NqQVnRx3WFVNaVJ5/gFhghP28lIhbMMnsqvdkVdX8OQ9XSv
d3riLE3MqNwnMGuWBNhusoztklSwcewx56psPAlbwbexo0dAX5pwsemTZOVb0cIfHLJi3+E2QjKN
GTBOGhL87OCaGGKungVDumEiN45Qn0tf2pztIUK+JoCZPJYPUWtuKMvX/vIfZw2ltkFj6t8bI9Vt
mt0wMKzXddpaZzV119Gj5XAzskcMljTCD6Or2p1S/ZOomdQJB5wyOPShWFiXDW3OhJeWWA82TeAV
B5so2KTPIXulJdbp+aHEnbeZrOkjJxWxNQXqjYRUnUKVn8TGp/BS7SNsda7fg3MKXV1RuKT3SvIn
Dy57iM73mdOP+wQ6Li6Dn72b9BtfNQVmgm4TjTWJga68jIqLONGzIL5jjn181NYUYngS4mtOooly
2COqV4rp7AQfA+LfU27E7y23z2PM2MY12GXhC9N9bfo7Dsz3eGlJ5F6dctnwuCS6zZ625WNXhZ+y
+phbimVSqd5HGd9R2QNf7cSpQRiw69NH5pzAf2ugjPOAeKDwOb4otUL6xPFH5aiz6+XAgl1i/Zqe
lLmu37tVSkcy8NeN4Vy4VD1VRM1yvtTwLRK+M0ofktmWvy8y1SSI0t1scyN17HOQGulOeMxigsy6
tJ0Fxjx59gW+GJaJw8ApOLFBwuwRdAODlBPC+XaBsQ4YjxC74r6G+X0tTePoyvJGxtZnCU2m68R3
VDP6cLs7FyI+fK6tTLhedYoY1VatuAkNyfheA8Fb888TvQIox+m0DTFwAHy8dYz5jp5nvytr8QHG
ZNrbFfThyrjRZXArLYR/pYXu3LDqq7FOG9owazATS5m9mSse9ay3oYCcasXZ55hKH+a3uDQBQk/G
S5zTt512z+U4uBcmc5eZ2wXOvfwoozw/CSPEtyoulQ6idT9vvCZu9iRrXFeRMW9a8udCJ74zk9pe
UQ8VfM591i+7TnvTmNVw4JRkjBuEGpNLRkLrlO4L8cr6KhDYzxa3eBi6J9Wqp8rSC2mCJKneK77D
SH2nXsrqtdjzUV0jrKkggLTwysMwuGcP+1QFWV76EYksIT05AO1saKjaq/47K8ZLUKKdLtU7nSr7
2nXzzzgfPulfm4eoYjjj40/ABQdX1SSa1NLc/b2G8lHGJmh7xqLriK9+Lt9QtXEFMXbh3H9x8SSA
wx3e0ZI3kG+EPNfaqc8F5SZCOfuUS2/GF7KQ4cyfzfJ/m13/Q/WkILTK4ZE2CEtMSa4p9S3HyXtf
qODi9bhSpNMEmPrh73alvioH431c0H5OAKnJ6JbUTxvLQVZnzx6CsqAs543v8O4aFG0V5rA9iBXm
5E2I7PLFyEW69WI3hS670dog6kKqD9tsik1HfvFO+Q4db0TKkYKzZTi8lJKzzVbZ2iavW9EH037/
1Nk5DTEQiniFAxMI0DU3rQTzJ5EecReJDTDuceukJJrFfaG3RTqMhDLZd0MfGOesJnK21hxnTuw5
h1JActZZf8gbOsZZElVrkTBbxV8p2cE116iou9hLwhL/nkxvW+9cRbQZlzr6v+YDfXC1pKhSBqX3
diaJxgyeXIPYIfIZxnDY+qioGIna9SaVAdrSsSOMj0Eb2qkrr2uvUtxuc8lmgKIE3E+G+H9V6Oxu
Iu9wawqin1JGTU35HsVa8SEMztRQbYrAeAvAEOI7yz6pss0TCUO65E5vdptR86ZZnnVN7sN1YVbd
PjNRKNQ+5LgZyERW0KfgYhissFtc+KXD0yQM4NS2+tZwxnedUUKrwJu/ZuRKK4VMgLUve3/ne/an
B/V+3a6Ympf7yDbvOSqu5onhI15BFfp3vZvepQm8rBCJUoVYgj7fBoVPRaeD2Won51NjRfssjab7
yJXHwGIndvRUbpVFp2yC2bSFzszlLjaug5x2dSZupt4tdobpqV3SFPQhCa96dytyDWRQPOWLGKjL
21eDkENyPxzDwnDoUAJ60S4NvQu+yKOng6/ej3dkAJRQ/rNPnLD3unP77dKe4hBprhxoAlTP91ZN
noAWZ5uTg3De+kdHgIBU27wY3mFhlVuAy4SFhKFzxQ65Db1Gr3tII8a7LepvI5hb5ieYG+leu4uP
rzmEeXZuCb9a96PvbhOC7W2FkSeFG49wbihpddaJy6ykQzgXlATVzMlNgVdkphphAlKOmzBsTk43
LF8yHTKv1kRUWj+cqX+LUio1Vbj+2jCnA63355TFc2036QuRI+8cEP6GAeJN6XBUNC2vGNmzfD/0
dUOPUHuEj3S+2ggnLfbsRBHpNM3+c1oMFyQmwMcGt9o26pK2yT5WGI7qnL3Ap3HSG7eqEk9F8BWT
ixHhwGQejtItKF28zx4VBMwU+sVkrak4ujLHmzCLZzbTythnmXlwBWSwqkHU1QRkKA9tvR5afkI4
JV/11FwPjjL2ockAo2pxCiPdyuA9VczC+vKnQULDzjSyD2HS4a6ATvIa3BZ+VSKIdsdtN5ovZKJN
O78MP1uYf9Qy3PTnlJ+iYW6uKbB+MLF99G3DPqPU4WTK220buDiMpzc1wR2fc05ZxTk+RLna1CNQ
/dakeVsH9GuLc9xED143XHXhSbokxqX8bNsoNYU88QjodjaVVW5DhFRNHzzNQrAmSF1Q+ZPyu4c6
B9VEyDQIJws2EnE7ITsnMjomeIxCI/ddIK3a1mOw4z09NV5vPKM9hzgGGQZvUUOkroOVfWXBPgC9
bB7GCfWq2ffq6ElE/5JkKj4m3nYP/+G2o+Rc1S7Z3DH8gZZ08E3iGMVG2sbTRNEuosoDvlgX27Gy
mHlLzrV8lltX0y5h98b2MJSC5oiik8upNoz+uIWqs7fYZPpwzSS0Qf0PRk+bYmP5zMK8hTTldP/H
2Hn2xm6ke/6rDPy+5jIH4HpedI5SS2rFN4SkI5HFYs7kp98f5dndsfdiZgHD8LHC6WaTVfX8Y3wY
K4d6zjloYGjro49bLahDZL1U6MK/ymUV9QHla/mtFelnzTReZNZSXC+wqxW2ey+q8pLUVrfJhUt/
QUFl+Ny3oAo33fRaIdaswftOP8dUWBZ6OJLWxo6JbvdMTdNzWlHhw3nGFn58kqO91ciY3xCCT/9J
r31UwII7ffBiwEnszW3UHlji3sNQyW0t7ZNOgfQwcxVBPkvch+HNs7pLW47vQSZLIjWJxkUBtnBS
K7jBsAoaVdM418SbrvWfB40NwDTf2lrQROMn2hGWfuekob3LSYtxqQEoyfg8UKX82cjkanjnlP/v
MK7KHPgkcpmkjGIvO22LHHSPHLpcI7Y4Ng3KNtVsdTgnUsrAmEGNNpCx0doKtHswdqxlPsZq+mg5
edIDdnScMToLWnb8vjw1qSu2vSltdukMBFl+2TQZ4zrAcBY7LkfW6UYF4etQVSsaJ8gBdnlkiREh
sNz0vsuIAgrN4tVB3oGbGWwnHjrZHRpIbVtFzl3gRJtkEP0GoAuGwdFMhEMxA/h4y3hA5B3Q9aoe
hdrUfc9GXbdbnWhNokj8aYPXjswAu33ycVbfu4mgiHnc15Vm3wCL7lodjAaP5rPhJSMnQlq3Tfbn
euT0jEbrIMWAdK9IHotcYSFK9Mdmopu0A50Vec3cPeW/LGUeZU5X2jQnN6jhbdLMDz+l18clV44s
zNcoGbqdBey0yEiRooLUhvMq3tVIfhMHLToGrH1K5B8U2s7AhLOwQgceI+uvyhMnEVdrf/CumQ9p
7DUCaAvsgWBf7mmfYxCCfkwUZXTi+WLJiSHxB89QG3ygj+Qh4BZ33tBIAEJ06mGIGFUSbhYuDIZp
Dk16/uUZ6RN5j5g4ZW7uG9Ve2DwhlSPY9DLwbpy2IKoJfyxtYoQUe3SF2CwLXrvPU9UuKaBtlgbl
JNAOFFYPyVrm3x4aj21U2RTzje2nE6vyFOQWkbMN186gEKntmDmnx0E1NHWHa9OD4LYSojdM2owz
39s0FggDMRX3LSIb/LbmbVs0b+Q/XNDAkCei4Y7NxgEqjDG5irxfGlHkukuTCIgvcQQbvGC/oMdg
c8nL0ivzxdewNgE/fkd2efLx6+w4A4E8GkRK2IaHWzbZu4Npr4s5rXWAGHbIwF12VuFQ3QAWAN3K
RkzXX8worjR/wwZyjsI02RAqyr6nnAsHruNg8OQ2nkFCBwsIDAU8IK7Hll8CbuvqTC9Y0DlsehMd
NfRWQ50RRRpZ8ZWUKJJjmlukk6BAP8F3zl1G788qhqlch+k0rpOyf4w5MEiLPNBJZi+FhZRbz9th
WRggX5W/0zhEL2jOAqIZAKOIqVgnemHtE5y8LrT/EgR/hX5l43XmLxkLg7vNWOLYfZBwfgR/UPSV
z1tdNKw8IQv670bcAqa4l7W/072DZOsnLk4RyA/nyOS381L71eaBJn6SMhnCijywJcTes4N6aXpv
jQmFEswdh2ZyBs565afJj67Edz1RIUqb4c4fpmXO0z7q9pYapxb+XIJkBNhXLeZQPNlrc+BYPVZI
QVoKXPHfPfLUbVttKJYQYLiZBrUxzZc6qq9aCxAdoxddWDm0UZq4rzS54UqMvrO8HF6xJe9Jgbo2
5UjLSGi8N3V4aBQkTZIP76VJjrer9kN5noBrZsFQTB4qoBBMVRxmb0k84MzXqfOLamtvjvepqJ8R
qP2iqhDCNN3WsFM7JyYNzzJ1qChyCljZQARHXMx86t1uKIrXBCHA3pS0nqYc4ebfYUlfbcNQbB2j
o11H4LqzPnSr38bAfnVlN0hI8nAVNHx/FKtfpUXWQxtE7K31Q+Ufdf6rqchkynF0aDhs/fpY69o2
nuTFHqhKERpIeeTSVtS5Jj7AyaQZQ0/uKhGuWlDOJSHH2dKdmFoiz0RS1NW/2MQ+UI5RKxHPGB5s
g/2GDGiRUmfUkNS9tg2xlXbVbPr+eXBGMm51JrN2SrZV82H2PNd6UR+lCZtJuk24BrN/gMJHEO+t
tKqrT2S25jImoUGzIlyk/l7603VMtc8gmx0YureUbq/d+6k4slRx3pPxUz2Jl9irP4mjyLZ1fiYh
9bnzfMrbgYs0JL0Yrs3lhL+UqguuhDU/cGmFSZceIBh2oC6IiGpLtFS90sxP+Cf61KxgZkUYk/FV
xksnSUFX4DnJvYvpyjb2TLGMPNWcGxM4/pLe3b2KKOPE/s1z1FtkGld7pdFp18JsOlRYtqgXF05X
qK1mLksDJMTyQ7j7yXyJo+mIor9f5EJBYDrendtzjsbHAGbZwx76ZsrQBNjcltGa3wPHbfIRF9bQ
4jPAnpxG7XYS4ydyj8ZW6N0CVWxIHfRjr91ZdTrX86LvVR6AVDgQxdGOzLqsL35Chpw7GizXQI9y
xgjhuA84IzGC2zn5MdVYHsZUXRO9s6EkMni5wLkLaVq02xYAzTNrjjTmdvKcE2E1KGZ7Skb7gQ8w
mj4dWslROwMJoABamXpjr0p/4rtMbMIaKGdvEfkj627LB6Ft6thHDdYkrwRGe9xfBKg35Hiamc0j
UyZQszXbqYamtqkTghgpO8GHjJl4Qm4jjYE7Rz32UOHgWPob85FoJPuVwwPYt8nBR1q0Hip4I5lp
T6kMyg27/2IcWKvLCiqGYFC6HlN1qwXmE+vvttHJ0FXZ+FaYvkKPNbkrFIAFtyfreW+jhTU0wN4k
8+47Mx+39OM4TKb1COjrICxo8xgiEZAOMbx930Yuc+7ErVV4NxzNGviCxN/U/nAenJKU5ooTW+8/
YuMikE6Wq6khK8l8KusO5ZPMeakJM9GcdHKsi947lP1LijtoyX3Fkww6QkOicxbBpK1DV4so+dLn
vwxwvH41E1usC+I18sQu0DSkK6KPqQU2ERR2umQ5oN60pgCPxQLm2qn45uIZcjXcVrQcE/1RcGp4
opMy33CQw4A3ZeCGFXKqylE79Kjc9AZ6ysxhL2kEANTcL1lhft/iaL7xB8oHGLL01UCYIZJsrOkG
NbIh9bLLLmKzD7B4puCEgYPkx7GZkgL6XImPJ+S4zb5MET73pveVUkgMjAQ9Vcb5tUYss0Lx++rA
LwwagIr0xMaJzRcryZ21Gqt1TzQXDDyFubmHfiwl8XMt4cHZs8yQZKJ8kXievowSrl9o5cRQRpjk
FXaHjT03nZPMxpg89MEc54/yBfmtKOVOGjyDgccy042KU01+m0QtBboDHTsF0v3EyMF7eGojguvQ
Z0CrVl1w02Tlixui2Ahp8VpoBQo2xsAYwQe35h7mbVyUCGQ3BqwkXd+ltSbVmldtu3Jd9Oau6kES
DXjfAEJ49bNUerLnuffjRVfQUhJF9lcf17vOpJY1qWu8TtMzUIu+bLN3l45nupizeZeVfMqFKtap
cjcd3cEZXCf57455GFgecxPqhrxd0kSkaa+I54Au6m8Nxi86tUzgBiZ+lm5O/rZb7k30GQxp7VIG
LcDlHLsTsfMeuc056AHOLxyEVqh5aSC0m/ySSkWDjz0eK0HERxqicTDRZGWUFqqUbVVVMGPoXQRe
+RZw185RoxjTFsAN6Rn9w/tMz+fzLErsZotiPlr6Fdo4Jo8N5H98Qhud+uqImCHYkbH04LS+QaYb
Apme7OOsI+qiq2V1yy6vL+KUXGEEKmQEJozSNrkZikP1JjPbYGOEQFBOr1Y43RjGzfJZoF3l+oNe
5Eb9i/yBN/KhOho6Rm0Voq2zSYPIWhaBYUFMiIYQ3JRLJ8zP0RDri5RCtkVj1ChMEBOs9da4HYNz
H5ATLqMOw5AWCxQNFXGLaDpQKtQ7nBM1tcfhe4IIK6XklZ9ihgWuejHMkZYtOpRWyQykeHBSsVdB
+pcVbcuCImwLoLXRDVgPpGprwo7YOHMy0JFJr7x6qA620O6qWlVnyyfuPgoZAg04f6TpLwap5rlH
wIzuUcuIE55n2X6b5k41oYFMO8VwLWnzYtDhncXucLG6oV0NSJ0Ivm8YQ8wdevp7g05pPPKciZxa
dewJHMPJBiXDcaCOj6XnOfUYDEe9efD7cNVU/secL91SPNkjOBw0s9+gYMVzPBWrLqCDVIJURFkF
HkSJmqCZkzNyS4tj5XO60kFZh47fR1IYMwWnhWs/+KeE9d9oxXWCe7TbHkaCmDNFyqOXdzvNxzVG
kHTC+MFMgg7XgcVeKIUCDaX7o6rVc0Og1RKThUatKlW1jUdBMenGoe3DaIBDc9CNtsINCFnw9nrY
/rLHApnVDPjaySw90vNfTjrdhcFAcimleH2OOXmyJhrD8C78HG9oYgcVoVVjGWflldtxIikQKCen
FYbtykFUUX249fjqBbeNw9xVpbiXaHnNqtAHCYTXzRPqCGhebGR0xd+hb5MSGiBhsogiHUBFioZg
Uy4rUdoMlvwpwceRjM24zXLCABNfA+mW1Lcqt+UME0BEp0EpkLmlRyGK1zBCuO8wtgKWcwJkI4Wa
SngPwDVZ/yhqubM4ga6nAblDkFjNoXCiYFHR+Se6CkWCb2YruUdPaZHmEz6MNUiQmB5dJ4lXNbLa
EsccO7qxsZvCpoqAviDKGZt1MrCvOIroYkRAd7WLnCOlh92YUslJN90mXZmuSiymO7PKeXbM9Auh
NUl1Sn6Cw109BPotYr2zK4rbcnBfGPO+aXhAyQPxtzTaCZPhUGhrqdo1ACj2AFE+ppF+bSKEn61F
L0GS2neejKFZ4/qMWkwudWJXGHaAfI0B8MkGrDXMeusjE5/7GygxJ5B/GzvtvYQW2tGh8p749i/X
odIws4+l6j+yhOJeA4qaAQF7DokpK8TR77z46jCgQ18w2qOIMGxSV/XvqmijUyLTNycAfnRRtqEb
G6aL5ifr6gj24d0WibxEHciZJwn51zz1Eowoibs0pR5KvJsB7SKNz14WJzNdq7JLFNv21YmyG0wS
39IAnbGxhL53HlugTZh0hvh53Yv+MInC34Y2SqSmkjelTB+HSSv3LYfb3hG/olpPl/j1iRuxYhAB
Wbz1JNQcQaOBXzXvloA1+5iRXkiSjrOzrD0B+R2aR6jKzui6Y1hnW22KCK0G7iUzi8g/QlixBd9L
W6FiyjsqoCdEIR6JchtqMm+JO8BsP3ugO+oMbs22ue0RIK1wIj02mBpg/FFYaXOtB1qJNatWvCFu
7frzCwy7vQGb91fEEY7HqOJlQA5u3MDs91iJi/XU0McS4TpbCw63kxc4N3MIQZ7UCOU8T64MG3Y2
lQJ5UwPKm7UddiZeWl6y29aDdaNUbdz5gbHvUooMDUjIzWCMajM5z6R+kWCuC7KJXDGr/NFyeKBs
ASoth0IAOaTMsTMG5Nbb0c7dNWqNVVdnoCkF9WIhM1LmafU+NVlJ0ypz6JcBJnLN53A07DWWJDR0
zGywiNUarX+MX2KaVoUMtj+55oVI46XLr+IYzd4+kIm5DDRlrSrJudnQZbQDbwYRUw92qlnrhHza
5diZyBma/ETo/qkxB3HN3wWi4DUqoOCQwx5TS3qjosTbjVFPJ58/bY3JdTdOReSKlJqxRyV6jrVA
4xg2kTlQNjHWdIQ0ZLW7sLvsQn5ZcZKvB4SM2cDJi6qkUMPJplzMSTEasUJqe2MugiLYDuVVwyIX
ZBHa/8GnDr0vVzKB88O/QHMwWIKNt2cf6IO2dtuGPZEMRGSQxMUXBof/aIrlNggSsBJLTzdlXpEn
GXenXBNUORqAeUXtwCQUYmf3DitE3k9ry4iza+SLpa9fqqbn2a79N6l0mjfi8MnPKhNHsP7ajZ22
8criqaX/6AaXMuiP514U8DxyxXMvx+EBszfgKQmzIUeMJ8pAH37qk0rb+ya+IVsasLwhiPypNQxM
jcTFdIPHmhDyseohhpqmAlCKw1+K+fdmyjkWGC23S1MVzjrokeaPesBuznH2hQqefaJXdJzTQoHA
lCP0xMyhdAv6kBbhN5mk50zMJ/Kp9I5eiFzEN+kmNXXnua8jypSt4MtSw4uImSQd884ykZVo2KgX
Y6Ubt76RfaVzNwqoKfL/IW1vKuwJcrZhg/jbOze17xtJXR0t0Budk8HBnaWP7GH6LXomG9VG5K+L
ZjrRcpM+8cq0G7C+rWGQOT153ksFRctJfQHfB6+FDOeY5xwCO2U+Za1La7SiYnow+BA57DQ3bo13
wbhQslZfUmypFL4G1JqmXrN20iZYgBjmxywMN4hUC5DB3oDPt65Ob3Vzk22NTKw9CbPHJNGLTeZF
oH6tF6/N/B6HQvfECZL8YtrC0QNlp96AmC4RhFsFoFD7SMCJdatRNx5JpsVwsF7KFua0IPN8UaSu
v2L8Tp+m2l7SSZ3fSyRwdVRo29KQybaMO/FEe/nKp3pritEQBBqcI34YWD4AHLHDU+89TIqpvm3m
M5BLcBfqGOuoI1IYmQQ/iWWjnDRKYY1q7abxU3kb5ehNupzNoe/zcJcSdHtJWmLQAmiZdTiJe3IQ
u7PAv7cNB5ms/OykXETgAXvsSZE0imCUSbgP7G6dh7SGC2FQpGuW9+5kPE+1utGzMtl0Q0l86/yU
+tifL3qMDq7/TgCxQ7/Vj6H+5ZF5fqxR800tuke3N/VVYuPAY+mq9pI8AqDJV9PPzYNjauuka7yX
FFV2ocNoallaboLU+iqyoby4DalWvWuJ9dCTk2h19nDfxpyku2Pvg5sWiRZfAGFwiquFXgXxATRq
2Nn00gWaE98jBDnpftMvGEg04lK762haR8Uksx0qGFPSeJdGKPQnnF7tLiHgwHJIyEIkvdN+clSo
M7SgVdB0pNM6GMf3EgH7GX98vtM6aa+jGCK/q7RXSdNvN6OJtt2pO5W7xsKItPTkNlPCaEHIp6dC
tTdIHOUcROQlAxjpjLHszj6jWCF8sYUCYji1IK5qrTt2HsrShslHN8Su51nYGYjkq9pZeYUdbynh
MtZUQHOBaQjE3ICQLvSK009+emXH7cZzyBWrSJOkEjowOVMV0Yl8pD2ZfK9Z99R3o7yEaXfT6kRd
oYVBp8rxmeiE7pmHQVXkZqQwM72cw5fnmyuWNcKrPNAfFC27xN4c4qYsjjx9O6dqq31twQ3YgS8u
AwwgtWxjeOu3rCCZNbyaqrulAOHAXETJVEMtjmhsj4fojE6q3uVAkkcA+LdYxdwFMrWQJszWM/VW
BcKE7uZ+wrcC/uvnH66mPxL/y+OaJi/VWNsHypGA4Jyzo5f9GdXIQEjajL41KMJZWsyLUNmrZrCT
j5npnCb27J09ynAbN90N6J86Zd6Yb6RvHEardE9ZjgDcBVtsI1kdRU+sPPLNfEkWiEJ2LB9UnIz7
sifALxyy7Fb7cCZCCcHwxlM4wBABSUGzCRwchdFFD1UFw2zK/s6yhDq45DAdUhuWy6zBG60sEQgD
ME7FQQmQ2HWcMNpTNyFjiIY+PLekOmz9Fscrh+8FQTYt5VFZ3PubKAC297W3UqUwGqUaLnHg7TNs
9k+ZwkaJA2De9nDVdEX8mJqkJ5otaVd1At9DCTWhnw5EXzh2zRnIIVqmUXGK4AIWDoDHIsPKqeqe
A0LuZLvJnIpjnHqfA4emFcUfmFr82F/1PpWAlC0UK6T21FA5jHH0Snw2Ha5GkmDWtdaq9z5+Iog0
wHYl9SVlEh+1SUBgGwXWegSERXcScTo34zsqNrEpMtvxKBFAEtbNE67zRTuQg8kdf7H9erhp5wy0
IspR4nFYd5lr22mMIX+9AQUK6Ks3AtHTp9od0sc2ycVXLuRBVvG37xstBxKByJTK+FcxcpsFyUF5
ZKW09XNdJgOdlFAeZMd8adgqYElcjh1jGq4Evj2eCo7C44g0PX9whbDvpDOAkRhcIThSvEgdj7j3
ZjRUneiKmEXLQw3uVyBzMr7a1tDdWrwDp+xu+fSuYQVQpDctskeT8HXdvqlY1ReEyHyghFuNGDLf
LDbsOnQ+YLn1RzHWHxF7Ld6w5wj7wvMwqGtHEOrBRoCGu6CFR3e9F8j61ZiiKaJZaHrp5/8aC53R
IwjaQ5gE1Gc5k4bVjx9C0spyKji0aRg5fgnmm27CvZv1nroJ6+5DJhMH41H46xa482jltJeQabIS
rjTeEOHsE5EfhqQfX0hEWwPgTkBBsSKz4SEyfJT5tqr3uQ99mxe7MCjSkzYXeesusWQypACh6Owz
ddHm3QT9dtKIlnEAalqAxDCDMZyBRocdtyX2qiIeF4E458Bp+EyEshFtwp2KYoYLbf9QCBnt0w7L
ijxQScAuWZM5N3G4W0Q6dUxG074wjEeoYk3S/8ay2BPn/RJkiTrg68m3ZV3nGxRvJ6Z83vWcIWtQ
n7Vw3QL8HZJGZE/SLkLKVVlk4AdwgkXNM+Xc+kmn30VyssmTPGWStBj3i1KtJ5pDNaCJVnj7uOz9
o0mBDKYSigyj8J5GbOfaImtCrEUwsJGNBAj405Fn9T0VjnuIkUyTUSu4hPk5DbqHJgjI5Q94Ypu2
pwjOyt4mPfPW+GOrYCQNA8HtWKXiIOgsRW3qulyFurhJxq3FgeWOcvR97lqkYMZU9mTAMjuZAbCG
sXYeJkgHPkp3ZaoKbZtuf2RGi0RlBI2jZG6h6Tl2culh2nXVVZRg5sye6AOLF58ezG3EZq1JOgME
kfeblOWmwqGLXjA6ZMr85L6AzwX2jw1rXDV1trZV5C7r9tmzcJcS3ATKwCtZ0ANC914bfXscJLQq
sG+c7pdByMQy1lW6I2yXeCBJQa5fI0E2PWQvQ35tierbps74yLgmNjamrVUPg7KkawefLxVDm7Gf
BS91OR+m9FMbRgSOoncnzwV1uHVjjmQAT7nxRsMF9hfDv7C9AMN4VbsNG263QR9c5PGqPLr1q4vj
7sYzKGrP0/EgkSPOp+B4WdoCSQPnJGIiN5qmSdQlBAq60fg6x9J646y2aKhHlwCpqYWsIw2dtemk
yaFhs9OqiXCvngacny09cSFEW404lCbYTdrPyMSxEKXAk9dzE4VuFnOTQbhoDkhZpHO79sAj2zGt
P3qPeAnwzYOn51czoFdX6+gQAI8HSdfCZ8djnCLPLb16nFBA8uZ8l3o0gp1MzfrYFrVxr+WoN9oG
h3OE3oGRmjUqh0WRY22dRjsGKsUgMDAtrIaYHBzCAX4+tqrVYE5IZC1zHhMeXcVkTEmQEwseaeRT
xzzuNybVRvejxrXTBoo3JMIovG9LM26zZcUHv6w8bXoQcsRPGG2AoTpEgzeDNlqnuEAfgTQ1ukF3
B1WhUYPXT5FYR7p3S+fmLKNzq8fSNheuCh6jqrphHfItxNu1ZMiPmGKWhSMQtNqBA1jcpQgqiGpa
YHn3GZt881gk1IAhX40H1FNmnK/HxharACHX1p5q51Qnat/RiyjKzryraFFdFuNhdGL3s0MNZldv
sIPjrxR39ZxUQRwTR13OTg0dZ7TZJ1GUnnQluk1ZPcsybc4B3X27viQWns0UOM9EhZWryrnP58KL
0WiIlcJINmJivHcVhlDqFOWJDAtff+maJrtoRaR2yaBXsxzz0lLL9dC7JBJOA5qlEpTyXMmjZ07r
kkqvj3Q+xxjOgSY4/cPrIZ8EfyFaP3HXzMtHrOnlTRn39bOLOIo8y9G+dBE3imgoLDDqeyVDqGUC
yZZBlIYXEaYHEScvWZ9kHzIwDlVCGI42hHd6BmhS2ISyA38E86Dy71OK/t+CQeTsuqtRwmcwM+s/
Hcr/ElKEtlS6LgbOJUwe4A98f5j5HJaiNQFm+YFRVG1p02IhQOBQYN8IckwJ1djvGt3ZRRTtrjv/
eZw0TpHoLgvD21YtOZOhHHW4N+vGpYxj0c/9Xuxfq4aT96lAhLFu6pqdtkz7//COvP8pUl9zTM8g
h8b3NfevYXdEdutxDiw5atXDYLi3wsdJAtFpEfixVIMLeMr2vRe09iYi27BUyy1vrfTtmJAsrbzx
6V0LsrUxxNZZj9GEBhKQQbZg+HVNy0k2mY9oWMwDYjtSRsQgtmFq2Ldh183d3vkzTSs1Jgr+JSzo
dzNlFRhjKzvRzH3w9o1t5nd1ShZ8anIfUNmXHuHh3jzElQcmExiYkjiVrvEBbun9CUfntkrxD5tI
zlapa4XnSAxkpWrEwZSp9tFZyYBeFYloQoTjTvIqD8ZoHH++1THf6sSr9/Wc2w45elepcbhB6gxr
nfvOZcJvYiPiP6Uh6iudkg+a59YN08gxtXP97NaTtybvTC6pW9NubfipjWdltAB7xr4cSRUcW5TE
P/flf/0pRLT+x3/z58+8GEG9ouYvf/zHNU/557/nn/k/3/Pnn/jH9iu/eU+/6n/7TWf5WeV1/t38
9bv+9Jv52//56lbvzfuf/rDOGtmMd+1XNd4TNpA0P68i/Mrn7/z//eLfvn5+y3Usvn7/7TNvs2b+
baHMs9/++aX9r99/80i/+a9//fX//Nr8Ln//bfNe5V9/o+zjPftV//XHvt7r5vffhPN37AUAAZru
mFD7mmX+9rf+6+dL7t8dgtd8eoR8l/RhatZ++1uWV030+2+O8XfSdUjC8w1aOV1vTm+r8/bnS/r8
JRYIShBMjX9bv/3vF3j5I1Ptjw+O6/HPP/8ta9NLLrOGxneHv/5fotdsy2bFNbCF2g7hsFD5fwmH
dTpL8eCScVKXk8a+2xDswUynwuZZ5La91AzCV1ocg6bb3Bmy9QgIZimxhFyQO8JUHVjOSkCSDfaY
LOyUcGovyzceXbc4IE7kbl4KzcadGQ3vCJS4kcNiHc7unBIjBqcCjAdWG1NwqoE/hzckEC7K9mu0
iruxVt94Dai5IGK+8tOzMPkx0y0vKLc8xlgOhpV/9asBNHmOr5KkFpda8jYQywY2/NySz2oYjDO6
uS09oVau3bPqA4UPbkRYeknmO8IpXeVvOpnfM893leOnWVf/oVfEmD+vv15mh+xRgkg1PjvX/kul
R1Zhwyu8DO0PL3DR+gkJm71inAAzDxxchn5AZIOLsdGMELy78ONNmX1bgQnZb/nX+VrEPhdXsozR
1ktWaWk8Zz5XFsnpyIFyrffeldPt2qzsM+K+ZhP69GqnRfhYp+kpmn+ulcA5FUfriTmZubCUtIPe
ViVH8D7i47eJeQ9SYNmfV0nUzGcy4Sx3Gc+i77gLrq10H3VvS0hGTaVqS7x782I04WNAogo+Xeh7
KZK1srNHZV9aDfIa4iFZlgPiHt9Uq2wspgWNBhvdDvuVPhF9BZuFs6EjfyRjgKiKgfSv0Djr9luV
p5eUkNhF6HnvPvkAoYrIqYGrXlhzqNsA/UfYHigs/Kll7eg9e1KUTqFG9q5Vywc7yRSFeoajgqgU
TM1IKBdqbw5Ov6u99LltW0m3Au+lcgbwZhuhLpn2CKuSNxKcubnRYgdlfs8OwSekmtfe9t4oYjzn
Rn7b9tmF09A1qsUXqaHXrK0XBuf3uud+5MGrF1MuoF4Vr6hPuT6eC0BnIpTlm2sBscUpbzlw4Tcd
yrhhLpyJ5OXnqdKj9K30IloXhk/4p4vuxN9aGVxzBLZLh8GWEI4WXpwYJA/F8WiF307HZ+vj44dK
J/5BNCeTc3VBPhpQvH/NqvxiJABIesMD7cyAR/9hj26N/81nwvH03WTl305N+6TSwu8xy3dtaz4i
8CDKWrES+JiTveoZUB2NXOhuHZzHSxXck370JonUQZ1FTeB8tBc671vk8mW09TNoR4J+WH6Xujq1
HDsHJe87LXoRwUPNtLCMU+17fgM0xmEERrhO4ov2DSqJHCsu1nAy2mKsw++SLjE09+1DEhord0wq
OAjCuShVOSZws2v8rBdFrEBBeOtCAWws264/l2H+8HPvdwaXxiyJ7RmYoMzi6EX6+8+7G2z19i/b
wP+wqv7l0DOvqlTKuRohvxbWIWJs/xxoaQnREEfBvFareO/2A0erMHv3PTgVNOsE1RonVzoXhYtj
1MjC6zUo34HTi8y8S57T3yZpkHdNjEo+BLUd4Z76o1F9ao/amN/b95xWcdAptad4iqdbO1U2UbVx
Z94T6rM2GVhdXf9qLP5KrfIu83eRXrsHM6BpOtFXrZSvth98pgR09VXE81FAfPldejtUuEAdkmjN
VRdyDmmYMYv0PRIt/i6T9FpPHByVvmfKJjpk+HKF/jglxtWIypUtNWCahjKTxmOOEwMkkN7tAu46
UiCyp5IsdPr7CI/h/U28LsTkBCm5cj//NQaNpqKtf1nz+61cfVzqzvDL80jGJFBu7pPv2v+UC6r9
uZfgj8/KdE3d131DZ6/7S/UCl82Qk0RyFVLoQ9XX+3yZGqGfiiCn9tp77KNk16LgQzjAiTqGjKOi
jzDc8Uy+3XX+bh+siUIxdBV+Eu19qjtRkr7JHl846cCPE4YWW9e+qMB6d2ZzqMCFkXHJO2mhG1dc
LZ2+Pxo47mpVvpM58Wj4fFmxsMsy+0AS4SLHZC3P33UbDTUA9oPtJu+uQ52v7qbvjenutcp9TRzu
IR8SC89tLRY5zeGYauFDghVGBj6CgAvIQSNYxta+z7ikAEPAWIbxWIOI5W530Xv7YqDq/+Mrk8zv
7Ky+TKZxyuM0wmwzy+UJ4ekdbHRommAJFTkO+G8Z4jWQZ/0ysK6FvkcSABqUOZZczJITLGIXYxz3
Di1SHuYFKBlELfM70GJ3XAaEs5FRpjZR+ViHKKNA7Cq6awjUwYu9zGzjg7gw1uTYmDalRkI2yT5q
h9qaxZ/of1Wo1ypRN//+SXbnGM3/G037x91hWdwcOj1dlvZz9/zrQNYKGQoEXUuod8yfJEnZ3iXt
vcs0cY2cNv+g2wa6BtoPpC8lrmDAKMBDl3NPM020RYCDxtAfExaAXGmnny8CFBJsFfNhOf+LufNY
jhzZ0vQT4RqUQ2xDK5LBEEySGxiZTEJrjaefz5Ft1rfydlfZmM1iNmWVmWQIwOF+/nN+kd8bQl+E
ap/UmOQtfrIF3zH4Tj+UhLfAYJhhDGGHEWSruE0+isa8h6POBME9G5V9zkUAmSCoz5Em20wxFwtj
JoR3fAD0LfdOV09GwAK1ax7gIUNWnxvKZupLxlK8U9PdYzyzsXGnNaagmUz1F34PP0CSbzHFG3aZ
0S3UJtzbesbLumpOunq073tEOyQiYYnKi2j8R5q303MnHahS8LVkWSuoT0erJRfIOVtseDJpQmu0
+9/fpD8C037fJFtoGhbkRFNq+h+elGOm1HyTSl/OxEWs5umvao+Nlp07O/uo7Zx8cRl8Te4XtooE
CpmsxxBAVkOp4v7xWBvJh9yZ5c9rE3QwANkmJV9zayQcj2HvfHpAv0mRZp0qG23GL/jFdPJD5UAL
qs61Cy5wErrhuEsa2GK+B4oXv0Htv8h7JTd8P5AUU3EpPHGOYgKFuhq3I/prXN085Ldyq7/Hrri3
cvdsNPPcwDZfRGizx+1YNkQYVgzSTLYgeaa08U7p+pXOhhH0bBi5XBq8bFbKrnl0d9jNNMFTDo9q
hf4a0gCIlNO0/5URZYoWCMs+ge9Ezk7jKdzdLOzeFdNFTeR3D01VB4wNHTS+avzWo/0HQhzl/asz
6yw3bJzT8DBomTM56r3irBtytvOcJuqqQSyQOOJe+cydnkvJs/r7u27a/1lUC+HA8Rck5ZmOkGDt
393CuYB+72rIOlUzP09N/q6W6Xs9FWczzc8Al3sVuGLZKTnVXAoHTYFqcxfmdOiM7OS1xXkMijP9
xIcIJaFK1YDGLF2WZXP3wr3uJt+FnhZrOxR4nDZXahZUciirtznDBiJZcrX5iMrspFjJmXOeCsy9
RHA4qGVmz8mEMqqkjQGfL/qGSvDNGIgqGlezAZ4FlBa+FFZ/0ASYKeGpZlbnGL39qgl6xouBEq0S
BNRLg4aA2+a3MfJhhDjhTnU8YlDmukwvXuLB3eJ3/ISA8LlBm87SeDIa0JC5z5WI7FgN+0V5kpiQ
SeCG9/EO4SncsaJYl2P7rtNhQJO55jJTV7tchaKvOikMXVtCMp6FjalJQ1+ESc66oagguus2hZSr
Aw4T2Nfdlcb/2SqoLMQuUMQOHyyHp54zC7/BlCEo1oUx2AhGKh5UejacMq+1yDzv0fMQodkPsly0
s5OlKne0A5XIztQZbPW4V/gx7Un5XT1YK3j3x4eyGH4qmbLE+IdGJvoFdPIFYiXMO+vK36LmSxEB
NyrOs9E3R1lB2Rfwao0EP2XOawfeGt/jGym2DI2d4JuGUIHMWdZTab4TnX2KR/4wKvwH1d9VqXWk
EZAFQ30nl41cSaWsMgedNcfac4rs3RqokR0GPQsISDtPxN/Q0JKFHmt4ctW3zmcK0voPmhLtYqU4
pSHgbIyOuRO/+178rpEm1gwShSTaoYqDH5r8zINfv6Zo69oo2zZj+FNpZAokkMgNKaTo6Z28GnpM
xxtJGDIj7SlGODaOQD7L3o7f7oiLIVIOhwEMtf2IiHh8wz1v35sB5Jf02wqRnnaOdtCz6AIOg7gu
oTzKk4dY8p4mw5p2huSZzx8pD8RtqD/pfxPihIH3Kqr4JlDtbcYkiJmscGH01nuS4kRk2TdTMXey
uve4vwixQBvKQxZ+lWA7i6ummAk8WESrXNKoxTTRbb/hXn3n8vKo2mvUpD8Cz7nN6yGc0EYWGvgZ
Zyzbn86tk773sq4PbUCNvDVGn76UOnEe8FlboG6PnNSOaeDzIIfi6Jv+O2yZ7xDeESY64tK30Y+m
4jv38mY3WD0nowafI36f15uE3kOEqe4YfyL2ZCWB3UYDk3ZL4FiTn4I4fE9q58bZe9MTrgxkBj27
hGa0wz1y7cjehPC4reghL3SkSGerVepdruYkQXRTvDDD0Vd96nOIW58ddErDqzE25RfLFPwqdxe7
kcxI8HdgaucMLxu4dHxpFyeL0DoakHNoi23QWL/krourcHyqgPzzFvE7tjoh2U5+wQFS8WhbFPwc
aoPRXkMbFwzf9b8ROCV8d2aGGiB7BpMYk1wh8DBKAT8yCHh3Uq6AgpvEAo/8XY7Cp65ftC7HvBIR
V2//yP1jmNWvmNNRLE/n3jag+DHhBzbffAIVfX/EQEXhQSGb7hv3NaQUQlvkuiT+2sMuQmRQKC0O
X7RwFkx1eMRU5RyJ/skq5B8a/jrhGebB+JY+cZUfHrRKKXhwPTyGIocDXLnKHlAJ7C+dEiLReJef
Z3BZ5fbAWYQV5hFNKltgs9BSlhmpBmKJfIqbNAXfsiMUq3RaWsKc5BDHGi+wEwhh1OiZ4ARSl+yD
5pi9F2F+bqvyLMYDqqZz7frrBMNB283OeO0gCBEruWLlslSq7OyEyTczXmdBd29nwx7HEpZ34jVY
xfHknzUsH2QTp9Gk2ICg767E9FNTYPfTBzoH2O9BVMdxPKMLp3fKt7BQHMuPqhsc/j6qOHRS8tPV
svNCAOguiNjusMxef0HyBMd7FYYLCQLaidueK6Bvw0DujHlS0lDxMZijTVGpP3PbeIDGgxJrZbiK
v+s8F8e8Kjs25CVbhewacEvJQ0KiyuJA2kKj7yHSuDFy7wi1+L1vNc6Mwty5Ope3Dd2bXJMoUHZy
xdTkFcDyk8xp2jXxO/YbPQJguVPMN1nXphpuh/8PWUD6/wT2XEGVKOh66uDzv5YMmVFU6JGwO+hc
jzMcjk5cooCMY5zFcftzi818dI+0BNQ+fk9TDAuh0BGWOEHilw8lJMZt6bUvlQ8z1RVNiA5macrD
Uxj4WUkWJ0nQ0rp0O8qs4L8veggb+09AYsn4CtV2GFkY4o95ykRaM0HnwFWmjScrqpFg1nLmrt7J
NP0oErCYktSbIa5uBEpOGhiDGZ9Cjp1TMTQmnx1ODlIZqtEc3miplCtZiXqpi8j6I0K5uphUllM7
NPHamIabLCgTSzqSYQFWg5Z5jNGl88AxiaOuwHo7J3HGPhuDs/Xax0kdH8idwFyn7yEHWRSEM5DJ
qBdlf6YUzbMoQUhFZsbURlxJMLdGlTojYYmnQ52v5eGzD2mrJL6Sp37QjXvcaC9ejEdxn1Ybgqw+
INqqKxHxIRyNo6czybJryiuWg1doWagTa5wN4d0E0gAAk+GmdB7tJsCxOKQLCEaaonbfJeo3fsTX
DE9B0q1R67bfyTYZWms7WfSLceh6HTsAA9EiUJNtlE0YKdEvkWo+mt+m6pwDm0yEQTHvsj0wwm9Q
jBfZdZl7NpqAOKG1XzyZfCuLt50hh+MMm0nYLpYKfIG84e+H3HkkmIIqD18dx84PbpbQQsWgBB/A
6J6JB725JPFwlBfJbhrMRK1zF5NCTWa2bqRfM2JpcJzr7L3HEIWEKVzJzY6yFIFfyN5Exxe+q4SZ
DT2dEWqxxJByNTDCuoc+zLT2wR8zvNO8t9J5qqlxlsjjgAYaWUKBQkvZahCZav1DMgy33MEWV/Ls
rfhWciMF8dFhE29rm1g57jhuJvs8J6QQ/275535wHh18afWenk6SAXQlYujix0L8yFPxA2IXXZSe
VNMpE2fXqK6Bio9TxwWvo+TEXPt57lsoEq14IasmUbk3WKDcfT8/xeB4ql0JrA2XXQfsPEPTobt1
A0ODEasIfGXNhZ8nv+iNwhHL8rMJaMtnhChhLMyP9diZ2yHNjz3LLrHYfDsOnfm5iEyxN9F0/v1z
PWd+/dFnwEradmzTtF1S8f7YmFSiEGifR/pSNmvnIjMZCck14Z3I3jH9oK9qsPc6Ne08l+nM/sHp
rEdfV5+cVv9dI/c9YWIW3IKamh+y7mneS3PCVjnrptY+xLrYRbK2xUwStUz8bfJDRj9o6FgXlTw1
5AadNsMp98j4coxmN+DXIg/Qf/i+jpx4/PmFiR0ShD0Zluqqf+QPEYycxn6AFWwqy784+uoCe2PK
allwmNryuJ+b/1Xg3To+dj2au8LI3lG4fMvqWh6tElRNPkoXd93rV5JNqRkp7An0OcsLBcP8YLpi
XyVwcaP0XPr+vaRdLuchbuhuGoWMzWTla1vkDMtshMlA5DbXfy40xVqU7YPrU28mqXczSGZYdlj8
9hNv46rOiyjUn75IThJN4vfJFQ+cVeSWl8RKz0QmwUYyV8RYbpMKfDE63i0jsYBkJTKQ6LTmtOd1
jOCiRjyRw4P/YEwRK0FjXvA/0advKqBQfFfmqVpiiWMX6e/zPypw2Nk/QXKcrYjEsNuCK87X4tAI
lkOVbHPE+my1HUf4wKHPHvMY+Hk3lzgm8bAL8ha2OIGR/l2zjwnjMkDGWaFFr1cIZQMML1hBhDOk
41Ye53NB7re8XZ2wA9sRPeEc3i09e28Cx2autUrd6jBjtRTUvjSDeo3dJ1YFSvhd06xbBHq9Hmw8
x2q9o7qdiCRMXFo11NQMkdwF4kfo7T5LwC6Kqz0MD8TAYO6NoGmpkA4llOAQNv7eHxmYWeSNEOGl
HeXDImtjCRvcYIOz14NOheEH3UOefsqTXOJvoQ/nDJg0uBQWM5BJfY4V+dkm2AgrOSaKGDwsNMyR
nq12wt6R8dA2rJK9Sx2ZyBIQ115+Wd7qnLzj0ErpgGbmsZzEd4QvTIOH3jzucXXWKoiGYO33eZRm
mXxYNWreUjM90YEArgGUcUZ/pvGEYj6DA1fKN5AVhqwB1YlYXJLRexJdPTnUsUjb8z1FOqXdZpQ+
A1D3Ughc21tjJxeAkyjHMczJkeBj5nr0zaJ/jOCI8yzgG7mTqzfoeBtP7+9pt/vv19FS82RZFSbg
zs53JWLmnhgT64nHxrbFLx9vsXY4aEV3E8PJ0eybwXP5GyHzoyRbv7NKXtFMTHKcNA+x4HSeM/SI
8rUkOsWimLGSgOdrPZGShDO41RMx4hXeovCRP/aQuy3lAJWKgRxruaGT0ybBU55lWKIG78ynzoki
+yxcP1l2BnCnNnM16tgUm7DszE3iGo9JwshINYYHPbN/Rg0ME+TVQQCLtR2h9om83KoYxiPi51rM
KAkt2WYynC8JR+VbKxFXMJSXqo0hWlr6oMCFBewTmYsLIecq26TcKQqLH6yD7mzRF4GqwwlT1a+Z
2q7m4piUq+8ZNc0IQtnQj4JdRweyq9hr56Uxb8fWgL6KDZ/LN0KVKeNgi8GEs5DNhYga3iwbdDra
Km2jz87+dOnVO361k6A64z57st3xTOuX30jQRbCHxIBSeY3I693RzXiXlTV0KxclNbeqDJ60KXlI
QB++EX7HbFjZmH1mRXrNdQ2vZPVSYQnJw+iFu3k2LjGVyYLgSJTTiBk4aan+ZraUUxKWFVp1nJLg
QQ4aJRxSnPzDRnc9X8rWc4I1jmLb+dtOFQAGQ4MH3eivFAK/TA9zWPld1am+utmlDAE1c0Ml05Kn
ieyXTeVgjNnAKB/tYuPOT4NSIOul6yBbFvOtFAFYE/+1Yzd6JF0GbKTTboDmXbA1/P35NbeU/3J8
mcKG9SjnfA7Tvj9bzm0l/9agnEU0ygpgzVj2eKmHdCv7C1Mv3eJN7a4Gu9DaYDP67KOWx9Vu4yiU
O/Ijzy0Due3J21Sl0ZPnT4vBXmdl9SDZh26a/MOhK/6nM9cBXroSNzAO/OPMTRlmqH46woFMec6D
5KxN7K+hxjcQ0gNYLX/aLaxpc1qG1bflpqfhJlkclW3uLNkgteYOpnercJFfJG2zbssSKMrpxhk0
92jk+Tpv5vJvfEfZh8r4WKh8XxPLTCtp92Vm7yw0O3JXms+vBvcyDBqcVag7005SlptMe5KPmxKn
q8ounxKdaa7viJvcAmZwbstPk5b2VkmN/Yy+5scsMuwDlJFn11V+pS5v+vd33fxrUOE8aLAh7RBh
rlsaMPKPWWFoJv3U1jzqjW7eRbVGqAh5MweoyJEQcr1XFxdTQc6FElGT0RC35MTN0jNM0brVPPuR
HI3Cb+DUUumO+nW0lGvnT3cF7ikvg2Vi1CKMk3hAkWNTOWlApr6ZMZMcL8g5EQXolMRfcm4QohxY
IkvM4eJ0u1JDidrE+p0JpA7pEgN0vAIRLFApQ2gb/6lu/Q84aqJmNWAhaS6xYEKTS+7f5mNT31ah
rXQahn/YzhhiG07kH4ICTm3O1sgIg6Qm5ebF6Eu5FNfCHp5/93Nla0wbM6TZ5kkeEWAv7F+9gEYD
ZG/H2qnyHMTrDmMvcrEmKCRliBYueeQwmnkCvS/wszCveGM84jmJs4OsAIOEIqVfaFg7LTG1lqQM
5sdMj/5hMWj/0UuQWwDfmM+Dhfh/5HyGaiW0HP//JfqIT00pb8xAaezkGK3g8ZRRFHU2oxfhnuuW
lNUuuMQ+J4ogJmM54Srlp/8cPfpXtiULlM8Eb5S6WoVVRuvwr7cjajk0HRLClmGHtWqcn+YzRnbU
HWNYdtJtSnZWJQEp5Sidy7y5Tz1YqJ38S1c0r3kIE0m2WfPRuiEvOIchlNrexOcynpudk06GlnNC
RUPdZ9AMKomG0cPCW/+ulpPwW8NGw8fXI0I4rQ4z5cWTN1z2SkcHcp/1ORdhcxUzE5s6LH3pxJIc
ptxk7dSAOVzZcJSbj/wLp4W5qnsynaFmw5rLN0v6chMOuQhN79Y0NBZxhnhwFfsx7WllkYnwPqTZ
aWg3YsQ2ZsZFSdR/MLmgZcEeLb+SrLfmHSoM233DnNCkdzm3XOcyps3kVmPU+np+y3meIqswNBa+
JgWKlJAkjr5PHfoMHgK87+lKK1aJHYn6MVOHEqU5Q+58k8MGn4grmDnALRE9UyI9ZTKfTHP7twg2
S0wFxrQOIaLCMddbO3zVXhHL7YvOw4QOcSCKURM7IiP01hKWWfJGzc1LYn1w3IvfozE5B4EKcbhc
WrKNNmIsSDvHeLesHSPQndbggpgF4WruqepQ/loPF8hCTjQYJ8oWr72UGIZIom/Dz78FJOEADNAY
01NLLFMD82teNIEcPCRG8DIG9VG28+OYPkodP/hq+p3p/UV3zJV8jHXZZzXVZJsl5SN+9jc57pkr
nNGIf5mh+btZDd96mXputrCalAtlLvsg+DZ7nndFjT6GTK+kEzi1rTxPSs97CNCsshLKTTHR3ZoB
bDrp7y32bEQ/sQ9ocqpTjgmExH0HTX2mAtngAVQPAI6p2cFG+4dxtKnKHtwfxQGTaE3T8aE3dU37
o0dHpzQxTZrimPjlpygik4MjHmr5DNMkOJEwQM5eRAyo6Q+CIYmOlZ9QjFsSZKcxic8yCg1pHhyh
7CQnWW3zQQ4eGV4sadm9l1tmqTH+I32WJB9suRlayHayfFbkYEqC5EL1nqaFHIfKGZOpWdjvRZV0
ejFRGpCXWKnzC2FlERW/5MrpmVO101U2bi0j+JaDU/kJnFq/weiU2+n83GJB4PFsy5f7/o27reCz
rXC0DSyEnjNvMYiYDnnYx+I0SJmWpekaYu9HHGHoFDMe8uoMbwO8u9BV71gTmWA4LjmLeBCd5v/x
xydF89/GEAUCPYBlMcjOQPYuV3FqQtDzAbHaWB9m6CyxCtRwxkOIkOWPFDMGpiCJYTa4XnnBIwue
v7zzuqzarIJAMYchJNk4q5dfdIAp3+WcQOJ9+Yg7RnGu2TvHBIrViKBHcgV7LJrl5uQHOZpcbT1v
UvKutRmN0BC/xPKB8IGbZoU7sryeZ0cziZawFkrnFWEDD1nUV60leFnTbmpPXKsc983Qct4SR4K7
iaYmq8RN3m1iP0M9usaIWzHg5gcVpz10uIgsaFphGk95G8SPsVtgJOo8Ii6ap5LzZpwy0TRMcUpl
CUXnDOSCpiChLX9lXMekhcmExMh6Gn04WPtJrOwy1JpHiZocJdpBcuXBI4edkYWEXvLL645rLira
oXwVz+44oyXJ11LNJ9NgF5Ow3Xb8d1jP/NOxVmpo/2yNv4fRJWM8HozMh0zaYNfJtYsUOZBgW+M6
yWNnph1ro/ZEDAfFkGQaz1doHi9IIBlFyi9M4GjxYnpYynkg60I+E53qXSr3KstW+eGmhvFZxqaK
2dGRpvCLw3hGPiIGlERrUFdFpv0ser6bJA80DOmK8UQi1XUmDMd1qi8ruquLpOMr4cQHwuJn+/z4
G+LqtA4QBygX+aH7xr5XFYLWXLyZDtGYHLPwhjggRci4LTcvssuAmU2Qqj//uwiynXbleMrP3z0Q
wo4W7oP8+Dj7sOTldRXJWoNlsZlRF4yw0+DzAIziBtV6plnHU/TQYNnze2LIPEXOW2IneTal40Dv
rRnEU7RTW6liKaC3To5yLAcsBmi2zCtKY5g+gTzkYFZOsBp56s2Tywa7ZE2N9kUJgJntxgDJkh3h
tfg0FhmuvZCTZ0xnGc2zQ/vJPkgQLQ8EOSaSoFotqAmo6CfO2z66EQqFVRKE0IiuGGLm5TwMnQ8E
uZjleNHh5mWZlI/RTCOWLWTCWljFu+xKzJjdb6J3edRmsjdP1sEUPcb1gA92UOATAqCVT06dXc20
fcC26E61RLB586ThCang8SpfVOI2+cIRwlqDQB78Hpfy7JKTa2vIGljx2J7JvUJeOE8u4Rlpzi2I
1tAPhs5vzSzuQS9erfLqmF90kT6yPN74nXv8EgK/gRmyIFPBa8dFj4lqU5NM+j7qPoeBF25MuBE8
2wOxCwUvSKQ98U/MlyyLRhlrA29oPmWIIrbDFhpJerNsXC9bNtJBXfYiIjvg2XGe05kRLke0GGV/
ITsuCl5Snuw1xZG8ljFPXxqbN01xfkt9/l+LRP5X/cdfhCX/m5Tk/0ORCOLaf4ORUoTyF5XIKaQe
+sjCj39XiMy/81siolv/chhH2hKYS0Rh8Gq/FSK6+i/XdOACgDVtHWN5wNV/CUSE9S/TRLIB7jJV
S445/0seIox/Oa7N7qJqpNWhOXH+b+QhBIr/VSAiYY1mWEKV0MJxLEQpf0UUjkYJ1QRkDuixRWTC
SxTUENxgn3ggL2ARLsrIN+nDqHn8MXrOdoilK/OASt0IWcq1qA6pucNf9gZdmzTQYqMr00lBxEjq
PMGo1i8mXZBmok0FjycshnNupAf20hcHea3XpAQZYB5d2T+njMCN3H6E+p4G/WMaapuuLR/MgXI1
sp87g/hagqK0Hlug0rwICCLZsXWHy6RXp8zAGqd3dnlf451pFoeOjd63uwOzh2jR2B7t57cx67cg
f47jxHgth+auR8+KYm7z0ANy149VVZNz7h1Gj+RROuX5yGDVJorQcJ46/GXLAekM6VWN+2U/IWTb
+JEgU8jcqd45Ci4YR12aoj1QDe/puRH3geNG6T+6JCA2WLhhLv2ChRQtfy+ROdqY0JIVXmJf5FdE
5Y3Zqu/Cdd55K8V0dl49rC2s6lWiDv2E8YbubjP/MGrNc9bETx3R7vD0NlHYfxqdSguW2BU33uOa
mZa4yLdEOBGju2y8dpMXxsnpyjWpYs8j5esiLNJzFY0EwSSALpnsnmxTn/C5FL97k/DCJDA2eVxf
MHjesHzfdAQnOZKECVeINAnBK5pBvCyU1WRaZSYJOZ55s5O3mFVToPfJYbzJMPWpETLKlkAZxxo3
KqBZgxqB4+1GEN4dd6wAXD0hmZYPIumdTZ5ivN/bX9DS1koa3g2+xUQqni/U5ahcofN4JnNxJ9qX
nUOJE8Kgpiqr2hscmjUxI0u7rT8JpUC4bmd4QuWr2lVUggTdledglR3lhy4oz1VANwOLjhF4b08/
QuE9ihov3hxbIvfJriCMOdVz50OcQ+ZaF+KgImbHa5opiHeMjI9KpFtSc5Zx+1FQmUcD/qR6l5IR
ouwUaVQdgjShPS10v9piCnQIogvyJLxUSDylka8a/qOtqRg++QsaXITjmpuJgietG3KBbaS4btQ8
gHmvERgo15mSkQ6WYZRtRQOZs/QY4nJrDuFKlON1LE+B128cMlIXBe5MmT6tG3p4buEfrfyzHdRl
VlPTTzhzKEr0FBh3t3buJib0pS2dkMgWDvT2XmvKuQ+Ppb+rUo7GPLX2bpit6zZ/pPI+tqWzQY76
gZ858vz6bFMj1+NPNbG+RGgTLo6hXah4j2XtwWvrsDpHHneLbGXTl9U+CPGCb3TYL6O0mDL86j4g
l1u2nrF327XqjPccvoVhdyejxiWJmfJSFcnKBAFojf1Ui+HZi7N1DKlQrxiv1ZV4zdNy5/T+XrH9
Hfx/2BnhO7TJ2omWFbbRadq8lOQWLQuX6DWC2hT1xZqUY+M+4YiKC+AZMvOvIB1PmMah+1FXUPzW
tDoXfbRzkuDiajqi9dSAfuV/qu301qDeDSz/V2BhR4HVTrocYP1WWOWgz743FuQxpzxoJuipy1xt
VcU0Ecb2i/7Jc1n5uxJRRkbYD44Z1To31RxbL//GJPwDR+QQs1fr0cyLnyUVmW0dVQXXCJjR6xgT
ijGRPrateKNJSfJffUwMfHc7Q9AWH9udngYoPCk18uTo9llCeqSPE0NGivyX4WHvE9cPqomHI7LX
SvtRx/GzW9YXG++rVWZ3F7OrliLONyYZBBMM/ShHsxcXmMkUBG0klzGb8PRJtl2PhVRFu4uWk92n
O13Hc6Fxd5WxNtPuA2S8iWwN/3QD/BA+Gy1ODd2IdmiUTkYnI08IwSxgSeBJCqtzgN+4Cl8aA78O
CxOJlVYZX5nDYxDT3VqR34UHbNkFpIJ7cGs/Mk1WR/mhLT8zAsE68g/zfUB+gBhvRBg0xF943bBW
ANwtCb+6oR9LDUEdcWsWu5KuB89ks2FQijk02vEj3CwkElmFD7uF8Rl0r6R6RZm5zChA2dmEbKjr
VGUGbqm0RtKy3baUXpXfMiyuD8MktpYoTs2gvunRyPC9EK+2rZzKxlvbNY6KjX6tuqklO4jHY3I/
C2v8joXxWOccDJOaEbfa61vbi8YV3ZC9HeDj6wUWeHiDcVu9HOv2QU+9QxbkP1Kkbtqo73p2NleH
qNyv4Pouy1HD0wDqe6/3UI0vM2MsDR/9hC2a6GrDw7TZHqo3w8mhqSW/fDt9jfrslwcw62MB7Ith
1ow18q4gedeq4sCU2UNu5GFrBzKK1ybuUDhZEbMUNB+5X366dCpXNr7yZmhjqM81LpxwP/WY3aZY
aGGur+fZUW2CVRNh3Jvygd3g3tvadtBRwDOTrhz1wSvq7xaXcUdNn2vvhlafqNwgBbZ7xYA7yfCt
KtFDOFIblMHPtsZIPKkIvR0/0/6tICNoFN3G9PUN1idynrouB8dk74huscU4TMte+oihnLnscKxl
Gzrk0dOEIMUK8ZBSa+XDBJA19S5Ipv3keds+i6++ZqNjqn9mArmgjz8yXs6nLvd5H5xqzX7J5Mtf
5QVutvBUl4zq8MOsl2YXfKQqoXTleCnHgmiQZhNa+ocNMUY3ux+THj8qHZKpmLAjJdGOqhMdR2Ge
zDTF75vBSJ5t2EzFxjYMe5lqn4aleYu8FEcF1aYQIl01JVz/urEhNJAFaZnDwTdkegwjaJobybYv
xTXERRHoeMhEfnO75KlSgSZ6+uTZUAXi1D4R67BiWuyiVmsIBXd+OE1rrp3nlWVPv8ipO2Tds2T7
68gAR/0hKaujlVasXw9foRCCQKdgJxCryU1u5DZTvtbEy1zoqwJHfS0Kfjl+vc+CZGWjIjH7S+55
LyHx0KrXPWplsm5KljENUaSoOWJQhSDh1D1FevqmtMW99IybEbfvxDKayzCbwrXcJgMlvFt4V4ws
aVY99Sx1BGM43Vx6Wkj39N6b9jLEnXRIwqXq7t30l+UUhJqHpHn8IoltbZoP2fhh00MaCZ2rMTjH
q3Pcpur0VCfak1mQJh94O1eBZedl0csg/E3giHNSTHsF+qd7L8f4LgYSCQJsETUs3enb6jnuaCym
tERjzMWYoEpZOh5Q0R2i4gJKHxGazXPBQVIr3sZLsO1I40NIetlVabYt9t4wGS+lqZ+g9q1af/QP
OURMaC7o+N/MJKN+8XxSzNqVXaVPqhG81fCJTSf4grlf7134J05LqqDp0FjvN4hpVTaa/LPQCcsq
yRKw8BK3OIZFWm96GGi4sK5zgVUqLsFVfLcN8Zki5CQ3o18p+AMr5nTTiqlcw2fDCjBt54/FKZqo
a/xBD0443N2ivFuNNVw6jNMCAs9MIyNRjjDytYE9WaZRu06MRNeoQxdlq2TLLtxkKU6vdlHuVJXI
DzxAcS/HBtt6TLnhe30o4mU6bbHYp5mk+jW2OaGyqw3vh4kXoKm1qzHX4Kg4/i3BSLRy7JOKhSET
ERZBbmyxtX7IDEJ58BVrsxDN1gr1QbSodatYW1iIV3odrtuEqnuISHrwPmNfHNBUoS6vlUOfdNNx
QEYUOd1XBHsxIC3Vs8trmwgZIUGyCNofXLC0LYK1/cCk0ChCd9UqARuajXU4Pg5rn8N3WcTeWdsF
6AtzfMVXaWPjsUd+oQ3REk/xYXzAv5THHk9D3T32nv88CkZ4HUeS8V1y3HhkkeS9u0avD/+5tPeC
PWdh9fpPMfZElThVtsz1cm2Xw1YLsH0a6lc3iI/Nq91ml5HwKqyDLyE1r14FNzxZTxAcpS5zM+H7
AjPO9u5Kmx+SXvHwPVX2sU46BgeasSLskIfIh12lOsMrTiObyYkXxWigHbOabYx93uglOPpam9Lo
XsmHyLGRj5Qj7uAHKrp12IVHRXTNqiwoSjXBIVDumhR9fNU1B6Wg56dOzYcZmRTl4yEL661vAywE
0uMBuxvP2UBF3HoY6jWDu9HdV61RNp2LtVtwigc6WRbnkdO8xIyuMASh2L+GprqeMA5RbA6zIFZW
WH7cA0J7pqwkne+ijnjjlQSEPOvWlG9Abyecql7bIL9mOXk9TvwWP9P0HfFbi5+LjvATInAg40z0
OvOeXqgT3WyCJQPftDY4Fm/wY3Kb9lBWUBVVAtEOQvuE1biDjmpvh0Hso/FFn/J9FOHjjMvYpcTV
qOOGW4Bc3Si/TRUBqbML2I9EYx/qXWhPWLc3iAn1feMGexOGvsPgnhLv1pKAWg31tsffvzHiJ4cM
RxyXtwlxTYk6kmkOOiZzy51gMhbiFFv+c5JO+1rTH6zB2qualP9BcMU7/NRYvCXV8GRrj2b1Qm6x
5v4aBQ8AwtfvvsOqsoyPHgtu0oOVwYSmMk8ljKsaJx52Qh2Vqg1tVRU/KqjANuVsSwKQmwYrQZyt
rDrwpoWO2TOZI5m9u5X20rY+E1s92Bpsnda/jp3O3CdDXzbuCo3iIOk2didWgb8eFaKgg+CaC4Iv
yHTr4vHRN5qL51RXj2/Q9oTgxlhRkDUrTRcoLUTzAoheJETDxOEXE22UQsWpHMQzmQAnS9DD9okV
WXm+OFIYJKuypADTQrbjblUBPzOl3fKv8VdoD80uin2CgD/7+GpknYGIUnn2ZViLPu0LocbU+t6q
zbpi0WdftmC+ghQlhfg0EJmWFu5TP6QHu8luKfytatKJ+83L/8PeeSxJjqbZ9YnQBuCH3Dqkq3AP
LTawUAmtNZ5+jveUDaubRtJmwQXNuEnLyqiIcAH/8Yl7z31XevOE/pUMLiK9Fuguq9i4GshJRBeE
HiBD/FylzC8Rupx0mFXwlwJLF1c1j7Qd9J+LbA0XGcgl8McftOAnozWfmBOxZ5HTj7TP9n06n0db
BiEMi3TRimM5DV+x1d3YHQX2gYTxs1FYB56LKwP0MkbIp4NoWMmJZ0mhsh20byy47pg0+0LrnjqD
aA19k6n4S69c29epkd+NNHNbppoKMRh2lh9BSIdpTwDw1KLQIlkPS1FdaI+GsuyH64pUA5//cMlG
cVQKitplcYZpeCuZdugL1+vc8EvJfcDZ896LKlS3adm1cuqWTfsAcYpSojsXCYdQugz3dYWKd6mH
Y2SnR32edz1pnXa0Xochz9lkS1eTgoDYnyjZ6XH+NifqE3IkSh7JKAMNmbuSSGe9UojlSdID8wHo
5H30bCMKbpYZ5QzRFFReTjIcNhbnO8MS8bEra8IyLPk6AQAJ08aIT2Phbre4+GbML2Lyy6UI+ozI
iQ6nfJUVBwDpCiXasa+zL3U2H1dqDRUvAly9cFNo/FPAx9qo491N8Qhb5VUORBxRS2/iztzGcEqx
Wlf2b67kPqrCxs9LqOemQL39YxTF3S3dyOqbMMHyplvNh9KvoLb1F5H1gTFzx0osXPUEcmfrT4zb
t6kt3I2nbviUetC1hvRgdwPITuMl2yyuY6ZhiTY66BsGpxIKYd8IfNDpY0hKdvJkuF3C7G7Rv/tl
AF9Kf7ZTy/HJ7jtaUXU/Ck4IFqfnHOa7Qs9EMTJ0YdXdq4mKf4IEUe3cj6mrJC9NR6xVxmGkvQ19
M5BMC/U4jfBf79IyCer5RJKVT/nvGUy7reKtiT4a+bXOJ32Xp9UjxGW/m2sXmS34d5wuiUZ+mCJj
c+G01v0pOqCVJQIwzphKlmhvtPG5Y6kGt7N/IEOhw8ADdV9vzzDCTnrf3k8LkacZoDEiC1I3p52A
JLgHzvcGCvTSRa8SFQ7NuPScY+H006Y/FVH0Z9m3TCykMeKEk0l7qfPtQajJNxnCv1ZTUvtk5E+R
SOdGKedW01e4ITMmPwgX12aNCFDf/uRdzKBPoLq9ci6z3ryWFkDPViJAFaN/TzvNdHWzhJuDYUY0
dR1Tg7N4/WR+6yk3RzlXJNWs+Zyt8VdR9w5ODlGSKm7FcK18AddtGBMIlck5Z2ujZcUdWSzgcuSf
LKX5tahqTsUKjy6z0G7K03EhNJo1sM54sh3Chsamq1HotvRKA1bDTV8vXffKW3yWmD4U00QOve2v
eX2kprPq2WszEaSJ6ke15agGVT/hxqOxerp+jmNyoqQKm/2ZjDLKiJY1MrVl+p1z/mdJdwF4xLE2
5zgBJ4KDx4xcFOWRaQ1sQ84NLZa9aW6IXVn8tnlY4JIMERBI7ClcH7eMcYYUKW7FqUGKQDKAXF5K
EhbVQvvFo3qwF2pfI4dRUOb5OWKmrK7LQfQMe5uYc70tJxyAUPUX8duyXlxnckberDxiERWhoVD3
Jr8yB3I9m8SPa+bjMOxnQI84YSlcCGSNhzC/SzeuBy8xzi19GMFlCNVnR2roLstsX/cCFRS5X5LT
WLqLbXQan6dZICAsvTFDwDB6EybYnmBhgNYmXjPwZSE1mENQESU/vsA8vPnKly1yh2V27V51kJKQ
54QYduzRR0DcgO/Zs48D5k3seBIuBFZXSLVnTfKXmCyvDhCo7s766va3SoTBlWgeifcLJs1r8XRa
cjDJROnOL3hzfe5ogWDpviDmWJcWer/kyclzUQdckKEeScdYNkgBX1GZ9n5XzsEqXxcZSZBA/PGW
D42zMMylbHclHUhoszi6/RVhjcgqMuVn69JMx8i6Fric1rSnxPga0nJfkFBE3kh5blGMLb36nBBd
0Fftmep8ayqvwUEvT5mTEY7CK+ChD8YSnwcFsReqwcfIXoixiS6K+IM5zZPSpz5DJFnBFRepW5Hz
EyfPsmI+2ijvCbLRxu5hFr1vmIbPRP5QJjbaxbd23C9mQ8tH3CNz7PSU1V/adicNz+2Ynxl1hWkB
HxKOOrkqg7E9DdBCBu5RJLwIkuxQKAQEWKkTeDm5eK+s+qAuHyS9GoES50fqHxSihUBArJ3ripnO
Vj0tnf5gmuI6S/ldlItTNAPH7KTFE0puO+STqoc4M+9uchWnbvt3lAl3WitDuhw5jpo1/8YAYx3i
5sYY2bjYq/ipZnTdMurqKMbEGt+BHMUwNwLJ61cGFBILoEYj7COJXtZo/JyS2TVIftlFHfD8slu4
Rm/NXlR+zwYZCypWMxgxthPFa0hUFOWVvRon2vRBK6KdZgz+YC1Bx9oD5AjVjuJmDUZZfXuo6mgG
+qt5y3cJYd9eJm/LPupsCyBV+Q3HRzwMu2rD8za9S8PZmju/schoJ2wrZ1UizFAMr3ViYBk72GUo
2Ux6SjawTAosArSIoW44yM/G8GB9pPobZcQeEQv16eLXadPAckF1zCRAluIAdg0Y4S+ewD1K2sBW
WtewX5VudfJG8eIG0AtbskkxfXle9ykRIzLnShVj+FeLk1V5M/spYgAJiMZ6lEWZu6m3SSJYVTRm
YNY6qT2naT+cwOwnCIPEi2X0D9M802R0ytNGcEjP7PCw6Xl8pGSfvSlmf6XkBXUkl7ii9AzzOmRf
um3SOhqSHsBKto6iK17MxVAYJUi46UuWAN2EJJ76ClY0hBM3apXRATcPB/smnDHihpy7TIHWkl31
qnL0bam/6hGxQtpBJcx0Rn8Soy5on+Ch8/Wpfh51s/KmJV3vy1x9mtXqi/zL2F37xQwB4RrBtPLW
p+18XdNb6ZxzYJXQNhFFsyNb5uI+ESHiJe0k8bFe+8h8irK6v0bikS34Xi9N/bcR6c1f2L2bc/GS
aPo3GjPiB5S7rBExrxhxVeMKJ3bcsmvX8G4rKi+JrbefS5L3oWQNJxuF7V00ReC3Ms63Qh2Y3A5U
FlJ0D9ifY1EtBy9N5I+yrwmWmUlHsBjlH5IFkQsqCbvQOzcdYPhPRj07Agezuz2sHUHCo0I7LtLp
S5enPZX0LcpeZb1nxB2oXgiEogl0Yb/fhIxMIzbfTNTXsd88av3e7QjuwxROpmJZgP0E+ZyKjibX
AtzaDqPttP38pMmQtvK9jcfOTzOWL4kamgBB7SqTDy1C164cLQjSy+uq4I/eYhQnqa2ciBPNz/hd
RwwGUg9u91vDV0Z0OvqGbfiJrOrYyxmsg6oCFFyyhRyo1/PkOTVk3TUrZqTYsYsdFCWSq2bybzs5
8edV51OMT89uujOCOCD6suIBYU4PWRQHSB5+ZNFQiDWY0/K8S10Qvw+lRpBCP0BIMrbmg/DPJFBb
brZLPz1tCBB9oOrcsY2ZuE/zZjK6qbY6tC+Onj1B18Ks2wqvIqh1MjTl2Mn1mdcHHLMWKw7Js5S1
Q614KtF67qxsHZ14Gh0y3u6h3PdbSv46WQgMB6HPLUjh0UD2P8rGTaGdDdtDEEIEkAFEa/aZOupu
KaJftGwGoeR1j93rXNLO9g2m4R5XdWBWvErsPTnF7jeuNQQ9tMczJh5zrVafrZTtZLC+uSvyfQ2D
S79KkHbATmAsz7Ijin8n1CnnelRUQnDf1y1Z/iTbKU3rQF3r8lgaUEMayBwx+d/eoJRIYOdu9o0i
flCTddo3VdDIvcm1VxhU3XQxq90xxkIpblU/6a1Y6qTR7bmOvY2yWZK7MkRtc6zAfHjagJBq1ChV
OHrpBD/jUp6dWR0od7SmPci5fSJGtQkNXkhUbmZEffAtbTTI5UZqpHDk1QQxq9dkdSUjlbnQDIY+
FlMUiluQo3vm4l82IqvOiJD3DdB3BPErrYoq6jYznTAdJtjjSZVYyAMcPLDYC/yNyKaOV516xQKa
20UBfbB86US3EGkqL0RY6k6iz/dkfypndfGJgU1HPvmThYkh3zbfJturGplEGeRdj+iNNnQJJ4M8
2w1I/c5cuwh+fP9oCqju0cwNAeuC5Y/N4AvCxYOGjfUC9J/Z1illwuhoJRc8btK7dLLFdVUkoi2b
W3oafyXa17TDNJ5zj8in1o1QfR7bZnWKedZ2aq/54KB7ZyabzssFvUg9SzTlOoMs5NIsLGEikN0h
iANAHyC2+o4yHkfFos3cxR5Nnoe4Wf8RjLAVfgVdkLxMtsmB1fZ7uVRkB0BL7twOAbuo670cfRcG
7/M2jr5hV8s+HSyoVe3dhPRNSpVmPywGGPyMuDFTLZ1JtjOGLDgASyaEO9Glitd2hTemoiT5tTGY
7L9W8r7hpb0o9o2kPTznjfjJLaiEaid/wllmAROltS+039xmUDOS/dNo4zvmDxi5m3zSntbR0g8W
EeUqXfbeirR9gqg5iIn0I9MLh8zYG1K45fOdzuHtZDCXfVFI5n28bub9EE1/Vrvs3MHGO6y2Kg2H
0hznrFLPmCJzaG9IvcGLmyjFg/5GKd+mdb2Aclx4c/MHbIUZ+gL0qPmbrKjbeRxb9W4pm9Fjdqrz
3McumAUSRUPgarYbN2/we+HJ4/54Y7pn8+Ib84TxlP4MYkzkd+O4nJrbH4aRL6dJTH8ao3+OFmH4
kwzcuIQ+56+L7spcFw+Q/7BBIymNlDILK3kB8memNVyMm+JdcchK3ZyiMWenrJnj4XHuj3LKQsao
tMLPbXJY8hhejYLmwQbHTV6EEHAfFgbLYCMCySA3xYobcm+t55FalQmCjCgsMXlBKDNgThBqNDJN
TlKypPA33K0K+8tIH8jN01E3TMuvtZiXhFCWDI82G2EI7VKnR8gty/pkLYhZwRSzl0otTGHlZUwH
dZ9nZubFC8sfkak6iyHlt1bTFXHEx4SM5Ahz4nNJ99awGS4jMPaZ030UT4eG5Jz9JsdNkMSMHq3Z
JhqzOrWkeNw6uKAa1v1aDDJldko9vVp+vJidN8I73k2y0ftFI31ueNtQv34adSdOea77XCxHu1Ut
z9DWO6MY2CBhjZh5KtC2SjQpBm2RNqAe1ZsoDyJyORgMXVY9vpAfwgjLRKehx2PjADvFBDC0ptcy
DfKUG36nGrnp2MlTnhAnElVsqhNLo/9GV+JN4DW9fJM65Ce9EohEPNjst85KFe1b2LlEd3OvEvXt
ENxu4RxMvq2Eb5nZj5V6IU5LxojLyjhcUm2Ij3mGJEYeMPv3y6vckIUmZwQ7Gbo3NYKOhhwmk0GZ
nG2c83ATG0v1Ch1nL4bZYY96HbujmplnrbH9eYjLEOfRtCzJNSeZiqdidIehOq7SRGtRbmSaMuFY
8N2skwVxk8yZ3Gq50pvhRVk+EsyB9/L8SvZPvrd6ctGMbrwrC0BZdjIHBSFvtM4jhE49caVY0o9U
mXj16pMO4j/geXPSjhqj/5GAWXaMoK503oBB6cpjQmoA48ptc/RpQRMlGVwKQ+ElbYkjqp9Z6LYy
sWhbZLhFf0oQeO2QpWiBadGWs4R9Xi1c1RufomJCOlRF6pN0Q+qVc7EdlHh478pIODE8L79E18Gc
vNlrU80ssZB2U0FSMhnMHsoZ+16JLKKcISTc8tUGV1lS7aNF99WpFlzIdrzjoIeTxbKQVYxyEh36
kqlpmdFn84s5ru9KVH8KBTJOmmpEYq6XkYlDbmXp85DOb3qZRD6gCYA6//Q4GcyjFoTGLM0J+qua
3N7hV35tFv1KtqiGpHp0Wz3h9t5XmS8l6kMh6xyyZANbs0BL3rA1MtwErL6SmokLGSa/DfKtpN6p
uoG8/pYyPsLUcgpGukNmNqyXWwzx6eC0NE1uraXdYcrA8DOy3+sRMZpx9I0uteG1Rv43vhaJ8meW
HGxmJhHyZN6vRvmwrbj26pSh0rJO9Avc8tmoo1o19upoyscCWmvOzf3MtIB4jDeG3AiFIADsIgIt
zjPu3RL4sGd0JMfG9ea2W+GP9DOM2xTSU3JkACmPukEl5uQMVY6JZG/uylYaDVJlHCn2k2MuPxpJ
09wZWr+ek/a4EjDiWrE6eBLE1ftk5Q+OBXq+/JP0r/bYypb6bIjszlYiTuGljRA6qdFlxte166QZ
LonBTLlKpAIjA+5iu82jkMdoBnUVxY7AARoQZh4hj0EoHo1qRPwHiyO7MJMTQIe//vY//o0GaTku
CFB4wU4mK23eyB5faKvIHIq0Y7nZrsdF4V4hI9hlGMeFH6vEzYp5JT1xUfYKShypR18lT/LZ6LWK
vKlOCdnYl8uieaOmdCcAA59Vt0VenerZHoWMzBbhPMhZ9iCziO6r6k3abnT8DdyywHGw7w1gvnGN
/kyH84FYQVDKPtuL4K2gvi77kzaN814lz1DfVA3yLOjEaCJvW6mV5y1bWybX5setxw+0FAmkEUci
iPuYB7Y5qx1P59LC5buM03puoxjYqNgOTbsoh8GszloyLAdiGk42IuZOLPYdeOUWtwSNg2anzQEQ
rGer2XjfGNOpTyv2njJb7TlJrWBQiQKIom05CWgYMasmyVLOZO9J52mQd7VOacFGLOgqrbvvpnY/
3WhbUGglUtssI4ixGDPTsDYEcZpmxX5TTvuNwAxDrRFrMHpFRm0BAoLpy25Oy6CJY2YpBRiHbR2n
Q6Z1B6MA42XpPNkYyioEXabqUhpZnqSuFRruHNV5DqkKZ66GW78KW6v4yCUq6mTtjFBdQ6ubT3D1
tONSkpc1DuapGeRwqaMsKCSslS21eC9/quMP6nuJuS1OAmlrKbWT6J50Q92ntE92zZzEQZXMOmvx
5kWS5RihJJLc2oqUIKeI2E1T296Ta+5Qbr5ERGrsu6R7WYTJt0wNC6eetMBKH0lAoBqIk7tK7kO5
7c2XspCr8yjzKbZHhtNVnD5Uy31bxbpvZbF0UiUbdWeNmnPVH0BvcCiMn+Wq3QBQxbVkosYwu0Aa
D8FhV2bbWSfixihRTo6Fca/fIEB9gQxBmorI2aLmbZvTXyMjWUuhLwaGgdJd0Fd24lsAv921c/qq
CCyuQvqSeuNlZubXdlF+XnPp25bEdbObnFiMuKEw1x816h3Zmj0CUhe2W2zTmMo4djsrrDMlwHPD
gS0WILG8xw83+EVOrHM0qCyNWsSt6pqlO8MQnsSR60iunBYjMRqIaU1i75Ih4e4ah3a9pL79z8jx
OP6MtdbXbDIEta4UkDWA0VGvPNlFc5Lt/oYYR7071hyYvUQl3EB8jRGipBtohPWtKTtnQ3I19WJP
1Z3FonO1pdI8jeF9X6EI0tJGcuqq/wT14UZjT1ZGhQCxQpWJHxjGa93d1jt0K1XUFPCZi2unmRt5
bWzgW23xJ0nGnqmAHxHmfZYsD6i0Z0dG1N0gbVi7CwZ6rmbeGGNzyK3czSopFxb33rYCI6xyBRXy
BXCm12fjddUSZrpbnaCIK9/okb97sXAbWubXuJ/5vG31T5LNJptLWo+kumCEkC/G4wKIJDNQFWQC
ebZRWcTBih650Y72avUTrUMspgiX0eVMtBUVoZpMu8RQ5FBqmwO2ScmPNProSZ2UXT0RvJUYxosV
kWqnjaVrJSsTlglLoYYbpmaydOpU2F7cuS94KKxHe1gPeU94lqTUn1WmXEzQJOSPyfJ+Zu030f4Y
Va6d4ni5arHNXkvJDiZeqirv3nmbGiSISJ2axPDWVMfDqc8hHObHSuQbtbfde8jA0dZ0y+h0HaGd
TYKiYrlt2aoJ1kh6m5IxrLI6yCJJm1g4v2BVJEnYVQNRionZ7rJBDdRZ1XeNStg1MazsfIkt00cE
ui3mR6CtCSow0oSLEc/3SPNNaN+1SvWZiajy0nMFqiPJDL2WcreqK3Al6IjHvPjt8naFuKVvgTXm
ZDnIy6HLvgACoVZJ8o+Jx89yIvNQJ8BolNJLjMayxiFnw6nqmW9Pxd6yCiWwVGzncZt/2WvXhCC0
mftZzfmWI4xGXQWXoMKbOyQpm/+iBcfXljygaDAu1czzqVj2Y86jCULcM7tJMQCJmeMHW7tbkaY+
mLcoIXqkE08Oj/fYQehupvqcr/FLPjOxpRjGA0xyG2MXLoQ1Ij+GDzGehBMULPM6b6x1YGHrHsYy
9rutQq3cLHvipOkSTZh9+TB56pYbj3woSIyXbJgpJpdghTZPsuUTg5U0l+xA4tQ2QZgH4FcQe/Jk
Lr2EAHt9zZesCaRK148gYhJ/HBj/DkS3Ivlu90JT1yseTDyiYBrZCOfcrH50Rk09/nxng+nLQnGo
zEvaCY72lsjohy7bvMp4b3BwSazXolVyxPRudI9KRnnEWSrpscMsuDUb5tG5F6+fXfSp8Kg31Z97
2Pz0/5L9JyoQVi2eaU/XzNoobw+ASdwBKNzM+yHMP1H3gOkRf9vvQshyXo6BHf3WbPUSXgyLPI3F
blGK91BaMj8ptaPRm9gW8kMJBowsAqdN+v39WHP/L0y/54lPERuUGqWoj7zAQJldrE9DrTmycS7h
Q9oo/EF4XjR0H+m7qrUwzeoTKiMvitUPU03g8d6o1jRJWvPcx2g6MunO0uWrsagvscHaYRB4gCv9
G5gAzOT8SxLdIbamNwMVwcY0PsMJVWXjwYqu01Bf4pFN1CLvN8S8ZO8+GjbzVb37nbqw7F7y4lsG
iMsmxNZeuuk4NSarCvHSmBi6wWsFRQWpMRe+nbAHb0h4Rn3S4oLOkD3fAplYklmv9RiH+Rj5aCD2
nZyf5BUXLHlAS0v4OzIb4SajtOtBQ6Txm4kQBu47o8bC7SBz29bvnLbXuBhpulKclUoo0v7AHOCA
5+Y8JKw8paCc6/PNRKGxy0gX/fZ52bhDYm1AdWRgASZMhbjKYsnuQXJW5tdG7iMxeEjcGPhvpLju
EkaGihE95h0D4EFGzmbFe6aR175oDpo2+cljgTcvb/Xb0lpnYjjlCLnTcFyHYAN/Arnd+Bis4cjZ
ox7mUrqrEvwhkUURMUqA8kGjL/aNTbtZLEuV+0hlf9HK0i2FzfoRBdyYQiNcefIpHmQW0QOrzC2C
xSMug6p8wQkhKNoWAO1YtJCq3XTwibPyM0L4LQ1vOiVUQ+WmJmdDq89Lo2Bdue1MSmg6rBb4THeG
r4/8p6F9LBVCZ7WfoEEMzso62R3l6i2Wis+5Wq9iJnHiVpbQKqt98SWN2cFai1PW22Gp8MGa0Lym
xv1EhRp3a6j2CSAsqJpEzIazZFosSjlx2AUekQ+NFOvbvEM0hO0DSYAb6dwiMHAPbWPAtkeFPYgZ
b+m87yPu0lZ8WBDtD2t9YUrrF6jA9HK99lHyIdvrs2ViuWcRtZt1FYMlhBit5UKj3FOZg6XISDq2
0+oS7xviThtNepXs/o8CyagQIdJJpp+IJW/qlq4N7VbzDBRYatofge7CeZbQrbLjyLWw7zljxmkg
M1g91oAHqqlyBxj2YPpCqX4ujQPz2+NAUkw5xvtKTymGWdmO+XBNqYDLyXwRFXUucH630/XT0Glv
+fqdVZGLz3qvq6wXhWtHyhMw0qNMhki1Su85ufJ0lGeShB7oQd/EDWqfRokSyGQII3d0SsAa6Tp5
iyQdwZn7hlX4yhqxlq6cPCP8TVBFTpBAZO6OjlWFGWkJw8LWYGjW250cbnWfvv3NyXf9T0v/3+OT
lH8FwtzccRrqKcU2dEsI7CP/Rp6vi0xd4VgSYC8A5RfZc5zguGkjxFq19JDn6fug8eYz+rWxDpfJ
eBZkTjqdzRUvr6n7z4fz/x2Y/4eYLhsMyv86pitIv7rPYvjs/m7AvH3LXxFd+j8QywOSNzWs2wxj
BBkQf0V08SXq+dvbawhTlTFn/pcDUxj/AP5kCVnwzhNrc6PP/+XBvH1Jxix5w0PdLJP4Q/8bEV00
A/+KkzBMoQl+IA/Q0AEPyTcO/t8YO9EWJ5ne1H8Y6id79IVP5YPyhk2YJsSiTHcN74cb8IFT/aSE
Y7urgznIQ0afx/VXP00/zP+u/V31VOylS/GT/SiuHhZPG6XT9/yCAKT9REXhVPvVaT07RCCyj0PN
s4/bfvohithUd60TH1jZ37cH4zO5an/SsD7rJ/XT5qwoAPru1JfuaTj1B8nvPfsyuIVfuYlT7PMX
9b45zV50n+0xDD6gtfCK6+q193jqa1bJT6WHuj12bL+61Pfz8wzanhX3/XbCSXoaX4Z9+yBdxLd6
0Bx2jcFwMoL8TvfbAEFLmHuUDT4d65/sWh94lHfiaIbRS/lA2WZ/W7AySY9iPezE4Qj8AmoIh2/v
Wof2wPyGuNHuYvt6CDx0ubSHxr5+jef0UPJj47vkuh7sy/rCS3jiOfxRvcqP9iQoHwxH9vRjdTF3
5q7xi0c87Ps64AE6vfPEWNwrPdq7gzglLvZ6P7mDlXyo/NyDLeMiZQvIX7itDLzkDY72QfFtH11+
OJ6j+w41mnSMPswwD7THrXCXe5aTLO8iH8Vi77AaTg03h+vP/5+cqTwQcylHgYb2CCfeIUbbX46C
x7WcVrYHjvU+PGIcFcBUjJ3+tp0Inr1vjm2QlztMkqHuGk7G82LJwMuS7ZO96ZdhHcRH9VA99R/S
XXm2rvyGV9vHayJ7AH0IUeNlz4M0MFzzQYQtfexPjCvgNT9Olzmw/qznDvXxq/1AzfMqjsNjdyFu
V0mCbdppcmjzQNm2h/Jd6iseusNgdBR//LQOK2NohwLGK4/KRXrk+pyclD4xLUPTV3b1me93U4ce
wzeOrMhlnzVxGhRu8w4iYodI74pCKxl24o4Xrawcw13ChKJHdhUytijjfQoTdPpoqfwZUfKu/NJd
tr7BzYXkxOdr6ew0p35ABr8rfDMsfvzhCdek8aJWEKDPCDisw0ftgZuyvMgZnd5TPdIIcCkE7Ud5
3o6VP1zIPsGmROvH543LSHYWZEE7Tbnc8L85iD7mKrtu9BXjbSRfwR7+SLTVq/2niI43H5qO8y1c
xHnYXb97H+fk4jExcpHD94BbHPE83a+P+jMaOQuQcnnk3/QcfrtTF07/PbrJbnkuPCjRYce2l60X
AeUTk9+jTpeID1iA+oArqKDz/KFMFpmXFinDKeFK0i69ym+gh/IxENmelNAVcdy7pTyO6GVl5Wh/
xu8ojG9yXrAeJluK0cfom3kAI6iRLwWiQDZJg5s+ZxR4KqLoGhGdM0i/pJAwS9s+blr8koaWME2v
6l5H08OJoIFcP9qedZK87cgUW/MjmJ3ger9mHhPNlu0UabTrmI/t+vfFwVDjzQ+tA0tQcY3kKJTw
piPGxoaLlDAhsN7K61qCX6g/qJkV6oTZLaJvDGu+8MXjuIVlcl3oJ6eD6uUvBv/Pu3Y01XP13JZ7
8uFeU7YpQJutEMa33O3mQD53TKA/TCMwaaNf8sRnyjDkvi2/AoGrcd1RIDOQRcLrypW7vY0281Jo
rOg1VvuTZmJF9cIPnB/nR/OF98SpuDjuhgfQpz0RE8aORcx97j6ae3wsI6nODO5IfP5JLJbm97Hk
zq/9q3yPlnXyAbSPko97PRglJxSjWz1LV+uhD39st60of11Amc2ZuCnzLEv0K2/tZcTZQSxTNJ+V
+KHyxWWM0dvtqg9zfB7LeZe2ZgCaz6kn1DHfKJ8CTOrlztynLr4CN32YPQbRESraMwsySLFP/Jw3
5LX3iamzBfHheJOcnRzYzkF4tM/GV7njx7oMD26twJ6P3Y7pQWW8CswZImiNyVOogMnsTndsCEoa
gtHh6jAnV3pBy1C+w5q5aVnLc/pGwa5cuuFDwQY5cEGfesAdaMGbb717ti96fsReb580OXDZcu7S
C56oaXGeJ8+bv8semS3UOSejE9tpr/H2M6HuHRjvqm7MOeM1Z8pgzkanQERoci7lfOF+9AdkMUDA
jV2aylcOfBBV3z3DTKt6gV7lG3n5ShTzfK5GN3+MMhScO3vyqkCad9lh3M8uDswv6wH8OIoedzi3
7PGqnfrFH8O5OKyn6EKghNt+QQfe86t4UxvH8JCMwVyH0hM2e4PDWftI9uNXw6fsOH4h+Au1o85E
biLYYZdf2cq2bvtGgBeqcnd0WRgCk3UEqedYgGYU0Ds57G7kBi60GgFKyLXaoOYABz+HuuWZeUCY
fJYeIvT9dTjorwgv4p9xH7GXYvoneVV54EDIUcaZwSE5cJFxNU9nzH3A2cYwdT+xq4BMqanP/dk4
RMNVvlmInGVwf+TOkbXg/0rJ+/8QTsSmvPvfFLPE3lb97/ovtSzf8Vctq1KUEuRKpqylybam/q2W
Vf9hwAUBWko9assUlZS5f9FENPsfGEZl25RNxFKGrAAa+auW5UuYBGzbRDeiWDQ4/61a9n/KXzA1
07yB0VBVUHQr+r9hzqfOrDFy5v/B3pk1N25kbfoX4Qvsy624igQlipIll24QVbKd2JdM7L9+nmTN
tLs9DnfM/XS42BQ3AInMkydPvgt8LLjIuc+mtf0FYXSbRdeVIkRtgRf2qeTFg3MVIeiS5Gp7P0aY
QJqR7WQvALMe3OXK/gl4hAcfLoQ03zFt7Qn6/9auf7O2oznYBl9EU2vnX8/9y6n6fxFLFcqg0tLq
otX4qWSs1s/R6yHfuQhDx1aT/ZfD2d7fHtBF08WPXC+yzb+Ii5ZLUrVwV+cH3S79JI9uYNyfl2hf
r3Zcx2aFhvMxYwi79ZdsX+beeihG9sxwcP/om5el+6qAjmcg4NGq4KRxukbOYUsV9OGdrZKJiTSy
4yRD3Jgfqe13uwehEF2NDgzT/L4YwL/SjwDM1vRV8AnL+5rkF0SxDhgdavswygEWpbGuk8DlQVeD
zYv2nSodqkxdidC8xAOJIlF1LOevuXrJtSK1tnzcpq9dvwf8t/pfI6hw7rs9vIewJn0buYPrNGvT
Of3bK3N1VxdAfqd9n3xxdgUmqMmVEwGmtUl1BKVMb1xog9J5r4bYKeIVlSwHHsqYEsPHLwv6vcnv
lDDfM5ZNnEa7wqVr3v3w3c5ekCTdVXOOu92XIeKB13ANmOLAfEr+gCjW4IaAXWb2VQKrCKcZLPI7
TM9t758T+Pt5BncDW3m8e3xwO9nOrOKS3Ur6pWvk6C2+g4DBJSNmB//BCYD5+XRrEfddLJEp1D4a
lvFuqD11KfaekPdCVS78YfX5QX+yQmy6XIE0n0kG8+VramM9NnQ7jt5ZpEeOGCB+F8l3WX7ob7jJ
e5IeIY0AIV/Aj9pWDB8/sNhJdikRMqIW64p4+NjGMFubgPwJYTeupm6BDpPt+1fdYg7n0YKonCgh
sSF+cCS1Juxh0Jx8CPjXme8h7heAiWX/5aUvegTq8zf9H3V0xlNpY0RXk9PkgJ313gNqWlD0sPIX
Du+xXaf7n+d8Sfeqh3/LR5oX7r0cvvShU7+lAvUOaPpBnxefmgQ/2XHPEpQZYs6ea6Bn0nF61lf+
F0GC0tdD6TEFYpI4vBfJuZ5eOmqERAt+HOMt+95jGAvcNV6x2WNX5zpzKJza/0UM1/7PatDPkBFa
1IHgAWAvYxGX/32h7hiwaQNFOmL51TbTpUuMPOPE/jSYYl0w3XCDF0jvWR73SHlYMCTGGv4PZr/0
X1smRwfDNO5E7tAr8KgLPwtkt8f/Fmv+KtqrQ1vkmT5GfpQT/i97WrbmciplhLYRNEqjPvlv7m86
tPXIDo2fbur9l+j2d8Et9GkVOzS1/c59Yvi3GsaMV+KEzNH8UCf9g+tVGJBy4bBFQUaZJsR3citz
+IzYitAnhRMVi96bfhqoQyphQDCwxOsKMpyUOEFyY8W8uVrAH5i3of/sp8O4IsbCL7kIdfB1Z1w/
NbsKM1Ek+r5H3rnCAjyfb+HU7jzB4dBLNcttP+P5V8EVKFgXsSrtVg5PTiirHvLmp8dtm282fEH9
Ykdfk9DDeraNUvooC/R/nnXQRvqbeScKQyqLTOJ4hv9l3un7LpuAxrGsMk9WiEUB8HpzqdB6OyQt
0sp5ddStZOnlbUtTgBP1AIEY4Y0Gs1iWVMu9y6iEogHSQAjK44aJTHWPHN4BGBGqVTf9Lf6iAFyK
Y9ADp9KfzsCOiRoT4JvBXkTfl9upr6Awsppe2Hvlt/UdW1hABoPO9SsMYD1s+lg+qM/MYcUPWUmV
ryvZOpy5poEggoZAotFanzMFbGOTLt62Tm49GbzCTlEhbvlZJp/ah4PTMgB29SGSS+x7kIsgQGhu
KmCpKSuARcBBG3vQUyjqCFBVbBvSHsK5gXBDxdQDGf3KcQLrJsvvXsbZhMZRnzRVaI8xpHucxX6f
z1uL+Tm2FrIPMXvVj2ipwAxkcp9vDAXdupJOwFOaMueyQhrIhMzJFDHBNWGE8AbeWlt6rH5Bnxbt
b3HZVRd7wY23pcGF27p3ol7KvePm6AaDhNngzqnPx+xNEMZcVGDuEykeR8mdTH8LrR3KEJwhNY2F
C+O8rCJ41N0dciss+9vPvq6vrHZv3EVfHXRr+NGmRZyLX9ZdWTcKp0ej6g7NpyL/kjcgoOnuP0NT
E9LhGemAs9hE5ddH3IILWqFhBzphLcZVASN5GAQq7LQoc6Yee1ybbnfHsTYSm0n74JD663PnZO4d
lKVpaVqbggqQ/rvCbUsZhBZOSL+u/57RQO/L4VAvn+0cvlGf84zvyGZCBvhKUJZJD/Vvk4lBrfiu
75pER4G271Jb/99gmHvdfvpKuN/6OLoLTqz8t/qJ/vRKZ0kjrot+qhtKMZjTHEmSKea2SkYxzwgY
3LUMK+GGhg7rjQWqU79hyQMCurptdJ5XMPmajLa8BjvKddJLuAmz/+mzd7X6OvrozlHhO6ljSQFM
QcenQscgnfUc5VOSfxJtxu7Qwo1raJNRiyhED+Iy00f0D9/ngvVmfbjqU5/wqNXaqFulEODpUEFI
70O208VzzALzhmzIzNAkausz5GR7WhghzA0fsjlXXtGnLaJbbdvUP7k7oE717YBjZnKZoAx0lNc9
rWQM61+ZB1bhbMYbItnp4MbIqhXdSh0gx4M7pL7Gp3RI1X1xAEKgWxV/za0eUbrnSFVtOdkS/0Ua
VjqMGnagJr7A7VhKej9ph4MA5VSZe4aFEX4K4AySoKKvqpa4hcJgZaybRArui+EmCCA8cybIsADr
eHCGmz4B/ZvwTY/699zsM0EeNuPOg3d9kGFyHEjUwaiyNkURkPA/02w1g29ksczHaRxGhr6IUg+U
Cd0aGs5CjIlRoK9loKvepxcivr6VfAeRAZ/izIT4rv4lHZR0pzYs4uDCllWPszLBmXiVUJDt9wX0
cN2Y+mw5ff2GNC+hjVhReX9DJwB0I8d0ddhZq1fOCojrdoDiImWs8wIdoehcCnVZg+yLG0A/0k1p
2J8wxzdM1gMfgSS21WNnWG96PgtHiSEXWSrTeY2aSMGY062bRIjABNVWt72+NUQimxAs2ld9qfp+
MSoi5gV9BJ2S4EpIF9L3XEZEJtqF81KokgaoipjUPDA5oeGLeEIMSd9Hh3zGYg7xugO9gItrXZe9
WXUIo++5cQVHu0OGGqwkjcQXB5DCjBF99DxztiwcEfN/8wy8nCw9M0RciG5rPYG5zNerxy536Wz1
Ra5MiB0oY5q2DClI0Np6vtB9TM8fNik0b+mouPpXF3wmCE60i/a+QEt8vWCr2nU0AQJmuh/rvqub
iFugz2bhQDoIRgRA3fIZhqtM+rp3hLRzw6zbVcjO6fGDrA0tc9DTJwe83w4aSodOZglJKqLDnp66
fk4aA3m9npQ9LLf0PHOPr7ymp8oZsKWe1fVsRMbDuNPzNcGMrxqlDW6dRrf01Jm0FcI3t4KhTPBb
VKxjIM4vG/3TvCGAaDs3+mXAgNCDQr/eerwnPxdGOVIZ+Mc428nXVUqYv4govtN9PA7UxLovMXvp
I+s0AdXZje7meorWF6LjWjHgXkwc03M4B9N3hxumkyQdOP45I/rr9pdeiIdQrfCMQu9Qb4T9Z1aN
NEDtmiKY2D4Ve50RErdpEj2X9Hl2GOW3oaUA9unBlpI6l9WTgx5esNbut1U/N0li7kNOMXUNgPHB
g4NG1JFR9zM9lvXMSQMFq72lLf75Iiz/b1b3XAVqroHvBVjJ/2V1D5/CGaCqUfukvch/OdXMgt97
CAJuoalvWDocdI7JPKqv0tAjKfhcNAosoVOaVGiZ1BydXLS/GcFtEJr8xtxu3XQYhx56D0t6nmbt
wGHsZcDq6VPfeA/VHj1mVvFaq3TvjOrA1Kmj2OSj2s/sWTHoaRv9TwcCndZwIIhHmsEGtoibPsV6
AtHv6MBP3NSRYuIs9PTJiGf78h7pdfi8hxZiQlm8BbABzR/6F2qCe0MVUU94OrcZlLmvE4atf9Mp
1v2q+ZjOkZikSVt4xqxN3it3OovRUVSHfD013FvqZ5/Ts6+NyrYBoY8hrOdtx3+yQ7r+z3lAp/I6
9vfoKemJUodHHdd0OKQkBWjoN2kBTPE+GV86Gyb2ZbS5TkO1BbIeqUZOjse/KNjlyJL5mnmIhyi5
sv5lho0OlokZ68DFANLRiA1nfT74um4bcCXBVa8cnJsO7TqstERV3mYOb3L3oXLgpN0zYpVDmDdv
BFt9jVoeh980slc9weh7OYVAWpnd9ITA4YkH+vbrEMBX/rnb/l2nNVEeos/aruNEf3F3KabSGZOB
khSRiCmT/3Tg1oGQo+rI9s+H+7sFdGg6PtJsLtvtrKT/c6i7XQpwK/t5PN3PBPUXejxdTd8CsnWd
GvXYRzplii7uyVmOjSQk0fRh80x+wEytVzC0MndyYVb7g7b755P8uzYJTI0IoHRDVPrLOabInrtF
4oDtcW86/ezFXs/pemLk9tMu98P9f0zHf8F0WNY/gjoev34vv9e//XsZ/P6N/10Ht5z/cSOqDabp
YC+pg+6/MB22+z8emp525EXUWiPT/hPT4fv/47mYWERYcDpaO/tPTIfPD9IhTaqzoH4o8Pj/L5gO
W3eSfy8uu1bAeNI2UvzPjqy/1MEjShHD2oIXDWYbm1lZPw9LLh/MOeu+uRP7mn755hpjv/MxK9kI
F2a8xSZLbTX1wYdZ+pCEjPmxHNAfQ9p/sP8Y/ShGxovs1FjPEyZ0MOyX8z93fTfUjfOfJ25bbCOY
1I+YlG33r0XqfOiitiptQKMuCDJmCif+80HUbv+4jD6Om//n9SXA3MXUD76dJAPu4zztHHh3qY8K
458fNGblxqHvRQ82zO5tGfXzGVH8+dy2Yvn57P7a/c++RQo1SpuASZyP3N9gEpjcbH3uDDDPbSPl
swUeJcnya6Qf7i87pTntxNj8mEfzW5+Y64sahfnST6regeF/UYZk688Ze+8YgcBzpFRsx/vRvmrH
6CUqarWJ1ib71PsUUTgcwrSzfl1WgaqLPaOUlqGnk83oJ4bR+CskQRsEJ6DtaUZ8ra7HMd1k//rb
tHL14s4WtIPKOnqBMTxhZRdtak1sU6KFHz/3EUlMEZxmPM5RXKCHuH0R7ETYdPH9Nazb2cHrfFS/
0zFOfHOM78/Y+BnjZk6qk43KXmSifs7s60anuUfaAin6mRnTVshdYyAgxp5syLftU6Ef7GaG5ygF
bgE/Xx1lXe/dMvzoFJLNLfrBO6sKMPXN4UWf7w+eAStSJjB3VwVw0C3gDP35MHqGOGPmojqpnhF4
oaprVGz/dhWY0lx+mpjLpJYB6nnVNOex2d9ftpp8i/JB97GYjgnx4/e8L8Bsrn39vloUTUQ5gnM1
/frd6JJyt3r5clj1nxGl1I2lRvkoAVZfE+igpYCGIO2Ivd3MUK+CMX5pVX4bK9m/3l+qqoBEueiG
8/1Pa0JyfQqQglcoIeTLOt8SdIFuUx5i6BZ2Iep9+rWq8p7F5G7vf8EymG85ZsH7aU2AQegvyDLz
H5ArASxZZL9IF1jvaJb9bYZYdalmyhD6r750eqaz5EOGJtuzhVgbyv8tUkm6YqZlhX3Bgb1hYEe1
ityLYa7bYnW9p8Q1ANcOQwrflD+F2ftP92eGwY+nstsaGKftjFyUm2BeOip+a4uqiX4qJuNgJ4s4
ok2gtCaKveIRTNHvARLLiOwPhOkgR28n0g9JYtA4skfrE51D0vHUgCvoJifpdempzD77JkeReszQ
6UE3BgF8oQ7u0iFQKNDH3CSdhIDQtHsFZTlWPQikte2LM5VhgLLIeGRi8G6VF8UCtCqMfoSHpqY+
5TB5LtwUUJzRlJxaN8HKK8cNe7beJ4iOT07h4oQsRzh0VfMFIBkwdo63ALmp+MVDaIG6Gujn0u/D
s3FEdsU9V543gKTCFAfVT4ivuR01D/en1oIASAC9eS9CZV+qsbxppYhsbqEiNwOwWwShDp0FdRNR
bEiIQwftfwqWxxFpmsmzfjE8tc8RIv62QKAdEWjYlKGh4sTrvFi2JmgamyFQOHn+JPE2oLrpJE+1
R/2qF2FwbpPxGVvZIM6DcJdjznjtKxyNyJsayJiR9xphbPTcoUxUIh3+FK6IWZt9lu3mKZwuiwDb
FCRbuyIJaqfQus02cmkKn3dWV9nj3FgjvlluXHjRLWesvcNJAtk0jk/CENU1J6Ju1Xwq1quykZ2f
rHSTw3LdBuhNoQ+PhE8a2Q8lWxwQBqH2KAU+re13aW4f06yFNozV4W6xxzg0oBJmE9prq9XigGdV
X07m/t7kJdi4rI3ZL6FuMKln5MrcXaWpQ3mCekq12APW6cnW7F3nMRkrrSMJIRbuGqon6/wVVZ11
7ab2W9T4CiB2xeav34+P6ZChzifavHsYobWdvYHcOc1RKVsym40vw69fgmzcL27lvpn6gUGwoatq
g20CIYIGyQcY+62CRv0miUhdqZaHOTWfpxqxTmD8H50RIEGPtAY7Obp7FKt/KkZrPytfXdqxUuiV
AeivcxQeDNf+0cF9ZMtMRkd0fVHAxPPFNabhCdzplaGRvd0famEfExYeqBTGxj5AjPtit3Z5CXpV
Xrp1It1UtvvRLfP6Bgf2FM7o1FlqAqA/X6CX5rt0Rm8q8obunKzefK2yzD4ai3EzVnmwand58aeD
EVZWnNSQWFxjOKbM7xNltJ77nY4C6ZGyYGV/ifLOeko0dbtx5/BS5ai94AEwo44zAldMlHGxJnhX
QfpjFfS9RJVQESC2Z7mcvhIZbKQD5wGq+zfpO642dUDOMju0qlrxlFuwTYCy3fWIZqU+uLlggrsI
kRIPn3IwK1Ca02XCw6DzJRvHiXe2RaQgiENLY8GYPin9sLRpsXHabN0b7vK8NEjht+mMDaRpILcH
oYDyF/4ckdlBqS2XY+Krge3gNH3T+6iJkHtjHgKMQhFohNedGLukB2ke0iVh5myRPwRquER4aa4N
YmGtXOKy6b8gXX1LS+wCFi3E8KCMdZegaHx0WzYvbefqlH6+bd3We0QIvd0aUqW30Bt+zHa7ksk4
yxk8VddmcRsV8tyEr2ZbUpdXwfdJwcy08y7Cy8GBidAP6ljhVL81ISQc0mC49kMAktwpkGFoOIrj
IE4CfS62uhUW5wCBoG+Dw4oe4a4eJ+uWkEwMLG2L1MqANXnbzF2WCQ2VYjqD9nhofSM4D1YP7xLM
ZVQg/pqPixs3a/gHBJj+msyIjD5kQ7b8mgYB9kRhigdWPsi92C+lC6U+cGamF9SRz8WkFf9m/B4g
XYhTRQiGYIOoVYfC3QKDCln8stuYXf8VoeC+T+WHm65PqIVEWwsQ9p6UG8eoLwQS8ZATlB1SLXtg
NTJOEaO7tC0k/Ii1HUvj+ggyO0GSB3RSHyIW1TMg6iohBNHNoq5pgTqldty73vvCVj9ERxB9Lto4
NVXkoZs3tkigMVlIsxuo1+8Sj+qiE2QvJX4ufQoDsaGsjdCuivahUs+TmUqt/SwAUpVvcHzCE5pL
DVI5wj2soaMu0Zz8IbqoOswqGM5Dan3UfhbsvWW4ZS15RetaT2vv1ud0Ll0gyQIkqoceYxmMiAU2
XQv4sTbIi2pPYXCBYYITDc6uszqIUKDCKGQbY/u5COWdnRwdkGGhtppqydHEHoCi5kH9FiXRaUmR
CUotZP7sYP1DGGNxloZbnNuGvZqsGKMtOabDLJ5sEOL1H0UaTAdLtbfuPmbTcG/NzfDYjwPydC3a
OZYeBKOo7R3dG254ezYyvCkVWBNf4lEo/CxhFwSiUTZqag+oYZ1EDiM78WSuFfbVSJKk51CuJ1lU
EfljS/9rLtRIkU+dULSICIpgypIwRrwRUiT6d/e0ote5Bei6sCw9fIY6pGjnKclOKQgOsvDwaY7Q
GGo7gx2CdYcOWYHEV/ojPODc4D23kxoOQeQgYLTkWA+kg9q5ncBLwfTGeMQ2EFrV8LbIbmGCTbBb
A1uDlW93Vr6DhI5RUd/WsdLyC5h1DbEynFbrHIQJxieytNBJHsBG/+vByiHN1nMObhJ/Hw+RyL1p
4fWa9vj32YnV7r3edygEM4CKyFmPAhfETSuhahrG9F0tkx+nqffmUOsACKAg2wXLdTZq40WCqg+C
6VYvDQVbrKIO07SiG7qOb0kzgtgQKS73AHmtQDYI2djmDq86zP6AfV2nwKWaFR4hB6JmpOPvNMzI
f6YRelVRtVyEu8o4Q7O4ZdVmhjDVswIRacpUzN3Os0Gi6CK08iYLb9tZrnh3jexLobN+CEVdUx/E
LWF01a9tZHS7fDFRUTAG/LxbLoXFKRxI6l0mmkmVpV6xFAfhYKUvjTucQ5uOnyFRD4AVGq3sM7YE
wUUM8gkJ3uqxzfOP+3RUDaNzmbuKWt3cOSfH8Z5NmUWXqYMnvarcP0jFpJJV+XauVtD8wEoG9wOA
HGLZP8eY6wcviXKxCpr8dd+NY/ZUKjSA1FpfFgTzdmVdn9Y+sE9V9c2ePHFIHfe7gxx0lA09CoqF
+xRE0B5FydYBpiAK8LP4HJYqO5hR0Z1TZgpuvdNvp3SC5bcg2gTJawBa2RQSTVuXShEO8rfOan9d
bBGesSpch3Ym+3TreCy6fJeU1bBJ1dQ8e0scTL/7LiUmL49OuS3idfDMb0lYoDKmULLrKGU++TUa
3J7rptes516sbaU+lN9/NUbUfAVhMZ9F7g6xSoohbjwMteyZ1CUqYHqz4SeaC4CurqNuG82bRMLi
vecIQd99GJQEURuWYYyI1alBfgzBreS1C7LlUITeSLUCqdqHyOiRytMLQWMGhA0h5g9KtC2uJ8mI
WnyoGDCTpCLnddBlVfSYYRpRo3HiKH/vpyFAqAweJQCRctO1SYxo6Xz1xpraPBDkA7qNaMAsY80t
8Q89ZmmPbDy8subNDnNevoUYHXWBrAjIRfgwsHbf2Q384DApzyRjEmJaFl6yoA8uagW7X5vouDSq
SzcCX63NCnTiDJuPSkSdYoql1Y6XcPDeDQ/o2Br4VyFr/yI8NF2ohLLmDMtlP5a1tSvtcdyMjrDP
S9p+F4VVvwlPPokZAYq5yeZYIY6/dUt0xgrXuZYRo8fuvBaDJLUfR18+1n3ZnAe7ilDldOudX1Vi
i+5Kecz6E2HJuilggviOgKTtHOh6TO0vEA2TXVVPzWMzdinqNwCN1CTpgdO6bRo/2LmVQr2hlUXs
fP7s+sKu/GvVO+6udlI0+JRMn6WDolknLOdxHiLvaBW/KCQhd0NT/jFIt3m8j0WcPiPmYcgIq1Sn
KM/AzhABm6LPtlmDAIhvrwCbrLXbyx75b5GG74YwLSR9AqU5ghhGOsEFUQukGgodDyWONOUSfjY2
qhlT4lwSZToX2Ain0agxQqsntmfUcGrtqEcJGvtaSqtdxz5DaaT+dexbFA7b3+q5Dl8SMNqTP/wh
U9nebAEVRs5SbPBQao9ZMXsHx2jQZ2ATRCZs9xiopz8uPgq1MD21axqyt53OB41h1dju8Hx/sHCh
woa5gQzRyOWWJ2G+tbos3FeucPcZLmJU6YoePWvf3OcFguL3Qo6kcRO3PtlF+QZFGP1Nw1+njbdU
KDZA876YOVrejmlc6BavWSnU0RdW8TolupKAkt9eauZog4MvyvWE52p11t3sTPRHrdtUYP+VCTs7
10FtsH85pyjmgBbd+sYC4dczanhcS/0+dq+GNSX7XrASWF1bcKPgDKkI55plEq9+K0ukAtdLaQvx
Uin8vCyp1n3V2d9Xq/+y0dz9Ya09/hVFjYqn89LMQXK0hJHvLBQ5Xrtuemx74YMGb6pj6NTpWy8k
SfZane8JQRKw0ZwvRBWgeQKbqYunr3+RGPOIPHUPLEKiUyFw4tSTlUtZ7IQY7NUeffuXxPltTnDj
XaK5/eZ01SlbHBmbeByHQNbOsoeQ27T+x9Kq71NTBvx24MGtHZNj2rjjoQ0iyGaG6+7bZLhNiC3q
7eYZ2dViQWe/e5PK7x6NFkpL7yCFl5pDeLreR8uaA3FMkhnRvGI8qhZZLDPFzndKQtg0OlQGQfO7
aryntqxYsOCh2Sxd9cauJXZT3eNikEn+HJmtxCENIVfcitg49etqRlK7D7emiztG6c72C5ZaB8sg
EpNOZ9giNc7L3DqboVuRVUBPo/fSk41u6FkUDdRXBz6UtrWKjJYAE5A/uDVBpBr9XWL3JOJL/X2g
1MX87zZH0Rrua2m0ExZNChniAVBmbHR2fvENpApsKL0HBCVslAmwvnAKStDR2Jjn5Ze+M9lQ3ZbO
iiwQqpLnPCtxjUmplQxo6WrJB1YmgXoWkV/vELWB91PbNCY2bskGtQ3r18KrANk11KT7/Gk0ZXmu
FzHEbWZtsywKLk3bHbJ6CU792qdndFD2pZXLS5aa1dm0qy0li3mTi8a+BvL9Pvf3hdqvGfoDtglL
EHu0vSyN30mUWUgmVzlRS1kVabNhtrh++xNj21CSVJ1kya5684m1KevZ4vWe3Pl+Om2QS2C/fSR2
RQGo3rl/Aj/uP+K2OCDfo4zzFCE6E07VvDFK9DtN6s0jyTriptjX+S9Ta9n4KyXZE84Hx8IuQEsP
0dVfonOD+Oi+s3KEXXNGkdmizr7q0lshYYhXGPsFwWdiBO2pMtEDdY1kPgIo/aqc9htqTVEcSdkj
VIo2RdO6pIAY+7TTvLwFtbtFLrHc5GluHnJ2v8J28s6FguPor9WIk5NJUMjGeAJU8oZ2+CZDSG6L
JBMiTlr6KDWZCgsx7oewYgnQpHsqeOOTNKE0gf1bt+VYz+S2rLkfC2+Inb6yEb9qOlgh2fJ8f2BL
dXl2og/ay0QECB6YZ6VLbOsF8n2VPOCRtbGGEKltZI8ZdCMdbUrwzooKlIiEb54do7If/RoSp5qC
Yw0S4WCkxauL1tdT0gEPc9MCcFGzYnOuHB+QNDJJW5RlAQOmWGUIBN6ei9yCWwaR/pQMiKAk2mFT
z/IDNpUPsvZIUlZ/Q5rnPFVytJ6EO07HxZlObWs2j8T28FFY5AdZILrDz+Qu9H8JbEfs3AE8RGgr
cTUDtc9QWb0YVD7T0upuUTHidFFnt2au3lUzhpg6ErcW9Bxbe5XHjt5Orw7E2UnLdwv02oGqnEC3
X6YY14O1QqDDPRjK+fgzaTJhOG5b2/vqSSNIYpfpw5TrqzM+lfVgvwyAuPczviYbYVnDo9AaKLOH
fIVlJRTq3Kg+dWyDbvxhd1+wOAj+Dq4Yr0U+BOcu+6o968q62r0GQSX3KXtO8HFsBgb9UnoHVGPy
38Ky/zCwIAytWcXr0oFFR22ZAoJrwgZg8eKoCUCWLgH7wVTt5wVZFdeWfly5njqgmCbBAFAvcZV5
Q3P0j3WhMoY+VU0R4Yj+lDnkvwwkpFS+BAXSzqaKnmavTqXQG4km/Hh8zztRVt2x1dCcejNIUItx
8WRrVXnOTfnkJgiIIcjMPkWG8Ynv4MLVOkNxEFMF8cmA77qwBYNKc1cegtGD3TZtqLcbl9Vt2gMu
sP0uodxgTeGL2UvzaLpoI9ZMdoPZvzpsa+Of+kedqJvBKmbPr1j4kKRVSpXE2heOvx4WN3fOYp+Z
W4QuQ4Cug70zS4ogWankJShP/dC2H22a/OA8w6Pvyzg0w1H7I1lPmYllZuS7z/kMaUWCZ8KdhBpj
VPfbeaqinevn+QGLmemhdMT3qsQyyBTm55rU4aUz1se0flvNTsXRNMQBSmFAISFYRrnbb9EOUqyh
zZdq9Zqn1ahILOfkaAcSxRHk1B+ElWrH3SLZl/X1nmsMCw5Ri5+s1wAqpAYd74qyMbc2rnO3CR5v
6kI+M9z695sQYcVK0wjhvuh9sH7Z4Zr2fRnS8VD7xnuwOj6+N5nWzC7PqB27D9Lwh8PMwuqACPYP
mVVXnE33wunMx3pg2TUk4CXHxupIrv1mSw1aUf9fUcVE8PyM+CquOywRt2aBaZvVFv1xlf4G1fAF
3pBpHTK3LbR2p3EYN4Zcx9My4VjTUlor7WHnlPn67KwwEEYjzE9+g65uOGKVKTAPeeqH5tlZ3L2w
pPtiCbybfEzOG9PZKRUG28nxDmkX0s3slemyq7ODM3XNMY/g0ZQL4B2VI59bAlfaZcvM7EtAOg44
WjyQlD8idlw8jlP/rvVVb12AouFShrFavg/28DbbyKyiEoRPQGEOe7vM5DGFHTtLxPcyNK/Y/oHm
GMGryzO/PLBb05wddx52U0H1yzKW8AGxUlZ/ojxjzIhFE4ia1Ga1RXLlHX6XDcKwijwd3fJk3acj
Jc0JkyKKOKSEWSvXXVsN/Ub47B1OrNDPwpU3113CR8u0TZq5+A6QCcGqMcCZwqIsadQ++viUYbay
QlR+yaNb4VNlQ0urAZICNKPMe0wuysiN534xt6mu6vs2+KsuxBkmN3oMFtY5f44KquG1J8o9tj7J
IWcHN8dP5CXMrTN6/3PVy18wmADUhFUZAv9sgOEbOe1kWFYwZ3r11HfsIYrcSrTGZk6PXSm6dcDv
irWyD2NnspZEQuY6Nz8zyrl5stZcO6lY8iyj7NE07RVwsmW9tHjOGt2CFQ++7gl5f1wNko3fLFas
etcKtoIXoH4wLuIDgS5o6mIssS6lepoVj17Zb8rRjo6mP36bLBZoRZ289KTFr66DXE0Whm82rCaj
beOqq0KEW8ff7LqURxSgm+0Q4ZlHLQinkfaXwUBoS9IhoBNPGQZqafaMdvGrkXu/m07pndZkQJlH
OIw0EeznVmhIpEWmM/XRFnHxeR805EFlO1BEJwl96NJ6wn9AoRfpeL+16JTGogc/G1T5KU+7301s
S1ALfLFh352aGvIAi8SDFP0aNwLY+uBNTyKSzln18jA2S3uODDYLh9a94r9nWuNT1JbvHSUsVirZ
dEJ5GBGUTk6n2SzMR+PJ7dVvgJet0zj2CzplCLvU/goWvyv20gdb6NVZf8wQeguo5d6rDtbAHhz2
BERpbzo3mTQfpR08qNGNAD3UoJAEellO6iEqIKXYG9J9tA0fUm73v3g6r+W4ca5dXxGqGACGU3XO
agXL9glrbM8wgDmTV/8/pL+9D4Yl2R671U0CC2+s3L2sbRfo3zhakGC0yZIHviNF/2c9Dt3eVsSO
2e3Sapdi/6iotHjWnU2MADoDlORNS8ooR8+kxS5vm+N1lExCIqPdWxn/iIpYIV3UzxI0+KUBut9Z
bZqR6WyOZzMlWHk24uTYe6RN0hk34R6jT9xRc38s88gFko4Qy9cYgmqU3/aeiL2fhZsHl7AXT5Lt
gcmnKLhzKhlQ0Y8zRRKpvrUWn1c5kdHTAsY6ldUvOBVla5L0pWCsj9CZwBYGCF/fP3KYxLMYCIYW
7OpC+iHsH8LI0NIW801YcUjR7jP2zoPs3EcwtZixqaq7qLYRO4c8cccoaTOVKIqpbPvR58napUJT
Jv1je1ahqzFM8cOyyL2wS+tt0P5/paINqppiuGHyQFnTodp0afUXy/epsS4KeiIMwgBCitZvZLp/
H5sIc3YtvvyRACPHZRlMTFZAETTnvCjHe4JFMEyy4FTK4t9WxnDhWbtAwI08rbNI5HHm+HvySEYH
IL4xzsknGUkPQDeTTLRBbMhhJUYk96841IYr7767c0GhDpVB2C3Y/5dKTQbPuaRppFfVec5oN1Wq
ZhCpzWxnAgRmU6avU9YbWLiHd/6Raku9gKCv1zIo/bKiF0cU07lpluYkjv1ZxGQf1imRE2AzdZjY
G49oqkOZE6vAoqmvJDP4fRUeMo+unsIgyUCaWm2CUfRbIwlnWAGvQ3Yx1GwB76Ynyx8RSdbUU9g9
oWeUV6bUIewA8pq3OLixdbnXMC0pc02E+2KVyZudpu459iqS04eGvOc0iZ60VJ1lY87PPEBruZyZ
6mQqNkU4sDtbCDSHoVd3AmK/5VmRf86ZuZcTgC0ce4+Cq3/WbmYfazUnhP8qvHrL1JKOZI2OsXPR
FsmyvqWNY2wMhBVIGqpSW98A7Zonygp/SYs8ZcomZIwsuUk/k1B+dQQg3nXrL/2safOgcvJRtpkg
c9yK7lHBUpk4S0dj5Dsn4uOw/Y024dpSvEkLf03XU8cYxvKZNhWtMsHkb0azJuKFQ9vB7kKbDwKL
ajH6j4jqLpidcDjAnspHrH/0IQkYSd39spJwKV9pG3L9neIH+cUi794o7aifuj3R10yqZIrjNRKO
hfyBPNIgJrgYSO51o8paXfqQKcaFk4OqKdpXn7iBrPxol3/Hi5R9brS/pN9hOwVC6m5SiokeO4+k
hDlPH3ZQWOw50Olk4c+0TSXJMXVroIyAZQaIvHbj95waoHM54iK1mC/nF7KJ8fQU2YOE7ZxkByaj
jiLzXVkQT183lfkIPQA55LKnJu2nnwCTV1F8EZyWnYIkfJUkYB4NvadTcziJJPo5kPj7s2nZLmzz
j1XEghy2iJTypUsBb9q5D3rOFtEkbgPYPu7crgCx8NQ3v+qxRdCRS9MmZcvAip89UWMY7brxwBuT
wHIiyen4mHayz4190RoADLrRm7lFD9M67fjIxmwHlUADyRLhbDjzbVQF9xO9GXt2ecpAqDfYmjpJ
LnMNas5pNzMIZCjrciKte7rWldXdDdJExyaQt9GnZNWbk+OMC/dNtFQ21ej49rokKj1qVH6m/PC/
3tDDW2dT0hCl+Ul3VsUaT1QQCqv3MJqxFETjThLuZ+fa/xAzlEOo3PnsSnzN2GuH34cVkCPDmKCv
VlhgLgiphFN0u6rHWb3SS43h9qhrDFBHkww108xZ052JnHFQHF0JvVd1k+0tMEBy242AfazBx9th
DxZhVZzgaIdTlvek9rhFzuvRBEosvH7bP734oxxN72y43R8aA8333F8cvRrXntT+Q0iCWil0IHUj
c8RF2+F4dbP+7oxoB02wqJegmPqLl1qoU0bfVZiNEU+bsFT30TDAA+zqWfBpB3UtHi77HxO1HW2D
0al/5CZ3fpxSANGN4pVt9LVCD4tNI9VkwTL0sbjol6EjjVrDEN0nKq7/ysSGZzfW/tl2OnNLErxJ
XWAJvmRyqI/7zjqkRLReyKWhPMLnBhGmmx9QYta04q71CotbtaYHeKV0luIYnBuQuK1szxmxllR2
+8imupmQXcv7E7noWRoO25mbsbHmJN/9xcIR7P03LmAv8dfeBSGjPiYkKa43F7Vxi3JpXEgNy75W
dVHg8oSKlssuXBXxsmOJ8gdSdPvkWFlxt4f+cxx9Qfni5JwbcERCM6EKRru99UTGQ2UDGp7auiVF
R8I9OnYXvYe9zu5+B0Lhzkg5R0t5Z8+lJMRdnFO96OqrK6nmLBrAX5dCHC8TL3VFHniMeoV8LJ7H
Iqj8gzfE5LKPQ/+umwYxDFNKnhCCMpnAs5brbVfYUuX8Um1jyTfrervCH2JICDCm9INJPVV3yjR6
FO0U0vjskPeUfpOpRXFYQSle41ICPKGt31HTx1mAg2wjcJFpi6JGKx2cG6eQE04M49JI85edtlt7
TDkpEjB7yqIGlcfQEGzbybMvNKmhwZySCuldhwoRfCib8STxY+/LGY3iaJgRGErkfNUubl+FQ94A
UqFSwGBWndx94avPIRf2JuqDau+31p8QYANXRd5h9ANPru2Q6BaqYfaDh9/UtXFUz4M93TOnL4ih
DttdklSvXjPKE0BGc2xZTDdpN/jnhpRzT5JKXdGLXsL8pmElLwAyC52OWbjtNonQwbOczf4KIH5J
WUwuQ+/ri2fQXxtQV3ZrJjryukw/A9u75Ggl91nS7YfEfpqj9zWg3PiKzCg8O8g3oPsdFhGPAss6
seq9TMYMPMwO+diRXGZt/mblGAD5aKhdyrp0CalsDz6pnISsB1COjeZVdPIk3Ya5pemSw1BUhFNp
39hIv2p5r8LvncNByW1Vshszalmc8mBKdc5BM29qRFwC2V8QKz/Jl8pBxlJ+iTFPmAmi4p5U7wYV
Xm+DOx5ngNI9wjS5C9w03FssRwcTQp1PgY74waeU0p0Jl4TgVa010LrDveh3JH76KmenWgZsJ6Be
zNaxdW4R9Q/CjP5C5jBk2a5a2glN/vF9NCI4y0VNqLwD/z7Le2+br13h6GswM31nBESgSXK27LYK
vIc9oXJu7rJnhIHCIjaT9I3v4iIXVZ1l9d1B5JW1nyI+Q1o6/buj629plBp/j5921xkQ1jxANcqP
vy/JB+Q/VtYAV3bkxo8wjvaHJHTRWPdsYRDmDZlcgDTxBnCY3k4vLC5GgsJhHQGVAjfKOsLb/LnZ
FKZ5XzFY2wz6LbSOg3xldk7zcrclKUKIpHy29Uyb6ff1CNhIflanX8yoAcFU1MdvpRuWXyOZWIUd
kU3XLAJwCEsmOPXe5sweIfCnlZDwYA2AyqMw3rQb2HcqfPwFKZZUJCgCULA4OiYnpd54sUVnPjuO
kAkM3y7xdLHNJQ3XrGPkai3ih5oxgTpHtp+pBdfVbbstjeq/mtuJkKMO6rwMrX1a6CO39nSVNglM
daJfaZn1H30ksLYxC1JM+YeZIryvF3gNb6cEbxB1ZoF7mHJP3JBLEY/RbXKbKKM2Ve8MXnvVTP7r
UJgHy6z6nU6QEa0yCUcF8aXJQ/FaEKO5UajzDobIUTEvlGrC/XwJjXDcUurLgLWMA46LLiNJ6b5S
5SL3Q7Po6Og5+vPGCRhpzTRFwMY++xNYGRnftMncMnitCuuPapjVW88WmwqolR5UMqWzhIwMT/a4
onuACcNWZ6SEwcVvSERJ4Z4OIr7OOs9fc0UvbGRbNyZf92X0qt8BWt19aBXRdjI6cBGW/40ySvRK
VdUDShPfPisbbblesGOODYq3/5xmLj0yMyDZHNYX/nh+aNz892zAu43LpbJSRrkCD5lJSnGtOsQ1
hn9SJg5UaIjoJY0SrLGRMb5aBdpmT9OdOj6DWQbkVKc0SwtLbLSgngBW0KB4iqdxxZwsDeoszNzf
J5X93yjKP0TnGzsPycUuou/uSsiwJK+lKhfFa3tWcfHeWK5JoJ09/ulyYv/Q7YCdTS28Q+Zh9IwN
SV+qBcE1L5e14oYg9zeTIyYC/JmYQSsOvzJwAq/P7+jzBuL28Q/MXjftW2DXk5cO85O2oZnaO7YR
6X1NkhY5XAHN/nvauOpWBn/MPHRusmZxsJYL1p1iRv4efSRh7x3bMDAOlYWbzDZ5zteL0C5CbIMe
idKNHlHhdExk+XBchYsx0OiLlIN/QjlSY6MjryBb1lEaOACViMUHEloK2ZUxJwwovIOeHDZWXCPA
zif0gbJ42h4IWRm9R4rRPBZUcSt5V04XHdsupyMXsMEU4fjNAb0gotKOLrLuMCSbtn+wp7olhjeu
D0U5IJ0Y5bmb3ewQEp58HGsFtuMVtD9b42EyFcUiWEjKtLJ+pi25QIs3enRKohQFe0zYV+5XN30h
tPslKhp9CmnJp29Dvxo1kXxGRFVH2qJcnsaS15VwSGab/2xsFBo5lMwOBppKR0kqPcIuJH1KPrMB
AELm40FlIjv0liQMc8yn81yBfZvlkjbuV1Dz1QCuxur4qhXDp85RjY5Drg8j+PlxBm1gIfLzK44A
4BJ/xrmonOHWm+rZhel7SkP6qRWdReIvYUAJgjmELXRoFu1gPgwyaZoANmd21cNRpN6jcBxPosDN
Xtc1grDes/azpC4y/ulIuzgl4HgvafXRpaN5QMujD12c2ei10DJ0c034HUcDnlmTLH/LCO5dNSDT
qSPqxSf5Q3J7fgLpRnQb48MNDHWJgnEJJdLpbpz8aNeNyfC7VJ577VndySvm7S3dnpxvAiQq5W+h
uUbOfnq8MUnQe90CcnRqt567aZwKbtVEvnPaqH9KTRVkFEjnx5zPEdhlhcpKEZPl54dapf+4OSOl
6RTiNMTWA7Zzektn/2Uq8uLYdOzDgYyH9zZU/83Ctd8lQiSUBPK/TH8G/txeC70UJFjOewtLlPQL
upR41sO/pakTESwPGZsuy3MaUePnWP96xODFhrHjBvIfQcIhd/aYbArtjOh9nPBg1IZ9msC5d6yV
L20snA9vJmiKwgqJlrxNzzhp+j1Qj7u3KBhDij79gjwg8R4i/2UcUWyY/ugdrQSJ46JNllV67Jkc
LF0VdxF5h8YhZ69gcD8lHpmX1MfHhy6APaxH+Az28HEP40kqUBVMpyacX0dLjg8H+dIGSbB74Owz
7spKm28EeUo8h9TujC8W4t0fXbWoN4nmfbS+EM+46D7sTFkvzPWCrrKcJqD0UHDQ3oQqnz4jVdHY
QQvMeY5KAFYveOLr+tSzNre2VdChJ1LnbViKbDkzfYxME5eI8KmsmfCSRoFxdzwSvlcJToqO6h5F
ufyEKSRuNmYSTdrpzn+cebzhMxhodO4z0VO7hXB9auuLmpm8qe6Ldz4ndlyvq9bRaYar89FLarci
Du3XvoU8DMdk3mIboLZq7PGEx31xWhd+02Vphsq+dhGSnNEr7tR2z+RWeB4tSBOSAy91tj7v4Yte
b9RmxjsCO3sOHWkRngDkbgxGsM9CvA4FfPfl79nLY8nQS6QmDGawpTuez3Q05cMfkCHwbyQcdqVz
jPP+QTa4d81M3RwE7TgvnqZODRM4p3Olp9f1JBxrIhzF9MknRI1aax1rORCJ0ybGnvo+srJmHBKz
XsBZ3fkPxxbHbArRROS4JNIEwD2NBPnw1Erh1zZv6wXJnrt3SgecOChM6ifbMb4gOkNmMw7nisPR
LP3j0EfVA30Beb+p/7OSsXjLdfiRT/NwFn2zlMyyFgxLkURkWJ/oyFuaeKt/DHCSXWJ54gM63jj5
WceP0PbbJJUefULtuJtyVZxyu/mlxkm/yaazN36XG1t3dntWDIp/6+WShyQ99tFcnrKy2jCEh+9/
t9/ssQqQU4974S9IakJcibDr3y1ckjs3pd7D7BisQzETBNogCB7UkraxHN6NmQDl2iCrmF6MC2py
6iJbKnNEWO9QP6lzm/bqPHW6O1ohvVRUPS2atBaF2HqsHAoygWMk6aHtETO8fJVXOj/mg+GRBkqs
A+pN8JS8K78Cpvm91m0FfspcO/cnv/ZprnLib6R/eAcxgj6i+iKhUoGl1FXX3trlYnOTXRbYrQzb
f6cQdYY9dYgK/v8ldGzjokM73rsx4a0rzlDruaz+frl+j1SCpE3yBCdBfolEtEB6fVg/NGaW0sun
u9OWW05x6pgNzU/H+NVrM/5ncGp5oZLKeHEXn7ztVJz8g+GrDGn/DLoSJh0+uZj15e+JTfdVfsnI
IruWI6spqw+ymhpVtNW7ztmh2OXct0R9YXputn3dmRIHB6VoU4FIQyjO+qxa7tYdyvHopVF/C/2Z
7vaq1TAkGsLPRtkSd+lnajb5a5rQZdtBSfzP88KYwKLgf6BHcSpnqamcDpHV25dkueDEIcrEGxSZ
njXlZ2vXB+PJaVrEqDHhVHvEeH9MAThBg8rOCiwOwVHzoyRY/yVaqiNtTBRGXl5jcnzXz3+Fxwyn
sy+9T6j1FHWfDBfbjHHkO+6nlySrP9wJPCoyovx1irPmYUvEbMMWqbi+l1lgvA5Nab7SQLdVEwLm
xrPoF5FjcreJg7yvXwldgb4Ptnfyuptru9UzCvR0k05woAaGRxekhrbuHp2sUOfOdqEivIIdV/jw
M3gsr40QJl5PLioc2H8MepYFy0wplT6PrqlOPKRssmb1Ijgw3TmSU27qKMCn1D/AQVP9Zkf1LR+a
z5AD35SMWE17YHCBIESElJC0bniD3dv3YdG8doTEX2K7+935PFexVULOB+ajnwlPjnvT33P/Rfcu
raK7NbrXtAzf+k7EpxTM4n1Iw/gyiKF4GRNi5SoLzXuzeGKbFGFfaTjhzl5WUbtlpKupSu48FIHR
Mr3K2cnOmfDuJRnyN52B7/7Vrhk5TirHd4lAH/zylwt54WV0V5U45jbxshTYfvSrtqf5EGeo9XWf
v2WJ0SGbb94w/UQnM44qmtVstATjodGFesawZCcvgQagR9E/orsdj5iI/ddUWtRtILjZTnVxqkxS
pJ2EhApk3odFzP4ee8mT/gzvaWpHbtebqA2osqYreXpJc83xQVDS60Z2v1nNTTNVma+oi3kkqOes
azhO0by1eZRRQmKUL3nVNXtT9NVmPZ6YvcewINEbADJSSlqS+RjZ3BRMGzc3JLzEGxkRmLqOq5hH
AZi8UD1CMDJysi/43ZlY4vDfCXsMR24ve4V/JqNx1ZUr2ulempQ0eQ22+h6WD4kOiMgIu7NfDI8n
GolZbLrqFWPwblwcX2nV2e9N/dJ1E94Jx+nta2uj4+3x27b2J/218cHUmXeVXu9hD73YfS0ucCDm
1ahY4fF8HV2XU3mfXM2JJhHIJ7kX0Lv4Taab8hz90LChRw5Mv8qlQtX0hwmr+WLpik1MmNJjRJVq
+GiSBtb/woGh5DgPsrLau0rPOwahYJkDsNtSI1YcqGfu+d84/1ZAwNBDi6amf8dWhZI6Hm9zXWKK
1OE+gZW9JIgSLr0sQ9Z+399kFJb7G+1Y7YXWzy12SvMcYkaElK+abyH5ppemMbGZLCEPVUvEJiuB
vUM7SsNuVbY3r5zbW7Bc6hJ1s6LqaQuo1RPt3ypkz02pdxMxP1IV7nm9WMtX2pwxvY2wTC+qiD/d
3kFZ3EkfPy1ZNipsj1E0UVDbxTtEF7CqfsyLINhth4dx2sCDfY8z5b66MnUIqEazmZpUaYoi/JCN
VZw59nJEQfBGncpyqy5Ys5fRfTCTkhEBKm2JkGXwC0P7JfVoCQka09gjhBa3NqG61Z6tA+U65W4y
3U9VDRmmWOMdUJrAdhclD3dOILyJcUKcmoziRmlmEWI8BGx+6JrPsWG58adhPraxZ5KLa1I3ENu7
oiob+PCGliiLE9+iG/GD/LNNNAXH4Ww8wROvodUeV/cl3tCZGFnpb4YZkoQ7gD9OhRMJOxYOOmvG
CsCqllCegIvoNS32c9SXr+0cHecmnS7RMpQ6ZDszGFNXLJOTUPmnoZr2BDRZHXGrE0RaoTTFv/mm
ovpNDHB8q9Y0r1vnhPhheKvt4Sjs+WJiUkGHKF5GVIL7v2tR9LuQqn3FnvC7mcvoAigXEiXd+4cg
wnKexs2PoBRPC370mzbcf9h43DsnzkeDuHiTl8apj13jDXyArqQZx0uHd49wUcxOop0o24nFLZ7x
NbN/zKdMJ8twA6gIov57rK19JJpTVDXigAJI0qlJAEshgzeXdc3EbmVNNc7WkerXQ290AU5oCm1X
OdmKu7WJXRw8VdAcPqvveZtkyBFIXdeY3HcAIxhM0bAew4H8kkRhR1yn//VT07qnx9mnxbpNpult
ojSgj2gOthyRAlz0H+lIzYzoyP6eKqxxxRhulZXbx4Alj3CoYP7hKBY7xxTfeCuK/XrvzBQ2zV4A
5Kvl1oMEGOv8PzS75b61XfSlFWDeTM3mHIujV/TzBWTvd2ynxbFUEyO2boL71JM52Q3ITYy0iU8M
kwfedOr6grHdh03mPTs03iMz5gAEzWG7nl9Gu4jeO9KtiLOABSMm5xL3df1WDMWfJEDj3Y5IrTKL
Itu8/3Am4vo1FCCuM2cpzePMKDsihto6aV+nZQX+qwpCaP47zW1EmoUFi264YNyR+5/ZNemutUf6
uYZh2EcYeTG5lD8gFvKTGWTFTtJGtc/HKD9MGH43didpahgoEBNphrmOxKha+MNrh33VkxyDJGp2
soKkoOgX95/MO1bdwbdoqiQLo+kKZGN1ZtKTjjbK0eBfWYoJtfLY3Ks+eOmSjVu5PNg1+UOWXOJ8
orS90kA/vogRw5GGyDqE/SCOzUKz12UiGCLy6GyUkFL4Hj0gnA+tQusOK/Jdo8NNUbzRRVAiHlwy
F9b0hTlkg0CDeA9ns3vl7Ex6Lxt4XWgUlSIzMFKX+D8dXLHYJG62SR53g8hkOxKdsVXhsU7PtPHl
bxif1S52m+hcLStu5w2XJPOosljU8P4YJ7fp1QtqKAgRJxffSeLjGA8Xb2nkw85U72LSHTZTw+kx
RUqxsTyflcJFrhBEmnbomMRb1WbdzkjyfrNycOvFMsiRsN1h4Uf/rYZSvvmUgJFGqD+l2MMbOlD5
bf9mRcPDMNkQ4lzr419Tk2o0z5IgSE5RqYM4ZQlxC1pSjIHKZW2Jj4z8648JXnqmrWDIZAx17iZ7
m7Htqk0k36UxhYd4Io+kSY1vhteow+D2WM9Axe/CpXxyKsS7V1LKtqKnhiXyrbDHYhOb/1J0uoMU
G74LxL5bm+assl4oExaJXYi/EXCmNayDNo27sfBVZsNEwsnx5iOLRXbUP/tUYBxC8WEcgsD4J++f
A4ajR+442YOYLoKleohNtotd0qG87bJBnlVVJDk/J1xxqSVJVUBmt/VSOP7/vjIVDyuW/mvatgb+
ej7DhsbG9TtT0SE9ZohvEtm1FzApsOHE6N9Fo+N7Vxc/sIiwrf2xWqK5G2m8mgkjkx1ZuOCcyboi
BN6LAt+B5zG2d6lCxdK4mCcHr3krRUMTQf1nqprwlrM73ZISeToHlBerCdo3Bd1FSCMpJDzCeCiX
BcbGzTiFDCyLYdGYDevhQvFNNShBq5NqW/RO8ZWxp84F7iCMiIz7joMSN0POf10vgMD/+wqUDCMR
D5JccN51No7h0DeWdtFMcyA/oQ/5pGNpPAdT+mdlapTV/snsTO5XfrZfSNrYcpANUe7IR2g+I8J4
TvZQY3tdjhJzSn0j3bPFoavoS6gnjqiem/4qneq7FlZ7lkt2RzzpjVnwFB4X+/7DomUOuTtinMG/
rT/3qgRbL17tmuxSvLa5Ne8+4r8ws7JduoBVqsWQq0oACiOgAHgc3C8/qY+BBC0mYFReBoUBoq2J
5QSzxDLS34tpoIGJ4JLN32XT5eUQGRI2j4bUXickrKadeM/91n1tuvR3BEGzS02FkIj278IvCQ0B
CL6ngUWDJj5Z5r6Fec3k26rJRI/4/1bkntLyVRquLKs8YtqCiMqcaxe67rE0yn9mP9021Rg8Dcu7
+py39wnd1KfMJfzIb4yD0kjC8JGxYQIv+BJ3FOQtlE0Xv7nexzyaJOehsN0I8gl0V3WHWoa/gyaJ
dg76n21Iwed7zVy3CyF2CXhIULEJ0TBIw0X9/fEb2R0QHaGoaNvfGdRAySRrB/PwTqoSIgTTd5+4
+TVVkmW9/594YCHzjf6E8epztS56kkEl9KZu77S08hoGs+Xk+NW+pGbgmPfTafXbEkZxnAY/wETK
4ttM0cVJxXNa6CERlx0qR9S7Tgrf04VRvyfaQ0MQ5PVukUCxgATk9haJXkb4nhNjjgDHMi4r3b2y
tAu7rjSHMxeWern00xbtZXmOcQUgcQmemC37q+2n1M9ZeLHQb75UctD7ucSuag+Zy+4X7z0zdT7m
Is0P3Db4VhYzNMYlysXRiC1H5pEBq04WBfUQ3crq1/onvCVJBl3pC+IRpG/1uElHj+Wcl3SyIZbO
vV+gDGro7puk+5g8cV8fanr+MN5pZR+T2YReHtP5kLc/lbD1WbdWeKj6URKk0gsiIrzhEdjj/y7c
LPluaOnPCwl/cI2KWJPUn8gVn9SOnBb/urrJtXYNqlGW79kAN0VMBetQlsEXxr4ffVZV3wwLcRmI
xEGhrMQJJZ17twTKDMul894Dq87+Rla0SBSWs2aE9t/dmXigLqsqxDa+DeW8SQtknIASn6JU33hB
3pG1BziWv+CyfuW66F6sQlNLttCq68Vd3eVURdqGl5+9Nl20W0tEx8C6VSWxdQCuc87rxYhsBCb2
9EZ4GYD34hUnq+yfoWtAPQSD84tpymGfJxjoFsukSbNwNhnttkZUh3QBBryfgo8WXeN18iu6izGl
//0OVHOflKQRT0R6fKq+w/RfoG51m9za5xjeNkFj2DdjUO5JOubZEsAFg+P/cfwZZ4Pu6FqU9k8I
ZfsrEFa10Q2BWIgb/10p0Spv75XXTKfWpOXazYkpXX9dO09MbBiYgICcDlYgFUQmKdt7KL/1d848
YfQaZLtH0p1uiVCjKiJPfkRl6T1xpEE/B6G/N2V6H/n0rl1wkjX2tNivPEpy4SoUa8YhRnO/AQ/H
pp4EJgRDCqgUU1Iqsvw96ZCXWlH6y11U1wHtz5jPynsjg73mXiWBvfqIDQibdTUoqpbb22g7Ul/F
knMm6WNHWf22/i5/n3lf6dJu8khAk0VDuEQ/Y5VDvMuSsnXh83Z9SaPPBPl7GyIz2ysTY0qo5uHZ
28WHQvBTJrK8aZtCDuoqESU0rvUoyNj1fuHtxuLpqu/40B7GiEJS9/70szvyRGL3sFE2WPZ46jUP
jBfZ1dYYHyk64JujCQ4rDSMldaemKXMxxSP8YN5eoHpCJFwQHMYHJ41waCnH2qplq/KMg1RYTka3
4/cpBYz9CYvcFBxrZwYfkCN8m9Eb5KSkxs0zYTYbLAW5ngDgKfoNA+d7CjBD2QSuauyLi8TdSchw
MNOHQh1yDhvvrXWANAKfti5pG91xlag24/TTpcv87A1js2+1bR1FYx5kk00nPWQm/q5a7RMFONwp
72cFGzy0qvk2ZRweAjhoiqdLFOAzJaq6D0+uVSLwX6xLSNDifan5DLIhwKTqZtli9eyu85K61Xoj
hYaj7skdgbZNezQDflgMPD/Ip+DcyF+zzd+GkvUFUImaVgEBKoryXzBZf0spB6enONAHQp9+gh/Z
L27DrongZNjN6CoJh9gMycTxusAQ1cwM9wGRQNU4b0dXfmv8LxC7FjFzc6yHwkUSObqXabms39qa
uW+UoMQEl9YnnwQNcoYS80lMgvmsa9ntXOR0iVAGSEPov/tALExx6toN6uFGsf/UVus/C056fsAx
yfdTWoBnYT8zr0SPbCO5iGfP2oUFB+yGUz56K6smN4e7SIV4ZKZJu4cU6T9GoCw9GhPg5TST13Rw
czs9dD1DvzHTwd0vprcp5xPKM8p6RjOYeKZywpQX1zfKvK9xgtCq0By8GNN4cTufEHga8aZFRlFn
s4fXBO2lxemXpoYAa04p0mtwTfJpRFLokiJuL9rqVS7XmnSUzTo7r3r50pUIGBH+xNKJ4Ywn3rTO
uK7y8TFkyIwcEkSTKN2vR0lExdSdFQ2YVyvfcOwStR4TuAWrlVyNsb5ihNk6ZTl9N4rkwzCUfcFd
szFKBMhIHJFWkKgX+PAalKjs88VsKJop2/sltHdnl4cpIQK3Dfz6GQQZyxKmurh9g33d4DL130gK
2sUV5qXodbXXl40x7dE//gjR4GMR4AJquyzKy9iYDYba1DE11tJ4ExY+A1vW5G0ZNNJwX4M0BNCG
JkhridKLPXywLjkA1GZVbocELW/cybTufycasLLvUWcsrhiJ8yE5tKHrfbeE3o2adZv4nVsa/AvF
AAsUzNgWjegjN4i2rafhYiHnAIbxyGUaSdtyK9xDrACXTtvDAx2LBlgtAhghN732fjQ+RJGcagXl
uUpFeX/fwjkKD6Ue7q3pUTOa4bxeh29fkY/i5iXJcYuDPBLTrihq8yz7kHIjO7eeEj68HOyKjJPh
/yg7r+VMlTSLvspE39MBCSQw0T0XwO/0y3vVDSFXkHjvnn4W6unoOT0x7lwoTjmVCgH5mb3XFqzr
NRxBrFD2Nmmqx0jxRuQ9p+2GqzG301Mdx+TCG4l8nLMbuVb4+kTRPema3p9mFqFoUNfuyUUlfGGj
ViRLwW6fjJpUPJ1Tz6zt9kf+HpiuAVZs4cjOuuQyKyrfRKiPDLxrw9hD7GBhNA/JvGa7ZE8NiWpQ
mYexK4/g1io/QlzE5IV1oQcZL9b1y57YAbPDe1VsPi+r1pFkZrnDAa5uvTZODnnuse6aexvFaXqP
tBriVZ1AfJ/lsKdNY8fYEQvl1fa5oD5DBiEk2o+kvhZNg4s2zwigNEssCcLcNMjagRqBKSv2T9BH
QWrkBbRJSMU5YVKN3mtwBESFy4dEnoEb4XbmYbib4R2zh/GG3c+EAQMjWkLRYAeo1DHt2Ld0zvY+
zKIkcBi3LmwikBjLd7ZMmE0K9M3NsXKMM5aN8uQZGXMJV1mBRKEdztu74ucDX198ScHKILxOyAqK
18uF/ai52QRAuDN8cnfd9lYu3LTDhefWTBxXctdpeaJdOWjY9VjWxsCUaZOkLzECnxNbeReT91Kx
KL7++ZB0+hsEBUyiPMhnc1LaoQURmi22vBo32oJI6X8bRdcqoJsxRGD6qBccbHlZbbICY2lvmcdf
V0XbXHfb7NdNWuMahPn2gmO7uk4I/hj6j9fRr9V2qztLt4cTh70PIOaXiFxj7wrUDabM5suU/u3S
8FLwd0kF0MlMjRuzvpsLi1Jak+0zA6KwyrtXyGCM1fEAx4QdlWhRmo1/FKknxCEDq5GB7MXY/I6X
eqAEKkC5bx8AIWYphdZPtffzwdT0+djOIw0zUqUNT9D8LMVlyhPbdMXBq8vibp7ym9Vuq0uD/7v7
+SnlRJ9CbPIDET/XZdYffuifDfCyc6xR6o5FfPrH6oJbgkxdFFj5kr6AigA+x+j+WnXp4ad41jeQ
xuwh4DTB9bgCVSCSohDVo8P33pjvPTPo6Ys+Ric/klpovGWm+RX19e8yK6+H2oivuhkhHiLW5TUH
B4KzkJpFm66Q/OVhPjhUgQsqGa2ZWbfERRXYcKpeiy5jLdvrh4TiP6RqSG+MWT/EZmve57pp3mOC
8kKNgpRRzgym22MW2DHn0ku5YYjY4ZTbpNRu1vYkGj079Cs5WbqeDMdJYWHgBvEesHBPd6a9BPXf
flR4D5mFh9oscGXr7fbDrDaRBvPU/vyBtfTc62mpr35+MTHY/BR6857mTQQScGOPEyC+HPqKVKCq
mTey0VqAycnFzZr173NtjCNiBxZH//G/kQvlzGMi+fOTabQUB6HqtyiLSPqtsBA4SeldwISA++5l
+sHAQXRoCkrBBbXQ5NA2uzp2tImtmi/NVQEwSMwjs35rmrJrDY3qdd85LQkjOtWE5rTQhlJdZ8D7
91+OdOPVHpRxtFa3YZ2Q5Pl1qeilKh0B3c9n+Pm5WMlF97MNn1e4YiCvuG2IHQCagXNrRgnbVCCl
0GVe/vz450Oa1zdmYg3HTK8/lh8gnRItY972iDrNuh8o5xhFwfb7ueunrTMetg+t675CrIiRzfX5
EWX91U9HYtdedM6i9T8+/K1LyY1+/z9TlMWW4PQH+LPu6FI3PJ55G0KZ+U9RACnkZE9hxWLpRC+T
WO6Vh3nvciOk/SyfPHu4r+vsi+mDQ+BcX163q9D3vQu5PmF9PZWT6/eYvS5tvcALmTUPjYs5Oi3q
Nlz13P5fvmDjn3PNLIMIdPDXtke6JFzg7df/U3iXJzMp1UykXNYDULBhIeMbV2wQ9WejaWGzkMsz
jnHoeNEQTsqWe7TZ11m8cOKltnV0mAz9L9fwv3CoDWHprM2FB0fbQ0P0xy9pXgEoTmOX7LSRejiB
recb7qlxjRt7LW8WmY5v2sjJTRaAKuLxidcoL+TFfR46F3CUe7suB8sUw5snh3OttctupI/fIwk/
dwVbaLFo0J1a8/3n6/5/0dz/uyzSz/lfP6t6adES9v/2CCGlKv6yfeJ//ORf/vCjK/XZVl31u//n
3/WHP9T9288vx99V+N6//+EHZIRD67gjUXS5/2ak1/89pX77nf/XX/yX75/Pghfw+69/+qyGst8+
W6yq8g9sdh3C+X+fanocyvi9Xf7Ln/gbzV2IP7uetB0dw7gkGW37Zk/fXf/XPxnyzwaxpNt/tuW5
usWv/D3T1P2z7drwwnXhbNT27QvoqqFP/vony/6zY5kS3K0rdFfXHff/w3JHcbPFIPzjgebrsjzT
lrDk+T9hm9Y/JZTEKWhuq3QaOkZWKUtt1meewldLwoetm5tysqIT6usAZQbJGH0xowOo9rkazlpF
lq5CkMCWPbuwigyDnyzqcBzsmMWRe6tXEbQffSDqBQOBwXkbEwXOrGmxMQXnDQKnVRJObMURAdJE
ZrGw2xJSKVh12ee7qmdB3vAbDC15NqyMYs9h2C56oIFjnW6DZFIkQJvu0twh0HkEo8XbEovtKppT
vM5xUNnGkX04tHfoFyTBARS3DZ62LDoBPG7sQXuuO4uNkbPHzNfsCGv7pTptPEZmhmd/Um5YGNiv
vQj9AdMBAt218UHNT9GGd4jjeDea3pNOJnQqABxkkR2uDYXSDCIk4YSCBaAurLykqqwN7ZBlTQ8E
cSGvOVa/1ORcZmUynU0636X78HhnXEiA736vTSiiAQ1VTZEc52F6c9e7VhsjZimsyKllfVPoCWYW
ok+Yxb7lwMcR3X/n/fRocgz71TK8O3lhBIlc7NBECF7M3+4GPl+4HAFHLoACDfiW9zsyqmtuQxIr
quXkWZ4KM6EfdNo7H4GJjfd/gAsLvo/409xMI5zp2Cqibd2ObW2FRxQuJTxAl/xvQzG6m9lz5MmF
UXcIUyscaaxI/EySvKF3w10NuZG0DniPhJ1Aj2sZD/fOaXZR7E3IxsDBkKXpDkj9SiDbBQTs2Iyp
DhOG2hvmd1rGF1PCDFubjbZt6wGkvgSftounCwCQ77lVWGc2kd/L9FG25m+LOIXAaJOnPhevRoQw
lrAfLf8kH49QWR28NqqR3QKOKqBKp1O98PqDYEWxZ7jXh6Nn0dMUuc+kHzrzJJ/hCTwpAkP7OntM
mxyaKnxHTE7VwZkh12nDHCQTG5BSx23PSehngnFG27eEnufpJXANZLMJEWmWQF6ANoAkxxdm4+Op
HL3ruU2+0QJn4XozVlLtoUjjtzVhSwlD4R6TmIQ6+6m2svyyHZvVT/dddiuGD1qbrwRjMTGB5EtZ
jAtYS8B8o608LHK8yqw3oVPxGEV7gRCDMSRZUyRfoeKzp4kTsuNAlhhjY+Mlr1BelDOUocXtnb2B
l5pZZHPE8BjU8/ThuvmtcPECGWQJjr1HMyPK2E9widvaF7SR9ZyCQQrWVm/DIW6eS3su9oUxYo11
Vm0vkipsG1Ak1ahEqGZ0HIZYyqOTgEwpRsvv+nqL5lVgRlf3O880sCER0hevIYfN27LNGT1uIJN6
v8QIdVZPftjelmBeu3up6+khb+wR/mLpT51bs0n3kkCC873QvVCY5rNVltmpRwLOm1jspg7/Y1kQ
qDCXb3qS7uD5K24lJh15tnBjdGRzeW7ybJEzvavL8j3X8rcJZR8+SYK3ktl5z8i2GtLkpaYE3VUD
eTct406AECTB4AYEU9yEScmM2lbIHeuEq7zd3jO8E4HGc9/ldLXGfO104HTNRdOOJj5vm8G9kR6c
hBy9cSTRHjgttpimxBI4bm8zOP+NoYPKIVxmnBo8XlikLUKazIj6grFSvdvCONkfOxDf0T60EyDf
LKPvnzT5pJn9mb41mEcGe2oTDrpuHU5VfHR19bqUZDmtCnuZXbiHSMTEq/OiIAUN6oLj1ud+Hrcs
0gF+DPEOACR6BxB4Nj5lauvyNcxWBgPgbMMxMzvz56r5UoOxa0vn1tbzNwR8W1PdEABvnbBtgP7q
cq7T6MmDTVp4gJwzPiKxf0KQk/oF07/90jN3uhsEww97ZshGWJ4WVCMG5nF+jFEk+sNEJ8CCqGBg
fdfk2vWcenQzCq9Eq6kns0CssI1oUCXMwVpqL4QYHkoe0ngKmSK+juLSNAYsMdvGf3Y+I5c1e9+f
ptI5asx9/d5maOUw0SJuzf321glcgP01aN2V6keG6053vQ4XmrCJ/gYcQpQddn6IZXU/EJgUETbN
XhWPrJp913DPnmMIPBAYdlep7pihq4MiGsEYX93NToCxmiMizm8rwXvBtGNGr7Z4zdA0h+6I3cBF
raJNTgbMyiVbG63iAmBvMMsqLHQmMbN8oK2IYdrEF0Yzbw31q1Uywe0GqIWFHk7uW66t4841vEMt
ajDUwLKDHnxqa3LfZNHs+QbJAkHpKIL58tcoMR6AA4D9nBDrdyxbgkGCl+ewCyms78UyFT6tvbk9
wrmOeT7jivE64I6di2dX9l+xjc8dAzjUZ+dzMdo0iLBIwocm1i4CizN0gFKmxk/cFNgDrm3f40zP
55hyoSOfrtZwOdYTLCwIPoz0FRix7srYHMGsTb6IY9sxSWl3/cQujXsYn3fOy9GOXuNV7ZYCD02d
Ib2yN3vFeFkCkRhV6oWSh8tPlvai7SPzqOUOsYVIx4TBaKxxxwtOJ+wklYTjwzt2KNSxLDhl8UEV
vjBgi1Ue2X9xCUnThWfpJv2la6oHbTW/PSe9raGKUBpdof58tVwge6zyOCC9/r7RuG56HcLzANxd
sgkF2uMlinQF9HAoGMNpxcqYs3WyrYbBKeaDDNFxMLu/WsmgM84Rjnp58qFM78aBcBOuM9F8So3s
VgBfRTVRokXkE+UB6ncLG5jL9o3XQTCNaldI/dQNjQzmiPW7aPt7tqisJjUArjEbnGg8RZ3ioTGd
Z6dBZ1TpEsqtYA27rHZIsBfa0xpubXc/TsjAk8mI/MKYT5XIF4aQ6OhqWuHe1m4h7/L+ZyqaDiV7
LM+6wCKX7hbJTQOhrlgwN6Ydsx1KDCImHHThuzxCIsFcalcS2hY4MlvpJKH6rlgRappuPxosJmKg
wCK4BS6Qiu06MhN98TTG5Cvaz86d7hbiz+o1xX8r0H737aUWrfeL0++TPhGBGuzPiu1QQ2JJFpFB
70UAzFxIUl7xS+RMWzr8NSZxGFpcjQGBXil7ynlf2TDapc2Iknc6k5/sggV7QigLk9Ho3uJYDpx1
rNm49MEYCxZslYqpyrQrbxUnJ+IuXZdXzI64sBYsYdZ2JSYw2Di0Lh3JlS3irsOum0/YLh12McAK
NhiLJ6mW8N4z4yAxdMOfGI+NhJZYRhUmOmRGq/bL4k0VuHH87A7FCb8x7pkZ/C7WpC0U6HIeAySf
mi/G5UuC4Kq87t4jyFIklBF29J2ZXewz/H5gQUlm534eozdY2e1uqbWLCh1AYI3wd+bZQXho1A9k
NoZ1+g6WZYGCuI7hVtakMr0uGVy2mROmNTDPhbIYbmtO9QEIOpn63yxsdhLcMk59HU3vDOBHflCC
UbUm3UU8GWj5K4Or6YJFFd7lHD3KPMU5YGXvq8l6Thcsr5cXFh0VKZMoT2wMSqptiSDNHYcghvKx
evdy83tJavzesJVR4XLiFAUCNtZykXxw4FAFUa8TvFm5wHiTNXCLtfedJT2mUrvsu1YemRm9MkYP
OkgbZJ3y3MdV+ukJ5LB58ivbFEIUUhTQeemb8yJ4EXaPZlW85bWKiJrP9/Q7ZDWazs5eUR+vJhq1
Qr7q4CQArwDmrcdpVwrnE0AWZyYilgk289gZ71a2PiR9FbNuX7/SNz13wLTP0UF3eDc2dVrxfG3Z
gfi3g0Xvrsw5QqGMN4QVJFCUmPm8ADcdwUEm+fN7Lor50uQGOnUTxyJRGVJS8+dMg+ucV4NWfbqx
/mXTU5JRUE/7Iuo4ifhtSzTsjA292an82s1Kta+m8giJjgSIIsl3hvyQbq1zGXEkEdpxyKwBs03R
cArh1NuN1LJiSYATrXm+r/KBMxKiNzkBaejlPYqWcDEUEaJaoXaGg4ndc6bjsM4st2cu02BprMi7
glyCc8QC/yC66Rzbi8dlxd5vpfXFJB7TyrZJookAbHfs1PNNn2K567u9VFTXDfViXU5Byii/mdwX
k8rXVvHtpNk7KC3oYyXsA/t3UbQP5D75OWCZBXwG/QDPKD5RE/pBftPxXfDF9mHKC2Iqxmlfu9MX
HsAaNHZ0Felo0aeOi4fjC5wNia7oONhkrMSUgpkpSmhKiIq4a/rLBRwtgyj8oUgOd5lQM1Locpeo
9C6tciQ+vAvMKi1Cp3cecJXcJk3xlE24VpCMn1xMJFz1y3n1MCDGEMJGeOtIGC+VV18K5OqpZV+l
tfaIBfumWtUvwd/jR0EdkU9oJIW2L+roWGRMM7uBZ8NWighySGX2V6HwGziy+OqoJVjkrg+uae5I
AEHpwltQTp80vryns+pxxS1PzG700U7Ox+wCHhCZ8zTxRsz6qqdtI/FM0nUDcYn9AW7kMReJRijq
2QYSSRJRcvRcnntllenJySTvSx1VQsKegCTXPqQ7FcfVBte/Klga/Pv8GtHEHtZ8QaWb7812NHdi
EUjGCptTz7x06wHSWlfpu24Gc1KPt8Cfr9uWPQy0Qns3NSBCFojmDI8DtOvorW1U5ExvMHd4HAQd
OpupOJQjB4+WwHxfypXbqjSwTcAkqVKI+qKJd+XEjJOiP0y6IQmdZXwTpfcRv5jmBD6xSVQIAeXV
GqhwOjndGS0CUqf1QvIMxtOMop8Kf4WBoZN0vM44HOAuBCP6dgS8NgqOkjuiTMc7sVokhyX3iqhN
HX+J4qxeBUK+9JUb/kpX8bNl4r5Sw023jMd8PJumeWBFd9VWTTDyeCT3Isor0K5qD+4j7GB5tkCu
+yrg/XdvLjcsjBoTk9kWJUZSE7gcmXusX+zj1cnKXHiIkMRBFm7uy9tGG3frgOTTYIUvH8QMHyJx
YWQOv8G7uiq+Z6FHIqlFeIg01GmdEsjhF67OQAck4wl5yYilpLtqY+8RSsHeQ9LQmZyrRZW86nP1
gXyPbXem+8pkSKDRC2WpyDHDeB/N4JoHI8L9NBN4RDssfJ7KnY6mR49zIlj7M7bPX31TEC/tMVk0
yd6LnTOxX789altrBeIxo7Jwi7tyAEdX5xfjRG4Ax6FJTbh6iPjBdS3Rfe0APh3MmyHvvqkCr20H
Dr/j3sqI2VObFc8Sx5KarjxzPAkzosNNDpqu3TU1Ij6PIAbgZ126+HWNDibW1xvbmVq/b6JP3OLH
eaWwg8KNkv/UcPADyen2MRG/+kAqQHHf6M3Zjhv8hSTMo395MSwCKRbjcUsCWNPpWFt0mFaF3we5
GrsPemSWfMk6nesyPpO93RHfkxgHR3grPCUiR8yh9SeL8khoWDG2868VpH0kmi6pOjaAD47Yyiqt
PctpSXgTL/UuK3F503ameXo2oik9VrBWiite+W24OOA0pntzbZhA0IA7VX/hSecpjQ2Tk6eiMeDY
8isFnSIDPuK3hfahK+0L5XZGCcncoOeVt8qvASobSW6XyeTttRGaXDsULBFE2OjoAlwRv9WWuECr
9gtLq1/hEUclOHAKL/skx5Td9N/O6J7WvDyPsPhS/tYGwu3oFb9XnQGOI7CdaHzJNpHcqEh8+76E
2sVnjh4o1c51D2ldaMazzM76YiY76FVXstO4VlRQYYRxr0DADqj0Ls+cz2Ih/aPUTjRu+0i6QNQq
6003ypM9eCfkW4UsnhB07Io8G3xIBjuz7A9Lst4arnEkAlIwFdDCtHuJyWCB8I6vhD0x404wxBZB
ctr3mr+6yT1A390onBeMv9MO03GIiaGmj5BExCjFKwhQv6iZTI7mXYLF/qoh9zx1h+eZJfUib4ux
vkSuCfSWFeVFbh9m8N4EEhXPa6TVgVltMCmawrQswiJygwRRRmDSZelLfXBNuGNeeScy7Rnzpz0e
mqW+dYs4gnCM3qlnoKQs/bc3kMLIhuqlzUkeJkMJHcSw5ekxCGojpjDu/DrQDRsuqoUWEIevtxOw
MfAwQYJvk/VufRwMj8ymlfqTPnGfpYsVZLzYOsPLWFxz/zby0HGv4T0Px2YYAQ6t9gmZ7UlQHACf
wYO5bkeBif69NrjA9HNBrl5kYx8xIVUhMpP7uhj2hMLQV8IX+5VF7wAf4wC94l1nomRzSRkpR/oT
PNMsZfhie/wQzCOxS+xELsowHd/xI8An87KGF2iA5WTYI9pkPNCCjaWoKQJzFk9d4V2XeLaWyP7N
COWss8D1+67/bCWPWbzig7SoJmvYHYE3Yy/gHHNw1QwgFjSb+I+lTPbRvPA3DfGHXJGWpapiSMS3
X3johgB/ERxX1l9G1v5KGd0eOTl2Q7vwBuMVf0tYIrkKZfqemt0tsvzQy8zHurHpQnVm3IW3tKcm
dV4wJ09XOiddg53bV7F908EOP9PrWTWuEeqVLFHXkm0oBzoBI0M94d6r4G9kfCmb2vuYtF28fTuu
izm7tnN8U1peM1lOgCzF5O5gMm9Ze9tZiC5guTGASRw7ff5SzOTitUn3m7cByHf/YeKx9UeFcNLo
6s8ca/lBRWaYrg2owrq7rUce3iHXf4lWfVQFtP8R738oUu+raOw9AiVc3AjFW94ZmqSpc5kTTXnU
sgemei6GyU9RS6DK6L4QGD92HW+uSMqNLpuFuhwxamVQSAxkH73iAVkLGow85Qyxuznyc8lFtdtB
7nLsHER1xcQNoGLMStPzmygyiA3fRTK9okL7TdAXLTSE93AT/qPtI/0kLRYnUHWL9yrfdFaey/eI
tjZjQMFWm6R0hEaUQAoIWsXQZMqY/s/6wvBRmPnOw+wZRKinfHN8qrLEutO4weu1IfwoxvaBopB/
++alwS7PYDUoJYMhjanMYUJQgTluPMA5Ri3Sl5J2h818D30wj+V7jPOCsHDkI3X9LhzmiTp/17qY
o68IRBwkeroa6Akvc1SIc4V7sBcr+n71WAGLPFZDvfj9OAK8J9mpYtUddDIJzY47ckA/bGXxZ5Mm
+s6U/d5raGTBKq0QW0ya9flDZiDJRIz5rxx0Ui8thGcjKNzGZfQhMXzsGiu+IUnnQM6B2PN4cXMu
zMjstoPzpuFap222aUaWL6+Mie8h4jfHwUwjTleIdfvEaPk6YQHAwAP0gpYlLdWVykG5hmUyfBlS
XuHavpkaCs1pKE+40hryjOqLrp4yLmLfhLlJi1OtLfLbkSeKEd9ukC5Zwcmlm+o3WUTh17XZdWHr
yJYcn1TBKZg6HmpGPwcuEHQWyxfHApvTXtIQ+hrOO2yEZK31Dei0ZrquajChxFhx7yqKAluLoCjo
KI6asJ3rF9UMFyJJ4TLFKH8yxzvWxl10Q2zCcMvWjABBvoGso+pHWRBln0M8Z+hMYp6dfcYDptnJ
O5QqX5CP3SkE77gz1BvEOFy3g68ioooc8CDT6lQwktaLCOATwjOJTTQ3CEGRenbMIPPcGKu8F3Bx
ac+6isA6cF2do+56nBABN4zfxYQDuwmpXuV1BfP3sjLOmVu61zEmzdbj0e8XdikMFkhQXdzQ9kYm
QPiANWmjIqnGfIfmMexcsm3IuZfb2NUMHAzkrYF4aRhKL3AU7TGiMUDNA5ujUYZRnz9g+2YTtizE
O0H+ZqrqJ+rK6IsmMC0bZ6SRXbmcXpmeyfPCs9dMtNGqYertMPwPVspoW2v1bXZ22wHF7Qh75I/t
3ThcDYSzetlOAVu7hE6vmQ+phoS3GXlOh0S7s02e1bEkzkJKbGAeWc32yDI1yex31MLjRbGOA/+g
99hkCs+0aD7iPD6OQsc3ri9s+Wa+JLN49TSi4QHAh+P6ontuFhRxK5jYOkdLM1kUcBP7zZzfoBES
HFGiCWfScejkttbgO+vlDBMDy59iX6HLlo7HG7C5E46cT9g814YJ6bxmX24yP9Vqe5NTBAJ79JBo
YLNqbRjlXotum1Lc7us33igaI4MY1bsCGmsQ6Od0uHzKrDGCNJv2veUgZBxA/NksSXJ8D/MFNiDo
IZn1mrVoTNfV8PzVQRiE6h/Rb3vjVWwfVJd8ZSb6tp4OrC3S70aU0UWEY77JNB5yhybPYvmxLrUX
GLF2DaIBCfcS10jhk6fYqRkAjqa7H2p9tyzW/SKxmaeIl2jDxT5KtuYshTQpKvdXZsConSJuJbzS
uh85GaCHqN6zkmTm214NWtMHloVoUtGxg8lLzmptgppRAjRwRL0xykFU8TUIIAtrmMGlnFwMbQ4/
Ub8aktMg6Zj7mjSRQ693F2nbf5ZYM/YAAfH61d0TUVPMZAguBka8ab7G2QgBlZRsjNlTjojNz5BB
/AJv6FKieLRxzvhmQivAPRtomcW9UNPdxAzm7fbONASTjubNw7H63GrDo5vEtPRRsVcDxVOiLC00
CfT0Z57eY4T5l7sO+x1AW05XQr8j3gZDzUoCmyyycCovst9hAkqNyNiB8WSn06tmeeTuxZg8tJp2
IStDXum19V0TC0K4men4QCguUlU+uHEnj41wf405k1mXmLRdDZtDNi1+2kVmDJWct44CFm7c45hH
N7ZBVzS5TyJlSWktT5413Cxldu8kGFHafSGmcccl2OljhOjV4cWPiQ+CnbeSxBISNHwfOx+Laxcs
YOiQNaXuMwrOomF8wiqF98V063k71VLpJVph70BAgqIXHM7O8Fl1zklT1VPmkguGBw92QPFU9+N5
AJFikHo9FtVVUaUI0ZNj05VXQuSAiIrPWo6/qw7DoNG8MZ72e7k+CKb2fqwx0wJwS9wHI9cxNvKr
2GQ0WNtW2Nfk76XTEO8aYdC40WVQEyBta3ibG6zQEjIRA61V+oF4iOc0Ku8yPX5GSnRMXDieLQkm
WTdB1zDu06bJGATP5I4t3rfD91Us9KAQShNSSJAMNjpZA9eMVR8GGNjHQlKDz7MmOJ1Jbqgawrug
LOEhYDMdNEVN4whqVjnDpYYF7xSQJV8xk4HqYaTSOSUgHYESmmKXwNsEUpKox64hz4C1y4VZjN4O
cj8IUCZTN0bJspdYATdQ89KfO0JZpZ7011FHpUn4hHu06pF5l5MpEtn61zRL5aWTW496laEf5+gL
WqvW9vinPOLCJWJaeh/0MtcSLWUBmJMIT0xG8M4f85VIcV4QB1Om5QkFJXpRosT2yts2cO4w74pi
7U5pRj4MunAGtZTijolML1VEf9hJv20Dddic+tPo421aDnKZXxzCsoLOiaB9VMU9W6J1r8OFsrHT
HiW7DIrSbg9hr/PXpIUJN55zBb+nwsSfwaz3J7IwHaWGsLTbiLuyRbouCSztcrkfcKtELAIZ37On
mhi3LB5GCUaF9UDvMHM7qcEEH9Rq76mDtXEykzdBcYQFod3yhkATsCdMqC1dUn0Bw1hmOM5UqGaB
JY/VkhUiU2RfhNAFrEj3Qu49xjKL8Z7KYgQlbZ6REzi8euR7MkfUuPkUuJuK0NSxfNjU9k0H0NzQ
o/wwG3p5Rhu/+sWsSGDPuWAJJ0ngDDapB1Efsjsd23wvlYgf47h/QRMXH9LJysLIHe8qcJAMi+ZH
ljKMYVgguGW2RyeKUicHYCpzBWh3s46XcjmLZoZrU9SHsYuL5yr+1uS8XmBZpshYm4MBiGvHp0ZG
UE9gqciFq4El7kbmA0EzWYJ+Nl953ei40d2hObpLfpoJ/ms5sU8uIFAnGpzQ1pwgcXt7D1P7FAOm
OkYeJWs7mPf1lve12XIna5MuOwmyBQRcjNNRFUmHbMM4Y7PXzg0sOYw+Tbes1+ZAsKrXROLcr5ym
6WAUp1hCw0yRMEdzfOnG01c6sU/TVjS9GHAz4WwSIeGz02bq0jKcrYppPsM4eNQ7plE247eLPEoD
XNcoqJacyRmCd21CdU6GbLrP11NmmtqpLp/taH6aIu8JPgDFEy91Iza9+7g2OLxFZAeTBG8TAZbF
mq1dDdQOedrRmDhEiMVUycdMqmvG2OMB1AChTSu9cxqzSyISikzYNQqanGKiEOlZYJG7KnTHPlps
WS/hna6XGEA6hiq6xuYxQyFacfora76soa3tZDQwlurYmDsl6V86YI1drk+vBLxUAUAbnInj7byV
s0aH4NQ0l6epZQERNf2DML9lS34hLrgq8Lo4PXbRgIYaSXRuac+QQFkjt8wV52h5ywDd7niuhn06
xc8ypkrWVgUimfRkWXDsM689etxtR+MFls9zF8v0yLQXe+w2oR6EOo1xvoWgGIwwmPos7J41yIL7
lsefwl8e6gTRfd6MyIwm+9aOyz1IQe2Qx1AqGASTsw1EWwxDgA+eF0TKb+ML1yLbCXRyNWmyKWDH
qAwK1U+spIjqbUoMC0N+rUtcDWMPD06XJzKDYGGmHpWFuzBQ1hDr6dWt05AxPJXvs0EC8yJPkMpO
oGOPi+t0AIAvTSpCxFfd+1pveoPEfI8hPPD1ajujcS9mTAvLVhmmWvri2C/QlZhS4eiHlYotidDn
sSn2aUwF6m2yE2F3emg7yYcg6AaPC6DEYniy6Chr5uBmFd+6GtJrY+J5Nbo7vXV3EqCqqgmV7HIi
H9XBMsDUL5No9rk94qbjcE7K2mQf2JZ7KoSnLsXTtgLVkYM5MPVzvTBni68TDntgO3UkfeaUO68p
b4ZGxRwjXELumrDCDRcmaVKcPDqoVUP7JxSxR+nYspx2FzbIyatXcHgJi62E3c9umKUOY6xeHpJl
OmBhiIJEaUMoq+XfmTuPJcmRdDu/C/cYg0M4gAU3gdCpdWZsYCmhAYcWT38/70uazV2QZte44Wps
uqq7KiMA91+c853d1DLncuowzlM8p4b4oOonaiOy/8yi8g+xl98ls84FWtb4lBnNsnOZuzCKq0S2
x3WXb2VvHVDsLPuo4gk1U8Z6q0IaRgZDOJv4KLCp79IVNfyQLaxPAWyeY0yTy+I+wQa7xa10pPWi
iMnuEN7EREuZd7aJBEdA7s3tkjk1UDWCee5ZE1EsKtdlKdUfjJxVugtxZZmNr4IFBtIf/gLDcg1u
SOvV/WbriOqvt93HsYoRcjkI4RBObLsF7koR9IQs5gcLXMcJcT06TY4H6OaYzLrXxGRGmte8FCZA
77GxzrJ1D56TUYhWUFgT/7ZrixRYoeIGMolHGNnxll0fHRt4skEUQqI52U5hwbkKJN8rTMrWAQXg
8RS4trjBMIuLJkncY94npKaxMJaVjyRFqfLA8XNvxrW/Wan9Vh8BSkE5UUrSu4NWVNtaW3A6s2sQ
PLUpNFsDGQyrEYC8uCeI3As2OSjqa2HndOaL8ZBQUYRynM9+ELyWum4dMqhCeK8/g4CqCV9YmKPi
25CW8ub3LPLNFtvcZHQpcggdmQTpsxN3BvT+E8y7vc2pd9UwL6HwULdAVGk6CEzJi/OcZ59+ga01
ymh07domzjzNXssgT49eDxaTKmZrlo65T3x5GwVoHUTJuMVykKsbMn6mLlbQ9fAWqh4hQAPm0CG+
uLGSH1N5KRpCvMPWa+GRtJJMCdA9n7TgtnlcRvOu4ETds5s+24ylANkY3c4zySHEOdub+BhXnahY
snbb8mj99DmLXDr8zzrK39vUdoEUOKAsfEqltPPEFh36YTQCa5etSMgCtrABfJndGnCJYyJsD0Vk
wyuir0avcauYFCJoYJarAtZrJROCyowfZOkRutFaAKL79EUQT/GW+tWjCd6VHyocRnAdZg+JCMG7
YsDI104nvnNnjiY/IYtolWw9OzuZqW6mj7wFsgcf3SWfhFQbdPQTmQADxs6at6zOjfyQBOOuxPCL
C269jizOFRsVHD0lhLu435QjNo5gwtVZqPGqi8ISEPFWLctN7+TjHvvFxl0ik6qcAbeI5WGegl23
mMhtWBPkQ09mOu+aEqyp6yhxd06NSRiHGa8xZF2c/O5t6Q3FtrIJpyEli1XGXN5SSJOJAOgvLrJ3
GHBPuLhaRCXDcR2jGwOtNhmZ8V1QKlgXkqJRRajq8mx2t8KpPytM6GF2YLsgRL0rW59VE8ffJAmf
IVMC6Yz9lK8oxpxZJAwUR3k0yvpKJC3bP07aSMkrmSYfS9So7RxNl2JN03DIEZliRmE2n4YcBg9O
fGtCfSQuPngYJaVtMVmo1Uyk2wQYoHwLsj0cwYOKXqHaNaT9MSGxx+IuH7AXpYLlGhOTNHfuVe9/
1blzw/YdYQCUkq1s0eAuOXKorDQOrObzw7IWqMuwA2alvZut+hkeG91rVjEi5VnaFIOJ5GGJn4eF
1JZFxDjz7IEtkgA0HYh7Z4A/hIUyvXLKAReiVA8K9iRpeqDGDexDY2+o29rsLbYLjCXSuLq4HoVE
GuB6DDxmB0CxsWuNfXZacNK6YvjsGPZvZj85M0L77JrFOddt+sz/nkrcTR9V8hc0yBjwuXzAngXP
0GGA8YNuosQdnldUjwLJg5Nbh96cFRW7dVgriT6ZDx515sbrlRHGDaPg3CbVsAQao/iGRgR3m1m4
h0ome39ewySpjvgYETS1xp9lg5UtKXis4iZoiLh215bbz78sJAmEEUGFYv7pZcfTOtGJ2v4f5Suh
7AUCOubdrk33l6zsw/xz0gUEjhqPBdoVDoKoDptsQsUzsYvC3JQEBWukMnqqKs7vzLC26C9+jLHc
OyBMpJnxZum2Xijn1JbNztZGtIXUC5y46MjGNjjWOg+IvNmwdmzjvKTVe+IkI9kp8c5NhhdYB8jV
RFagjUiSLQl68qFgE2nMes/h9WSmAFV0smd28AGi6pg+eMVRjZ6ebx7Sf7lA6OigqdEVEpAQJ3w2
nW+Nh8mCYDVXOupR3oNYMHdxDPcuGsobsFZQGTLjRRbNfpAGB+EybtcJHSjTD4jyZRViKi+2cuYk
5CMCJ8h22FId9ggkg37DER67zXXtxX++qQYaTvOd+JG9T4DBdq67H6Ps97k3LWEnvMtaf8Lc+IH0
YfBjstOZzPVoTzGT36S9L+V4IRr1rvfQIHtj/dg5+vsN/H2mFSILEgHCzrId401yl53jUL70o8k1
TmhFH6NX4JPduBnK2m4ZvuOW6DlindZD4/wWc86njHZb5zwlWt4MUIqFUzNRYbrU8yVtUI5tVh9P
7qD+UkkMsVTL0Vpn6gMssE5a20BMPaQHsXrVE59uKrZlkod5sx6nBN1rNOZP3Woodm+2jg0mKtV+
mXwr388Zi4+gAmtWCW7JvEJmQHbhzgEq6mKnOUHCA9YWUOQA5H6OMu3MT25iuvqpRpEvFK7dBUpk
QQdkOieeXIU0bi1CJdvPpWbns879yRbo9Vk3jsdSxBdjwg2BBoBFl/0FPewyohHIamUCWgAs27Q/
UU1E3sBHx/pHXGWFeEFs4B18Vbwkxkz8gjGf0QCk+85m+02YMqvLYjk77vrWC/iRozCPbWu6t2Bl
TmByaO7i9NF3h9cAXdY2B2q1N8dUHfIO7M+EUrFdiFOClAe+z0gx1xMF17ObA2Zgo2JkRJ3PBjoI
3vYmkQ8WEacHLw+aY2s1GkRGGuTqoFxUCRbOmhcaTHzMmZWZx3hhpRfUZHJ22YdniVvFrGbjlPLL
gTiAuC79dfxqM9qpe+hKii9/augh1udU+MkNGlFmjcq5Gb3jJOCO1ayqI0z7U5vs7CHb45WEyxFj
quloW2eGbKwIr9pONSx5mQkRPhdb6tSjAv0Ht7copNs91Lbyliyn57n3v5Ulg7PkYan5524Zu0fW
jbrdNq96ALcby75M+Jm2wxC8GTqTAD8Qlxl7Jzc1bvkGkKTb64HqvGFJsnx6znhfzvMlYFSEhgc9
qOvO286V5N0gp05K75O477NjeNbZnAlDaIxgJjvW/CKvjypyCeJ9srgHxwiy6z66WIm77uHKv6VL
yqgub0hCiReN09+uxPIyCZsiXlzfTuj2pvWcKPDdlYG3NmcNtI/a5r52vcf/vgnv/8Vf919ceP8n
N9//hyY8Ijf+bya8p9/2K8XP+J+GvtPP//wf//wLv5/aaWfZ/8IoZwY4QIUUwrbwuP0vD57/L8T1
Qv+K5wnHd3CH/m8PHvY8xlE48xzPEaSY/5sHz/qXZUuL7YoMbH5Zyv+WBw9D33/14Fn8FUwc4gJH
qGnyd9G//m8e1YHsjFVFLNS8ALwnFZBDADIuDHHV+jX6yIIUZ4+ayCpzhWL5bLfZyBtTHcZ1WFlf
GDA31lmPYaqtLKFGEub1Ey+EeUFUZQwsGH2S9LRZa3iDSSrf/IU+bc1A3Epcp/ARSeZKHyWot11w
jZ/xwExrPqXqWPUxL2Jg50j68agDmn4iTxBmF5vdqoymcO1XvVFut6U+TZL8AgqL5LE1ZuOMYYkF
5q/bZy8uwtZdEjHC9Vr0y2ImIwNddZn569Fl8EUO9S3NUUM1vfxMg9eyEIHSPZvtY0AMWjj0kPnA
eG+NiSkguOrnojKZ5sWOyz9Saov5JZyzyILiTHqpDAo2DLrLTr0rXMxmCEi+bZy9Z9K9CE/CH6oi
qNrRP+Fw6DrzeNgZyXzk+QEsByibUGoc/aINy+q3Vs0d+ENAaFbahaskEcWvkgvFd7lLMT2E6zDP
20GhraomcrtzJ77uiEDZxMxw99NipLtobX7bfDEOIhiOOEQK1oVn2U0k6GYEir4aKdFkMSDKZfrJ
+Y3olfPPyGjjzZTLS9FghasdhjgYX85rQ0GaOtYfQgfWaGW/m/uewsyB4NtOmLn4gkpJj1isHKHG
08SWRK9j042jEuYN8NSlQldPd4+NZGz2pV1/wYlAT36d6ERpp5kpC4IOLC99Xuu1lNR9hGyECCKr
jD5RSiMUeOoHFql2h51ApoQjztHNMImDj/AFFe6NGnEWmqgOk9dhhFnLp3UCl79xOuKxmAsyAmvK
HfzeTxA56LsDNiFRfkqj8WmxJoDqDKD1v0cvdCCV4iPLmISTVYzJR9Oq0j9QWNfMTy4IF36Yg5OI
U+x4lGH7AWUNl5busTDs11PupgtCijgJFcgLxrIM4W33BoXnTT86uBq2bC+1v2RooFLIT6NeXxcH
Q9tMPuUmm1jhBMatn5JDUcUPlUtbJfx3d0r4fq3yLi1RNEzOU9K2+PlsJpkePommGv8IDzrNQx5C
gA6Y9/Aj04E8tjRKtRgPrehvpe09tcI79dZfH5eIHZa7qnBfmDtfq7G7sw3SrJfDFFMv2m7yJhPc
C/OZpTaS+e4R69t3G0cYmfrjkBU3jkr3c/LiwG7hw7taqga6YXoaxusyclh5rIwbItrsbcdSo03F
cyzliSqDej5Gkglt+71p40e+6tD6YLvwZWUU6wXCTbIkjG/bT9/jjg0HYddtdzXg3tmwe7v4Tj6h
VwBBKK6MKh23fbdu66FGwN1Mn3Vnn/pluE8zcbKJEN4QrN1TpOF9/3Yd0qdJvWHdGkaKIylw5b2q
rVNgrGCwqINFf5YxDyN4rWukyQ/tNK4MZbwry8xfM4GVTRoQ/YtlgIVG8BUIzo+ykdsZOA9i7QGV
8px/HSXNFU9q/55mxVvgE3vGLGcjtax+dJ7SghFrN+A9TpO820wPrbAXyvqRkj2woP5Y9N08hsjs
57fWWW5Hs0L8yP5NLqxPi9T+Ir+H3UBmboBm475g3Qh05gd6B2bl76FUJ8NxboIyv/VGYtlN179P
Gyij7cpvTJLHQXNgSMiBAwveS0N7rd57xo/0lk4Mx2bggQ7Sp22P/AnpAjo11/MvGCs0pStDL+wf
Y60Ea+GweDXiU6c8dxbofZMfqoAbgujSvoma/CHQeoxh+LHbmmjj0UECs7BTrhGmhypmxYiUj5LO
uIqDzNrZYnylxP1KZdJuxRSnOxMLXt8C1fG/Yv0PIfy8d0HzHln220IUNbDy+Ma0tRmkd689Qx0G
/Xfw03nnGby2fYOEthcPo69VrKm740TFoTEXj8RfM4CTW9ONLwJgJMcxo3WdlU4XTbq67W/RqO6b
7ntZEUazxkXaPllxSPU9KmQJQD/Z4eUGySZZ87as3sAbPPOTjvT61kvjGJd2xQpEGtD8E0F2cXJ7
Zwzkda7i5BHPQUcC9KfETxh1zUH263vNJnhbrCx6x2wHwTNMQbFDSfqcnIXZFzqrlIPZmqlWW+lz
6NSEKM128JbkpdrPHdJp9L9uF18p2J8QHrGGZdVPDhsT5SIjMswm19PkczL38pg3HqHes3YN2YL9
PxMkw6/SzWpOmELQIA9r8D729l8J666basmK3lywSGsJ90MzLBPPhv06ujQRUefuK52zIb3qAcPB
6yiJMpcBURJ4Vu8XxQSgh9KI9qLHMOKB8YrTj6Z3yPSSPjrD+AeyrEDZtSHNrN8OS4UGYyQBRlZQ
nrjb8GIfcYl0+LoQdQoOCKucXzy04FYWoXUYMcY4BgLisRaEF0wMKYdTxiMPH2y+z2CNbcweB3iL
iMobm/MgM7q9rHlPkY+EKEYvBOc9ibF4maP0CP6a3nsk2sJvz3TvKhwyDDGmzVE/FbBeluJQRtyC
Ttrge2wynerjX5nMSg8zC20jTtlLphl/KZNxgIAsifyM1i7i9OHmDEHA6pja687y2OF1UJGdXe7O
gvaFPCs19bs+wZBpyVtSixDmzdaf181H0yPXEPi5FWtEViGvwZo9VgYrfSv9LvxWxwSa9Lur2Mc9
AyzysL7QG/MCz2B6XCoDT9uMbMxvXKBMVnO2Fn7biF3Zm6RNttqCR82xsCsrs/EKpgLe8oCB7Bzs
mng54mOiKoB5qo193JjRszFGilFcTxRm0WL3T7HGZjM6RCB3ZJ7gUkMziC0zj+l+Ab9XBCOvNaa1
bDAfs9gkGMV+px5ihEb2+64ai7MQYFP8dtZaWrQI4NoTwLEbbjz8nfXEPVg3EMq5xwNda85gMREX
bjz0XkFBn1bHaF3wQ7J0hCNmEG5YIHbvImxYAc5/sRuYdm7yFdV2Ona3zYpTiazrRGL8nc1032KT
RkkMJtWKvGBHFqxxlbUowRrTPpotfEoIV4i8OMTgWIUtKnuVjAdgdF80cTsD36b+0xiun6ArHigI
xpMfiUd2p3vMjDXEJhPP6QpOPoPgBw5ZazTwqhTtU78S+DRihULC4RXJXx6nd2sbvc5x+R0nsAlZ
VNXB/MwMH9leUeCOcpOLJ+7n0bP3zKtSjrH2gaqahSyZe8vs/mRpAN1C3WPXk6FNwHKmAuTX3IRV
xtcizKw4lrY8Lbmpsw1R0LvIiyq/dJgYF4LvTH4HiXhN0uIAPe2FJx9xqttaoVTqofGLZ1UyGZ5S
bItkXtz0RfmJPA2auAf01x/Qx2IkRivFmZWk43MT5/c0UDx+TR1vc/+1meV36yYBBXy7G7lNzxmu
d6CC602STp8KSfuunfrboGvsYznj5UQM/jw36+O6LBM2nQUJeIOLv3LLvyxSN72Hx8tCZL9BfUs6
X3vMKAzFsBBTk/cXFKqULnm3dSpNH2wtToB+Bi1fcu0yGpg2qxactYtwNhGbYpYhgujm2NuDmI9o
uCNrU3UkNyfKxCrBoLybMub/ZLgQg8ygPl+ZFMtCHbq5/s7WiPpFnCQqnShHsrxQAPRsVuUiirBV
Xrmfmqo6dqMi9U2RDR6z/wirnlWNOTnZoY7tFRKBeggyPMZkGEAlydrquMQfmWLZjGOdQThEEf4a
a3zsEOD0FNoHkUbPEXU8HAQCLswqvXLzriSz13c3WaWoCeviFMztOV3cLMQjo49ZSubEYYlHzrAR
s0IlYeAXUjJnEjwvtiJ4kcxvdyb1VJTkQCS592gHgQGm49qsIS0Mpf1TqfoYTEIPNY9GFpTXvseG
R+bWEq52Qg+JRwcvH6WNQZ6QBWNQNrnzhggI1xpSKYkxM7AAoVAqdchz7PxkoPFFgLXw/yGf8wNu
oBoM3PQoDTKbD66qpyi0D2uGQ3Us1W/vdmcIKgYKpuUjSknQg7AK2Xdd6VdJzdRR90uLfkBUyFUz
p452audOwcx2vCXVgVJAZRg8AhYvgaFDcjPztvbcD1OitHOr6gnt7kW1qMYwYVKATNnT0onnFeLy
RsIpDAeDss57Nyc75SKDm+QPCNsswRi/O3ppm+8gCtS3cTJhtH3Msdg+1b39IJ28O3smNkFWeeHE
FPPUVkuAXnjauEZ9byqbo2HufzpENejzvW0DnHOL3vlu5o7dEjWr+TD4daHdCKwvjPU7Nj14b3yQ
YCyreKRh2xbzh9kxf2fW7BFAN2gCFd2HiIxNUnG2U3yT+lEMxyaJ2+Oa6I0o6lk2JYT0klV3nnzn
rh3qpwjqagLr5RRby9NikvKHmpiXG5SVlOTLWh4aQ6dhhlrMzScSWXnoR+ORMUR24zX0ryvZX8LN
rhu8I/smwpfrwaJZplcYFMvGVcwiTI8HcxoRAAowswc458iAHP67SYmrqfA5kw0kdJA/dtZMKdE4
9VnydIWqwkpi2tu65BbEn2txTMW89xxM0gIfU+Q2gFIXTz6QyyS4+Al4V4oI7EA9jVJ5HNxl15iT
sWEpx0HWr1sgtBiCIoMX0wF04STm/TLmjxE0MWp8Z9uIfduk/oE1KmpH2HghhAtMLQO5G8g4MMbQ
x0u7OLcRAQUT4bsROT8bNds3rGuOXs7pkrvdc1WKgD0YOdMQg/+WAe8A4ZsZujyy1NJq3gyYzTem
sI8113IoAhAMTWK8Ii4iU5jluUndsqQ+9AjAnuiWriZfaswbG83KZx3ZeEi9BM0PPS087ZgjCcrf
T7UiLlIGq4Z+MbbFmMIVYP0cNnM9hbBNRvZ39Xvp0Vn6wgI3CqwyWMYXEujmbVMWVJ4aX51keGf4
e3mCngljNBazEbCJFFa4r4lP29LGsnL35HvLTr/i37USPD1Bgiif2zIcbT4ZcvbGsIBo4uhF/QSo
jBFqFmKpczZmUJ+NnqLTmauHORe/E0JT1qZs1WhNSQip9NoSpXFsowAdWjar9r0VH8fWey9n9Ycl
WiCtRXahtM8kJa2BadIeSJQIy0B+FEiQAC2cy+ZVBuO7JhBftQVRwCTU3GZqxm0wsm0uFAknCo0B
scGflGV1Fc0QeBgw5Cr6zlzk0gUJlI5NjV2wdI6H5N4xved/hhKIFhHGpNWOPPGEVsc4kvj3NA82
iolqV2beC7tvPK6rZEFBmDmTZv5IhuZdyHm4l8o6r332YLX1LwIoz6yPHLVO6Lqo592R5MYhyq9G
rbRiyBUQeMH6FIlX5RHg1Xevdgr8Au8QupHpnAT5b5JMgMFrg1bX9I51lzCkSFYBAif+NEnYijJC
P956aLzcSsGLyHtIGgJyjmY9NYzf26S7dAMr2GCK5SbZNgZDGJNRNsc20v7IxccsCcWUmHPD+YG7
VxtmojdIpjSoEKOX4ssvDFThpvmTo6hjX8dDQRHPmTYdGsE73Q5knrf1Uer14drRuAglQ4fNV+i5
LldBxlk11NXHELiHscTxgxzRh/oZXYKmxglsPRIWfbEb58POH/rVeaNIZ18Utz9TBsy2WGASWMT3
1pvWZq/BkPM3Lft3j5pwk2sGZN88JYO8K83sr7fMrwltmKv/ZGTI35jMj1WFWty2Z1woMVSpHOhW
736DSKJSMp+xszwO2ObSWucYVdGxBreCBwv3lotCB1bpgVUKbufsDTFTvPnn9y1l9dU64p09Hw5H
399X2oQbDD5mooFE44kixjKAqBCfdSRcLglro2AaW1Tlzs4UJjSWo4h9+6wH6ZzkRLCMyKfajMdh
XtZd52xVMljXPsMUzE5ryjEfxVyshMtUmfboTgGZ4wDX6ua1SftDvfbNjqhlgY9gZs5biH0frx/p
4tMtjO7Oq9+aSJOyHCjr5QRQm1Adzxz26CefsiL+Mnt5Ua6N1SXfqG5AaliDJTA57wy6PZT5qj64
enHLVApi7zcJeLxd0Cw2Bi6SlNZiif2ndRJPQQ1nYBzpdw2oXBFCnHAeyFWxQF2Z5upf+dnOj6zv
sesuTc492q4o9hKgYuzz07NYGK5VMB82nRufLYlwfRm+OsnocLZUv3MaMsE9+7plwhJ3NiIMrv4N
tGRMG+1JlfFtVx9MppMr3irG/Hulf901zK8IJJ21DM+qRzltVge/8YLNMJtMhQf3AH+uYwi/bqmC
Umpu52/iewApsAkmRJKVlaF8LF+Sznkpe/IpAsalQIW6d4PBPqY9XIrQzj9an5Xb8rn20/uA966C
tGFiGMMwhd7ZYAI9AXOuzczcjr44zzjSeLo18CDm6kT3kwJ9oK9qecuT4K+oy08MOYjCbMbINTdU
wpexoIqzZvurSVoi4QVH8Gixqlux9tgGcDWMB0E8HKMJe4DVWwrZaPVQVPO7E6ebwuQoGHzzTomg
P3l2jyiboGs3D86r3dGmBSz6afI/eife+2TohXaGMcumViZogZ2qqe76tr8R5WBvByh2ICd2Fdd7
6JXgTXKtj7RzBAAp4BtSyggI/2Fv+jqgCePG9r2w5W7TLXxycmsTfLtiGSq6KwMy2iEqfMbIIAJn
uNkHw+CF62fnfs1QLjGEYdbI4EIR0rRp+v6TUOKHwkv6swC0Pq0rJWghNAV2+MlmhkZKWirs2zwN
WfVeEOK8eDUQAQTaIBXQrvYWQKV8Lqk5/PSuQLYAAPbGjGxnl45+u2vz+daOlghfmnjGOkWpV5P+
MvL1r9Fwu8xYIfErt2n3Js34ESwwXarmcfGZ8wYIBPVIJmvN7Jo0vcvXHC8rO5ia6+VkW0dzvnxN
/FIVsUpk00AABGlgmtt5xV1SiOVNal4YhsBqG2mGWApMzAAwgNbGuVOaM9Zo4tgIeqwAQVZEzmcR
tAyVOLCIJs8+2E5jLFrEbl6Nl95lHwIaq8cxiLKg1pwzAfAMncxHDQAN5hv1smaiDRqOpilpnJyv
jCsa3xnOKwKBMCbpAQMoiC3EC2h6emRHZMvtyWl6qpSjibZB6DYawj8OE/Mdg0NpRQyMSrCAzBIc
e+n+2phm6N0K7AOa+OYnXmhpBlymaXBKc+E6TYizQcXhzTD2lYAeV7vYh8e4eTU1WS7XjLlI0+ak
8ZMCn6s0hW7SPDoyt7e2D6Eu8Iv7Pui/UjZrDUutpGB+uCSVx1wBDpfCprwbzeVtQRZHQDjxh5qG
B7WRVcpCVmZAJ+kKdbZ0REPefCDev8mnySHiqsSpyppEMtvBkod1imQnsB+fbX6f7gFSYovUlD6R
2QCP4b3EEUG0lTOzn0lRpPtrurdvgBLlW9Jxf9bVu22AcJ2S/A1/HdyFdGbSHdBagXfmyE6uK6b0
tJcYfS0DnLy3NFgbbbxAQ4NtIhaXkrXgosmJVYrCeNCAQkCFkTG9TIALc00wbDXLkNlMmFYSpRqq
p70L/ya1yzPnCr6MUNPgAVH0O9vGAuA22Tf8S7Q7Hx07ArNNXmxNVCxBK0KK+hKRWfAs1RgiIK8l
msNI8BgSPM1mNJvg2tG0xhlso6P5jYHhPEwNP5ShH28XYAKJ9z11Cc2VTCJkKB2jEs2EVMheLU2J
dDQvsoFSIQBI+jabrEgzJRtNl0R9syuTM2o0Yik0fxJYmNwsBEGTiryNWwxi7VyR/GLsUZpi1W+/
ESZ+EJaCDFwh0Fw16TIDeQkjHjSHO51G3N8by0OqYMg/S+XG1owuS0WB3iHB2MAg+aV+E6p3t1xS
IoxjrazGp4hh+xmv6G++wu8EywnbDHgembM7pZmdM/BOEA4Rps2HBain0nTPRXM+53U8pnGMjisR
MECDT68EO4SZ4gpvwHUGLDSviF30/ZwPSvbGwdVMUR+4aKopo8KDEClAfO5pFHe1M+YYJM/C7q+H
0nuCCwzgddOafFrVhC2Qqhw9GcXUkpf2RiG+4tv5aD0H5xFBXiw3A+5by4JcNT3na/IbBHB4lhTE
m1K8dK1kiQMO8Ctz2Ht0k/nGjQg/UvKHr5V5D8v5aKz4YVYj+4y41bS66o/oA9RoK9aDsvMlI7sY
qqzdQMwCmuAtyffQ0QrXI3/K6AYPnsQ5gTuYG9NajkMTGwe65JUr/U5FwbWqNCeVTphphaWjba3H
IGedMTcukpHcxFnwLY3guR1I8R0B6+MguiaTbyPz+DDGN4ZJlsnALneXFOMN/unXuDFEGNG9B11g
7tbYg9DgOoh2bZ4sl8K26bpop/NzyFNGgNbishGo6yIrfwM8kN4q1b7iZD5KhAOhn/qIhZfhI3fF
r1Nzh1B7cRNzv3mMsIupRJTK9UtH1pzdNbkbvFKi5PYPVUIXNpQ6R5ANh2UyYTex3xaVHnc6u95u
UyxYGREFHalpfk5TZysia/yVF6EpfkrfvwCnVRWjQ6LO3XK1r22bD8rNcWFmBaqyZteNTOl6p/4V
pYdfNGawjJDTfvA88oMZxrbX9KmbfiAuIovmR7K9vmobkB8riH3gOd9JZZ8S371xgn1kd+MWRAbV
KW5ZSEJd3r1nrcO75BUvdsUkq2vG7BK3eCgik8SmeXCKPSLBO5nbYNgi45aght1MmbhTeuZlzUu5
kwK3CAEVp5TsnscGLGHSq/VcO2oPHhngrOdsy57XF9rvvrGwTzv5Qx1V3gMyzSVHXkl4jLsuj54U
5YF+FT8YbZj15XLg70krmEPCBvjwFjrpDl1eOMmsQPLe/6RBxdvjTv55KeSNm6K1Sgu8HUs3XztY
0DejIZtzMiJyHaP6do5WvGhDQD+IEwhUMPPJ2YvWs9PFX36Foht91ceE3D5JjGTrusjScy+7SDaA
jYQ+NhvJrpwz9jSEJW7ShcBjkzYYTTXrz767jqvKv+Zk3IzuRGwB2fZIIZBz8mVtEd+OOzPYxArv
qyVfRKa2Qdulj8qQEsTCpqifygCr6wReB3PStI+DmO0luFwG5jcjeZtMExKhyJszGKe48EEzXLnY
VgbkdUvOyJ2Ys2o28ezVTGOHwTOu6tl6yNORiOOhmNnhVdiZ3W7akX5FCAgSVjb1oOgq6yZVk3k/
TpC/Oitf+YyHF9p8SCjdte0O/4TXsOFS7sEMGr5D3jB2WGEHg3NvsdmC5aVJq063LzFZRWgE14F8
rNh+LXyM/E47XHnGlB8yMNEpbqYt8IJ1KyUWqDp7rSxyDeOBtsjx8PZPhTdtrcC/KOlP11zwGyxr
CEQGXDx90Xg3eZ9epIV/QpkKyWUrCbBtLqCRiFAxKXRgVRyK0j21yVphO5gwrmTulSJu8Uze3ltq
girxbGAqiXcaCxiKdSmnne/AJFsHwQzCXQ423NHQQ/E9084cgrWjDmAgFoMb6ZvxkKwr7ZTT/eVs
zNahJiQzpULtcZ+KAFv+0vS08n3Fby8RtyNk532dEf/gj8Pm1w7vsGkBF5jrk+ej4ETp84quk2PS
VLc4jO4597Ajw1mLfBaCclIM05pzI9wn1XGx2mvz51kQzlxIp5M5ffbVcqzWBpgc/BDNiP51+W9u
I1rtrTD0otcz1REN+ysYDaBLUnxbDSN3nHZ3Ttu85tS/UC3Apg4rEfazf22lPI6EZeGxWPmJiEIB
DOy3SCc9dKCItHeGi4Wk6bnORu+1wt6BVcp4qU04haMwSJaELph313PeAlLzg+IU9eeuB3Rp11H2
VHri2pTGXVMEv/5C7haZjikCivY9LabvSBr4LaICAvJxhCzHDvVQJAxbieM4R7J/SOrurCzaplkA
7ukneYBhVG9MX6SkwLMEbprmlNVQWWeDm9Mz8LAsqnoY5zQGNgHZIdVBKyLvPjwfM11SEzq5cI6g
7r6h7PpxX+El9efI8U7Akt56yW7H5a7HghncLpLDICDbaMte6ibro/9g70x2I1e2K/orhud8YN8M
PEllktm3amtCSKUS+54MMvj1Xiw/G7ABA/4Aj+4ttSkmGXHinL3X/tRtl4WCYN3BG3GNTslX3Xvf
mVv8JJbCwaOZH5Vi4KOa3oZiYgTOU2XlFSNplpv1qGbfEfMvJZn/AO+cdwPL9lqYggmgeQXgaZJi
N17HifHn0ANUK/L5K+ac6lY0WojYvDakfCCs1tq10jOylnhwSJwCv10j9tVdPkQ4VuTnC6QVIXly
FEbxG5Oesm41ghXs1j20tCDCUvssWlx9WCLxR72h5MLWGoRRU+PD5BIt08oBEBzP8zLMjLH6M0Tf
zkvUY0Msl5vktJzG7J4PBnCAPOOwaZ8LlY1HL/sw8FRfNIR6OjGqFVfTPimNGL5j6ljJ7aRLhq+S
2b7jxB8tK2DDWZSxbSoY20KVz3A4qKG67lvvXatqJNX6UylSGpodGpiZ/ErynTqVM0kWKdAtmFoe
Z2Mijihun5vKAnLPjPxJn1Jy8OrR3FrhHevRPSL/ZlosChHEiZNeVUQGTeqqGs4iMpHw2A+nUrdj
O75XY8mGp3vfeZtt2aa3c0j6mA2nAxPjA8zcj0qV6IbpRaCn30QNyKm2emmSMOa551SfZMNpFFq/
ZWE6qemRXVLQ2J2sJ5eELM7YyasV1xSuGcLjQjDjP+Pp+5Yp+jnp8RVkiEzrgshvonuwKtCeaRid
aBmu7mRAnp4aerNXXlVrxP8N0oukoYpBbSH9ngNi2mp/yFsmzV5vbnbtKFRHSKRrMW3SididcWnl
KhAFSUQjHD7NKLJm52jYONOlV3L9OB1jlcUkQCcW+IzSLonn2cYxOVYsqqRYDjVIOVZlY3qYDCrT
6DfJUr9qQo9pmpbhOgq7XRjRiBJDWO6TjFMi5M2NLpLmbqXlVi3zP4ZXFl9mMd+hoixgy2EHpfOj
Y4++5dSSVM5jefTw0kaTuum76MocodomnDq4dR0OoF1dv/aJsTNV91UvuH0lVmRfHct9G8n0s1Hy
21RyYLcBDnJc7YgunyxjQ8eOmf587fMr4ZlEjTXNF1K1tZ671p4xBPubjP8kk7VLiEc9L/KyEN08
jp1VRXIVCFHx6dbTW+lo2Y5H2sXxP5GnaWdA1HvzJbLBhMxYa5Gv8/wmtavuWJHfLIFh3kuHZy2r
ZtjgabYLeQInPPeXhciS9rTXAAjQeJkxENEScRyhbSIY6/QOia+souFTCznPMut1SZBWh+ZUFnF3
cEyl55krYP4Pg7IPu67Z2GMMZ5s57e6pag1xxnF3zbFnkcCtysOc0LFT9OyzcyACwSP4huP0M+jN
67KSpdVWgl/yNSMByB7lX0gAhkbQYqf4oqHtZ00ZMwmUUEk6Y4MUYYRcs0q8/OSOtLAliUNOxQQo
UV25dTksSB0nfzPbi4V1+OgyuDAyTMuzLsygtSxMN93vcuESZTYjOXd4YoSxoo0akYoXooszQqLB
G19q4hOx0jLTZYo3oNpZdUWNz8ohAU1ruRA5I+OZ5QpAx7kTOsbTsD02VQd5oWg3TPVZJ9JtMtuu
X1QuEqWyOOd14watXZ4Ma3wx1XyLDpGbPDKo56joRhnTR29fTDYBAHnSQKcT3auo+ZAWuRzCfFIr
1HbUm8ehLo8NNRiRuFu9pgHs1eQyFiNNT1ICxuOAJ6WRLNlx6/iujbN5FJRyiQJ1HUJo2Lo4a9ja
1nZMGzaTzYDL20FkxsxKmZL95Hkk+2LydJN5S5Q4g4JkmQgs+sBIe/I0lek6WayrvAU7WCrtvckQ
vAy0d1wV5hpQ/9sQ9dtccU7mqO7Qbm3Uzjl1Rrhjd5GHDltGi2sDZrH2hDXM1+3a5XDtUL5J5CZp
FX8L0kKHW55mJ0KojoqKFmjK3FvG29xEdEZS2h0Ns40wxJVQR6TlBZISAAUK/p1IkXiEXfMTIai2
683fad23yEVB/aUgshrOBuM4wBoprp4+fS8vMrQL33aya15rb4YZPqQbPZPqvWy4uzqeb1UUP8e9
9yJM92jLCBQze0MZP+fmjycHQqPiu5nIF7x2r0C9XorOekzEAZvTW9S455wQkby0j2H/oN2wA7lz
DTX3nHrtWWJHAex2oPm7U4gYSRzOEy3Q4SG7qsuWovNCx05bG8VnG97buju6dBaUtr4okbeNsWoq
tr7R6OBJm7FvQcLBeOH0vxcgwuv6BbrNFz7Wnm2DeYdiGExaeP4SfKKrGAa2NId7ZWytlGmmJ9gz
yeni3o+VE2X2szFFQd/SeYbpLeJtSL6ZOVPv6sgfaQDtOPm/t0p6m8zhMbMtLQsCA0lwQI4h/Dr/
SvPwF3vKD2yv+Gk0h1cbUyMCEYYOTolwCGI2Hews4mE1eEIadd5PtTxh073X4LRL0uMbubO8eOWa
OK9QyE0eiN3Abr9G66BExrtSD2cTEquoCVkyZ3RqczBN/UJ2WHlJd9RZjuOKjixUlJMbKUdObJmp
wUEafqVevrfb+K2q51cvnY8Cw3/WTD+wlL5aWzt1OPWtxHhQWrfzoTamJe37mkfVwWtx8lbmH2tR
airY592UzvT0NrrKXanknr/NXNtwhGqlPHXEx0W4PdV3kajXBozdSjPtjzCL3+K6/8z6swHVEMHM
Z8F5L0tRHdfZff6Y5/JPWdWXIfaniK5AO5LnyO/W1I0bpb7Vc94guaPyolcZIUdIxT2pvX1RJzeH
VFyQsUGzKGci3+nBwoV1d6807JvhrumH01w7R7sXPrbxbaSPu3AynhBuAZKCldDdHIqofnIoMVt0
Jlhe6GSWRRsky1j6U608KF082WLd5BgYaj3+lDQD4CLZG9UaaL1pb4z4r1XY00mfHwQmb7Jc25JV
8Eg1/do1yoti03Zj8sHn31xLvrkcwgiN3EyTePHk1ZMNafDGm8YDuTyAaNUug95tbFxleSjuuiPf
CNi7TvZ/fN5DLBXuh55wcb35sC6DGd28sryWMr2LdHztsuQMT26ne8OD08jTqCPAcZ1jq3UP9HhA
CeaXvA9v+LSeOvOsSCZQCH9LFYtipr6p6ca0hxOQiquKhZ4uAWMa+0hQ313GvHgpzui4zgmTLGPo
fNEqj8GI73HrndXc/ViWEVeAjxDaann10/AEIPwlAcy7rCSeO60148l01q79PtZX8G+vo1WQPewT
qtSRotf9zB4iEyB3PBrUwfl4ltW108QJbb3bXa3yhUPMiWC/dUvXKQOZgmSHlkPrT4k8qtDme0I2
J4yxjSL3f0V9aQJdRbvG2nAGqvvR0jNz626nmTxTjCDjq3LJASVpxtod5H1Z5pYvZbb1zAToxRDi
pUEako/WCffIvemKK4Obu60mdxvFWCRIX2zfwWqdNZuVsU/emCBfB+Gc8zx5TT3zZDbf+TCc8bZe
hSOvpaH8/cO6Lr4bivlCXq5dKOfl9XjL9RT0KanKyvHR5eXeEIyZxvw6Vo88jI9G+hkT5NBL7xx3
yauRRueiY43mV1n8BVBnNlV9nuf0FNrGmzUN5z5WHssbsPx8TPYnRQS2Ed1REgEXp4tuTG8NSOyJ
jS7s03dDRkBV0Rqz6/1KbPvDssbHckdpwj1NxFrU+ZVD870vzAswxruLwt4rCqpAcefwz+ED1RE3
X6JCh6FP7YTTzXCHu+ryuwb7vHwO9tO2aT/boUS7nLzibCWeZ74tf9RsJleOb53eBGQw3Bg5PqfD
8ECh+/F301GdD10fKWEZDMevSEMfieN8NEl8tzDQG8NVDtVX2U57B+BtO+pB7IqNRuea7p/0xo2q
NL+AbqNN/jZS4RdeTuUePy8vocjyrdsfBYFKyxPFtTprg/YmxPicD0Eq0rOuyUPd3DpDPMbW/HIW
kpAmHswG7tacbocQdjT6qb+3jSpelrs3sqYdsQNLWAiru3Lw6v6Bpud9nsU9VdQ3JDUfFcCUySmu
TW5+INcgEs/yuTPZIADCyPBFr4prwQO67JOjWQSLPyHjiazT8Rb24pkI47sV/REsyaYBI1ux9q6K
vYhvY/D5d3sts+h5UPvz2BYn8rQBIkTB1GRfppH9at/cmThkP0zDl7b4kaG4UOg+zAmKRNidk5Hf
bg0vDA/Pi7iPwVZXS+TZ5clxxUPV0/eBR474yGMrL0RHvyjtdOe4WzFoi6e/Zcjysv6+jR5q0A5L
koGyDGUtv59PeOHr39dp63tFPEez+k3q0p0GAnXer+WvsPvynRX4Ztp7UAVnhviPKYqeUzN712P1
DUjPB2nmqL2Hl34IMYzMhxHJDISVrnsxHf3Ssm41y4AxIwt0csnyjH0E7lu35TscaizDRjVS+iqf
dqoXM4pfls1L15dTFsja8quvu98AgdaC85PNiYrhUfRqFJY/sIJGOMu7qfQ7tGYVdG8LKXHRBbAY
To5n+xBJTw1kT8uLtmmZBCk1qcOJPbWGY+YozwgrdoVTHRh/HC1t9j2AXAnAl2YkzIWdvfWKLYm0
v+OhfqoSJxjt6FVTEE0p2pLG1D6RZXIynMXJ0lfXsXwfU+17yBXqJJ1lsX6ezPLLaqfXwnD+dKO4
FPllUry7HcaBagOwNsVzSoIHMQrH2nADs1rM1nSmorsFwNAuDbjQztZp8vdBVtu5mXbSHfcJyspi
oF6GLEth79XkK62diZbXMG/JT0AU0gdhbx7hQu4kUieHAJiGHADIQdAIQsnaYJKJSuB7Xl6NaGl9
AUdLtVNUkRpAPLUzBOizL3Dj91Pux1c2ieRMA3WbhwPIffs4OWLT06ju1UOi9hiIIdCP3zVZqXBp
7rkFdmOVXJrEN6mHO7QpLrhoM2oO+HgRQo+bVm0CVZe7GLGMSltS2pz95Cs25+NYFYDYexineL1c
ArH78HmJXbD0ArUU3sWcvK8/zFApL631GFHCoPVU1WrfJOp+Qm9Ro/BcMgWX67xUlMgSVQ8STVrs
K1wzuvBYDuTeEtk5ouZwra+UnBJ7SO6Qc26YDZC81oFnsaYxCBf1JYcD7y4cv++RYc6MqjNeMnIY
JaCTAMWHkEj8jriL9JQVaQCd24sHaUcLBGtde90iaMYibqS3KGe54ddl74VUCt4MfFxKEtSTPAkQ
DLOJQuzifCQRSUlkYjW0tibb+2N25d6iN2FbGrnWLUIeGIret3NcCtcojRhAu4HOcibUP2nnHhd1
Ze8EqXfSLaQ5drzrp4wMKsw/zEsrPkaMrq931UZZXiUfb4ZilUIhaSAU6vW0FuI2FNlT78APhVag
9dxevJgIn0imv5SuRDXkItRk+spZHzD8doowmKP+t/1M6L4R2jv8zrSw3b2hlNtYm0khd7Zh5+4w
SU2AC6S+0R3T7yWWoIzOTBh3axIX1t2lTsmPSuS6DeXaZEQTEmTiRMpTPbn7yAqJ3tUx6IhdVagX
DGL7eSx2RhMHHVQmzZJQA/Id5vSNKf0B9R4K003W6MwVkR12GxMLOKhTmw5STUk6qt8uZ3CLB0jw
J4U9O/e3gcQVpQD3KVJXz9i48u6ap+UK8H9Lvby8C0Vk0vxv170ku6QL764zvSpZFzieegL2s6kg
K3v7ZLZ8ugrwNvPkLsZ4qxglTvkauMdyVItvRWZ+pOE9RcokKnPvDPrbdAmd6Yqy/yOkYc4pqwYA
Pri+ox4sHv25kqe2m57RkoEGKK4CdUHdkqZVv+VNvkvTLljuglxVTqw3KRah36NNq8YidWQ25Q2B
PENqjjzLZJSsrWWBWO5vj5Izq7z9suH1aDAjCYtucnZtRsN+VPwxbAPQqPi17m4GXJhT7inS2PlG
/aJ2ydkBI5s202+Y7AyW5Z70ZrpcEEIcRswFJ3Rr3WJt0TiuAl/e4vDAc3tpwvHBwOSqZQpLoHqy
6hGRqgnQAzUrq5OBY2cpTZuIBscMPow61LL85dPs6GsrdXcOoGQCy3AFs5oWEUkSCL1GcJgdBwX+
nRRaELa8jeXoix5kXEq6gXLiRLJKj2O4KcBhoYo4T/YcoKPetICXQult2YE2Bt58fFKLSwj38Cbv
8rVSSEA0ygbI7Q4odsCjeWaWLlgMFsm5Lb8WTYVEyIgvOFg2winJblIUV9mZx6myiCuJDwr9vvhG
R2AvzUskEAtWSPg791yYzjbV6kuSGhfdbQM19II0ftRMcI3ItyIfB92mp2GldPcxvMxAfG2rDqQy
B1BBP2ojutVse0m7y2LriMCTDhqxWZG7K5UoaPlUV590rqrtwAK3WVoTPJeiXeOcWguEoUbarjul
DUKyTY3CPtoMxsfCpLs1bnQl27kqCtYpPgJUnT1wLrPc2qNFmGT/Wqe8cRR4CRL55TTHiWWdes6D
kf5bMmd7+IFr/Wu5qdzG28MzRJixc6fiJGNgbshRUmn/SfPdCO84mvSNCrpfmwz/7+nQ7B8RR5ks
N96bGrpDQh6G9hGG8c6E919b9PH0o+RWKTkkujicLfFZWMqpG5gAtfkpt8tts1Mz42rBltJNa2so
rDCD8PnGYjv2mNZYdpywWNRMO6fwggI8w3KZ+p/0nCsbxeHi6US4GKu/l5zf1ZnzOmQoR2+R0EYq
BRIleZHQPVn+vYCOw4p75RdB3Gsji4MJSyUNarAOOpYoigD+mybhRodN5VYfuQG4u3J3ILvhxRkk
ApnkvokbHLljg+eQDtkTaysTBJNYAJM97kWZUWLEcj3F1RaVzGpYLHmDSiuh9peFWQxiGydwKllU
s+bwd61WedM9NSjo7pWT5dOahy6Nhrb+ezUkdCCrKv3Rjo9WzR0skkBxoAZG49Z1USglg2+SzJ73
zjkr832mi5eaMVw2lztHH3YZR2VM+mzX+iEGcOrBBA9BeYcaFMdm8mVpnXNG42gVj11Cvls3f/dt
y9eRnSKTt+VOzrpk8dhc5jo/jbVysz1qLRMhLcqVro2Ps+CmK/UNs+stijHASvVB7971kVGV6IJS
q4HIfDmc6yAP5KRwpe6BoEYf/XRAJ2m9vNGNg3QjKbaSDNr8NlOTZPlzVGsMFc2LSqoGAqi907pB
XYlz6eR7WAPbVqpBCMw5Cl0yfdijm/aCtPsSLnE41TVJyl2aFPsimh51xqGnBj+QeLvWzHfoZY+F
kqxTg9+EyGbG15kjrSBfnocng6PubmXJyJSS252Pvax2csb43eWotszG/M711AhQGFVpTYAsfbLS
urYpsR25CF8MXUG3XxudfwhBSm2MmfRFp+AkEKKp/398yP8pw9skyP5/z/A+fvbiv+NDtOUb/okP
cf+hm7pjqRrkYNO2/4seoqv/ILRG1T3L0SyDwGWC3v9JD7Hcf0D0MFSPUTlKTcODXvLPBG/L+gc/
w7UcC92/rbt86j+zy6+EqEVVSew5mBZSz//5739BIHytkrLv/u1fDZ6V/04PUU1TtzzYbXBMbIOX
8j/oIUSL9VKzPZuh7hzE3NKHVsnRhuooM8h2RdpjZdFBAUwgi3o/ezfJ7QstC116oLHBhP2uHXah
rO99SDXXWnipssYvO1fBkA35uGLlTPEegWFLFoQUCnJEGBttQPk/5MwKNE+x92r8XNTFNc9z7bWw
9YsZ4S3TsnfsAHDI8Y742cCJMhmOVD2xlRNYMagdpH3jLU9gWeVRvO1qor1wvgCj8IhqK6/LIFrm
oPma1Dg5mfLQJvst16GVidZFZ4u46iTV8UjGGYZdLzzYyGMHNaZEQGlrU1ZOlYmf0Hh3bKXzLYnr
zFaHTY/7gOy+dVF5X2VSfc7F55wa35HZ+8QWPJEutTKNxO8V8QJIg20KOqQeG2xU8JrIk7qhAjpj
ZVnXYf6n0D4mgrGfao9RXY5cUS455l0OzD+uD3AU4lKsBiU801y8VXjFcdzteuqRrn5jGu0j8Vop
EcMDx/Ub04CEOIFIgTbds2eAGqrMCrI4eJWxMI4d4alkG1iEYBISCSZfKxh9k+LbOBOLsEsIN1lz
RWcHyCAZhogvQlTzhYiEuFVNGkwhomdWXrw2Zf+aLvkUfxKnui4XucVnaHvyC/Xsuo/lfsCVWWrT
QbBeZxLDnRMzLbC/CDXYNrT90/HgCPp10DVHB2wiGchvueLtLEMN+mTaCiYLvalzMDVugtgLJUae
7mK2rgonULjrTPid7jZMInyO9qzvc77IBUtCwdc/9ZpgaMXozpmte/bmlS/NkomNTz9Or7mD1sIF
iJ8gZtD5Qbmt7NDN7+it4ZabcIK9I1KeVhrjwo2QNrEb2HMTxEQL5T2GDJVKj/TIVqeHT+adThAA
XBa8vK12EKb5IkSy53ST1ecCVsRARA9AoDVgQArET9RAu2wS3+0LUwpwVdNzjRymatx0L1ErKzVu
NmGoHWEe6cVSh59Q4ViTxQo4SMizSBuZLOuQvfMkMGKXttSi/I/A9MXRDB8l9von0lne44nzX6uZ
vzpLszbKAvGh38NMglOTaSKvhYUFC9R1ar+vykNXY4MdA1FTeaMCqoq9Sg9kbMVaWJDNxKdh/WJK
LsKvpBuDCnPtTsROclat4oiQwtiNBGzQpBDyVjZeuyN4oN6QCEvTLw+9nVYWvjrpJ7WjO5fbsUda
wYB2M09eVLMwn4uoNx9Dde6dgbQ1qp8ep5DatmRSwQBFdK7dvQ3suXXc8P2wgjQwOdUhVrLDNExo
YLLnYWAEJeLf4O5i9dSnDSZlNlYvO2SmvTXBJcO+m0vAaNr0Ei28iThbSSeBX/wDQWKlqjkuS9wv
g9zQjbY8rNMpiGctP3ZKDWxAP/e89zY5ZBCDIv191DwEC3vN2fSRROmjPoTA5ooKwbI+QwRdWMTo
9PwuYd676LlrkJ4qVWhohmtqqhVzSFiVBJna4VV0J5tDUFsl+EqIj4VVNrXK01A8tIYBVInZ1AGZ
4aTUokgE3hFfcQf8MiqsX7jlSQYIxXPPUAlfTs4Ng781ZLIwl7fu1oV0XvJ4b3GiN7UXxUJzaa+i
9mxYmi9QZuKrD5yY2hCiXjKi0TEunhHj3IE52n3Ek8azJm+8TU9JD86J15dERk/m9Xamo57Ut1h1
0QMhlwaThwjTmgvG7wzaWQrKt7KZnvFDMRKe/CnL/LY31njD/VpDTQWZkoI8xeNsvko0lCo14pRi
WCeiBTd0GMnXQtuKZiLc+gc22l7ByT+DjmhStD99jD6E3IDyvcKBK9u3xD65iAfRJWwmgGqc+hkz
w2A7uy4qUTcJRnru0Zhcs8nb5d1mMFB6/G7cTe9EwPStoOBEQZ+GbEjGKlTVXeI9ibZ7Yl8EO4yB
rsPbwcQ5KnNymnZ5v8/CbFNXGDALpnXJo5dYa2lpzOTLFcMnqlpsrfrOtgtmIdqMQKVeG+Yx8t4b
vK+CUrgonI2q/Yrin4Ykp1n+dIBfGs7fcrKDMbkh6XhuS5ZDlHrC028tE5+pqND3MhZd4JtkGrGe
dMsg0jGBy2AMWSTTyKVmK1BKibu7Hc56153idFi7arpruuqWUjYTkhjJJeUvsKg8iXnxflIr//j7
MVKU1YbwpiFtrrbQfPPcwnRdpSrEZFUy/+MkV9EOIsW+MRoIqBVmonHiSsWvHIv3LVEvskVq1Wbu
tscZoEbZw8rDQIFlM+IMn+xfIUc57TKRe6rT9yUNCVnBep6RVCIkcrFtJa9lj34DDeLi9sUju6wd
Kx3RAoCmpVEI18nh9PkARQH/2jq2+h3d5LrIX+30nSdoY8NlzPqZZBE/mXYaB8doJJtEq76yGJxD
2TOYgNft0ApKXkOGfRW8mRGHxTTihnDDo7A+loq6AA4wJO1KHcTa5RiHbLYtLwkjSqYjq3DCW1Qg
J9DybCudYt9OBkpAYEsRG2m2xRoVDH3tF6i/VQ7vjpw2rn3olG+P1TVmsNtbf4DwEoVF66gzSMuB
ht7K96IvV63erkyMQB7PtDb6LjzEiPwfM6IrqDZbtvdgSKtATvU272wf8CQlG8otcjELXZzQ3yQs
pdlXaEDbFh9W73F+d2ASTt02Et69mrRjQ2ZrVbAxLmJ1dk+yb1d94f1EJuDF8JGWMfYGFUScfj8p
I5ry2rQfXegxIhuf4W1/jQM3eKw1vkOjLzZ071RkXjA6CvHq5SN3uVGLihyxuaTHWBTqL+oYCskQ
HxesHeIfDDFcDYgSQCBZopntPzkK8PUqivZOAxGm/J7T6Tv3sJVZwnppIvMaekQUcQcgD9oWc2LQ
mCTeQEzHocQXh+XnHiV4qbsgxoZnRtExd+Cv5bXLlJ+msevaW3w0pAoxfsUUPmjJY1jCwaJYfueM
H3BkLtUchAXPQ9/RXKget1GJLlyNaQMy39CwNk/jU+uNfpakB7y3zcz8g0aFof9Ehvvdl2LjdOPT
0Mp9OyrfbcQqWWdPddOxfix6teFQ0eRcJe67OcK3o65x9/18tmp7Y8fYLpCJB13620qNtYcT1ZHY
Ndzmzc6+B2FsDSLXe7gueqcgr4TPzMwIpNxmsGgB5QcTBYc6kP4cE6ilLVD9y0SrKqmhpt1yAhnD
sj4gqYcZNvmDUl+w70CeKNjKyaPQ2hVcUhVhtPURej+VVx0Jdt7iR9v06tlS+10h6fUA2cU2zpLY
HpT5NYn1w8iHZrTYfV1vWaR5CsBguUByiGpxQuM0Qror+ANoHk6kmDUpkt3qASxwWynTq0N9GDqk
rZTIstyF5PSEE+0UG1BOX4mFfRLed5JXpIGMqw7E/dyo+0j91aT2xvQ4/yrPupttJzp1oSZBf8pt
zttYuAtHGHhLkz/brBvQ6sGBflal+Yir3Wyyumqhvab2XpV5vob6ccAAk1db8EszzFbEq4SJlU8x
6ilLmhuBubpNqufETPEPknhX2Tebx58ZT+uPZBTWdOxrFdONWb+PWKXD6DeP6V4poR7Cxh1GdatQ
xsdGf/MG6ofQ3NHCsHbE5lx0FSVuqmd/spFJszvdC2CM0chmkhQ1nACqGEvSXUrx/ikK1rahc7Lb
AJzGT2zEKdXMcplaprm3c+Vd1OaH68QFqjPl2kgEKOS/hCGzs8WKXTf5i9vRMiboe/7dw80r5ktE
dl6Nzg5/tW/2uEZQNca9w/ji1RgoRamt0VWhCcCjOCxFjjcB0MF4uVw7ls4nadysJfxghPKsfJcZ
w78e3xPjWdIZ5yzeqe7O5ObN2L10y8QiFn32vUOlYbInMRUrtowECZHoSeBUXRO5ibPJTHmyzGNK
700nP6Zyz3ZzbVSIIhK2BCCvZK7ojwK/ciC79JQu2W4a8Xmrw4m7fVNhbOG4/tThwK9SEhMAzoQz
xDTJmY1+2BS+wC/0lw4nwQ5giyT+WCKe5vLidEQICtWfk/5UnFxMPDo/l9U5BzGl2tFhUpFjL8Uv
KkNEOBL0eDgwEJnukaXRU/uJoP2E4V5QbVRsaj2LhSh/8s+ZZzPhD5zT5ymMttD6AuZWWIKLdUu4
XVeHp8gD8suRUyeKGZEuxACITtahi+BlokkvKVKKee+MxiHXXxM72WZLti+VYPhVoAuEq7DVKutF
VblVsTXr1U9KWA+ejHNcQnco75r7SYcNCjU2LeN3iwpW9z5L7YDSP8A+mlP3+7OfGc+ual2XhJoh
3alQ0MsW+cVrTQ1mWccM73fS9pvQehcEAs02OzbqxbnnqtJfHejee2ARCxxOygTk7VlQNqtph74Z
24bysGTOCJtzcK37msyeBKzKvPNWav42NxmbsrvWEJNF04dCp5XZOf43zmaRP6tOYIae30MOIJJ1
CYaEXSCCWi2C1iVZxvsSM6VL7qxhfm8ybKKUVzqgyYzRhgbjYplYnIYSjGLLfv5tWLavIIo0OnSX
beAkCVPV0Sdobpksn1p9fHJ74kurezIOh5xc4wp3q+WtFimunPuAB+PJnj8dSnh9iU2eisCmwHJK
ok2J4E5cfMU9p56uO9pEgLgsO/LolnfwxNsMUbNdg+7xrtga1o1unDWLolrJz17sfQwqkr4wY0t2
V4iFVlKpV/akn3XZ+hnv4YAqGZuhj6tCN3/afD7JAmpl1pI0Y6wTs6LYQmg/QNgZhwo2WZUiYWov
6CRLWCfhMub4stLklit1gEcTFZ5irUPL7GlEKOEmKVwomzBqYgVdgyD0hbWg4QrmDktGSrLdWMNB
dCLkyamnr2mxXyT9dlVtfhfOC1Z/Zdu7QKy04pZF4cFVGupD9YXIOGYaVgBhZDMNxR5xL4b4FYWp
3znDLfX6K/EQKy91/TnNAqVl6DeRi9xVl8k+9lAaZxecNYuf6XZBlHC+owfdpMq2IRCXtsFNsvu0
eG/7jPobKN3SW5a/u36HGlganK4IMS9SoEgmq3Ol/XYtCPCMFAz0n6Ik04krtPKmj5G1VccDVXFG
8KyDxoB5nn8buYusuNibAO5C43Pi3lC5bnV56DnWR8jjsdWtWsM4q0pBSLO2auVOj90/OCKC0WzW
FjbPhjmKhg+bRMenuisO0Hp4UAaY29mm1+nR6zPGsvgcShAmsPvFjI+0fFf7nDMPogSk98IEse1Y
+Jzk81y4ZKy1GzPMaVw/5+7ApBJqzvjhmX9k/i3VNAhltu0s69ZBbZvUf2fvTJYjR9Jr/S5aX5Rh
dvfF3cQ8ksGZmRsYmSQxz4MDePr7oVomdS+uTNqrF7TuriIzMoJw/4dzvoMMsG83oPkHWC2Ah9ZC
1zfBNIjA2Q37titbiQ+UFqxSYD8OU7fVj5kp7sEK2ERaYu2F8bWQthvrUVoCzX/nHdKK7PbOROes
FZz1EhAnOkOMxT8FuHtiK8BuFqaPScrq2YxZ5vnK7jT5GbptaJjHZ79+ScSXiWG51JSdjc27Yvgs
5koaV0jm+RGsHRJoFlClQ/qirL8d99tJgCC46UXQao8YgkqHWACgNHZP3+/PM9WIuBEcx5aReJlE
/45L45XVIjcDuHse75HboQE3ROZWr49l1p7GZaVc4yLUx2q4o8Jgjl9RFE97ozdPWFZXMRF+UUhW
TuMee5toBxPJCjUYw1DEPXHtPtUOqi33aS7Kg+V/JamHmvwAuX5vyGDDYGYrh1++u7DNiOlSDxl+
PJ/nYHS55NnShyA4VpNf3vVFwevA/uObz4FNvlhISZvhUJtqXF7ByRxs5H/lqUvmL9r11TgT8KMV
GRgLV3CNpdwnla9+q7j2A+PHL1pYr++2Ee1osf++KQF2vhltso9dGk405l4BWd6lgvA+8WFBB512
QuM6IDWgFVSJJhgSstN692ccrr4hkKVqvPsOkWVDjzJzGcjSoon5nYSTJVFlZQGKKVocIThEyvbR
ztha2BjqMbX5w62rULaW0fih0volNAYILDF/ljTES5M2CPLajybV3zVwOgdTtQnDnwm2U8i1l/8m
SFgbe8aD5KmE6xzrpwkAjqux5lkJWkYZBgkZ0AK1N52LHtIFhQdj2HXlNW9Fpa7uVJ359rOJC07T
Mpr2wR7VwVfoZbqLIB147q5j7qHOsCloYzDXJfGn8QPy0twDz0YNHHVv6RZCD+V0TSpBkLMw0uzO
1277VTft3dA85/BWPHranHjiTszrdHSfco2IY4EXBGcbFB70oBp/uz2Qt4YESVXRwQ6RT0srfWnB
j4S5d4ua/GynfOJZDtPV+8SvdDYytYGR8zyM2VfFxMewy6cCMYiLAqe94szvdbi3mJ6pSOwseI5U
X3ZxjFpzOwxir/IWRAzoUHs6u5iUbO5G4iD40ChgfYdeluCE5MFNX1s8SsCaN3b9WkYIPor6eSwR
AI5/cu93SwBvlf3i7TgTkzURLOe+pBAay4RAQfFB6Ml2wmzQJz4cXoI2THNrR8M1hOcCwO1Ilxzo
/kmnnBPs/zdagvmqfQi9apfM6k4GJO+p34n/kOMRlA2EPm+fzIvbtNsLq/72cnCr2WkKxoO2vZXf
ql3bSNRfMXg/XrN6bBs251AOnGFvAJ0ys3DTUZykeDlDYrkFnVWMzQkbcvo603NE3m8FOAMAywMR
iCBjvxHHUF3MGOmKHUy0YyCjJ1WZX0TAHv2ub45kLJJra3nNJvUxA+fYaVuxb4GNyD59jbLxNFX2
lRodOSZu0yxk/yyAp6ycyj+1BXevtqFYZBnGJlLGSI9oQfQUqbRPWKbo0pxrIo27OpTP0cwWgkac
pw/daAPysUczjje+Z5iHPLmHBHhMfPVmAQK6Q3DArrJ4z0X8CpRbc74UN5eYjSmGLwCJRkd4bJvi
xKU5PbQjB7xM4jfRWe52FgnlKEi7PBOAT6dx79hUzbgDrG3HHyCBLFBO1oyFSFosrZuB2s1BfR5P
Rx21Jyxoq6KJyY5GxMdAxGxKSDDcNWM47Nlb7UOJzHJR+ZnhKWfiZBTWphUODah4Y9raYqMnGULv
xn7J5LlhjH6fbOPoLswaosQYVzTzW5UbZFYa0fnvL0xTYXslhAwGhFUvMAzXvngNtrnQwRDjs/Wm
GA0JCLYCPHcB8tWBBA3nD7hgyZoGL3wDmDhCN+qY9r3yq2efU6U5VaIGNFXIT78BXVnhjKYPWSPx
JbSdJz89V3lBDJbxB8jLtgqpfZjg2oxEQ4MVRh7l3N7J+DKO8k1iKV3bAyXgRKJsuCDqFUOnrj30
0tuZ24V1MBZHr+6pSLlYAdG3pIv0i9UjOUc+R1A1wpzRF974y5TW2zh+L9i4LTSSqCS0OrKBz8Mp
Y/iMImxdm/0+5RwagD80/W7MIjL6DI/mJ8PqjpELKyZ8vwYI7tGQvYdheONWNMtOmoaHaYzOHnxz
1GjDg1UbQEygalUoVddGFAQXEZT4hDt1CTAqkUag7zujIa3D6kiBxZEDc+x5Wp7iEa0G435vU3nX
zJXNM0h2Rkn48U2LDIAuVRTB4XzUAwHfQGwZcZEUijVbL2lUDgBa/HJ2jjhgYmA4C15AHJnRLryM
hFmSrtePe1B6OXqTxzmEXZWKP47Fcmxkw3SXHrs6cE8yKC4TVBMrmi4jqTR1HdxjTfk1tk27A7wd
OrWgd2/c899fTBxuR6Om6TMJ9jVjU539OX9x05ewEtmTKY51OVcbL/QenMhN9qBwJE4QRw8oNOTw
02HRxZzVH3MLVmiLrvEqMbNXuteHDoTpqlZMjHwv46JUQ3OaW2XvuphVxcRiY6jTkx6QbLWy2Frm
HJzSJetdLCilsHOmU9r1gKI0p70dAbgJuAUE78XadXkLCejcj6J68SJRH2GMXlKoOhebNN7OF+7e
gIdBgHb/2nc9qpzE26JYdVYJFmlQxPikcjgiPSl9K0DYnqQAh7EhSTJtiJVford0jKp6qgegaQPQ
CUDhxC6iLlXOj4QCsMWhjkCk8pk6juWHYLuZ5AuTbCY6Uzr63ss7eQoyIz52QfJHKX4h+5Y3ohxG
fi6/9mdZue+5cvFcLkOojIKv0y7lFeESDDGvoU+tlFJtQhKab3NplMeI4XkgR7EV2nzNSkfhNLbB
JQlW04XL7/UQ2YdSRHxytgKQy1ZPaGJS/eUpbbbaB2MEShQWGx5rJs5K7eFKXY2FA1PM8/nmzEFE
nPi8T5Z1F2TsT39UDsmjztdgf/BRqNdUjstS2l7jtinQyH7hV1VPWAR1l1N+52SqBdn74NhXAfnL
SatXORhg5KLkVzxY/brt/Rb2BS9ooTDydvJC69i5xQ3nrItU+5BKNpdAmeJ9eo1oPckw4uEXr3EO
vs3ozoNgzwX7Z9irNnvtS74vMI0FCBnF2zZtzmNSzgc3sBZX2lfZ5k9U+mROhtRgoQhuoYo+DIuV
pBrRukjSrno8gtvaRRjqOhHqWRZnKrJvKp8J7hwRB4xl9DI4PYjS3ruyaQlunbI59xNY4GSugfyZ
WbiRpzVTTBa3IGyrnVI1TmzZ/27BSlUe0fCY9KpDZxvvjsAkXnqUlNh3LmPS421Nd3Y/ULq3EU/d
7D+l0rtlROusdTHjeEKllBTY0kTI8h0sdAAxB3yT1yPwNUxIs/k0kTsxYwgY62NWzRtz4mSJeufH
ZUVOJapvyM/LXdVWnJ1lRzvDOOLvL05E2Fs/1sxw3Zu2RvfcLbPOPi7+GGH7QzxX5ECUZTUVR8Gp
aWrK0iO9Q3QgeZDWHZ8R9zbTCRA7PlxSTq8x37Sl86ANZlUB6CB+OsyNJdMokVsJ3WTd5sUtkbJd
x4koL+Qj5BZpCByHtLFEFuYG6eRJGRpHI4VY1gFmCvzC2Jq62UKsWKUIp89ObpzKsQ4Ohl9+tzMi
PRe35qPsDeaPtXGazZDftSgwdqaP/DNKu1enCWpmRumJVGSes74+G+xaU4nj0/AwJfsd49qq38yT
CXPAhQuQxXm4l0lIodJna4VXnb8VxFVjfim94R7yguI+qe1VbpjnoTlnRkqSa52GW4z+WyZeML2J
XU6a8hcQGE0CdPjJZomaA0spsvBtuGBv0Yl85FWNu0LWtyCy8q3ZgwVjnVStQ6+kXKKRth1m6EBT
kWyyo3IQ6YBKS9WOOwQFPWHB6xy8a5L3vNGVLLdNu+DsMi/fOGH8bnRIzFKjOTaNhN1Ot53asjz0
3GR50Af3sPTo0GHgp514CnX7GLo5o7lKH0PE67NAT++rFEmG9v2dKoGpwQUDHNYkdIsjlsaGVfpB
2Dve5/gOYtPRjKb6HMct6Zl/O207x3r2nYDMVm0f3ZAEFsMVT4ZRfJNsg/VSeIgZYTNtERfYvC9C
wccwiic7hlnu0cCssW6w4LJ7/1CX9l4VHhSSWpH5K4z9FORoZ9RwF8n2Bb5tdyhwD2saCudAXEN+
GDltkevk3knMPtLJIkLEXwj1kIAnrT1m6IwcrOcGVRR9YHpf22CHjHb23gtvlwCg/2UrsipyB6XO
UJV/giEIf81J/tsov8ipi67TXBO/XmcAAHs+wTT2XruhEc/OxJkdDBHCmuV/VpPCNjyBGTPc+CnO
SSTlXqc0IgHgMFge8vyR9VzVRqQeMMFrporsO9MvnuM62FMUs0IjEOOEj5S/Ol7elWXW9a0aq3Kd
epCLQ8eqb1TIm1hwz5a2G1+jMU6uHiGJm8CIYGkTksLshYGGMiLr9PcXsfy3GIvZUUZ3nleKk9kU
zIgt4D5TEDk7Kzc/c7uMwN8WS04LK4BJYo6bx2SdIgvmUolvIrGBTljhKcw5CRo2W9sYyMo5icIB
8O4G+qEWxXWWYX21li85CetgFs34ECTctlgajDu/jbtnHQW7yFVE37nIazz/wzFwYJHowmKbVL1t
XDmkfRaNtymtlPE8TOgTigSIR5M37rWHS7Uo6xvgFHHnsTYZu12QEZRbNYwFAJqMUBay9MEig7Lu
ii9D1c01TZNTBdX/SSzsGd9ILnFHgmEyZXiwh+HOpbvbO3X6a2a8Fkw2lierRa5l4tmbq/Enr6Jq
E2Y293RcFK9zCPciDTWmGNYExxCn/TbHbDDMTPoENlWsC81zAf5Vkx696QoP8ArXyKvnJzgTkg5W
O3Zl08zLR6zFxCR1TIekX6BnH4pHlrIgiaF0Na4JWN4bxbPkXto5vTdsC1TyO+ro7FjG/qZqbHCS
SVSDyUz6XRY3zsFnCrsrKzhyju9bJ3ISfmbyGs8AkGLTLe4x12GmH+ZrPE6wLJVbnyjXHnKtsQu1
3D7Qgli1lUN0J5cv/uAQgwWHOWIt1TYGUu+qNu6t5UuKipxcTPcloTVYj5RQtzYyx5ud+Mye2CS5
jtK3v/9/KeA5VAPS+WLqMQq0qVg1nmDmZeJVxiVPCvgAfeOKau3MZzE++P4wPngy1GfbcF/nNlFb
gnOQkFeqI9xy7K+VZaOJynNMVT4OFGVMB9sXTEOqUl0IrgX5Su2ytaXXOuRBQDYeKLR3zew5d8oH
QUCFYO/8wmRv3032a+MEivlYfiiqRNycyfgWLEy5tTL73huJrhka2KbOUP6eGEHXPSgExOqXaFTd
xVoSzjumnizZciTQxD9sfbPt7yxIl9shC9/YMLQ7bU8GHNKUQUF7V7mUslqDrmPywuYefQBpwf22
EgaepzYJn/vGQ0Q0QWyker2akFQx/uBCzyDqb8DYrlLZ2kuwSXAiTDhAfOe8dzBC7kvJnCvMU58K
qdAXsGXtCkl+Hm0QQJJ6H9XzXe30h951wYG1ib5vq9heo3uL7x0iItJKAN+f8/kjmsstB3fwNocm
epwUzSHP72cYdZRpurxPA1+/ioXtwg10SBwFZSH3xG1SnbipgEF1mIDiqhOMQS5KvecQhsuTnWGO
QogdWO589pSSz0XiHlJ7g+oN80XbUZUhEFv77UDv22cUE6WLP8QcQ5puWUu0aEO6ixKfKF27q0Gk
6/poBAOapshiOcQA6OTopnpvlqZMse4eEVLOeTzdRMoUgx+p96OcnGsej/u2bcMTwCtr3zjN7yhw
nCuG6H6bioYBt0rylyAWzQMl+XMYGxUOstncEXKXrq2iyfYjGrJVgBnwMAXBfUyWTwj2ZjXWRbz1
nQRRfzE+pXbwEMom2Xs9ETmxm7rvMejXpGAGP3mYxN0qY9RjBw0L0eELw514D5W+toF/L/3RW0VA
CVAGxOmhGyc4jUSB7bI6oXHEMD5PVzm4m3Q0UbJ38rvJ3MecsDpwyBlpUf4AIzZhQzp6N00KZF7R
uvqhqLZ6QELuGDkgxJG9TYeCAohzySmtp3dz1PEL3wjUC7wufJV71xJvdkA8c2D+ivvplTcoBq8R
EEpbOJdJIgwJS1ZjJfbXwqzUiw/qLFLa/T0B8+HK4dIEsMS/lffqwTfFdsajtoGiZJBqQh62bVVH
G9059Ui0GyRgT28YftkQqhagPWCNzHuOxEBOQ64tVmX+NeE1GslcrUC4evvMCFm8WheZAg0eazJK
gnbBpqYML3JOA7MPiMHQtB9V4c6wdE10bbaZnz0vy/bEk3CbRRG9Qu9qolHL/OIOivxn6lmXFRoY
e/YrHuC7FBh2Raz4ZkwrjR6egJNc37USFmFF8BVZZG9Kdd5DFH4gpX1txRQcql5eiDAYnlRfo3fg
5mxCE3WLCUBNnxs8U6ckRaPTw0C7jTZQgDI/uBrhgejEFQmSXk1z2R0rsO0cNDEZ0iS5K4aIDvU4
WjxSbBiVh4opYdpdZM5ZIYM3QXu6NkXq7CbbDs9AdtCcmEy482FwLgRUe4wOC02FBhyfUBpApnV9
dspk3lTgocwiOEokZldEw49R3ZLNNdOsE+mkt0mEfSGU7iIFcRoOFlYGMnpumqC8jsgF2B/l5GKZ
GkVZ1JtoXtBwVkRurDx8BJvJiu/xPSX3vbzraj4Al9EwcCAvoCCvFFk0uDlgf8MAY1zjudNdNUsJ
+Vec2VPsPF7wJbYIyXWKu7QyPnrTbzHzCVDdWjS4Dya5y6L4cySI/JR30zED+QN1FllncRGawOAw
xL86Efu7L80iP6pwwHUP/gx3VYqteWPVx3KsPmYfFagcf5eLbCatrW87sT10R8wwkwQNZBd3Nv/i
vZlm1dkI2CJIJ8thaw7lRdQLvT/pQMFlY3MiEuViDuo+L83vjvikbTCxyO8YWI544DMXLZ8HOI85
WItVLWbFFDH78BnkrDq3Z1oUyZdEcg4GMBfLgZFI2nUF698Rb1ls8aZZk/HE6GlFjoGAeQyfcobi
huYgbc/Mzzp0wExztWHN/O5RfjMZcUXMZm22YKkXfXJoC+pReva7tp1rtj0+2HPI43h1k4MxOv6u
9tuXZpx+6r4fLwp0xsVYvijb2FUVmYx1ONOKUN7vKpA028h1iA60/EOcxfUm953nwSkvlMvN3p3o
Z3RecX32tX03W/YMT+TdVcRYuEGyG830kZ0BIfHDNN03umNOkLTuvmxVt01Ib1mXDOkS6IyhVZ0D
oFkHYC0hv3hts6nc6ccF1PMwe7V8MEqNzUiP6HWM8a4nXvioBbk27Liw7mUm/KneP+apJkKNJOWR
4ebJeQ7N2bx4Wb8t3f6XPSx2MGmtkuqbg7zY1ZIUu9wbPxLJaj2pnC/PJ+ljZBkl+/l+lseke4+A
H7CtwLUUtxQkxBVus6lDljnEEJhMMuadnkyElPZ4NJFViEIxEecKr6v2juMcn1QxHid26FCdc1hq
f2RGIkplQWu2LFBJOYhu065bxvr021UAi8J9Mz1EE/bAJg1GqN1hN3AZ4YF1oBiq73IyPSETjPSs
DYIogzFH40GcK7SRHBPHgoeTLCr8hkycHPvoWKI3jBOOQKPOz9qF+1m7Vrp1iwTX4ESDY2U1g902
i7e1XbpIBZI7zi69iXPW3YFxUbK2TlbuP9kFqK+u6vhsM7lTOsKb4VT5pc7bJ9afwXZyE4MYK9o/
Jy4vnQyeK98k7bXgLyLRYPnUkUYEl5GYn+TW/endHfN0G2/d9MDQdi2FGGGtz+Ox9stXouozktJR
aDo1TmnE37wbyyVN4V7MKCnLIObZgjl4Kez8ZejcR4j53b2rh7MzhlfO/t92O3/G5hwfgU/4Y5YQ
Q447wWoZ5qbLjjstDZCYFIt+gDlUYjovvjhmjS2xZoBtBr860NRfAL5Sb1OwIHtm6WY7M+OkDZ4B
fPz2gCARRTRanOSMWBtLGPOllhglLLzpsJliH25j8dUg75tVAzBpAXGR90gzp8Wq6/d95Q9HLwsf
M91weVk5838wmFtFpRjQ6qysqWSDH5f7cL7A9YQDNPwqeovOOMm7qwq/iYZivLi4y5aQMjUDotEZ
JoSYAQicXkj+NJkTHxm6fsEKYVJeDWPuIcJXTCUdvTT9Ys+teFyXb+OINFv8wRht2Y85wXds597G
15j6fDK1mmRXaV8Rh+6MG1L+vnQIJayywc1BYyMRnpgIXMrHOIEF0MUolawZn3ZsJJuiK62tFuwa
I/ZOuPCBGg5tTRJobJ8T8mhmHLYBXoa1mzzXcV2slQjVyqF33rQ+H/4IhB2lSiJ2uh2erZoXGMJt
3ntz9bvpcDygRPE2phofJTuzja6aFE9LX26SGdoGToeMgcjJNa2t7buIEVTVXNvmSRMwsGGoHe3y
3rs3fT/bahNtkE8/uI589BeyewkCVKkUX4QGDuUeDhxzJs21Ib8GR+BOdCO83cMfWN3tNqkRXrDp
oPeOFSjQOdSwPONFVPpW5738+xCQRWLSASz9LMNi8PeVjMqdeSo1mpp4np7jcoYLLBkpI77QZCsj
ekrRxbcVFHmO4hWxgi2rhWnrWPNbMPh8xkwJ6N9+GZFT7bvwu/XD5mIYFsJnAhCxxA9HOx4+O8sH
YNIk5mF6BDg4b3qfHJ+oY9wrM7aLHg14yO5J6KE89Rr2XdaWlISR+du0SfuVpQNrOXiou9qjEAt7
BhF83GoICDZK+vwuAMuiMYsfpFd/mHaLrYg4nLXdzzz5U/nsGpwVjA14g4bWugOkHLreH3QIr6D0
ml+Anq9uLrxvERhH5TyppGxvYxuIZwZ3n5BC3EuIa2DU2YMwQhdKcH4iSgS+eazTp6jWtx4XwEb0
kb8f21EcmIpBAkEdnqX2cz/G00PnUQMVL7JJp2c/YOug2N0CAPQeieEqLwUBDYxTyk9iodYCPlFi
kRMd8um3ywZddhrpI63genY9FsM8l3wkjO1UjhkCNgkQjtG3DnaTvaZBJc+Wb3h7VwmCBpp5SWji
LflfY+V/z1jp/ZfGyvj7T9R9F233HRf/HM9uuXzfP/yV6i/fsS2JhdH0oUZJX/zbv8ezq79cIbA1
4nAUNLq280/x7OIvWziea4L+l7ZvCfs/DJau+Mv0SMxjBUcLYXqu+J8YLBVOzeofPswlRl7g+rR8
E22qkvw5lDWYPP8lnB25jW82iBUqgMs8qhPRgQQ7ujZ62hLqr4Q2qIme3E1YeLeuCZHAg8YfefTB
Ha7pLW5oa5OwKJqJ4GKSPLF+TzTwabMS6ghpmy6DEWVi1auynBCnlpRqUD/Xdhd+xllxUD0O8Jz7
jgEmT56bor702FqnCFy5e5IuvQzEHRsSY3yosNiNsX8iMO5t9OgmkkUD0czjiQoW2bqnr0ZdQPSh
vziECM9g/uwogaNVmNrpA6uIlZ8Ja2N0LolGwyAfw7z8kYG7s6yZ22Bob26R1asxJ3ytncEGdoGr
jz16wzoznz0BXCm1BQEOUEl8dIWUtACvmaGwaNZ7KTP3fqpRKkcpUFCL+Zc6GQbaGmnyAKcW0lHH
SWL2CvhEFCHLq4Cbe2Uk9MuVcSBv70LS2oge0sAyOlrr/32O/3vPMU/df2GQ7sfv/JNOLfzXh5hv
+sdD7P/l2ZijTdP2BKkxnsPjrb/b7v/+m/eXcGgGFP+xHbE8kP/pkjb/sniwXKSGAoaJrfhx/+6S
dnn2XZ+fpYRyFceD/J88xJ7HT/rXp3hpSDyHk0YKSN3mYqL+8/EYFyGmauv/TJUHV7Un+d1uOyKa
seYRzd2suxyUyEjnDmO9PCTonSi72ANZhE+W6m2sdM7GKiBYocKE4kbD1m1msNiBWyCkVn+gvL6x
pCJ8CRXatg0I3WG7XZNWF9wFGsgeN+amJPeLsBOOAGVnn71oHzQwBOYBBQZp7CIemfYtW5VmcVEg
OAorsuKaKLibsOTqbhfVDrt0L/4pzOYMRRpYVFduLTCRq9oZL/BHPy3i+WLbso+BDh6qDBtvpBGj
hmwJnbh9aQXVyzAQ720gnveCagvzHqZLcBNLuQALlnGSfe+7E5El8V2cKdAsxT5x2PIUw3Us/JPB
ZpdYaX8bEuuDcH+gk2Dt07dMZJjirIOCIRWx6S6I51Uek14QFy32JONR9RwCip2iRJgFTRLp85Db
zGwLkoHJcVmP7GJRyosva6Trl6EFFmuOFmO6+wmtAb8lnfQhNcrPXtfNSjosDVWDrISF4CMzPfDX
PwvaojSbZzWZnxHkzH3T6eNyoDkjo1T27bq28l2vfHc9wGBH1EL++dyyM4Lw/JX1IzbCiCGnqemF
GmA5bj69uK2+ZMkdO0zNwtN9z3y1jvMIxR9GUBm2ePSiHyHMz5A6OTKM+4HaJY3rZ+GhIyss/dyO
/quZh4QgzoG9NgQLtjDMmL/yF9WtP+90311Sa/5qAqbZbntospZ1DPMM8BK+s/i7co9qxpcfjbUN
vhRr/nW7LFeEYJPjfBnlaK57U9c7y5Rvsdt8TMrg7RHVrQ+JvpQVMzfP4Hc+t2d9ZROI140cp0dp
okdr+s7d5ej4fAVbLegIul/yj8IYwyXbmpfCzDiY2V3X2C5XJVfdDrFmsfbgWlS2mQAcbkjh+lsd
IqytTxQSC6MH0/iN8Z/rstjN3fxqScc4RDZYYpAvOzS1oVakv8Wk3E5603rVYz9aeDkIaQxJEq4K
n/XXPOxtNYDNNPV+XqLQwqFDaeDi7WgxBFdIRycbzvcQ+avkTwFhT9j6EKv6xWFLtULPhO0AW5rZ
e69+Xz6bDG3XrBhPtVYXOUKRj4ZXm82ZXGTbRvOsq8sinHDTP4R44ggb8KjNI6MylxwXkk3QmPlX
wORvEvqLIIJSYRPIIlwuMHMOcYD+GNX4Yp8b3ril9No03C1ilKfWqoPV1A5XRlF419P+Uoz1iVH+
Z1Et4dD9vKsKZ+ctLzuR2YfVDLfA7PO1o+pfJGSSX36p6+guw4wc1INEpJj+cfLZ3xJz3uIj636H
VkJ0DNt6L/5IbQP1BF78ij6mx3x1wCcPAdVZBndTtyqU9dkMMX6F3F6PKZvdsHjxUF3ha0E5ONTE
RyUfZcp0JRu9P0VGf5mrEcO2HTdbiMw8d0BH3bR5b2zAAG2aXr0SCKel22M3ExTkDjX6gek91F6G
KiilhYff3rruehyzj8SKUUYQVRa1OE5IDWi3qiEmpzQh5LGnaZDQ5cMtdOedZ9TDgegwhj7CxNlm
cI5M82Vy7VM01+DY1ZLZaCxrEu0C1w2je8tABZgsfWLN7x+CFTQcyAAUSSG8JR7PcQZjzY8Y3R/1
TEcdjfm7cY15HFYSJyBuVAP5kP5h3s1SWKOaBgAO+26cNm4QsDWMj01F4xQY17wTbLJHYIQDLUrT
YyWTI7xG7FZ3TY7DZy73TtOeCLx96H3r6Bp8HqUu5aarfqZuPKiaOGNUPswzF/zyIH+3pvcrDcNP
7p1LIOIHJo9oA/X83OJ34s2cuGpa1Far2HF36YwaxDEBi0HyPRhmaqzTxmW05To4ulpxNirk2V7t
B+skLZLL2mgoUtEgDBgK2Jmuat9ES+yrzRBXdJSl+WY1DkMgqFiUik7OQNNICdBuRXuUBdkbyrz5
CSMUWdPtRWbw2EUcyNb8MSXjs2X1LAVjgLVjrwn4SLL32NOgAyI0J+AjdpxAAWmCw95P6ZqXk4tu
mYQ4b7GQwjfcGxacChmTjcChTK1XxxeXneTGsJpjECWbamIR27Eyh0KRUiP30cqLe8D0FbVmxczP
FiFiSCiqUaP1nZMLeXIcivHclAe5eAdZrDYIDsmKaQtiqskkuDcyy8PojcnFAlfqWRjPBsLgTYcJ
gtnr9STrU++gA7KrqEBZm6+Hh0DGt1gR/xJF1S9UR28Jgs1NXbThvg6zo12pH66CO7NsKfXL5yCf
yQxdZBYjOpi15aLqx5oVFu29H0cp68MmeS2z4Nwb/c0LCIJL5EOX2ls193vijyousOQ9rDWu6RCx
ZNzPLyILyLmujtodt9kyKwpJVRzJ+F15mL/i1kW0D1MyNCALaK9/nE1w5gFwAeJUNrk13qtR7Nmd
hqhjip8yw8EnswYxWAzv22hib28LwnIFtqE6HRh0Tx9lb8Gt7EaonNGPF4bvJO5ukoHkLINgVekM
14AJtM1qt5wWb5hCDluq9pdiz7cqTBBciY/RhEjT/63Z/1s1uweK6P9fs1/L4uNP+S/1+vIN/6jX
xV9MRhyqa6k8aZF59B9UI/6JudTrJPhBSJR04P9Rr7vOX8J3HAhjRJih/rHUf9br/CNucB4TYdMG
8I3/k3rd9mjf/7let6EneQ5gI4SqynStpTP453p9NOSUJNWEj9Cuz7UJcRBPj+4CsueAXD5lT8YE
erzaQuTK9bbFVTe7SLwYA216sffDN9v8sclIQrwOJNLpH4bqI8yuonnvNFvTp9R/sHwUIUezXmOB
GFHaJ/JlcvfceJxi8mgnxww/LIPRbQLJyzqkU7WJnkgreFisHwjrTQAihNnZFjluL+SjJ2A2WYw5
8zFpdp28K2u1M+W2Zwc0X7D6N1MIgA6jNknvoHW2tZT7GT3CDDQERwEq4e0ZfXedfJPqMGas8wXD
+oVYsUZaRYRPghDgV6Z36LCMU0yY6/9j78x2ZMeuJPsr9QNUcT4k0E/upI/hU3iM94WIkfNMHg5f
34tSCyUVUAXpvYUEhETevHkjwnm4j22zZYTE14A9rVfAliBwwHjUBMaRB1gIOgZdwMkz5wFM1Ozd
sY5UcA4f5TZ+KLbzb3AfFvOWBzKhiLagXpSdnuzMP/30oLA338CN8MINoVaQ5C1u3e2j3AExoM4Z
o8uD/YvVW+u3anHWhgNqwHLBX9EDLPzWM3fxxr2zFqVS6YNu6D248uRSHdVdzDBJko+YybaCb7iy
wNUlnhhWFtiRnAUAUrGyH92T5M/D2N88i087O+sjuINDnN2D4Dp0j7H+ZFpHLmgKyL18z9hjp2vz
E1InC5XM53ZCM2BIENxltlqNkTfp27TwFKyV7hplwwgppln1HwpALHaqKUaUUzGfdbr9YA/zjpg2
E7GG/ZJZpPFCeB0vEBAyDvUva+tefZu/GHO0L9iHZ1j2UcUN7OLO5J2w8/44LSSqQOQ3/EDlhq0b
TvjUeJn6Q9RTRpT8uuw+oOHnx/9/CP4rh6CuIQr+z4fg/aP4j9NHw33zHw/Cv/5LfzsINf0vluYg
P5pEPQybherfhQv+yXISqvxP2GAL3P8SLjgIXWQJVAnOJ87B5fT8u3Bh/MVx+a04vzgLkT7Mf+cg
FAu87R/UR/6gDp54JEiOZMGq5b+dg11iUeo30KeM1nikChhXWmrthf1JUPkwiFbzc0ddXJMzuyaI
H9OPwr1OFJJSDDtSN3kXbhRpbcPFHVnQKJsAMHlqQuMCM2hXjslD3vyIGt+zW73WrvsFRqzZUdRX
msXOyGOLqEGSUATvemNRfuUhudD6K3KJJzYpZmhQF7oOqbSdm4cuteHH2dy8HI6aERRvbdFqXWDH
zHuCEXoO9lER1EfMu8qmb2xUxa/gChRLQAFaFR8BaPHHnjb4dDChNPAXmlz+iRVtB6orzE9j2P3a
Nb1dWatuazfeTO3ZHfqj3tgbi8qTPCf/A+DzZge6J2LV+/efse1Pef7If9r/858w+r7KampijFt/
Jfb91989lTl//a+/5BR/NWVb/nb//Vf90+8LCnD5e1iA3kf38U9/4//16bhRNTs9/rR99rc/w//7
lf/qP/yPn3/lGaMh/X97xq5l9lF8/+Pz9dd/4W/Pl27+Ba0fGd8mw0qFtsXM8DdhUOOf8NlwXBtl
jjzw8uT9HZ9o/sUx0Bxcx4DfIv7p+XL/gsioajwKMFuAW9n/1vMFqPGfnzDVdEydELPFosCxTUai
f540hMa90eYhXMdBd1HG7pg21SaBed9od1nV+dpUcPgYk1eQaAl0Em9IIVoa+QJGsLZ02DbfHUgm
w8DApBOXIuY/gXzhQdjZbNll9p7Y7PNuWbyPHS4diAsGmWx1AT9jnKQCdZr/CO3DVM6BTXJ82c2S
CGHKwnKHU6znotZ9VBG2md5lH61/5G8anuIJWkxKQ/dgfmEt4TIT+JJLvpxeSCGg5rcPoLZb/gvE
WpcUAe57D5P22Bnr3pggED1W9SvOlcc/eYgXG2FtPOnuPS62oAANXo0CWzTcqnXl3Ir2DN/JZkms
t1u64dYarjWq16gaPSnVjX40QfGnIjxhMSAof4rs5AIfDlNmpo7VsyAqKt4qflO9v0j70WWJAceg
+ijhLqEqEdHrgqV8uT2gferAmANXpTsK12F0apRtzUUOZCM0mFZ9TxcnU+RpzWPFinYgli5JZ+sm
u+5f0e66YmngG39k41IlYDz2qXUwo1PUoF5Q80hEuscaSHlvyoZBzuwhF0ew2W8XS96IeU7jh2Zp
a7WjBdrka0zqdJsbr0WD/1Z/1wFKC4OWuc00wFlwCHK1R12cpE5MyXyN8y9eD6tWHiyRebELOoMU
Tq4MlxpAIWAFyxCrCDmWPfmqA2A2E/do2V7rVAcQyfGLGOeTHa9nVfeDJjvp+i2nZqeCQ4zBtFEJ
b5nqPmZ8WvAuGU7m0kk8uYMIM7DFsTNn3xCWbtqM9LO9LnABGnm9VoOTY98nkCoZBanSkie3x2CP
lDroA9IPMi0BII1isxqAYvpQQOFWcATtNRfohvPk8gIwnlH6rzLqb/MCl6vWEaBBNeJb1V9waDmJ
vM74FBGm10NMFXR9Yce8sojv55izam6XpUN3VlN+E8cUYjM5D8J8SYJbFHsxtA+mvm5rOH/YqOVO
fJALaqGYVoREaKPFlgfmCjc/1o4CVx7Oo2T2K7A3KR+adFgDkcMWEWJbDdZo7+vSVY6U8qyKgk7d
EoJbgvvYcOnvCvdKvGuq6EpdKvnhmcEPwnwOPRBgSRp+UOFq915LkgLRTvVq5yWpAflW9J/2Y7Qj
vj2XL7Mt/Jo+dhLP704YnEE1rnVgjDq9EnXJ4OnmxyzWtpn+0cy/hv5cZ/yO0xWfCVVK6aautW0u
raPT5FsLKik+spj2RNwG7WZu4PDMfuHuYsOB6ljvumF4Grpvo+WiX4wkLF8d+oTNMYP5l25L0bwq
JglUwO1SPUSV5ivjBdil6RYPav3UtyR3BkhJfBobUvvt8CdJD131Fc2fYhlclwbSgI+e+0kH9Dxl
jxKFd+KiE/CRqvh+2yV+XrySdH7VBKNIBW5SVRzS8I56s+qLhQSYgXXVd1nBci8xF7vpZdJOTpJy
xShovIaKGOe/kpMIzsBoNAd1TP1iiQHAS0qrT0LBcJmyjWMW3mhK39Ig2ksaXORBjzpsrrcEQ5Nr
XHKsIuOs0QQ8+6aVHUyOi7CpF477KWjFhqoRisMbPDDqalaOjU4lYhqzXRzjdhc08yfJIG6Jb3Nk
lw9kg5g5uugDQpGd5LWfSGitXUbwphO0UhaazePSpf1Gn5ExhQ2AoDWqiJ0v2uDC2zEoafEAOh1m
TZwoZsnPpmU/DWNVbbXAIFVZThi70n1BtzXaqCNJM32bc4bGP9kjfRVKc4IoBWQGEUV/U+v4iwAt
0pbi0NU8ioNuxS9cu4HJh8qXG9lHYYXZYVR0bKnBc25BhSlEU3g2Rt9dYXFxkjmM+vuUUuwBe4ft
MXeeQk82ONtQ+CsUILMFpGHHHORjUnNN7X80Aj4rtg14ca103JMuwIntxveUV1fNjVTNjQ5jsLTf
SoRqV0fcKbroXdQAwg3V4SZVxuCRlk0N0qGz7rEPA3Svr/SvKdFCC3HlAloa+329iuNl5URCmvbI
aDVWRCTlDF9GqexxZd50IvJ+BFg8Lw/AXDFOAWy3GiAAUR3/slbqXbPyXdUCU5WV9AnayU/rTx3f
wbqKsdb1pAEnNvRQyetV121b67Uj/qsZ+srp8A8O2ZXa8XRVmmmww136PfkC5qE/R8l1nsZ+ldF2
vO/ksI8Sldq4uv7S4+42TOZnZIbmzQVEj/lQwUCGfWo9iLE/9JX6M2q89WqKI6tgOgcq8nDXElMl
tgtPzMpEde5r8cvhVuNCbBw8wpRZZhGqWFyLx75Bx9A47JH8VnrW9ReygHJrtKdMzaZtrIPmzHIH
ut4UbMx47v1mdJ/TsagPmZj+JHL41CeUBgy//GClva4Iyjpd/tQOzMzLJ6PRQdHxRHf5Sxvoz7Oa
atiNHArJCEEkPAEuRQwxCTes/7HXiWjaIeVdrGHpXjAj7FPEEok+ke8FkCQT6TwrEoZRSBIb/hDs
fc1AFFX7YxJnZDcc/SUUIjolsQh2gSRvNHVfdR72B1Yvq5ZvDrvWIsHl5Klhk6w1kCBWWWanqNZe
B8txPIVNmU6KDNBnQ0AbxHGLJSCM5nWkE8giy2tunTE78zI8B8sGICCXek60c9NhOcUeCa9qzD9Q
wfENOeU3gXvVH0ydQ4vP6Ei3WAMNyi+i8sEwlrribCpIqZNcVnPzPrFe3Nnw5xHceb0sXs6Wz9Te
zey7SdHiNmmwwKq1eR6Ay+LZJp+RVLQII+SjGEQW9S+GCcWiQ6Kohh2lqyEhQd7H/DJa3ptYPkBP
fKFnMl/hPl8asJvC7jYztd6Vk3Tnhl/MG9WRm6RD0uGrYwasIcI4WrIBqIPh8G4Oqo1pj7y4LbsH
C+j3pnUH8tSlPMmS5gQdQGY8PaWJ+9FgG9dNIBmNcWXX5xkkFzboIcTVzJbgvPQGRkHciKRdmdb0
klnoaMF6bh4KY+/o9GAlYEQa3IpKv2a0hKFU43ftoUzjlSP6u9e6j5mUhMau+tLWEEwLbqicmNYg
PJIOF+SvLPoTaV+wfw2NPt6LG2GAhHjMVxC1dye/KzEbb0wuTavzRV7ycB+SD1eVrZL+2sk57aAy
y5znJGL/RPxcx5hzldqhoxCkqqJ9VhJfI37q3Bf+xlDQ/IuvH97FB7mRpdn3INlt6wYOmiLYTeiL
uXukDP5P0eUfCzLXgnPkpCyMaY6l5FbDhAfBBILxaxO/T3DXMLuDfcRYA/+zXgt+vhISdFo/MkKL
oXktmV07F8+t/afCBBTY51prD+1Kb65tlT7ZFGHXfPrV/AD90e/leyubxyi54GXDDLCzKZRlzlk5
yQwuXPE6fuySkUqaEEyja9+rG9scvXaI8OQbPpXl2vxIgxgkVd3HCHo01aOtYfXTWCCRFroCnsdS
ruKwOVuTC37i3QVRpbKtIcbtuVThKi5Bx4mN6nROSHbGwJlzZTfzYDP7lNtKx/MPFI5eg5FxIocz
pjFOuNCyi8OeWXt0dmbVXeMRnh3PUOHOFAGdIrJ5oAiBG+2IsvmhAJf1CSiczyvuafjJ3CvGscam
Cy0joaLkpqaV37PaCaSO2vsVpTi9R1Ibg5eNHTeYk+NO3jx+py3tVQufAuU36n96NMQJPTVpMn9Z
9NmCFDOasOsnzTEMP+TixriqlQWn70FktBqxazJLStm2qf3abhsNiNR4o86wH7Cy0u9IRgTaC6fc
y9IZHzLxu3PnZ7zqAnZKia7tszihsRsgNaVZQQehQJ7bJj3Dho3hAafCAco1ca/KKDwX4SWCqCwr
c0vzO1uzZH7pIdDyXvYSEwUlo3QnIH1WOb4o9/UUXeOBduaQP4VuMabaVG9C1Oq9WNtLO1o7Bm15
V628UhqzUpQrJYuOeZUDXYhCBabFphvIQ/yuj/lapfBRNaABGWvVTg7DaHpSxdabOl4zfNsxy0ai
883NYZnYSv6rNLRGS7FFTyfrsInrlqkXO/NcbAz0pQlPRahWjzKd7nZ1luZ4MFgW6nCDirYiYlBA
hozIDMNLM/V155z6sifOxz50PBrKkTXVpo5gxHRvvL1W/TSvE/uaFtzQOmLLe+BGCP72IVONg6qT
190kNlQlqm7qfCZuTZNy/jYhPmvznvtOKW5xP0IfxQEa/rHDpWCYQHTw0SeAn+1HaV/Iu/PnU+ng
EVBnKVohdB1z+wKpgUWfT61T8hN4sxr5bJq8G3D4ldNF1wZvAiRt6NGlqPp9xfUihYpcmJtePYXk
7xcbCq0nvZ0TaEfglk+6eBqZfIxo8F2g7oYNGYEECOmfmWUYt/V93wEKKp7aPIF2QVMm6t6MLacV
0K2b6t4p5hN25208fwLvOOvc4MeNy4Zzmom/j0fBH9XQXgJOCTOC7NdBVyxE5xMVSZEkxgokNNhT
cvuhfJzIKUjlC6eLnxFz5IoReBE32MGtd6ysvQIJAvZlpVVbQjmbxkbMt7LoAu9sXTj5dcSoTcEX
DcCXIn8fWFnYkIcUnoE61C/5kHyWMUe7Fgp/CgUl1Plx3BscXlpyCfV77cw7EQGsax/mOfAszBqV
+kxt2l5pwv0Eb5J2ALvZuibkS6EcoahTcYazjzt8Di5mriHKymSj1O29IHOjQrPI23zDFeVFjcK9
aTe3ihez4dQPec16Nn2ZUBRY+09a6dUkfqxHSzyRjlxXeCGnmKTYNKVvbhIes6i59OlGEOBvbSC6
ae+7EW/dUr8J9YF+vi2E7LWqEVGOhfknB/ghYDFFyklwNmqhCZscHKo60QFHv2o4Nn5iAit0E18s
YH7rebRiPqzYVkAPMCIJekuN71HP2EvwI25fdMwOFu16kBm+J0fxR+AZ0IdusaAWlitknlP05rwn
6i10aessv0f7qaVcOTHoi4dJpj7bAc4nYnymyWnvcm606wr6oFHHxbrsy5uMzaNG5EhaGz1EtOCW
EFrjF21PVKORhukw1vRRQ881g2xG7pekUw5JCw7lKaI7W1KXhpF801rj6+SMK3XcDGF7yWKaQBpq
KoR8c6b8Aq2LSMp2dHF2FJjhiotuhb4qxX7pJTHMR7RmdVBJcvNxn88KF6aOmUMaGRz9Q1ao3osG
mSrViw3do4mrrCNGZaoNmH1/Rvd1ytRjSOJPmr8kgSEzXUpj2OQBZohxb4+HENdohyskSye+VXiM
jAfkFK9WT7gKUodxFa5jnH8Sy/MzSogU03rXIhe6/rBORXiLljcZFrDYeFTrkO4O8zzD8xO8OlGz
aTBci4yLaSgWaWpvFSf1t2HEjnGxDYwZYQ7+hI6S8tnJ+gP2HIiDG81qdiUFZCrENaWkJ97mKdZr
ShwHLGjjQylc3kT0AbZnxbkRMMKaNlU/WWG8lfFOS1wwQO52WS+ppQk+OPar4NgaEG6q6BZMYLYb
DlgOV+NSsU0qC7KPA3dF4DXlvVKOXXIogffzVPDIPcaBidzO66f5dKP+CV/S2hgmjCgGo+JvH+3C
Cm55NH3K0uITEXgBeLMFtBhDfFR0/R6Db2zIW74GLhbGz6g7C/cpBxc5A9HLC+0AGIjujS3y2lK7
orzNdfQao9o0c8m7ZvaMmqZso6Tjjaxx3m5oySTbNBS4CRD73btjb7BnOtoG6ncbgU0MHsyrTS57
Xi6aHcZB5FFQ4ro8NNM9S5E72qHwnAEeHV+jJtJdRb0TgJddbp01LncC/JIJdEZSQ2jI5BQTq7RL
/YB5G8uQroE7of2YwwP4WhXFL7BHVnFwzXt9dcNyts3Aj1bVU5c5p6QChzSn9KTfVf0I22sTJm9u
bBKr1PdtP2zwfu9F3J94GlbG9E2y3utMbVvxcIIugWo673QWNVqxL+mWzFsOljDA/bdMXpu5vY26
iaDMTGjDV0lvgLw2OqNKobpfaW94Vhutywpbm5VuZmw6AWnUYfqqo98sVXzdOHCt9LvmmJCh7lsJ
x/pYEMWiFw87zFMb/6hqv+Zxg3FPHYRqe5bLalfSoAcGNdRJd3DyRFjSYVLjHaFd7n2BkEQuGgDH
6oTC2GW0BUyXNKQRwHL4SgqOVJcLXXJ7nLNoj90TVEmJTMYdaEq4+mfrRvaHPEPnTC8JZQAj6ySt
j9YJj1sZlbepax5tjGcmV9I8D+iGTtZfXQfcLVdxLxUtqSlMYMxDDVxDjqPUwRD5U3L08VpqJ8tX
jQ3aEDNru8eat+lpo4CdUbEZCrkruygAfYZYajUH8mykU3wL91HFjBMyxBUXqwQ4K454usj5nwrA
4E5/GQD5tOnZdPnFrocLULqoeTWyitn5DfKPqSHqmKcpxX8LlDnhC26Hozuknls2O+nAPCR0W8er
KEKFdL4dbG1TjzJHXnjq6y3W0m2zTFHVbza+ttGMn6ZnP02mDIU3yZjmXHrfeq9SMcjylFK05Ddd
z7j4PvNZbqavtHF9u2p30KhAoPBsgGS3cypnwTl4gne1igtga2TKuqtfyb4YfcYIBdCAb8NYnQb6
lgTOB3DIgyzWJPdIHl/i6UPENAeU4WoRfV2N48LhvOFUlwHtcWPKrf1ABHzjZDvNOg2g/8LpMHQP
M8UajnizRuIGFDfQSuRml87e461CCS7XGB79gbqz/iUZJoxufPq7h5wRoy6PlX3SoQa7Ja9gh14F
nKz0MTNJVx3pb/MFk1RgdWA7lVVXPFXWnwrIAZvQlRrT7IfEFDbsRwjq5Sd7vqgSaG5G3ylTZfZl
xrAep70wht3UBeuo5yFo+3fDvYVwJo0w8bnKMMxsM1sQlGgwkD0k8T5Vz3WJayTdz5QSjPCheiTF
Etge5to9e38qXQ0xE6q8S+tQIc+GOKFq9VhjfAUganL6V4fOZhJPvpqcFFwSfhvdT+Y+tVyj+vyx
GqZtpn1E9X1uPge33w4pg5Bm+CayGgbTnTq+2XBMuw7WaXyso4Ma2psYyip4N1wh9F8qygMsDp9W
dG7p0FIrr+Xs6QRKjXPvBlwWTUTdKotgWeReCB4ZXTyyTgYmrqS0j9n8o9EqYpgTpahArveGyQmM
b6sfMIyRVNXlNoal3pVyU0A9gEXwh2h9sci9Cq5h1M95vlucWz1tnoX4KjjGDZjoio4MoE5bePsn
G0sOP/yVZqUUj1uHhGy4ZG2Gwzdi7gqB11HXsZbDBhhZPpQne0LA8e0cDBhNgNwY1wTnYnZADnUI
4QhTj6NiTrw8+cYw67sOZGblVMEqZZIxpt5bSl61+I9iReusPxpOtUEYmhhR5XRtjWFLSnQ7d9i1
K84wUb9Ka7m5t57UxmMrq9NUQY9y2d7kl8mZnkVXY7qFuomDT4TJDoGxd9c0FBwsuLauA1Bfe4+i
kTmN0vWTAyQBYsaCO6IjAbtocau0a1E9meOnrMt9CzPcWBoMlYFNHk7z8FgA2Fe636rypxriISLP
A7tP7Nq3YMj5ISa+TX5RaV1fm95m+ToBWRQ77S3ov0S+cuXo21axleFzWZp3itKbS8uZNar6ajbl
c8qdmrKqawVRUKvxHo7zYTBf7U74TYphuCffM38MOQ9X6RzLpn2QKJipQlmz1uEtYBWp8h3H8lzl
T3NU+Rq5eMp0m/dRnV+yCHXM5p0O1W8oWiLsjhe6LsL2+1z2XgDUd+JVW+nKzhksvxw/Z66LZvIy
DRcMl5NmY87JDzV53SDrVm79aiRsoewMDpCyFpGLDVNSlTutOtneM0s7MqUfyESjUNnqEkn2dGqB
REJ1hICkCmTQegCNR+v5i2TmtzgXzeC14UrQjw2xUfBIlBLVwL9ayoVHUaBzK08WV+9EOUzUFxej
63Gr9Io8eTbZxJX0tPQCGCgJ4k4ftnTSJemTU5V+6yLVDe0mDADsUM4CH49hB3QraAgsbdsIQIaG
7K250EfsN6opGCCj3SCc06ClD5Z9mztuwCXyJZc/tQEfEipe4TzZbuAnzntWv4LTfZ6a8avHfuSe
C83EgQRc14YzsZSPMkfJQ9Ud51wgU2PX1p9FXEGxeHaPXRVd+qja6PVVVwEB2GAmgd6qrLeDO1GP
WIvw1hnPwVxoK0tGPJUMdIjB8jcV7aVNi200R9tEylfcqyurtW9Dk28EezC17/aTZuCShnVRf7dt
4jdOe2y4+8ygSzubcsH4QRRQTE3Wycvxf0l4n9TWuEbjX7vTQyeDvWVB/YTupJto2TVPl9wibu75
OczTRsI71x15MFHzQ+2dF+FOfnES2NDYehK921heRpfajnu0WeCfmvzmTaxElzSGr2J6DXz5+jXJ
bk5ynaZ83V3zUj8S4hseq24X0qsNQJjO+n0q4cOSLdni3muJpyw0VTwtif1RZ/NXmmubUWGyi0y8
YMZa6ygikkR0F7vv1KOFF/lWqeAITz+5Zh7suKajod3goH+lUHlVMjuxuUPSFbfBuXYIHGT557w/
Ur+zDevNwPnezQl1hfgIqglvG0VMbfLhThAt6nLTsZMxc7wsmuZLzIGVdp51G/sY5e8zgN+h8BM2
8bWs6AxGYWjqg8rCoeYNS4P4YgTkZ3Mv+GCENHSYEHtMlrq84OkY3GZ169nUB7VjtjeCd2WGH05q
Yh55MwIm1KO3XKb+3AqK7ViKahwD0CoD+yFuiDksALqSlePYI+pBrFI+Qhh2bvFo0oLaPZiD46Ws
uNsS5ZP+Ecd+BfvARNBSH7Qhp/UoesVLp2lriU9d2/Wo9d2CBg5+1OmNad7PE/FqALoNtT9qGa/a
/kMfwIEuESOQRSAp0/TcJZeCi4DOGSX44M2U64mCRi0CRTF+Y70a/lTphx2bXpT1W43OHsg0gMmg
Sn92esQlmLhh+C4pliucxY+h81O5xc5zqTlrGAXSl8S9LFqx1IlnVz/GfyDhXuKSgUVdJ1l3LonN
We/FAA0hj34ILFB5HFxhosDQ/7SUA+knL9JfIkGbXRlsMRXyc/wZ3HM0a69M39hL2nWrxN+iz6DG
A0hkSaskSJoj22+CPi3Ny2S9DhRVq7zQ2aeCjLFfCvEc5r8FELgmuOTIYakxXRICDBNvSZNe4AHK
QZS33M0fSxvcHbn/ud03I5XRYAwbSpFVihdm88sBmOHQsmAH0VNpTQfHdEl9i53aPzjyeaKlXg/R
UpjtBvfVzn+tgu/BwYlh8aEBt9kmKKDf8Hal8pziGRaawaoxcHcwa+NW8c1IecKJwQmwIERjkgXF
QKe53Z/Knkstjsw+s3dDdhZVOXGuJ7soA+ndj3thDocwk7teie4Qjp1suMpO+dI7F4YoXR2Y3lSI
j12VHeYKDrG61LyBAM4bP3R8sxP0f2RPIMh+RETUiot9PgFnnX8woEb1O6wO7tWSCnSDVP+P3rQr
4lIrh5VRZ44XhbiL7bxYDlvudB1SKVRhuijq+mS4weuk3xRBl7NW4j5rqezLWMnwVbz289NyYWAl
/97ZfO/SaSd0t+fzJRG9FhY+t/pfxqhdrlfPOVjZpF4Fj32PlBeY1d5yv7W5o7UqJsOGc9Y5tCO0
7Kp9TgvUKswHSf+apeoWfsaPUEABOO69rFgykcdyNPMSB+qlHHYl4wYwmI7RAf9qW2+7UfrqBJwp
mcExKY+JPu3bpoTGR7BEZ3REEygreF74etvhXIp+P0QX47tE9B3U7IMCao9vC60FasMErmt3I+yP
OAIe6r75HQvKCzBezPa2csw91dCbyhqgf0fH0kbtibHkVqdIHnEBeuCyV5UmEP7ZS1qDvQeghp3l
WE64mBt9E5QOzB/NUwUnjQU3O+7FSmvZxuazArwGwbHp7s7YfxlB5x0hvOyHlJ8PZK+GF0xWoOTV
C3tsPxlI8sNnYLbsNrXjgEDIbuHRTWFwTQVpQ/qgMH70OdhNV/EbPd9iB90YJLIVCwANIrWia2/d
PBwSXlqaMhPuM1ZliltHUcFU8Q7AC830ua/wDv21QiW4gZMFG1tdO615EAJflqqRkIYvmL4DD0bE
t0PPaQg9KzrpjancVcTI0D6peeXCnZVgru2bhF0j9PGq4NwIrjX+5YmBGYuSvKeR+944YFZ4p9fD
s5bRF1bgz+oHyjG+IY/7LR/+UlNJR+l+bVKChQlDMR80vfsz5goGlOeGYTNOjD3YH46AfqfA61YD
32Y7N08/4/xN3mrPxORNGbVBRLgjnQwVuMUfM1p07+5Q6O2+ZSQDy85YMjTtC23vfhgx1LXU14hf
B/tSUY5bQNKUiwXrggYuaO7049ExLqC6Sv0Fk59nwFMbC4iVuSuumpReQRNUuh24mgRl96cjmhsl
mmd3rFqTbdUOu4T+h6F4dyizKhvE6JC4kKSTqy83I5pFziTAooRYPq49fExk2tpb10WnlL4tjNnw
Qtj7crluUVuwWgQQZOMQkKMT06NZ75RlCRcqLxyaXplebW3ZO9MO15ytBb63gEHs4Mg35Ly0jXVw
r1Ks53F/CYNdq8lNMAhKH0Lf0sMd2YZ12xK+Q6JHDyFcieMNE64JsoUY7Lop7UOlFxeyg17z6fCB
7HEGLqsilHZsQeVbUb4og36hYYWXO7JCPNyqGEgK/i3yHY8Fd/MgRWnmZlgsfKtb3YTsQ+VKNPNe
saiWSqt7AgeyLQsEhHfTfI9nBlHBVYSo7cBHao7XhX5kyfAiGH4bSWORdkoFhOxePlVdcWis4Es3
eYohe+1iUz4qqfEOWYRSosLetmgwOZ0PzdQdjC7d1r1ypnxgRSk6ata8A6m+0pmVVkMI3pXOLhPY
gdS5haNfUDspqhlZox7OMR0Mxmjs4S1vegdQELfIBOavwyQOAn8IvuOgx9Rcg/8Nn+nGWNdixv1S
edfaLZZyJOAg84G2lBQD29hK+vmMt4CaW/Zbk/lqKj8VQsqIg9Et3paS5RCI9lB/T8bW0LkdRJeO
92dAI16Fq7nRn5RRAypkLEW7tyo0d4LOFLEGCQX9IdjXIaQZ1t46ProuP2mgF+0o2ZsptV9448zw
TuMuPLYcxmDd8/+5xJn3Wbl3nU6jip7SoIjY7J9n9TGsHvXxY6BNbDT9xOXeYRKt5js7aBi+jPbW
z86PyBFSeDMwyoI0pFTkY+HQGtK6R/lwjMhuMD6eSihKAwyaiWSdZKluWMnDJFtwTMO7RvGXNsBO
BKQ+WUD3WZRoTILCJfl3ovKD6wBGEQ6zau5uY8/sYnPqC9NC6dEeBkIc7hB2WPncn0FE7w3SeknD
OA6J/kSk/NbTXyfq8c9Mnq1uP8uczoW2SE8sqFOjOXOgWtZdVXKCJZq+nscOj4oM3jKYphGPZn7G
HMqnIZSrKpuu/Vzfa5jCFti+dqKHroVdgZ2RIsKh61CWvyR6bUOx+Zx9tCM1TlVgAh6uFr0b0r+y
gSyypqeKjnA995XZMl8Rd6+21cfHNFLD7Sy5vNqj+jK45neYqg9dFL1LatlenXD0y1m8FG5NE6Bi
1Ts1ilBvAQeYiT1tg2ZCGy1auiOGdfhoKQCTaFByONtxhfGRbZTqrg5sRqvIN+DHFdhBpdFZf/rB
pEvXzCn25Iedz3DXMmBECJxEd1wney8cWiLL5OpK8o140FnTc8zNFbkWCPWA1lhLAe9dZRmnQQBO
YAwMwRWr+4b6HTA0Ou4jlaFL5x8m1qTg45ebn2WqRoekh1bq9FrrObH45TVs7ywQRSig3HxM7Shg
brRTAYBonptwC53v9f9ydV7LcQNtkn0iRBRQsLftLbvpKd4gJEqEN4WCf/o94D87szs3HZQX25TJ
L/NkzOc30+iAzkSxC1aEIJWwt/VxjjNqb+dTG74ZFzNG/rP/BlQsBxMD648ofxyrkcQhBw/sF1YG
gj+EBa5RkpmdFssJHQ8PfyFOSHst0pvPfhlEB8vrGXyLNSVe28qy8J6lRx2+k7XduXF9FJxna/dY
Ct4xKH9M8pnGy7MZTc9hP4TnIhryFxumemcN4q1IuCwWb6SG32x4kQ9qBABup8yrWu+rb1nCXChv
77mryy2DrRUSRABKscTWEt9hoHE37I79uKwIFTEkkFFZ0Mp9D0CPgebYgVUjEjviRFwBj+K9ljWb
PqVpMMwY74ySqjyAZqjfGvkRD6rkeMlMnepxANXPCkuyMjvsjWjjI85HC1eSCUk5bU6mGv+kCFKH
oWrQ08Ye7pqdGS8mlWcVtTNzUoOrMzPBZY9aJ8e9aRPvAjnVlxHnyxQ9JIxuZRRv2v5rRnMjJ8K8
H7cz9eom+1+AvhYu2CmFH3kkUIhMVuJ4h4QNjNolmtH0TAWBeYUchDzWBZDNmObE1nPYySikQoxl
Or4x+++ce2hDwW1vv8qoPcCvryhR6ecnjdYVRH8UPgefVyt1flOJgcgD7q/CH0HnFBBWOgAq7kCS
US/dMXVEmRuJtj7yqRQAyZblWKjHg05Oo/NZ0PdbUZAXOl9gxFlO8OUEr2aKw95djY7H+A6iI9V1
bY3OTq5t5D5P0egO6ZOkH3D0eWdKLt8UAuUDOhlzPtLTvPs/Sud3SnFc0MLA2Db1S1FTgMN8Qejj
4mOdq1MVLgSJRxqtVoHBrMcHyxtwiMXtkvRcJMN1oQ5QSFaV0JfEu7Bu1wztCgkkVXwOAuaa+V4h
2spMIEJiXwlf4AsxsfnoS6RdNkdNtQFBek7HbOg26XueNc30PCnPVv3NFcLgcJBMrO4LRZ8KOvfm
sV1ILzs25K6JKi/Sc6lPNTacKcnWzjCs82cUp4k7cHsR9FpBGQtvLlq9yCbot+F+tPcDN33P+ezN
pxqk2piSA5x2LqPtat7GEvZzSH4vPdIbsuUQvw78el/ogFo7CIFIz/Hfpbi1aC/4HVjwyVmX5yz5
G6cVIt1P2DDOPosaF0B1C9XDMkAyGHBgP1bqd1UQPGB6UTByEzmBTb02jZ65F3aERO3g364tCBUo
p4ARDe8jQMLtko+ap2Z0+D28KhXm50rtuj6hmB21Ex3To/naf58RpR3zodbUl0h6WHoikDUKYv2R
aopaMwhGp5SgByJUbZ6j/p8V3ut7yNy2Z7MbrOtIASwOZk3k1CBS4ZwHkgItd/R6foKTxJafQ5A4
e+ELrOqVx3pfZvjk8pci7U8ZV/S4fp5otGy+ZoWN3rqr+K9KThqTEz6jbLhOwb+wR1uNiEHaJdOk
rc8OKwdnxZxi5+CynaCU76cSo/G/QDfLDPiY8yFuuJkbTrtzg283Z3WBkp+NsK/dfyLmYjhs25nv
giu8Kk+pDSzCfhXjPmQ762J9CtMt7WRJ+lpCCHW4hmbWLqm/cYKuls5S7pA2xhqCqTgEQdaF+UiY
Fv7pqUJyi8P97OBQtklsspR04tGgUcLATWPeJFcW7YOi3FbNhxm55yH/ijjNdmT0w+oNcK+ASklv
aAIxi7fOzJQ95QokFHVP9e+RJEizkxB4VXEKUDajCAbEvZ9KGAIfTfbNRgsosd9FrJbgLrme8G5I
6VNVHO3MdV0cZfYyu/90f4jyTwfDp/pbJdmmgr7VfrmFvTHCV1ljJIG1Jw6wkWdIrlAakQt0MtZ3
v3ryJqEPNHRhelf91zTU0aayyAybk5MfPaixm4pZrfIg3WhuQjsnzGOiMamxaRb3nNFWjxmDPkSW
f1LYv9zZwMI8JR1jCSd8DpwbIFzsson9ZiTBph7Q2i0VjYBqpr+xU/hvGrQJfcPqo+kYUyZVxUCg
E0g1TM0rHwXZK/bj6D8w2nZeu/bTKlNvW+ZwdIcRaco3HhWFTk82MWYIPwzQWKoIB5JUcgGnZGX/
XdTTu5uze2IP4xV8rHKcRYlLJXjj72PSsG6kf5kMVv8UiihwwU3BZpzFxRI+jNWx4BsxNMfYGqJd
AYZmwDVzi0xFVeir4GNv8x+RHoiT8NFM+DBgnwDl1TGuQLi1mEj7RKLEnzETh7J8KrNLF0zYPRkw
+d9+uvfEfaqyl4kQkVvCsra+wxZNc6j2M3wO79AML8q4+PlfeIaPQFjWeKI9DvNv2YDV1SX41G07
iRCHlWYA+OR17cq1nzRGkoiYUgynycyu5fgW9PZDEHwa5HaM/mewuGyOMh/Qke1tFg+XhmiyHRcn
iv0WDLM33CvRlxuLiyw9Tr/yBgpvwfy8bbgzz2GwdhxFAQKhaJnREe5rd73gO3PDN/8it+5tpwPa
RjlnGM93lehjDBuIA1HK/ugWtF1VjnPOxxTEcjO9gyQBKkWXUifTlT/z4kTaPaSZEew5KUfklmCi
ZQ9Jz3qHj4jNzxyYWGXuc95y9PIUDCpDjBAs6vEYwC/G/819xVIO/oUhJVwjvHtOyUPImLOeWJz5
LNDOjNZIa9pEt4Ied/kUvfl1X12tronBZPkDkJ784ssO6YLR+FNoPzDAekry1iMXp4eNXBxbc4Gn
tBosm8oi99ZQqsindKBkMoFpmpzM0ho3wxBb68V2rMepvuaQ8Ufs0YdYZX8CC4MCB2KTBGt+DDw9
80oBqzJeYrzCfnZroqJaO9zKtqnRMmEqPs0JypJO/0yOGJFfs42hnXmvM8U4O8v/IeEsfhxsmXxs
GajwH+LZIORjvlXwSngP3fnmEk57/ojgn+yakP29aTDPuB0GvsSoTgVjTwAzNdudJAtOSek+pH9r
BVQEISE+1AF0kWRpOQ8aD8qXhr4ZpREiR+8iOSEnL8kvo62X2wknxUhQdMCNWm+9DJB6EufPBDEO
+CU4R2D8nBXWhKpg6wdt+6ts0yPJwFNks/NFcX+fRldePDfniazB+aTBoSvpzoAEwD3VYzaLR3qO
mEyz95kJdodRVZzcwuT882NbCRs5gjjvmDEdXB6y3NDc1pcvf37y5yF3vOmUWhRcYWjjy5+fbJXB
KEX2t4D08InLx+Csf76csNvQBWUSYXSrtKHwMeIkUzHT1KIUp255GL1w/s/Dz8/9zw9/fvV//dzP
r7bt8P/+sbqc45PfnCrJW3Dt8vSfpj7EzGJqUsvgjBOyeu09MCPSCkBpmUWOsjobSqT/9aUoPLzd
gWjaI1SbdTdH9RnnYXX+zy+YLK+CtIKfTyejHsjGOaKbTv956NNwlQ493mCLmE4zud7p56v6v7/6
zw8Tpz5KHHkGxS7nOPu/D1LCobb8yOBuaWdnB8sVwiyN4ATb9lijwxIAnGUYxAuXBydl1ieXh//1
c6Ey8qNR9GjpqcdW23rnn6+4xyNDZROaBHqGzb1mNbWltHYcEap9k3a/hlCaEKHitr10uQ9HuArL
XWXV6QEB9B53jg3APUsajq+Jw+x1sKmJkv/fj+Mxms/x+//8hp8/9fNbu5JPSWi65XYWo3FBw/2v
hw5s2Plf5zFoCkV6/nkYIC6zWv73jyXPAfPRDuHAJr9AibX43VqNdXackliN7ykMrbnzPPf+e922
+Bm4l1j2o1EW5kMYo38YafPQS9oSzFQ/2hL0MGPbT4tcEC4xHOoYW/z90HIBcZoxv0YDodXOCk5z
a+JQJqOzHUD8chlK44ubWr8x6Dg7bQvwOLJFaEXBPP88EPDUqEAG1oeuVucxKXy+BFtldTS1bo11
6DXyHM36D02LC4AdswxeCR1WtLpE0WsU2oohXNafPQZcCFac40t/uIZNY2xjFMZVSkt7Jer+DJG6
f1CGeJp7VxwKbz4W5YCtAMbo0fU4owUYTWt3WtB3yHFmrHdVKfeOS/1QLlSzHaPcY3Tc3dLQro7J
8OLGvvEW4fcue24V1uzEe8vixobXPDx6QbLUERj7nvky1QDBzjTGTSVxWNtlwt1McrdqDesWZaT7
hBDDaoYqfrK49a7mjOGCP7W7VolllpE8lQGymZ7b/FJFitNYoe/VdfZag0P7EG8TB5U+MfE0+tBP
GtXoG+yxn3/a0SHhB2CK57ImizAk80sJ0/E4hUymnLZ/cQ3iLFhTfn7jpJDRTS6bx9LC7SIrOmvp
TsD8E6Do0Ljx5nOf2fZArhny0QE32lCpkoYGoRqt6XHAuMVpvvjViLTbml2hdnHBETSVhnsoaL+5
lwaHU0/NxZ78z3wPvDYiZdsj0bczQKh5eHRJQnp42jJLTwcLb1oM+6MClUyi0MzuVS2u/VzLd14L
a1sVtbemO69FGK2jPUfabmO5kJv6PHvJqlFj5Vy8pmEEA3JyzhZW4ZDmhR6vjsoqfU2p3sGAPb45
RZPtdN5Pnwn5GK8um3vUZk8T9KsnE4WoTgyPWULnPbUWVbkg7MaaJzseLffRDpT76OG85W4oi93/
/JxKF1XacnBSdWN367TACCnaew/GbU3uvdqnSCP3nwfq8RQWhOzJkmImc+bFN3e2LqG1pEbp2Nlo
oLIrbUbw0uuguYyJzHZmCzgzsdvoXJhGdEYiL/ZArmHMrlBsPDbCNr7klExeOGELeYV3RXOtBkHP
LRVJzZqivQPz8Ipzpr7Cj6+v9DkF2y5vUFU4aO90O0KnsYrqQbV+SQLKafbuIqnpRlXXMFS4eT2o
07NDfCVCLN/UHTUNHPiTo0zza7u8G7MZ7/NM5RnvCR+vYitb6EFd9AcaGRfHoDPPxCYJoo4W89nS
uPatqS8GwXDqFcQF2CIPVicYE3ZIM/7VZUuB6pF499hkagqAbzpoLOoBgcLHjAbXdd2Y5HKXv0sV
lr9xbPveqh7JqLSbR8tovTudbGZviM3Q2QJmjTd+eNydmKR6fFxeHe1jSoUiuLI5ALpp590919FP
mRe+5xjRmUwx7uHfEH6bAIqMjXOiUqJCnW+hpM7RNe0SE1sxY16VPoxdTLmfftJNjk5UBP5DRPL1
LFpPn7NxmldEaukiEKJ/yCtFu7oZPboReW5eantTTEBNZab8rcWJcOObPZxhnDsH34rXRBTdx0gG
b3U7Bex9XOus3rVe9TBAXfWPomdtxos+HJmRPMmOoCmcqmsVtBStDQMwNJXm+Iumlx4r/iV3ED9o
sNr+VDLVfv0CuBz/ayqoOkyK9CVoCNggmfCyZ6+clYptyCniaC29AabEiaKM4lozQL0Dn9Je9OIH
ibVwWhsiqYWz7xTuuZ9FKqQwkYBbipUhtp5cpe1D6w9cgbH9UdGRkTX0mmk4KzoEz93oDWfHTrJj
TpNPaOIcchqChPZUxeaq17y5/DibkYOZgfVRa1Od8piYtDz+vL88UjyGNXQnlEccmMMYX1vjop2o
4o8k+ADHUNW/hjkVN0lFTVj2zwJinCFahv6u8m4qnozrzxsqyJDDRJWOG4eG0wPHc0p56clj+9Jb
VXvuR4KXfjFO1QfNwnVrTNPYl36Fcxg44o3On+jmPkeVadwiFqudmYAG/Wk5+/k5n7PFwbKIPgQh
crHpsn32UnoP7fIQOwCb4mQW//lET7199WHhg3PCRD9SNrN84OaBMSaUPny5fUsQxNCXmvo3gi1B
jIUgQOqxY0vfzKEwDw1vTjqaE/JAon8LaQW6cYGxbgAKOA2UBZKFcvdubicPbUgzY90m6X++0tQW
OHGHGRLZfxuNIdNSh4dNYGTvcgKyMwI/2/ggZo4ZqIAobkBntoIUYE9IfRz7j7GLqutAV8PJR0XL
JEgQ0jPJMmHJHsYWImZU+3uZWhmCqzPe28n/1rGX7l0f7h8oi16kIXTG6V8QmwCqNG2zofDWrkxo
QJkpby48WJ3CgHaIF/nACOwuGXPiIhSk28MCFzVMSu7gROzHirCUH/hn5SCuSLf7SOtd75Xxt7Co
nc7rRL72BVUeA4ruRA7OoZv3QF47PeUOZmWdOYS12PoDjSEhxJ679+x+B+b3Nlr2Jij1EfMuB53J
uROJelIwiXUcrgfTMneW4NZXt8HTnEQvOUyHcT9glT4l4aftFFTkmgCWIfOna0rjgwSfZicbPI10
uZ7csFvHExm00k4EqwplME2z6zOZIZZBkcx757Go6AXxS25+eLcG+0BXoOIIO1W7ghFWIZdcwGi8
F2ML1SvvrmIxkyifoI7Bmd8dwhvtK0vqB7NIT0u0T4NaalcwLvybXXMnF37SnihkJkB3myR9nlKJ
YzFmrMPNHTEYsAllDAq4gIvPj2am/Nb1tCjL7Msznehcz1WyBp/KqKx4A3qBCJdva27Grl8KvMGa
lsgm+m2luVyXCh+BW4bnoLesA9A7tp35Tx+lRyFQJIUxq0snh3czwn1Wm/PVVMOn73HbanXLYmTj
X/cXVKyoFxC8rY5KMBq0sdzSDBuQ7XSeyoS+ECp8jXXheVfBp2ZrJi6d8xVFdkyUEBuyC31yz4YV
bYJx/mclSO9oDZi94o72WaNKdkb+PrmQSjArNGshtH2OJnkGObrVrJGPshoetK31JbLNh6gMmrch
p8XXKfjWp/ox8GdvxXrn3KIWOW+mj3Kf4xw75RhN2a1bvGkFFYoJcAA3sXYaKgA6Y3yMbarMGXMs
blqgrZ0T/IotsC1T1lwCJ1YPIQo6xgxrW5odggsVt37UPDZpbvwSOtlbfvucx9atbuizzgt9Mgj9
kcSmdEMEDv/dIb1xXGsOpMuNIxzlU2kKyCcFWInBmV/GfCifPbKMF05tb52MH3+Ofz+HPrrPs5Ph
W398CYYzG1wOsFW5ZwAx4hKS+24JGggvzPeTOSW4BfCkgyvFkUofgOGnDLAKGr+wDTKmatepmLaW
23c7xq16Ped/RKve3BjwQOiFBEGadjtCHk11fwdAtk2sms7afJx4fQJCNdxCe7pT1lgnfosYzrIn
xj9YBMj9u0G77uuw2QyxWsRq0mk1gKGB/ze+2o4TPBEbygPkQU9f5tS0II2KJ57wDl2faZUdDP4W
oOhDY6f4wokR7m3t/fEqMHxi/Dv7NIzX06mVVr0nuP3LFJG1ocOcJpvOIY4+nbt0+EVBTLQRKsVg
BpBvGiueb8smGDs0/wxYDJspNZK1T/t7G9M9hZ8rwYlKXgSkY45oBYanfx69bN4bHdJy2t0JClur
3Cw+4sn6Nm3awOgxl5vCQtwqBMb7FEt4CPRMzczmOtzFPivuJmhNfOS8/c5QQCQj5lam75pLxLZN
FW2wKO9/g+le6vyrsvJD55HnKk1eVKNw0jUNI822SRl05QXtVVjId8JqxGb2a7mCrv4WwyNy6TFc
e272aXlTvrNTqOoMmodOYwno1DUoTIw5bYUHoePyr42XOoOY20LM7ZzuLaYCNZ5Qa23HetYznY+u
poSPvTpvP0Rj/TPh1l5awt6BxTYoOBjAFcnZs+p879BReZ4AJ3QmaBA73MZZ3mxbRfNbnyZ01fS7
1isf5678FTsM0XsHQ+EQMbj20eTJUbIAQt+gXjQ50bf1ZHEsbarvyDPCfZnSai8g2Lr0Hsms+ADg
DdE3JhyFin+IOzva1gFUnsmPvu3BGsHiE4O3DfNf5cbIzMP42/SM13IoMYODkF9NnGRcK75IChP7
YLAfoCxwLKiqv7b+sCkdwlqu/qiAw3s4sYNDAv6cQo46pna3YL1xheErqiUn4r4XuDMQwcJcr13L
v7SMiKspLrdYvMkiwx4ezf6hLEAuqVX1Yrjc0DvB/KXUH1x4iOpM7J+efAKxEW4enTL93eSKpG+U
o/CzwIfu8BHFS+iw86h9GuU+gsFppqTPBLdIeCDmk5l8ZZH70nru3u7ntyljqKR0IVEWGBKaimGK
fbS9bGnV7Y1TlsavRuYxtmxTTjDVb6eLceZX2N5G37kt0SKTwlXHHsWqDJvH1HKQ6lIFFVizuPio
rMGCjtDlxATFFLumJkg/dMv/K7GPXk3cxs9xH4yxfLNnhDHXGYGNfjVZ4Z2CZew718xlue77wAxA
jG9trd5STqNbaBj7qozO4TjC+qNdMGFlSCROQoAziaQzvmQA7NSSLm47Yc7sIudSW32oLTL6Jm2Z
iaaEAPPoczp65wjjYO/PUBHCFu2tDy6ozgR7aTzJjOm1VoTkmzhnvxn4B313hvdAs6QXcG+Bdfxl
L25O63dr9gWhRu8zk5h6aBFyRuWh0yJm1PzXijD5GPv2ZWLrBPziHvxYqG0EE7Zi2XIL7kUk8oHX
JCu7LO6Z610rLLEll36R3jsf4o9f8VpTjoceX1MN0PAh6bya6Ia4KFIA4DnyUwJWj3modwjNJ7g0
Yt2H7GgaF5WNYFCXzwP809Qo153piYMZ/43i8atAdaJ9DGs7t891WWI5Z5nDw2qq34HGcmbW+eNc
TKdSiKXkNHlJ8IwOXMJ4JtU6KYd8LcOC3YVdCVRP/9aCyTvGqEt8jBnOigIPB2yxeDtN4E7Ap5zR
vqi7VCmVm/mrXTYHjKqfQjwNbf1MAQOYBNnYa7+Ta3zlyxODM7GZplNfsf6EoX0QKu53XUh/85A2
j9Qi//KzQKwcNqkVqNNz3gzFtkh+T2XmbqUEzuJM46NISCxYYY+7GdAa59Fm76X5gVMVOjD7d6OF
2rUjT5KiqFGM7VYIOEtGQLrPy57LxCa2VLR70fUUtokgP9JZThTQfaKmGdhsqv8BDF91S5qQyBge
RbpKu5S4qSNNF5vc48BHICwbshmZ+sp/SoztDjpE+MyUhWzYeM3QxTddxyRFDeqK5PSYEnk4NMvz
13swbkzKJVdxkJ5EQJzVdF9i37lkrYHPYey+VdGEG9fsYaaUX9mS+pM2fQ0jAeKVoErQslq5Kqcy
huhg/e1aULEj2q3H6Tac4ughkwh71ZzeZE3jahw5OyNy3xu7m5kQph/5FBcgk/DcUNR2BeyHXuab
qIZ8APZzbW68hgArqd8z7fBU3FJC1FAxHqUxjlCHomuISfVywgPio3CwwJ5KTDpwO7ARkwvZS9qc
HSoPH05VCbQRLAm1keOMGfB6ZmRPoYi89wF9eowOeCM3yjuyqR/zWjZnI2N2BfdgLvNLzdvJl+5w
yMbuErBIWRji7NL7MMPuzNJ87qLge3IZyIFExOUGPWqy7GeUNkCHsWTnzj7nmVrLqGgf8sZ7z7wK
dAv1I9WfyKivfFY/1Q+iB22yJGVDoImeBacWZz+iwDDtLlM03MvQUtuY8x6TTaillKhv+c7JHnsM
URwcVKRlOpA/ChqYpuV59gbQQDW7KwCFT2JwyCO9Wd4M6X4Nuv7d08PsMyHdyRIDdWXfvDQaTkVx
hFdPCKZ5nxiv8gK6v1OPl9yabb0ZO7GeDM7Xa4MdgzNBLh8GaDLzYNLohGspqnW05jtHEKGhDGhz
/zLr+hWPT7EpNcf/2FRLiaDfnjS7OgezT7xnQDsiG+gBstGZztJ5xRPwgks9KNLgXsh4Q0knm7hf
wzS0vCcMwxhJcFqsjGR6D4g6Oyz0eXsbLPnmRnz/Jkfj0GAwN3cABzM+4dxTJlzMBnYrLBiM054m
LUlNGAZoFjppvIszN6zAeVduUorIO4rqVps5t9WZQ9J7MzKMhwezrbz6teSuWKdxfchyFawGwCte
niDkSkJn1KnOhvVnJjDW2hFVbAldFX3M4X+2Ixbq5dT7VBgNa4GXMzGxFGbs0jXX6ajyteun+RYQ
C0znknpeAxjiZMMOAxt2mIfgyYxJFLgGbbyDdmL+MRTdqtUwzBROUY0xrkG1ztBOqZnlD+s+OChJ
0Y5tcKXrUnoBWv+9MB8HL+SMCIJkJYIM727z7i8UH6sP37TuPjuFxcBtUV/zakd718HM5bOW4/zY
AdLntMifntoCc7w9UoHXwo2mtWOphUiycxiOuIzbKaZ62rnVkRnSZEz9RN3kX+YgWU39aDv4+Tt7
Bm/kKDAxZo68GRv3jESptlSi3SzVXaV+czJpQtbrN0E64Iv3i13UJ59EvTj2m9VTiOCwDVPv2i1u
3yoZmx200+e2ApMU5BKrZ4gqPmlx0QAUQ0ww+yCy8KYV5mc6M5KXnnUsehbzrjaPfAhZVqgxCmP3
bx1XIbtABDTRZ7GmsGEfJSAraxSr3Ce8TNUuCbPQ4Bl2ehIOTkOLsWSv9uf8ibkdMaCAaJSRVy9d
FXIjkOiRcw3tSkZfBbIgZ0pIJ8w/XtRo3SqJXC0IKttzBlEdHR2Vr977FhqxSFsKBpq+2bPC7gIj
CHYGDkTREeI3bObT4ThkV10WV00tLqfpor6lI2crh8LPlZ/UziFFocojdva46QgXAI2ipsRYTTLe
SfrVD6FClu+YqM529zutMmBVj4p03JqzCyFrSYIxstIzzeg77n7ZZoh+lyLE9FrFq8pCfq1mMHaU
fySHADZxTm38vsxQZ8yC8cdYwKgI511TRG85boVsma6HZfdYsElH+aamtaeCN8aA/VyEQbbVPR5U
M85fSp9bG4ZUbErEugE1enN/jk0CKKEHh1G45b3NjL+iqGnaZeK2jvz6caZErR3Mzw4ZbWlynVZp
YN5/fgQpsKITDh5pxExh4zFKWelkyA8RS2YoRbvyPYxbeiLsGOURS7rLEx0OO8uFzFPnjMSlSL9b
PYCghWuncdSrJP4GPYnVjZbyhfx4wG/Tv3ZWfeJwVx7cAMNP6hBvs2o8TXFidzvh4pwV5b1LsDNF
Ar8afQBU43HdtzyogL3pH6Nlu0oEr1wXkZEqaR+v+vbBTPoTnshjb2TjPZnGb8XNlHOBXHuWx56p
yQ6EIe7s2hvPU0ZkzGmHYCOh02KKxBKUsDEtbw/YLTVYm4WzU3Hck3n7mXTtuDOgAzQ21XNt1n8n
c/neh3axlcaWeqyBj+lAoydxuNriXD/YgCrtHLNHipknCK+Mihg/+Mni0SYBwbLYt/+EiN4KiE8X
PZefeZ1NnJvaR390s7PblJfQV1jtIA4mWVNcmZK9K0HBkBPTiZIbq1AipXJ+waHTyHlvuzwbaWG8
c9ScLqWfMdSYuYX6scE0hY9cJadzPrjpnUPlmKMOT2Nochor6fnuiwPH6LPRQnwwZiHWs9vGG/4y
ibmPdKhzaM34QKHZu4YRw2cfJNOcjPs04S925LxJpUfutuzolMFmWRf00ciAt1lM1doWjYW3SHHq
hYc0E9Nr28HpcCa+FxdAQtMBHQxJYxXeYOPlm7DGK8rRull81XwuY2HELLt8H6JsnsOWXiWjrLgi
YfCL6zm+i5xkykxEPFoo6DpLWFWJDhRD47PNjbvZiIbjlMAZmsfviYnnauyoAnWZP5yFadzz1Imu
+GyB5KTvQ5DIXZZI2txt8uMqghZEvkPpaTM0NmdsGOg81cwB5z7Zd8Q9NMmYTWLjQQ/ieLzUJm9+
fu0pHnAeweLIYN3yXx+wTZYcqySmj6ZeFgzcOllNf9xPh7OK7lwJk4Ptqhe3MiUzsXhvjyzN3eQ9
5EV0L3IMLTbjPjAeXFUVmK0uonE1JfLVqM86/RSqdeB4jptgpm2yZsedKuePHfJ96BKiyxAvxEQn
20rb/Byd7EmXDvnOsnttXBLlcwkltgZigX+IlRtFJMuxzwXBb9+nTGi2Htws+8J//2aE7q6v0s+J
u8V6tPzbEFYQRUaSoVNZ8pETuBe0Gk6TBTvR7DFkld1L3tX04rQMCjGrA3Gfu9fR1uCcq+lIZuaK
ZR9Df1e126yc3XVbYu9FeV5lZshOAm5wZ4WwS3jfr9PIXTuY5gcPjT2JiNXrKgU5yOWqJ7SwzecI
x3rX73NGg2upU1opnWYxJy2/wydjmUVPZi/YWnGCeotk6zdnxlXjiuAgq3qGbZImTnvXmt91k+Bz
zcPPIokvsyJjAIDzi7gCxlL4raL7xQyCvggyTkp0tC1n7p8pH58x9JCNVDulsbRa03POHH/jGY+B
cdISiTQPEXvLnIolt4KW7yYm6LscVp7u+2MRhs454pxehol9illQcGZR1VxgxZ4L7ssmRYJTBPfB
0bAhmcwESfmrEIim/dQaLEH9aR58DvuGM2ytfTLU8TpUmX9QGPJFWqb7QKSf6MU1JAg4tq3T//Vq
sBouoT4x6GIPBTxc9RA0xgIOW1FitldEirCT8y2h5ON/V0n1TSdRAMM7nPfekL0pTMhD0bBRl4CT
8ONskz7GWg1UaPADhN72nlVEBmeHyaBbIbIYSNduTbLR4oU3AvMwmD4MNyxxvGCW4CXJ3IwYa8YF
A/fh74S4CHfQex57aE6NfROl9d43mDmVsngqvKBZYbWmxy2Zt402qQ/DronFldDBhLOScxedKRNL
VIIuvXJDh6NeTZCwd9CHQtLCcYxrzIowyRj+EouPzb95Xr0qWGKlZaTnzgItQNKHV6HQOETGs4ub
cWXb46+8zMjB2NmHa6vmaOvot0hIVhrchDu9rQQsnKat+4PliIdw8g5V07yYFpI0o0MACtG147q7
VMz+rZtoBIjl/5JFQDGbA9q2vgk/feliXNAZda4glPI1Z8i9lqC3BmgdjJWYyjtsq3z++WhQAmUS
rmTgOex6tyE95P8f5s5kuXkk7c730mvjDySAxLDojThPIimJEqUNQiPmeUrg6v2gvLC9aEf8O0f0
oqq+rqJEEpnvcM5zElwxZYyAgWmQjhymTDSMuwB7XQckIijkndXiX+4HjaqPFttjS4xRree8q024
Ceo82YWc+d9XLcGJlaAUFpb1WreVy4fqpIsw/dL835REzU3tCAwETCmBBOL+rXUHhGOPYyVEkxX0
xLSN5l9k999tj+AwLImdcYpyzUYRVbS3aSBu2pr1wQbwMyDKj68dpHNgxpmDLDbAHpP7lKJN9UXG
2l4zC2+HnudsB3V5GFvKttzsr1qPja/VGNMGv4hADrGCMucF0RcWptfJiDR8SBpyducdNRmd5ljt
Mk4OZqsW0ly2LDWukEWvUshY/av33g/Wr20b3Eu9S3XFQCRV9qdPCb8gXGORTKB4cVeQxuj6m0Qn
pLrMWQ0NyKaxfam11fDglnXPjMqxHtpQ/XNu3bJsJrDvUh4Cv8doPpnBCU3Pmg9CbhAfYLnTyU00
cTz8Qc2AW0i+9qPKzOfYZ5GUMdp3XAbrQrp4SesPleKXH6QuiL2BD8+v0IgC72MMzM2zwJzJv9wb
TdLkxUI23SGlfdxMo//Sua44tN1WwTvcN0a5BgUV7mSrvoPajlmqeQ6DlzkmPuyfUdWjEhuSY8rJ
PHpxvakGcU46DwteiTqzRpu7ILJ4r4Eua9vnrm4bjpNgaVnSY02ygAL+ECMgQslyYZa0IxQCkF4F
+bvTm9kfCrMuSoebV+MdbLXhNWX6A4/NO1u2fk0suDu1735xKjMLNieEMSOXV6N1CJYCpS39ctk2
fG0mH8pAyRiJ0hED3RlA6vhpwtVfxl3FSdDAtc+1zl+wt2+3lB3MBQwrXJpe/pWX/AfC9LViX8pC
E4lWFNWLTiNTavCrLfTEBHR5so96TJ4JszAzqhBO9NVvy5B4GMTvoMFVyzlF+RXYWzfcJ82I4sao
+Y6rCdoEFhObXKdRRvaqItfEJGGzH9iiz8M9UQHjU0ysClKK3BRMZtNTUsBWX7GlO5bE1eOsOWn8
jg9m7WGZC9RGZkWxGjIllwaVVtQjnM8jQo36Qf/IbAWsHwSGhWgsZ7IzME8BAFe5y1i5m3oCp1PQ
YKzyWHsdRg6tyYaDgf0G8gMzNxepRdGC+Bqm7G2aNnFS/LaDszeIljZSaW5GUFa8EOPXwGLxJ1hl
aRObstbf5Zp3EBHmrxRxthfo9k4Pxmuu4I0IRDsPDuDSQs/fqD30lXJxIKHoyJDat8Rds5t3WSlK
tu/NrY2q5xo5EfAKQE7tyISsM5/przadKYDAV9nMj8gPtBsMVUy50uh+GGvghFKIrmCsHP1peuGk
aUgqJDsg5kRvIltnyTM3xglOBMNO16PGKSBruespwheW78KvhYPzYBnFNR0OzghW247OeoyZo5/u
RfiuNGNn9ajkDJ0uOc9J1Wws8xQxNaXAAuGfY2eRRC9oJisYNSdgsqdfe+x6eG4SdzV/OUq8Mmyy
MpQUSp3C4l3nhlxYbJy496u7wXSntPEJFvH4GqVdSwAjJ8tgFXD6F1EISj9WP/wUxzRyzrMJeFDN
EQj3rSIdCHT8Kom8fjvlGk5QZtqpBbB5CoZ3p/bGByRvY+7gy2JYW/pOAdZWv9TeuQ89oEFR8xq6
cEW95zwcvhLo+uvyPsVUK2ULkNcp7UcjDe8UneWiMMiw7aw7J6hAEzlcpla7aKBDEbswdq4eeQgP
jpJbJOwdQkAbk43HZn7I459S4HZGZxHMYwStUutQ0GpPJpIj4TFHMgzoqQ4gP6Gbn6zMlloYsRGN
CDGa2azJl2LmumnygjprwAHXh0xMc28eMZEa21UmcK0NTROULMN2N5WU4HxbEMWTkU8EjLFpbLVX
kZYe7hkmQeSlhjutvKWpAk0OtdegZKKIgjJispRhi7PRaxjP8cRJojsWM0DRHgT7xZHw44U5kAI8
VuroBelTkMm/bDqUeFI8vuQRk8lFHXouMCDI6vbAhDZkvEOFjbevspttmnnHRrTdAWvp3KgDXGSK
f3Bd602feMSTvOrJWvzWLFB+nqweByFwaATdS2gyLyj7/BUBPNYmnzNmYtr6UGf+ktC/kbu9KVkA
DOygHLY0A2xq+GifVsJ+Cf3BlxtQNklXvaSMjpbh0MewC5jIS8FUnzIrWXYOXFs+7Lq6sJRASOBa
P5ktyNz13DUzHjwWNY7nBuhCOFnLqZKfdoA3EQuugYGVZokl1JgwlDCxQkU5cCRVJSD/XaKRw4l/
rnFkPwxbTRt/Q7Mme1NuaGyeFMkhpeHjjbUuPNk92iompKELvC2UjMGxD7p+t2Sh0yNc5ckTxjaQ
PEikxPk5UPMgyuyHNPe1DXElLuxTc6lIojUTo7poHT5HK6x3GTtOO2u6TRr0j6Jqo1VV0AgPg79z
ZfmtWBFoIyurOHQQBXeYHtP+XGDMonlX4ANybUn9wm8qErHTLeY9kGl2VI9Lw2Pi7DTGN2o6mzeJ
84AIg1UzsU0Hpqgtizz+DpV2zYv0Obb6t8lHNsBM+LvwjGLVUpiVrdyiu/iOay/ZIWVfpXjtDLNu
l5iJmq1n2ytDAfEqw09SgRx4M/lRglHFQ+e7SCFxrgtsjlDzx4esxb3SVICmPaT8LLJOgT5p+87S
bohyvkJolatg6O9jpNgBhDcd8O2iy3BniOdpZFAgEXlMSQYCumUkMDBum5TDiC9Ngf0hn03K5M1P
KNFrxLWkL4l3ox6ZCOUf3O+O85Or+mbWlOqaT2RJ3FxKrdu3CQ1IofKP2IW3mIl3V8UJjyQL/qQO
zVUlo6fefCv0dEtCcHJElL8ga1FggV4kGLraBnS+Nnz2pnjP6/ZsJdZrIygk+8jcI7WGFFosFRZU
+vZPLNPPokbt0/QGGFEZr8wCzaxgl+DYHY2k0B9ZExAlz8xlFfHG6p1VIKzIzzVXrqby17GV5d4Z
+AtmQ3thD+eoQv/dBXDxJ+lfyHeb87YJHCeTDXC6Sp473WWXymhTtTffY3RqO2iPvTS5VwXZFXFZ
UYitPXx/If7vct3VsHGwt+AsG2emBGTgPo2OdoSCHQ8QB2StoELAIVnLMzG+bNpnU4ZRGcAmreLu
WQw+xvEtkKA4jSI8AITJeT2rWhndxXZIOCIc7kFis17GPqAYVwg6edIsi6Sbb1CGX0OIs70hsHa0
X0lNgZsbMTTK7kgeq3Wv80pMRVCvoxzl+bFs/thu1F8+Jo9e5lUPRjY+9kjAllEdM8QVXwgas4Ph
YXSpGbvz9YTVYcp1mGB793P7rEfpq/PMTNDbgjWFgBwjXiQ6yi2Gc6nay5Ta5dqlJDe57ygvJ6z/
mtwRBkwydHwe6rm4GYOX3kw2bd+bjxJOk21gwnY77ng9RCcno3onqvhPFMm2aV7TpPxwQgLtprq7
FD4/UjYsLc95L02OmwqpJnHg7Tw4LvmATW/rG+LPH1gBGVW9FEPMbCuDghSgFUdYt7Y7+QyA/rXs
4DCBiV7mNs1VXmmrPuo+7CRjoDKoY9um+TrvWmM5tQiSnZWIQWC4rnSXnjDvpdCWHaXaEpHhLdaZ
0hrEPy2Jfkby0o8Q4AbUW8g/sd04Oe7q7CdmS7+MXMdYWyiYklmKJ7LxhygUCo9WvXTRxHvHEIEQ
UXFIDTnNQFccyzMazAEpNuoleexPri1ukYsOjtG2vjQdps/GyMISbMKcHaTtWjjoyBBWGOu+AqKk
It95lxY0xd5lltC7rzqj+k1ps3osoGft8T3nBWmsKBpquCjNa1l45HFiStOCLlo6M90hReGMKxZ1
8uhBaNWqm6yglmDl7CwYKF3s77OQe1uPNW4lWzqEVTuMSFGt+hGb37bptrFpfAXDyGTLhDtYYboF
xOGAPWduoK5RNGyHuGUANlO8xsiqcIiXH1Xp8IHkFaEYifwNBvtjcsnKKeyI9R7tcygyrgjiRE8F
C/lF2nIJFKb8Hr33GOyFgZlmCVZrNpAZL+B6Y9Ka7WRpouFfKk1HHePMhi0DclxG4lHLRlCBR1sS
6IDpL8SO5YbhW2c59pLrcsetNy7NQNtNtfekmcx4MWB4tbWBM6E9BHFyLOdcM3YbWOlT98ZMH41j
O/HVFBpT8KEioIRagWRBQIgATVnYUU5Wzq8CCU9eD1k9AmsdK3H2VDeV5pQwMdz/Bmgnk8BWXlvz
Rxbdn+SDWPeZ7S5F8l26DPRJLVqkKCkiH60jjWG38HqYXQRuWb2dcijl2M8Kfc0d4lPXoql0haJZ
smwXlxsLhSYn+ilALYEO21y36MAWpNRr69FkeWka+kYvGgFlwrlMfWVsRABdoZjMRduphWVmFxnc
naE5gUY52AD14uqm+X8MFi+mkT3TwEYwJ5gt2ynhvjK+dZIdX11Gv3hK7gaxSfASO+IWhJAgVQAg
eP20HkP2QVFUGltdM29EkxV2dnAKfCxlWHK+GiWZDXydk3bmnVYfecepPaLP6m3Uc44AboUifQo+
qwAJZTPaOQu38JZ3zbabDxQ3O2h19xMYI/xr3vQihkeDdudB/ril9ilK01n3UfwnY6Pc9IaOcMxK
wGNM9NxcHaes7uxHhpw7iS9wj3AUE7KvU/9bDJ8rG0MrI5ITizMOaQ/JeOoDzw7fLandFR3E2u6L
V+Sez42ntzjEnjzR1OvJ6P4MhRe0SkjlsHKkKCVftnQGc6AHQf5j71zHaXcsUCY+J15cPSmUP5kg
TwBeI4urwFQ7ZjA/SJtWefDF8QVGfMbgzO7Jz2nO+huc+WJ+mt0uYTy+TSJFyPPeWgNLUUhZermL
ICdZmb0JA0RdpXdAGIF4MSj31Pn8OMW+w2yJrwUMKVBia0GGwNQlF4+DpEPHmMGUNucDHtvn5G/r
LtmSOfpeURVEKjiMU/IuJo4kTa0L9702aMsHHwqGGX4lGvfQd5XbhzK6Vu+yDC5CvAXmB0/cfuAW
TGEAwWdkM+jtkdQ8Uhgt47L+soFJNCQ7Dm8YZgnw6/qb16sTa/pl6c6CCn5EuMndkN+rinehox2Q
TX0A5ZBY6SJDdcAlQ3Wqb1SLeliszNxbe2d2IyspQUqk4krh8VH31sr1Lz6jTC+wrhJSSW5SMMyq
BFuxguj8g5+CM46yZxzcyun+ApM1aO+Z48NAgs/giZ0dx9vOCN9kCcaBQrXjnaEjfS9QXVPGP5id
sQkd9RI0yT5P0HFWl87ofwxxE8QdcZo85FFCUjaPJ9RRy34a9YAeZXwINfexyx/HkRbov5/GSsoq
//snI/X7P2Sx/seg1f8rv/U/xbr+f5jGauj6/yuN9anIPvPo8/+MY/3n3/j9bNp//8vw/svRMSt4
Qgpd1z2HQOH/Fcdq6P9l2KQaEwjvmVKX7v+OY7Vc/khK23EcT1pCn5Nam6Jrw3//yzL/C1qA4TIK
dAmGNx3534ljFdJwSVWmFiF+KN/9/PtfjoFJ05K6Y1MEElGvizmv9fvzKcqD5t//Ev8jbBTjKEpG
YJy08U3nxtvWDM697stdVWXHLBErLxjwUXhz5Lc/HNzKPvkTpGlz7KsNmiAqN9kvGjeplsQpHSjo
tK00sncjlmAgtZHZoKzYvc3y+SzB3lEF01sFx+81Igh2l6u3psINIlx0z1mytSzLBnLwajoCpWAO
TmIKvkdDzg1NSqFipHsPc+Wc7wKuc4I0qNs0UUmDTEaExMTgs/GcvoD0570YA/rTTOLE9KHTD5Y8
Z0b6lDmVdZpJXJPRE44YsyvPKNr7DO8TQtEVqyznkHk+0ztGgwkT5rpuWojHbD/rItr7OuylvDee
EVQRlsk8GVo2oMGp2ZaqsddO3apV3wAZM+NNjNhsDhqYULsmkN6gUSjxhnoRzYGqGTko11uZSU9O
bQ3oJJjXKB2Xnz2ZA/0ZA1UzlhsH78tiShBUYs+nnFLttdSKbU4buERm/STyaNcVw7QabAwtyNxR
B7JTC23IvqiITtM6yj3GQA0B7BGReUOEfFXz97LEFcZW9q3UwWdmNsZVfGYL3yYbKfTHI1GDnLv7
0LDQfRXpRUQuVs5RT/FRPKqw/hLIUBYY1IO131jMmSFtYYsD/T/2763xJwuv2IVmd02K/sBGbdxi
bTaI6mIdA2HZHoK9ThYI26NxwogAnYLEylGk08rzfpOa2Do5lBVCp3dVmhzPBsnWpuyOVl01i9Rl
SDeW+r1irridU1Ly0SIZDk/6ujVcXOXA7RjpWGxrUDEZmLaF0kyIVqy0WtML1gWlnWWF2yiZTrHS
3Y1bl5+B5eLdrhpI0gUJRE3yOQZBs01mKEuGUtH1HeRQ3Y9B1i09XZsvqo5BYjhOR1MctVJ4J9cC
X5Tl/ro1CX/yIxrapoqxcSQtNnC/2WKkfhoyfNC+InEvBQHYtPq9i5yQsgMvh2Y4JmkVOhB5CLrK
QDyvO1yn1gANWQq0YGh3ZytHyuIabHhGeCfNoslOEqlmvuxL6pkuFBvEtIyj2Q4v+hbuS4gEAcAt
uRZVV7Og9bM1VThyDyQXOhNSpHyz8wdXcTwYxmrs+rvRATP0O5KlhuoLwyhSQR33ui/Tz54smYQU
55XXMPs0OujaSthrL5nubgcapnbQ7DS1+aY3JueIc0um0Nih3r6VvLOhhkhBlT3GvDS6qKH68Mu7
JtT7oLs8UOQq+LNIhFgg5KWIxSOKaJuQ1yVT6zll+SWNC8KL7pUhtcNAVishmNY2QP62DbJrhU+j
zs1XODoFvM5mRfcDYJ29K5Ku4bHO8NDVAYOGQhPH2v1sYuC2WWSHWGM7VsEpgrUhvTWUPx0OQezD
0y7pxFoTpr8uUuMDwhEfOEqDtthPcDU8libgfdjxMt3qXdnDex/pYYoS3rj5MmgsgokanlHT1l1I
C79dcEEcCltEQ9BXgpeIM8KycsUGrK4U20hHrKseeqvZMxaGUeWYxN02jvymJeODxtgDdH24AkVA
pkw/WUZjiVIr5/PqWZWCbXLXyuyfRDL1jKoob9tUf40Mnh1hIRNhYYJTKBlPelt9llak2AGPL1mi
QwlpC/ylIeFqAxALGWM7GqlAOzmR4uc2zInw75bMNNdIsub4vnYJLo/yHAgaVDLcNR5fKYuUlmOl
f+eIA/aZiQAnA79jIU9bylQm2wzM/dSbl7xL76mZnFQ3sThzwx+7xqNtE56z8AMickiA5FsLltvI
HVKMXDQpfcaKCfPUtSmFQYwZJKCG4ZE7ZN7KiugsC+xkaxpPXItZwzFPf0Xc7I6fzwX+zug/HBGQ
uGaWrUZwZ6iysmhTOMG4HB39OYyct9gv0eqVAZBCzbliqBJbj2SMDflYXxKS6GPi+pSafXefJpDi
AUMnVFsMTqtJ3M02sTZOWLz5IqiPffcCBzveymmCy6YHy6SzqnlxyShRwpkRQzjurZ72BImXWDCT
b06I3fjesQVbSpF3l4CNhcUFrNfBLazM7KUiEYs5y5zk4Rl4s0lSB3lAEFlmWHDDxBERkFyYQeIe
x2x60V36FoGeoYexgtLSch7Nqn6DZE2jItXAczk9OzLst54F2aRv3vQ8DvapYBvnqPDRdlHo1OlV
YE9A3zpOW1S8REnb8buUmDwQimgXg0QGzWXl0tsWJnzrfYgCgOJjuY8jUMzBij7OZMqaNDfTrY96
oqLHDihESggIyZ+flvlC4C1AhBFzI65Vc9mUaFJUNWG7G+pwG09ro6rctWX22c2asiMIwJi50gM8
8S61dnkKG1rZ336o2ApSopBFkiDErBVtU60znEAs+9TynG+1mkCPtht3MOHlunaq/Ek3woLNia0+
HPJbOoU/tZp6WOsAOiUTzpPREd5s4gvceA1qrLgOu3tRy+uQuPJQ6BY5yYX3CFsufssRLTECJ+c5
yo8WQJBTaCKeF+rNS8X06Sb7OpiqezPSOna0SWXIRqg1zfBS6eGpZP17RmDJJKklEPSfv22gvtJ+
ORpsWb04tbOZ3uC4WaIJCpdDSU6i7ZvlyrXnnq0PvMNAy7Th1n/3Wr8/hroip3T+K6swV7o0+fj0
2fLe+bxXrm9YJC4EySl0vpRQ8jlhqQQ1Ll0l0qpfIqNW7GpDfd3a5rIwcYgxQOem8EwapdTkb9GR
Ijur3E8jCPeYzlF5T/TGUMgGa43M0To5czqiIcmugJ+tZdk7daV/rYx904DPBBJ2nprW2rE4HBMt
IOuwKLZQFnBbdJkE0B9s7QIfrtl5BXNtFnW9ho447aplqTHt0SnzdtXkbQyPDaFtem9VPavhnE1s
+bvAGsVeK+iv/eIZBR4WeWOda+kt49R6iEw8j5VhwHdsc2KHWMjE3vBgOPLuGt7ZD4ADSqt/r+y7
cO2LURVYf+DG+eiLE9JHEBgED4m0X7pA2eyXQb1Q9q/i+OzJD6VVR7eqME7mx6wfl3BTGLcw64El
Tfz4hDpRcJo7lGYlcpc5v8kPEHj7jDi1nq2qEu3SMVF7zXILBod4SHK3egvRvcIHEr96k+jo96at
l835syYhT3YE68F5GfLPELvRAMG6Ewo+qdEf+yrZ43nbU8gdffRCJYPrrEweU0K8soqNXEUEJWd7
2zvbCj1Frd270N42zJ5gAG1Uoq2bUtL3V6zwIOP2YXtyNJYiI/ITjiJ+M7u/8CgSv51WDCiniRV2
kXubjmJ4Cr/tikExqnJJOFU9WxPadCkgTAyzyoQ8shAf2rynYFddepdhbBkNApImPslWxVJnCxAN
jOH2SJe3QuuWxiy/4OC0cmPFCpM3hwExhg7YwbDEbLXV5tF8xs9Fs855BIiZsM2RUT5u6I5FhN2R
SJBNHVi/JF1HngVmuDW3Rd98S/Udo0kibwmZJXs3Kg3dA6/UIXiILnb2mcbAqKjHaqB4+gDXXcE7
ZE2bIX/vUXZ5Rn9i6/5QzFbIkizlPPtQxjXz6Dd8F9nboIOKtNtzS8Dypilujs4EZSyTrV7cxvzY
gCV2ppa5qrHqQYH6GqK/8ZI14iE6Ip58GJICuz3vJEQLC6KFTkBsXDqPFeHqOPuXvuO92oqFaWxe
4xRcsd6ydKFWbOxuwhucFZi80MpHZNY00tvzIYo1oTq6RQ2of1e8RK2Hj1ZX4SL9aSG3SeidBiRu
JFHSAF2PPleRVmID6dRqtqQYpDtY5A0P5jjhJw56soIY5iN+rgS0u2JjS8ahilSInrxV4qPB5isy
TGIfnie2tbniDrgoaRnVXtA0aF6LAbTDwJCldAU4c7d+EbLfDIfF5I1qBUaMRV8yHp0WyUH4Vnfe
s2FNV6cWBARg0MlaKonKPUUvVRyepcNStLLRxHC+EvEqbpNELGdh7sVDaDyHNIqkjJFUJcendCq/
PD8UoL9dJrPK59d0M0K8DLKnmB2Hk9IX3JbE1tjlVR/GD/hGyGGt9Kq12ZPWIC6rQxzGjHzp7u5u
7z5kPWqPkPnfQ98wrtHAOwSwe52kO5PEGj2k9mHsjM9Y1idm8fcYUgr3ycJMzXDVVZAZ1YN775D9
cSIQWzw2yRIYG8ZZI/0oK/1uaHPuH1MqnMAkYvNUEuNmtG66sgqGxLzyOWMTnJcGEYkB9TtRBSzn
o5EdK1TAPPuj2ePLNoseVWtsUt/89mugDtgUf+oGuMP8NXOgOT24HtdXy9vjtQly4Nq/BZE3HTy7
/Gqzpt2pMPsLK+0T9gmz6rISdGb6KhZmtrNm8D+2bQ4TuzgabUaFNuavqtHMPXaoZSJA07VSu46J
F25hcRFop0FjokWfkAqxlFOjNLYRdd7F5oQ3+gsq4weVlvnSAvWxAjmaI3lw0PcAb1Ew7XjCF1mK
GDVR6FcoIZl+2MkT8rWlA5qzATp7TaLkCsa/X1ZOsc5z1nJ+btBwML4PS+IG0QZbgtSSPG2HZY7x
ybctwBhYDDKZaWumse3Cz1IL94Yal5lCl4W3dtlX1V4V+TnkoWzjO0rzRQ5BVwPkNCCjtonygP1s
vnmoY8lXP7m+ycAbCeoOgAG/KVo4ngaizNpHgNrusOGCmfhzr3xW9OQDmToBboLSIjnwuSifZlCa
zR4qoXWNfpvqU5GWqK6edWYIPqp9MsLB3VW3Ql19F57kukEwZcOkROukgo96+jMA7YGxxO3oPIyM
h6kEQfEeArqV0q4XRgA9lOsyGt5jnID1WWs/0/HcN+lDyESmKF6g+9AFbzuWG0QiJU8y+wDluco7
hCePhJ3c++kt7HZQF730rkUvjCfo+dmG4aOf+ZCV/zRyZicW4wa6cuQdNPK/IVPSkC70H6Vu8RIk
b5n/3AmyiJBVmgO6Re8euydZbN3oNfH/fA0kKgel8TYHrbNPflDcPjwqrBJ39bCpppU5rlPw3Y36
8nnZnPe7qN6k2mvDtYxXJQgka+W1e0nuSHi38rfUeToxzdYshv6HnG2njzYRNGqeCqQcr3OZQvCy
PHb2g+NsCWt2QFZKIEgDFqhpBbsiQ1mhD08plmICLiMDAhUrmiiHFjmsdYHR99RonKHc6Vvm+FP8
EiFqzwZC46yHtY4nWEN935ufGfoWjdBKb/jr9WOtsHx6O2U/iapZViUzI/+zIrXSXHO9K4hJct8A
cnIDFj1ltKrLTSDWsiZzEXGg1l2cdUo6L0WUse/Gj6D7rAEDF0y8B3F1vcekeh1NnmOXfGUXfNTJ
Up9ud2zan8g4A3NAI024hLH26oWNT5sjJj/0yFUtRSdRkhU1fLbS4sv61eOcgqgNEB5L6r2Kb4qh
0vwwv4cCMwsbHUHKCtCeaLxK4CNURsxF2LBhxXpPg6OffvnRBc7hQ8E2vay+HLXK841vHt3pMBn3
ki9tbxNIt8sx52IOChBMNV96drSdlZU8ojkWPkD3EQlczEphN6JbkAtOR8ZFpnYJGrkrmbIjwlPG
XgPAkK/BBcd8wMYCtBESKWBCnJ82/G2Y0Cef8zaDRcGw0rlDJIgpe61NEfxKxjy69qeNSD3sS2ce
yjnB5QADX1g/sDTnfvbB8TYx8AgM9/060rb+sHf6nyx5NMpuF3TuFaPZsq6fk25cwd/HkXLmqBi0
p3L4s11/72Ox1LtzEzzTmldkVNS4+2lcXQoVH3CwRQ6qXX305s5oz5q9B/nFF8h9zDIKQIlgeq9Y
fgaajrIWG4O3AT/dz17BmCklsO+muPgsUmVXATERG6u/8f/JgrNQF9ntO23FzQ77kYv/tQM1C8Jw
YBTJTSYjQpL5Hb0KZB6FVa8/DsGLl90054nX0L1Hx9ml2oeDKFWjzAOkB87626ieRbyJsmtBya7c
i1M8NebNbC00RjD1AXdVyRbd97Yq3zyPROttUNDAr53sxcA5qP2F6tdrD5oBk3SFTIyIm3a8+OGb
Zj7l1tM/bWC3tNO/xruM1JnRRfbXujwqj7jgs6e96iO1+m/lXIV1abvdOG6JRfBAQ2BsDa8p69bQ
v6XVCfi3xtz64Ni3hMzWdMvr4dNG0STZfpn4FlmZ+gSPTPcgueLn8LPHIWYB/zgAGaf/w3EGfJkj
7KgP7zZEfm2rs/LLPnsDRTU6u1ZujHw5oDtI17zLHIA4oR54aRc/pmIFarpEFZA4g+Wp5t/dyZE9
EMZhNPFPtQGnRa1snFhl9NlVl4ztGm+fJa5FtpEYsk4eyBXv5M3230tSPbagfMOr3j2lzdbFTJtu
7fGWE+owXLTovWXFEX/HFaDK/mqZl7G8vklmQwHnMAluJM8Yn2Xw3vVXDhryqlP3sY/vWXSYxqfK
emvKI2EYQ7tGUDxMrNZv9nD8B8fFaCr7dYKn0XvmjMmyfWacRHho/atVfhaSRGoEBvPxGngUeQ9e
zNgJc9FzqQXPOe92U/1UAZ7LBTOmsKAl1N/c7kugGQjKX5vweh5qdBYalhAo1/3Sl4/s3Et7I/Tl
7D6y9j7SeDgMJB9PLXuK3Rg/GslXLtj2LPnpvfo5QPT0aCWXjIyDPkGss0L64nfnTLkISlMS52IC
dX6H4K0Lzlb+nImdQQIcImMaL1iDSxSmNH68jVmIbI5RR47OoueXiqN3t2CZd8G3EIAfIc74yYyO
wnzyDJQ12kfU32qKZi1m8q3eumSfBSe7+q7UbWpe0giH47mJ6XpIQO04XoEuByHHzYAGcfxJ7KWe
f1vBS5S9tSFxAnxxWo98nuqRZ4QxPDGyfrMcUamrMx4olEbJA8BmLmXCv/n+IHlZkUTCwPHAu47y
wqx3ZXQT9Pi599m1TxMab7zs4d6Znri/eGeAtbvZM58Kko0FqXMW9Nj+JHywkkAMvgdBzcPczhu/
2pINP/cz9+ZY3VxwfMPZpRrnV+IjmIrV2D+nEDO1dr4Us2BvjXs/3Y3DV8aVw/cXYdXwF+sc4vaG
LJAm3Y7amzR/RbDB9oO0uaxX2BG5VJ32T9KxivaxTV6U2QKfuE+HunnuvFfLWRVghErk0ESZ++LM
QxdkW9Pd+vquGD97d5saR7bBibuGHOVTZ2rfqUsgwMmyD7wofhNwDXzDJWwfGn/iIhsUVKsQaBsQ
DA7RWOM/+pwSARA+UrETqMn31WTsV+NLffdHAg7EXsevqa1S72tKbrE8xvPD7WyI/mmh0FGYpLDX
CBlR6GDQwkfonblek/yZesPUvwa1TyuonZtcx7HLDwvZELzDsopuxJ7iAZgkpSRJtzcDyRA6eBrV
Y0BGMw9q4PCok3nHLoVvA4W1hem7P9XWbjCfNcI1bEaydWqv8LcsUKmsqMAX/5Ol89ptHMvW8BMR
YA63EoNytBx0Q1h2mTlnPv18bMzFAQZ9qrtsidx7rT9W5cGKzwl6Ev4c35eBedLoL8SZ8euu5X6b
DCtuZtH81msBOutu+ERgrZPYo63cpy2BfJGRcHd+LCQDXfbTC4+BFGWpvJLOnUuutWSKN5mtZbdh
JGj1oILySN4gHqsRYaDwMaEx5GsJ2NbKDbdf3F86UtOnUaQcZ9fqFPe6w/BAHqk3P6gV25b4Kape
0QWsgdOm6TqULkFbDBv/NOOYDgJqJg9ykKdY8d+ozsAByn6bigSXModwIQq5OzZ/M+nho7eUA8ks
hiHnGnVioRNqjtJ89jHB7NtkKTL2sUscO8PmlZXRsUkeyAj9AkWw7fxxQ+gNvk2X+DRGOmR5MuWc
W38+muYJbtFoNjWPuHhrcF9Ts0Ziid1RpbQOUCl5/LdyQo6IwgaYqnKM0cdQQOR/NtIr/ssm2CS0
O6JP8dHl5MduPI7JV20Yq5C4kX7T9HSIsVbEl1h5xG5K8/q0F3emF9fbKeWgv5faK4s+9PpWFBdx
3vQhdipHMXfFSCeMjdtoMvaGdpuZFOi06+8lSyG2ii61zf6tEygdOUE/0EpOMTtgVRx/Dcklbu6F
7PJXLl3QgrDvBQIVbYWsK94DFBfBTTG+Gzpds0MSuhG8pJxtc1R7qHcJlKcnNqUEUmGjH+bzOH5k
6V3uvjXlJyyfhC+yLmSkGW80RPHhpdYPhKWlsi3/KfM91t9puMQ/CHwT/1WExAHgqW96dRmjW5o+
/PJktoeCjCTqndAuH3TGmvhgtrdoPvfqP5SFaD3CiuxrR5fuqvQbx/eI3M9tvfFjT1rBEBI2tapY
L+yJxMiDr+/p7yrpWiX0XTymEUYlr0aRP/w1aEQilZMaUx/NSSBfY+aMzF3Fvoi+HRkSV2H1fpdK
BGwYANxyfGd1k8kFzXclWi7CWwgS5T+LNGYlhu/E9yAz+UAus2ZpIgDvE9M5f8IG7IEeRHqyDedT
ZJ0K1rNI2gXQsdZHGx+s2sYzFCNaHfoV5Ahy30+LqDXrc8wOzcjEs0nTa6ZKvMo/6L1Q1r23xadC
8o9hPUlg4zkX832dn6v4MxAOlPhByP0p1rEUL/hnKKcHq/CxAVobRT8vxWxTMPE1DnjQ0V3xewWH
SGGf2qTk3w/e0kACLjw/O4PPiNMTX6oiXkzpSO+AQDQK81ejeKqBPMkD15/PyIH5b/Z2j4GOnuAu
s00cwhQrtG4zHhndtfsEFyL167GnxYpFCperVeGWAnHtPjrhPZJKiqyIDgjj1eT/y9gE6viNDzwb
3miXq1t8AzY1Wiu1OpXIcNTy3+izMWNbSaWLLL/J4bFQ3yhNCAxXVQmN3yc7f3zTuOMz8ZNXsknp
ImUg0U9i9m7pWF2iXdreifDKIHjyWFvJw9cEeBwPl0Q7dcQ0ZI22bmXKdNKK1B3wo+JGGihlVOck
30G3BySzHKe1gEvzqyUY8qlFD2JfAtkLyOFAGd3uK/OARJCoe5YU7o46AZNnIiY3X54/Of9BsL1X
sYaNmpyGTqXlMeHKRi5lh+qvjzUnRrc6yLu5OgocR8ElLI58WWqwmfHMhW9CDtHac83861BZ8dwB
FpxDm/W6d3BLOUQs0xmTMhOnNKFupvWrARDtXUj/+KM0NgpxlMtEi93CemRIrPGGoyELeGD+6dk7
80hR3JaMu2jfCp8rcHFI9+MCXO9i8WYgBgWLtplzWFTX03zNBkZwEji5BMaidohwOlg9uK2O9O/A
LTqaXzO65eaUiw9L2QqOtc6gVMXkQmYGcAyBIq7kio5Y/ZA/uhAba5UYnKT/7js04ilgPBBnO37k
PmVpd6380lonxL22bF/xJeu+gn5yMuG3IdhzwpdgTAeIvOXRqdGAGfuUpo5UviwbEBlTYZiuIuuz
jLV1MVAXgibQsq1qp8RfYnqhWUam3tZ/RaYICJzbiLNWjUpQuA73Ed+M/ClXp95+kflaaw4b8vhZ
+ch1PUMnc/MgFQ8ZYKX5mqat+RCFgyjvKJRhhGYSLdXtbL6Rm1AU37WG1vM7Hk6Cfrb4EBqJ6oNN
FFwDZoySQgT+As1HLUoPEf2AIVXbO7m/lu1f3Pwpxl0EUu6Ry5iLsapm3cj3c/hRRO/S8DvxVTTc
wKRZh4GT1N+NvC1hFkY+io0kvZvz1wwAxhRhS6TdGNmXYFCfcQ3Sj5LnoJDpX0SVTdDWfwM09CBQ
mJXvFkUluJhKfWUREKU8SW49Y5aY3ng7JDqAqcGcFd56XpGFifpNwaMtfyeVb+3s8vKEDDEUcugE
PoT3yfgQrG2xevm1m00b03jTIlxex0TfFeqR8y1V3sPmamTPsmbb32tknlGY5G9M82vSwXM7u+b8
lHxADWA6+W4KLN/iVdTc3NrMJAPgZ10aolTQGyL7OEcZIv2zsaLS2NhwZOXcoxFCzrwdOIouMLsy
dwAtywgZ5YehPrUp3fCRiuOuLHcaE0dvDyiw+Z4kgSahjdJiRCVR9jRpb9J8qMtdKewXf2MLedHj
EilQZrogkryv0g/YyUiEud2giCKitqDbHTUkJvPU1SHxGSs56bU3pT4O9EElJT+tTEvnVhHc6k+M
d3W3RSImV56Rvnrh34SdWiV3ivoJA05AQa8uo5QnGFOdnhqXSnlSAo+MY8ZXoCCy9cqp9moaInuI
OoPi5cGt5DMJNYb2r1G+xOye16ROPYrJIQqRCA59IE7v1fopFpAz+6POq1CvNdkeDwCE4iOuNoyl
BOE0uBsph80IyyXfi0Q8N6Tqu6ToMPSkwT2b49FPT5b/FmkQTXjaPpf33oJ05Kg6smg3fzoRT9Pa
0klB2pNLjxztMNZOT9hc4KWyRDAi1614kmOS6bsdUWHgcgSaElWW50Q8uzO1sDSnFVdTfxTiHkuc
agu3Cqq9eSqxQU22Spw4CP6K34tn0NoVxr4Kj1qw1A1gj1e+8vQhOgkQsrpXp7dFKiUw2pDERn4g
wPlEac5OHI4ATlBE+5xzJMk/eLDph+YX7djxNn36COe7lTyxXunVvlHOf++i+RVztSgLJtpe1NEZ
603NopxVQPNAX2jj1XeysMig8ilNA5Wcn6nx0oxkRWCTbl3aCpCxvw++E7PJbnk6G+swLoGc8AuU
DvvjVQ3+dYjA8P8RB8OPzF/Cizok0BHK2eDjjFaXUGOopruUK1BmTqnN2zjfZ3e21epnWIuYE1zd
6V0EzwR8Ax4JoKiqLRsGOUpc4dAqsmSuBJiwUfktFACIbVZ6inqodBdVoolnkCmMEIt1a1AaG+gO
Aayca9SqOqbdsCM3MRIWhrVE8cQ1Nli+d4em6upqyL9I00mePiIbBg9ARdS/pcvLDbXQYh8X9EM3
MRSRVXEppztlq4PzqkgvspgqSpD9rkYGx+4vuwrRmfFmUPQVhCihhpeOvV984avus2O6gAA6eVvD
G8FGZchzuoYrtlXcdEmvcUt3TF9YYcdnNKI3LKEd4g9ace1aPi+/TsIG0q4CVB2ZfpKaZA2CaIvG
vpGOzXKhkzUv+x+ada6ofDCL+FBku+a7r49l98lHpffg+OpOJi3SMm9piUdpAye26jvejnXUtq7S
/WsxH2XTpxrS9+gIrEH89f2SmL/Sh/2g/s7CvavPpvZNzEk0/QsQiA/zr+rKpJ7dMuuVCd9GXfPn
2TXWfGPTtuo27V7d6n1qy3yiFvg127aj+dvBkVYCgYOLHatV/6TxngyPAPjWMrfMWJSB8zFUqWNJ
VEB7fr/RFixf+l66t3N6pkhbJE45SxxaJT08q/TBuDEbSL2ZRzcipKw5dPGWr8yIbkF1auSjGHxC
AgzRBrS1LXeU2rc1KSDszfVepQdtjaifbXXjb5kYWdi5GEVukyDZjrFPFx7SBYrnlOk+Bq/Ah6gm
LGcSTiQw8Pk9Qh2wKsI5RGlcAyRdZZce8RmqcKw3bD8TCct0jgVEWzGm6/2D1DGvi3ehVxCGtCu9
AdmLN1hXZXrDAkW+HqFV0k0EvEijX3kJ8Rq8pDmA7pXyCVksCAhZc8i7vtRvAsdlj/uerl7MQoVN
ajsENZxpvKd7MYk3Pq1e2idxN+sli/RNLS/h9LGcPn3ykIu96g2OSCiJ8Ul89GpMiEbrE54A4vjr
t9EFDa+u5BiCVnmGzR0FYuv6zjwRLy6QhM8dYnxRaasYXt8wlhMPGDOjolbbDgZ7+gpzArR2fbZI
lS63hLuI+a0Y31Thz1fuvv9OqpKi7/QOqeTf1BLx9aNHT0WaAA6AUahV+PN1KMPTPzI1rAuQAwCc
pR3ZKZkxghGM6isiS0DhsOv/IQNdhesIObAHncFPXiwRLTGR2fzzjDw1AmXyUCW25w/kiFlfUM+D
iOZutXjud7MN4x4dO0dALYHtleBVrxVPArCQhmcWXCcfHApIIUExqm9y/ydo/onjoxLJNr8uVeAN
jwqGT1ZLWiX8i6a/Ev5Xpu0BONYD1Wfwmw0LL+oWG3gU6G5tkWO4yb4K4YhtUCX+lS7S2oRlWdop
qccM3C7/rPObNn7O9dlvXfI6GRh+ZcROQrUBEs452ON226hvFeavsLiKyARDaB9JkPeCQWzbKiWu
wSYKBE0pQAD6oAs3Mv4w1qGzyYi8Db0SE30nEisAH9NbjPT5MSIU29+PxTFdBBpUa8WByap2N7v3
wA09IgaJ03eHX+vf6Ghrid4jcviWZqSm+yQp2kctNXjkjvXKjyhg/GoVajcvFAdzinbfJldYD/Rf
k4pMu41TNLLdAJDNwkvqPlvjxsRbs4yEjjgv5AmIxk0QCHV0JfNdZ6tXekYpzVP4AtvykOge0Y7w
2vKKvDwc4vq2aj798i3NveKC/Z0yipVU5EwYC2CcEEDSbEhUibRjEG0RxvNESMhOuz2aX6JQLrhi
KOh+6+8ctbjjber4TF5afwM1A9J+ifNbR/65aa1TlTR7ei4Ie76XsPANZJz6BQWE9GYMDpxj5Ixg
9lc4q6JtKRwSBB39in2FWH1lqwseCQz0XrkCQRImmSLQ84T3N4wNo4CfWLyPdkMKKGJzZ/JCaoq2
4Cleox+7Zh+yMik/av1alGYiqqWu4zbCVUo8A18ktieOneBDx2S1/OAS6AlVZCQ7AX5Q11Yu8zP1
7ovNrmXXDbhqBHSFtBwTelHvqnx2ZLFj8Xkjx7AhLhCkER3GRjJeqfrPH25JeShVTy2epSG6Km4X
1fGjQ2UdB4o8itsCmIjkRLcZq3VMGk/1qLPPpb+8y92lkIBlKfvojN/O+Cn7lyjbvXxE5UjC0o5W
ZW5sm08RFMcWHAP7mUfCst0lNHkj3tB5BHhsox81fM+66+2jj68qjoTEk+zIYdSZWfL0ZJcqXG8a
uT2M0pgRC/PeKhjgjQ1LT3blVjCB95Ye03apOFKi9Qjrngk/CSwv6iwOXLqner4EDWMwVwEpxXiC
WgesRzXX6KI9hK3QRsgROH874oX5hgzb9+V1dK7KlnyzeiXBc5cSebxg6zsNrr3eqNIxyE7wHYDV
PcsCf+niECfJcycD8KiM/Eb7Gd0MgteIoFg1jrhG/70KAB1nkiauBsMFNc22jIGBvFr+Rc9qXZmr
EB3EcMhUCzj3EgB2zliO8Ivzyp18V4EEOchfFTNiiPbRQEefvgiW4eONYpvrwJOsL5ACiPM3P/0R
x+gwBsgi8pvQXkC+yHjatvcJ6pvhlmvSvI749tGSrrsVbdXSr96+xx6nb3uqK/r+kLWsVGpFE7dM
wXG1V0VOWLhm2vJfFQly7Vmy3nOySmSZQ0Pc+yrbaXmviDzIRK75ah2CPohuWXspwpB4YCCJnF7s
3LIllkr5TI1/RgMaKF6owF5HmoudGMQ4ewE4r+InQeyIL4hiJdIuxz688aNzg2DbmjWvQFhfkyeU
ca6G/FA1/6eDo08Tv5qqctmvLeVR+H8qCd2RvxmsYzctrBgHS9ZpPAdU5Hrh32A4KACI1Ff1CjWO
sh48oLUF5wn//f+Ckd/RBMVb3UuH+38XKmRjvrGEn5LnrBh/lFKl5G9H129J5hIPcfcXqs9gBdVx
ZkXHCs5ftLaqY7Y6W8ikaL6QjAdSSDRrAd0TfMHFJiAdJx5wQROPUrPHy8JTi3cGba08TOWuv1sW
x3bKBRDdovCYzGcSryGeP7P0Hzg2YR/dFp4cWl8AhTgr/VW6iMwRoF/oEy1UJIHiZZRVaXyqQfHH
Fkt4zXq5UAYw7XXjSEgaeBvS/pjF1qoMfgyR9DLq1TYpAlcy9tA1V2jc/pnBBmaUWFHKXPcjezdP
ExneMUNXb5BMvnpO/3F1KGsSuFoCuLYzSJmQUgSn8ibiBWpfxhJyvw4cy9wtEs0UYdZowLm5dMuA
tJLp379LbXmOEro8Lbpmiu+h/EDdgrvuRIsgJzP4pN3hxHaIGyuHTcg1o5egprhsEKeTnsv6CxpJ
9FMUfHbyNZqeVfErY1/pxqcuvtXYlED0DVuvT0xtfn6L4El7RAEL+KZTm7o0wIv5dyDgzUR5HB30
0W1pl5G+JhTHGcltCM0Arf8aHoFsjc+wegasMMBZsvip8utp8x4FK/JEcojYYAZAO2UlrkVqFJaQ
rLT/0H6n6kPuo1WTbTFTT6ehfNcVZGoNbs7yF4tSbXnEPqv9cUB9wndddS6URyDZavZVmqfIU23D
eBs35tZX70L+KUcU+OlIehvMs1B4GhKp28i5zCpU4IEBhl9HvPe03Y7nBRGWI+Sq3Dla8C6TjSCE
P332bUBAjEFpC5TjElDLJ8WJvCBu05dh7KLpKGtvs/9SynM63Zf/tCU8TRCGHDnQaBKFwMEnhDeL
bP2JpU7aIqlapfqNLUGlRNq3lwQ9UFrpU4VehyJNgr8x+nrB1JJ85SLNY9nIZIpGl06vfE34Mj8y
sQGbUbSRCNeK79BYoKAwKNpn7QPQQR0V4T0anFneEHtuLXjHBB08Jm4OgiWoEU6sh5G/swusMupS
MWJsEi9LPETt8FKMxFtBWFdYUpA0I1v1xF2+HaDjLUy2Nys0XDquaNr57lA1PhsY6lkkBlf57VCI
GeFzZhOfepIP/Y/5E/KwST4kvl+MRgi005AFZy8ImHMLF4PA3GarKC3OpDPjBD7142tinZ68ZT9S
+EkdLsPwWNsjMlCYqBzOEmphmhwgokze82/140+P5GRZhNJSAMkFX9Yvy9Wt9acn8jgVhjwhk6h+
D4pLI55ZvtXkN6ScWYzfw/nGri8R0FTfUyRLC3zRZTc4SQG3ETYgagoaWDjLTdHabwxngK2j4o+b
g9PGTbjEG44E7taqJ7h0+NHq3l5+FgBW9GsSsGV3Xub6akFtCWGECwiOBWLeEgmu2twC+dpAaUqc
zP0Dhq2eD5j9UMAKmxdwpcZEwJs4qB3oe80qmQOigsqKaM4cc14rZJqrntCcJJJhu6tKv1E5IoZv
v027X8vKip/R402UAJ9D7QEXL5r7iRSjLjvVwhutC2ueN3/c5XTNKMd2OvvMis2nKF5E4Uz+GtqN
nZHuOhsFs3Xu1x1U+lXuNv6sUNy0bYF4YHNX5Lw1/JbwHwvW5Mx2BEtKlXWPu2lEPS7/ydm9Fl3/
qxJuKKMMPudxuiUtGXnGG5Z2EnNnKAfgjoi+quqkUy0J7VSoOWnqZP1yZIjMIfO9n+7L+ahm3rLb
hdbKsrHsRPsyvhgkb0yeUXQOVlCwN/pdt0RZy8kGzwqDUFXekoRHd2mCUvZL1ID2YejnSLsbSFaT
hETr6F0xv7pIWRlAkpfAdFIbGjFYQxAtMxS6szF5JqhU7NGtoi1xhO34KUUn3OlORd4vzrJ15PaK
a5mHQHoJ4W8r3yOD9eYSx08Bo1zWEpvAsWbmZJmAHMQB0F71FSLg4Ygg18B8Er9Cbi59pJZbeF0J
n+U2+dnQ9lK+B+NeOAzsEstThhYLzMNZ8o/DbQFSUu6F9FD3npG5CQxyUv+yBfLExxaPe/SDSywM
3c46SxoiOKIuGU2KG8U99SqyEzovViJjto111lJ3bb6ZrNAd1I8BgsnEkv8Wk0My3oql/fIAcgTP
RPM6T9RsbTHj0Ow5u7p8jfnnM01kekfsQLJJVDb2+NA2GzoNRndy+FnQ21Mut8JeMZrbpQP5VQJl
j7uWMouWWbJfaYTLMAgnS/EDZ4c1pWDADPCTTPw7qYqsq8uBCx8ruLDS2Er4CkYsaeby1OcsQD2j
SxtjAV0H9b7R9hYHiIZr6htfGUbcXZehphOANcwlrRl9IsUwoNvzn48mioA861bzetWtzoaDPKK8
D9GJHzF2+008/muuxEIwpKuE8h+T4o/8OvQcCSk1sjsZExAiL3NFqeKhZBuDYkJndZ91qNDhaADp
S9mRiQGroRflhKEjtl0IroH10oGLiQ+S8PSr16R/TaXOqtM5BmlRbQPYhojmPWHiK8MGWwZUMAld
7Qw6hAlzJUr7icd30saNWqmkSv8aItamA4cr1hte3H6jE1vnVcwnK92bnHK8WxMbQH6i4nKCfZW+
iDZFyn5X2DxmpsQOgFU4hzTfCakbZgdMY4r8SFiG5pvS/8acMIQbLSufnu5HgIgBDaYSIW0nNDxu
gJj5/hHZhcmzVkDdrOOkgCBT0RPh1xr7j0Dy6KRGwTQubrNVEf00A6xcRTKIbTl6vG8YIqDolr2i
nJl/GEhIWGx7+GzxS2p2WXGx6s9l4Cp/OeLa6Cs2WLJNdr+cV36B4UebUxhaYxzIWyUasoEpD2KE
ZaQqBrx6rHeoicTmScI6Iavei6pd7iEUXYQsbJHwtPjcxl3jh2uJYbYmskmAtFjl6D69mEjlfwgk
cFEa0JgnlODLBb5A1uuXAUsiEs33H4LWHGqdnFGE/PKXkkCOb6G7hv7GY9BREEZayL3JTiLS1KG4
xWivUjT8DQcnxNSaSIVVs/btMDzI6wao9bYQR6aJowGxuXIpDMSHrB9Gi/rqJU9rLaXfYFHiZOah
6iqvSbgcGc2i0kX+IiKEsHwF3RJI93LMNQTaQquBci7+Z5uXWdI2lvkbiVRdXv32OcG25wj5l/fE
MlEGsSJVqyH9mUjRQ0cdqXfCztyJ79EFraDlhlJ0xQlKR4su5JwAvNqD/Bh7NBMwa8txOoMAtc0i
DGFjn0hWh/EY19G8Wwjvwn8veSAEolDmEl6V353XBhUdPUbewiGE3W4o/6qCr8oWQwqVLiPqHo2f
aXjr0I9Y77ywTf7N7lMpt6h8A6XCBmQIHGD02vSXfHyj7MEO24epfn9PQNXhWlXfsWOvA+Wvc+mm
j2kgU07B6qdiSW1CiOiBxFKAEc1urulSk7wTJdA/YqnbR9A9W6Qk+sgHivjc4tdJu4TAxB9o/Lm/
kNvelk7a/OX5b+erDLfI7buXaW1lplvmN4movvY75wzeKrwVHxGSe8yh/yRIqNIPHMMEXeF14PES
Pjlzqom4dJKMTnHhVu2/eNgNxYmlUjkwK3C3/io6FOi1Xm6/fV+dR/G+sP/Rhn4aWAZQw4H+WGxD
NNiS5U8ulDPUiAy1XcJJovL/d3ioeIcWsQYgU7kNNp3+qQXfpFACZAAvRAAKuH+hUNZC8qyM3FZ0
EBvFEfodZ56qn8wuB+M+L9qGseFRHd4tms9Mamq2PUQet8rcY0ri7+eNcDPPQCvkRiwTYKVR5QrR
YqgAZFTAc8j7Yz+0pXqvERim+k9T+ptz9jEPDQdxlUdUaCAu2fqnVb1x024GKunmQ4LXekhPfbgM
IHmEKvKzqbaJ4CUcSbqNUZy1v7rTtTxm14V1Eai/4RnvOnifD1QBVXmq8AhW/TeAm0Ykd/QBoDYs
eXKqi5iKt9kkVh2wfjnkY4vzB9m90skrBaA83+aTLeSXnGbTZEdGWyP/S1uffzRBkxDDnF9ouqTG
b6V/wUQTsr1naouuNR2BYZ2wU0HPI+EPUpNV9cqHNsaHyuE2nTYLauN37yLphrK0ECYuYoWwsZUQ
OxNkAlk9MQonbqHAOFgFhBqn80eCRHe46xPcns0a0PQsTz66RQi7xel34lImJAjP1BuRg0RGl/Sr
TXY/bWqkNPJVkTydCG6R6YOpa5n9UJcPjhAcoEOXUx+9a52ZCKE+o55E972RHBqR5Y7hkIy38oh+
xQZWFmF3gZuE9EXCBK6tD4NseNPFkaVrJRLAO9phgH8Zm1Dafep/cs6evG1NT4RvnEnktLn3JFzj
hF8jATfwONMlsVbaW+1Q/1IezcZrYmfkEePqw9ykGX+LS0KgkZufn22jgQenZZiMJig785LKr9C8
8kiO8pbMBs+EGlPJ+FBXJijGh+EQ2TEcIhZDEXI0uS7nKRdXj1hh+AvLrcwxxaLX2+SUArUdJcjh
Bm6mVH4FcvPrd8vasPsV/Cs5JQqULbffPRJ74OOQjVcr/nUuQR8+5/24BvpApe8DI2IL6H2T451M
7ekH/6UHu8h6Mjnca91h0cV1macgb+ij+tgUPwqyCIkUO2BL5blA9l38pvO3+j3q8RtHP7kiCGcJ
6DcGsE+MCgsDId7COnVJx3MpLCdHfwFfZvopvDA/iRaKTfA1Ld9q2lkhR4yS9xUN2ACjv3CMnMGG
ttX5L+ZAhuJYohTgkjUeFmKu0IsZ1NN9HP0LrKssTatv0imUS2dt9HnvN0f/h/2i+wnEfVIw9pr8
HYB5M2cddno/odoQdB+MmFkX3WbNkMfEOBA4t0QtYNoD5P4P9gNLYddqiYjkGyCQYFlWG5SkVvnW
FP+m91q+FJU7QF7yLEgOIWbUqWpo/ZvPGtWm/G6s2fHSGyhG7aM7+s6OU/Gd26GrkZOEMBZr5phc
NQTk/o9ldaSsmCs4MVwenNr/TGHLqCzzNcUpQhXBZDuGEBVY65nPkn2MvJ2BmbnA/G+s0sQLYrVz
zRMmCDsZeW/PU/EwlfpitsfpknioOtVt4xUeMArXPlaXIzODL2GND9cQPH1FjqlIpQSXZP7kdxP7
o0/lmOlq4IUFERYs2+F32L1aql4WdNp6tEvvHX4HH80cZhEe7iq6kPq3lgfrQK4F59dV553OpZMk
HEebUWMszxWCV2YmhgQtPY8+sGSN0pHyGX2bAA1lNBiFIMCE56xqwi1BZAVsbouka0B1ImnH7BlZ
rPL4LgAwkM4QREHdzbZ1da8MHAwc7N8blgHXbPaJHVB4jJvg1yq/I+trinfsyml0G6RNJZwWQIn/
ZdWUqjNytoRMsVYD/alryjXS+sh0g1n5MLW3Nv8q8n2xERE5eCG1tlC/nDnfprLpfRQ38U/UnYT8
AcZBPeb0PUWfGmNq9VWMD5obQK4nRpiYm/IbqQbHjYI4DTC/+pBUfx0cOn+ml7paq7Zp/f63+4PI
J8Jf5BCZokNh8fChUGeoAvtunNnt4VCwkUNUPCZefuGaiFehPE7JhgFPR6B28vsvQXvK2Qi1Pq1C
yj2m4DfWnkJW3K3ht+igCF0CIuuFYx6Ev2UyzKJfsT03/xh2odQ6dvA8fvQAUcJw77inZ+2GZpgU
Q0Pf+dFJkc9iT8n3F/EmqGlGTw1Psu6IuJ9nunD06AJ7wD2QtgR8nAflayFPmpwzgrFbN2xSNRiM
si0m5bWZHCPR+0Ml3X4FroZWH1mGSrMeJjmonYDXr0Y0tMSHmoCkGSveIrCbze9GfGObMTSiOLwB
xAlNYGmTkxHgGFL69ykkWmzRhOOv+ajUk5Vvl+FnzK+LCAy5Ud/vpvCqo05uhW+LPptKXLXZg3xy
xMv4ePr5XWC8VylrUcFqKuPQ9B+NsNPjm5We0lkDGuXNG27AizgEoIQ3quAuRwAjowVrU1fe+CKQ
sax2zQgkcajCP2G4jM2HgrpPPVfJJZi5+TZl78bkZtM4PzlwQ5m1tANM6xxBXAeF5ChrGfBOag7R
gNzGd4P2PItMuAfDvHU61SB/Ufw+QCV0yLuAL3lEaprbLVZclT8Ht3zKKG4YHV4hfvGg+u1bB8ae
A4N4uRxAh9O5uszCmvdNiK+6chHEhwq1ZyCOXxS3aXPXmc7D8LRwcssyZCWPBkVjolwDia76jTG5
lcNFAkt+p1dzATXaEteBfqHXrJ0YIpJX1P8mHeryCywAWifWthHzm1ZLsMN/ukCn015C9AzOW63l
ZGsVX8uaLjY337j/fo66ZlMfYUfas46Am7t/aNkmdBZXbIyjfMi43mPhOxm/aQlNHpHCuL1+lfrP
QiEZYDgztJeRL9XZEeq0abXYFjvCDiJrryxSC4ekkwItTr3P08+6/OgwWRaPnq9GkR6XMvwyCpPI
wlUvM2t3f51mLM+5RLpU6Bnsncv25FF10rUHICYSqrdkh0PHLARkEPB0mw6ltwRPuNDbNbpolMkY
CjG3tH8h77XKANJaD3anMWQEf+GaMTogbQmhxWKUp8iPMAEz7VYVFttJPgnR1apg7jkLFrB5QBC+
awk5XorK3LzYhS7TKRfA6IFt6IlDJDb9WrSasHyqwwavw0KQo9tckBWFL0RK8POjTGqHnQ9YsMg0
1nxezV2UqYCqv0Xd6chFRz57qXKU5Y80ZrZJcblngOC7YHybCo48jDoL9dNVDHRgg7K9jBhQhSiS
a7RizGxqsRHCDfiRVj9N4nmL7FdiuTVevQ7za/woLST1ilJsMLwYKioQOOFxhM3hidvLAmMOUdKA
vEUKqphNpb8m46UAFshJuZaFc887o5XvwK5cjshpqzWzb/VYluseboTw52BQ4ObKlcAf0HW+Rljh
Wj3A7BLkPF5alUF9hf3RoCy32koxVe8YJCJKCI3mjw0BKcpKqjLbCEM+mREolWglMvjrD1PtSW/Z
zy9+/wV2sLhQ2LXFiIoq3jn4z4Fn7yxbFyJMuu63EB99/ZkLu7LdhCRXAGMi74Mf1UlmcK2OPETm
7zE/6sEb9MFagubpOBrqkpcKEkeswd4RZ9S4FAWRlOiLnv8LasadhObsXVdhXUFSg7eQSjSWkfUC
XwT3gHuCRtCg6b2Jy4KurnUzXrP4d9mBDU5Bk7QNCWLY53dOu98R2CiR7H54CkyXMM6SskWwHShu
mK5ND1M4yLp//k9hMV8ixlKCZkzwacRIovLVgO/4b1CpORlREwu+6FCQujY5ouOcmhLSfGsiwgbE
6YYJcEK+Ga3gu3RG7V2jP5EljuXPvu1cdkqbTJya37ghAu6/McCqt7HvEUsLNnSPxcMiKaQQGxYz
R2l+9pVbOJ2D7KlZxOnvEkFgWOZwWv+PpPNabtzYougXoQo5vJIEcxaDpBeUqICcM77eq8dVfrDv
tWc0JNB9wt5rs6xGRjoP3AoS3gxzhLolB3AUS46FKfez3+8K9GdfQyGRiQSaM1tsB/G1FPGlGa9M
xnImqoF1ISsinP12VP+4qJENMTdalutgM+jnpLiX3i52jig1+ejh4WD8jQfY+f1NSLknTyIQ5N0K
bqH+3ai3CdmePmdYEDZrAiPU74TOboGQRcS+LkD3wtITy+gCZWh/tbQ9qYZBTMLfaCxIomSxs0ft
j0Ye+05DKArTo0ILVwlNU8jgtUZSi+WEhREx5StVmTANonnlGN+WxYOvInC4tTlfqmGelshiCYoh
k7xEAcQXzfrBZdFEAUMryMi/Z9CntFeHW7SvTv0CwQmwX4tl36JnjYc3i16K5cDaX3Xdb1/cQ9oP
25wX6S2C5B4aF8TJeH/BgnPZi/OJqroi/iinV3Zps6FNMMRi0obIkMK9Zy+rfQ76e8ziqGs0ty9v
9vg0ATvKIUSW3zTYZVRaLmTj/GdsSoR5PK0ZEwVKbDlmPDB7AlspVRESX63F82XTioZFvrHtacOz
tmjVI2EcrERY+FNobewPlBXiQPNKPtm3nrZJnU4kYuMaol8ICtzExXvcncT56qH8A+c4/5XQU+jJ
l6f8xhFnUoDyoz7w6THlRcW3N6u1wUYoCE6IoIjb0ApWwR1q+85NLAu++lUjgAMUrpVvNPuCMaHC
6uDrsBav2cDejyWI9YYEF7oYRz8JwxAfZSaZDVcXHm4C7yE9ivm/4/775DJtzTvu2lTY4hi0qyM+
QLbPXH2MOdgXiLmgzq1bHtTVtLTGs7SUcXS5qfWhJn9s583oCU7AR64v6xe7W4f5XkpQUBHd4fhM
C12P66MgmH6sy2UwUiMgpyzku+f9BCNxvHgIEVfq0o/u/IX53QeJwM3P56pFS8BvJGVuYzQ3SsuZ
2b/FdKiYiSflIapGLfxM5pQs9fkHbVle0YKEcxDDYIBnQtCVDEeGFy0CkeYnn1aoc8QX0ZQ49XQV
iA50mNJxUwaH35KHIZuHwkHP1R1GnNcxad0gp5hPEt6AaXra5ZyBAScLu9bKBf0iarAsXvcnThhM
Td70+CCgGL3X7CtAucYluii4vSGAMey3Fw4nfGk7i05KOQGS+WYQ1u5q7pfM4v0PAuyRt0IFBCiu
0dGoN93b8pZLXzxtAcW5M/wkzF0cBl4Bg1y7qL+9ibE24esZb30AZ0nYRoBqVfQhSEY/pJgzPlkP
xXFiEtA11szvoYCvCDAhodmFySOGcSqRF8yom/DVWMJhahM24ws+kcMoA2sMr3o9Cdk8q0OEcdgh
V6aXrTrromfQDfGnWd78G9AbahuxsDQvQ0xWOt8hZ60Y31b4Y5L9yLeYD18867y6DDvMHZsak61e
xRWeBOJy1cifz76yl28x02v+uKx4iEK3jkZKe3WuoVKJMW+OA7MOKlS1fjfH47TyN7X6lNxwNRkH
Mcgok5W34tZlvydEQgpMnxZFBkB6eB4IW7i6bPstFD8Ed30GCo6Zqbf0qk9VYsuiobmEuFNh3Dq3
PjoX+y9uADRofz4jx/hhRWe+tAVAP4/LAuGHPbtX3rGbk1vbfunGi7H9TGX2yHJtgWRZ5VNwSK9Q
iCfq+XH4/uAf4u9bi0MjQFrKIotio9F++TtB81e37D01a2uHuwFIvtkzFVM/R+2cSu2awAUUD/Wq
V2Ejezti6BbjmbHhgr54TjKkmweoExfx3JySjVagnOfh6OyMBDyM2eVd/+pIcMFZbYbPDLMfn4zM
Tj8RJwWv56NwuNlzREK0Zsw4oLjykzoMeusLgRTzPN+Jk6CyICG5hMPN7fGl9nwSMbZ461NkyRCU
h1DhJYHJNs6RfpRSsrz/rPymCZwR607/PS5/BrIpiCZk8b+r03NNX0/zCaGk3BrxjUjdPlqN+Z6S
mQF1KNOO8jmmaNFjXmFGObzv97I4lOWlNb4JpZsdp2kzoSBIFDH0quhFSNoRFfDMmbcaRRa3I7+F
cE0pHC0JluBdtvFWfvI2BVdAPoQO4nrzukuiieEqPNlggk/A9rAE8ICsx99MW6vFEMQNUAcabbvK
+ohMXvZjJTuB6CgZZEJg6fHrxLWskoNyXNmytBa8LwNFvslxwR/BA3Vu9A59BbU9lKuBHX9DMS9T
XOXzb1tMybnbQghi4v1hCzaitUXQVZK9wAqRG2+uIDEBkUQR9mF5OexARHuJ5Qol1+RkLrJa4hpm
Y6jQizygwhnVO0korbbNqzOLer244pixnI+YaNOhAoEf0Xh0wUyT5w67z2bp0116BEeU7Ti3WTB5
/RM3IYNjJnKfdLLQrJgwUjGe8A+X2Jz5mX3MzSRtsIe5Gab0T+NtTIzkjsTsznOWdLHazZy91tas
ktoZbZBZ7kQn5E1YhbZFgtpzDrrUOJhI29jx1Oq6iPaxvDGkJaRf+TEZRAOzsKX7RRrKM6lDQkcK
mqyzDW4OdQ94UDRHmIxHUCmIO5tgaXXNxgmvOsHFdsMmfZ3wI/ZcnLhm2XW7ZN3MDJkjn+LO7piA
oorvigRz76KzP2j3hPUg51sW9bAa0ChKHxIx5CnBDv6tlt7AT/UP2zvi0OxDEJnjvHfQe0Ncd8i5
yVQg6Um7QLvrWkyCGPF7BuUXloeF7G/08quV/oroxjg8y88dWg6fQbmBVFBhE8vIwO2bg2chLD/2
yZdqU3GK7BhmNtg1harKorCtxl9qU75G+l0Wu+ZXQQhhrR0kgz9EzdXehYxYStx+V4/vI/kMIpQy
TGK7ZWvtk+6vKN+I/2R5KZ4tWJ9DsThzeQNpQr0O2JFSiy2suciRfEgrBy8kKh++fbxB1GnAS9aq
B3mfbx8EBRliszHHMfo14BecvfrsD9M7k4Sfil9p7O7W+Ca+jsp89OGhYA8Tr5xqpavYzLbZuI8Z
+mpCf8qu0ZTtecxxWgH7jTouxPxZQU6SuKMwRiIHzMKl9hS8eY5TRdqyc3bguIDOZo78yAx8IMfW
Y9Pp44mHa11ilis2ME2Jgwk1ygpnJ8lfVffdakwfiZvVCWkTSKeChUFhISFFEekH3zY8Ma5JpClv
ibiOm51aXj31UGZvHkICD+CXWMn6XLU9fUUmkpPQ2hnmL4NWv7gyyNC56RNXc45QYJFtCdajMZO/
R/uLTnLOlZN6DPy+zfE9Ur8MuVkY1VNjcwAgh7HkuO+cEFIBgyDEq2Ls6Rd/4jsNpSfsyfmAzQPw
ECbqDcczX0QzbGXGnzgqUpp5Y62Hy7RkfvtuS++F82fqO06FXHp66CqsQiZZ98knIzUNJhwmFN05
j45mwTff0NHEMElWoPiXESAGVjIa2nmUOaF/0KyNZbzy5kundiEwizQnJghI0hhwMReXECW20FWn
q0KnQbLanGyXRRLd7GzPXzFjoAg9YkfFYGtPNSLTnJKG2MSlYQXMYRaWvVbqDekhNXMZazrmnUYT
E6OU/xHJWjKKDuqHxD4kCM6SZseWAfJPxtAxkjoEI9G8kfmfqNfU7k3ImDjgQ50D7aA1N8v4C0Vw
V3NhyeL5YMGQEtrnsN8H3sWv71jRGHi7Hm2OWUj8vnR23gfMO6FIYbLIYoKrIM6/vO4QmAetPVcM
gtKfGKbpuK4rysrGXmg1GTLKr70AWer9INCcJ7SbUVigzAHyE4mRAHJn44ReUnS8Xa1io8LcRzqK
1iB4Pqugs0rpU6u1WWW9D8bHNFUbw9SQVE5uZqMPSW4gvDEELBiZpyX+dZR8dBRowjPjWgcqhoN6
n1TMquHbFyByAl6GeHJYrv0W4Z9j3NTqJpMV9zcuRzKAthSRxEtj0xXjP8fbUatXOMg4NmbXDiTs
iwFHuY18JouOwX7gIDAYIZ4GFmsCH2b8dOrC1La4JMjpBMdp7llUS967UK9b3UObrqrxFH6+iRNL
bb6xZomGnX44Sj+l4BWMj37EqrWTEG3zcvBQqqiDa1IuQo7qDOu98xbWOJMOw3Cxxmie9v38zrYu
/KvRiJKtFF6yKoSb8aWnwJ5mBDoNb+DCEYNg6luDt/b+UDNCJwWvaLI0G29Z8yZXnwwWqMOWk8Yw
bNUjsc/l95DLebwbu8a+lFzRGqo9kQ621rmYpVNzVeVnUP/Y8T7IXDS6+75fhZ2YHPquuZCqt8C5
8KvIoC1KYlm5a1UEAPgajfACe3th4yzxetbmFVfTRlG3PcRyNLpQsbBrcJ/NFe7qLxjbwVHujx6M
FOKP0fBUCCSWdk8Y4l5cVOJeZlqARGspZ/skgbvLeQbg0/9RRcYRflgxkB/MCyBBf3bWEcBKO+0J
KajyMHu9ZO8oF8ei4N1hsC59W8375NyZnjbsWmw6sGE6kscIuNMyH0l66Rkk9hW2juk+lhtpXHfq
LcXMFlUzg8CCejFBeL1SMy3qD3ReADeBeeUrxxUqj0m5jpgqGbOrjTNX1G7hsOzPDNbCB7J0MTfr
pP+oLwKGOe5PAb9rBnsMmz+RVXnkgiCUo31ab1AydcUuko7AsWcVZlplnSdo1TktDeIYEAOK710L
nbmmL41w42UfdeuQ9uSvLaZYQvDbeHxVkssHJ8quHOSA8JojZpCeYmaF24FcUrRX3lF8Er76kVq7
nExVxCaQxfOwWtT9R23C36T0spydZ+75esfgjPcBrXKFUi1C692wlyDYF+SmqyG3kIqjFLvt8LBQ
t8Bon8Xex53VdXYZF8VciTdlccpUmq2T+ANE4VOTEaQtWPQqd1ZiwIPZbHBkIGyxhu9hHTI+oplH
GntmnDyPITWW0rnGs4E6XgE6PhVuYLNfmGXaIp4uCducMzM4zefOdnhA0i/JAJxYz+X0I9WvKcxY
ol7nvv6d1UeteJv0zwAJm4omrr1TUKEFkd7BvYX9gkIobJY6L3h5aBbyXCLZyyMoQQOt6YBvJtwR
pw/jLeW30K4Nvv7IzZgmexiR4uSmMMCti63dntlc3UHtzgzjVcuHDD9xsx+JtKN3GMuHitZR3LUq
D2OmobA1kK4zqu7YraNNQBnHYVoi9Y6KjZWfDDTh4YpgCooGlsxgAdneBLsoXTTJWyozq51/OTYp
yRyu8Ui8OSqs2vt0ooPEm8vYFq3dAtxBUG51/U0IV+TwXXy2To/5qLo14ZeT4g9kZFeBnVlAdOVm
/xyLl2JtW8A3yatS18O4CcP72D/T+l3KfqPmlRncQuwbxmpjcTtFHnKHE2oq3Ee7pnzmzKfJY/jX
LSoqxO5DX8Itpj7mbs/LM+RDv/qx8bRmzW1ilkTzPpJt6XUvXznl5c7QCSJWPmP9o0PbJLcvOd8x
cOACz8KPyvQOHVKRYCszj4/0PSc3mtXf0nanEBPp0gKOqK4D0f2f6/wk9XfbcHMb4AChtOnantGs
FKdY/2tlc25jJfw2kffdLddw4fmJ5a8X/PTDBbHnJD5Sa9s5txJjC4kPTFe+eM7KEkmytfJC+kY+
hnorhkMGOgkSO2iytGCJnmIUTzuqgfIZoSwfk2Odbc1CbLy78SleRKwfI3NMDMwKNCo6EJ3hrfWK
eCAk5VGyae30H76ZST62KGp8G9UekYL2UinFDbZT84OWrqLpJGuPQnrT8DbE1MfIMdguLRXgiIab
7g3jnYTbZDpY2gFDYRW/pxxhhX1BdQN7dUXFoKsr00JgdO6a9TCcCwvlgrOMizsRCBlKCNryGub2
/1YsFiQc9mmyFfP/huNJN5Yi8SUmfcRtm087BzxpfQoZJErS1lwiluoJLgHpJJ3wHoxYnamYnH2k
vFU94KGPuuKxEzpRsYvk+HIng3aFNqKOmrWa/wzmiwzWRczwzc3dtD0POREpu8FcCydf9KnhPsbt
C0rXWwlxchwchm4ldSunY9EIRQNlMSlVDRIoqp9v6z3e+dpOOPqVhntD6O42trz21XWvz7Jqpckv
4jGc5hxCwka1A2B3KdskkNxz9ioIy2cV+hdG5ZG6/qXWbzApiUOaPZ7V/eb+G9x9Rm6hzAaHuyHM
32wLQSrbinpZP6x6EzFiI2hYvVrGCadG8spBkMhMxBlAlf6/yaZj/687YA4pn2DcotN8jOrKUClS
6BkIufxMkd+C5R6OLGo7dUsCARuODQJdpAzsneYkreFTXuC7K9eaRiGyG9pfSjiEpEx2+WHD7JpE
yH57Bhb3KOei4a4y/XDJrAlGxjFMv7kegvRmQf4hCJ6CJ+73bFvRVEXMe5XVBEfr5suHgofYZDls
Dbg0P0amGRaMa6W6IJ5K5XUmC5yqFO+dJU1MYx0sEI1RZ9OKT3Pd/6u6o/jFIUIg1+Zz+nc9ncQM
LMo+LLIXhKdpAs5rYHtLP4yeSRSWayyf0yFtrllx8wwAV99NJQBWxwKRusnUrtZh77zs4qwhrZa2
FvlBwZGhZhpvcNgEIXSxU6PvqZXSmkMIYxIu3mIlf8kEBCHfcATxAfgPsRBMAG/QAJLhp/B2NpU4
gQwVUySZa6dh6TPA9WA7TWWXoVI5VCFEIjET4fVHq4iPls9zOZmnAbwQytOC0LZubwWA3u4OVQGU
gYIqzlG5Clj2a8ecB9tDhLJlwF+g32uZjekMzkQ7kwz6KsyvbZzjjkwWU/0EJealL/FAlyR6JBqD
LRdaop2c2xpKXJAx4l8J2qDDOE2wWMlwnSX13i8ZQ5w1892pX7z08wCzErtuDsgGcaimfFYtpoBV
S0AaJmuKJRFqh2IZpQOuW7FNzfw3jU8ncM6DshmX+tLxscvnaIca17cev98y/z6dYdL/6EKrUdlu
1f947MBQSS46lHO9vOudLfTpiCSnFFG189Nbf+JnMGFaeCW54/Wlzhkzuh4l4q1coHnMv0Xf2QIN
624Rs0pJ/YKjLBd7/OmwiNQRVo7DK0fcun4ZREBvDZr/MSakKF7QKNryQdOEk5qRiL8LRcrFSve3
zO0G5d60j8R51g7i07dcPvrepggPFsPDeQVCboOCbUZ6X8z1PdXXUnd17dfK/jINPAOZPcum+SRf
0UleqnOTZ4HrtxcSG+bjUpvHIqkcysGM5xNdgzVkVFs5ptVn2x404DXhzopoS5e467zs3jEbUCrz
32Ok8WiAXJj71lkzMGJs+gCo5gLR8gLwC6csVhbyjVtmUsz8g2arUxNozcr4ZuUKswaNITQgYRg3
XV4E65sRENNcVDnkBZgHy77V6TXpv8PxnKs/fahumvraVBorZXBAhPDo1lfS76fsWLOpTbj1JlYE
hXKT30z0D+nm39XJZsx/E+Sr1Hwa6A2HNSBpHukjkDOterPzfUf7UDnFEuANkCzGyKJPUdtvHcPG
+BTsl6Zf1d2pSS4yILB8LzMCZZhlLwysH5HPTI+z0ssEfNmg+OKlTFfc11FH8vB+qtHbJhCOeaWY
m8lgsI4cASY1GMKK8BoYfxwKMFMsfU2Ejef/chogqPudEGkQ6cnNdvSwQ+q/HTXzxPSwZ/EYqx/Q
BgzWkHVNZdfv4njbThvMBfPwL6kRET07j5XW91BvFJZ1+OB7t0Cepz8TfmH9PIYvifReDosexODw
1jFBKWWqWVALOrJbJ/uRvHNhLOsJORLLr73wuqqYdspNJ3FfW5zZx38yKunG9IhQXNibyzbZqf7G
lh6qQU7MCqvGJsb1ZaDmaHmBkguQP61FMS+gtJcpPOWMgGkSBMMDn6lwAvQysL49OVrZPhyBiq6Q
R7oQJ7Lu2WN1r7OdpexBxVXFwSou7QwmIVoE8DDFTa2vbP3JSG0s9OaLKF1yh6KTavrjEJ1G7he5
JSCH2pFFNbS795aKMS9vdf0+Us/XV6u6OlyimrqGHUis7TxGoyMGVaV0NdQ7+UBWewyDap4OH53O
gTV9s+YX0O4GtQzyfLurccJtobebG8bfffdBwsIcl0LGqI/BBO5AWkKtvDhv3oi/YE0eN1y5i+X9
2fphQh9d9Ij7OLHkYJgFxUmtl4WGOIG6a61HO6c9O8MetubI4h1+O9PMuHvGPuddfbRp5FUyJrrw
ZDKtL7IG+dBT0zZkb6b6UTiwp2qluqmL7VloFvyjhNYhEqIC+ot4mWYr6OjCN6MNT4sxawyCYo4k
JmfqDOu4300mCeVrMzsr5SFCqiWdTTq4ArH5wzA+lfGaSpvM2Rnwu2oGpEq9lIISGpQNYAPNH5bA
5siVPc/MT4VTwPI+xL4MXC/qVCt7D/sTkI6Zlh6mchtjKknQ7tB6u712sb/+fYDjG5Zal/y/yDvI
zlvffUF64YqRvAPS6kxB3oeUOVuJlkmP34SfOeLFkbFy1t5Tcb5CpC41WGReCU7GfmkZePQI1P4R
xLkKMkC+zfBAOtq7X8sr9NzOtm5QRsE+d6x54bbpKaivRS3cQua2xcoxqk/d+67tX2QziwZBoIXc
W5wqenNiDWJHtLULamToVWBstYFpOo5lBSAiKUweiuPtoLEovza8MOY+tR/Fc0igp1o4hugvZBB7
fNsBLJ2APJIWAYvHYzno0DIwnGT8o7W3h20w/PR2yXQaBw09KxYzlioVTE5hoU53tX2cBuThC6rS
mKfKW6H9wZXE761RIbDdCNU3X9npNNy2cTYJtxJ6PoQy0HH5efMArAHBTvPO3CrmNmXgkDEea5mb
FT35ZOAIzaWfbnLcbvZeHKO14ypL1jPvzfiM2o1NezTcYEUmEkh7g7WSxhpgGjkeD9QvKfM3tP5J
BbL+wqJhzvkiW/uCtIcFyuPO+vBEow4BivWT60BDluHK7rSrGj4y/EEWtju2jOEZat8YHot2WdsP
NDTI7nkdsbQ641UJb9ClHeamauAdC/VLhLVwArWUKrAEWoalwJ/S4SK1Rzl+oFddBMyZwUzFO2Sl
oXmu58ESy7iBwZzQZm/tNwsmdcGyWdv6MaDtXus2GasnavYU5EaL2FhGCSNuiQ66poOHjitCb4En
4nBFHG3YARJhsI8fLM20EKQD1Zj9RIbOHdUmZ914JjmvkoUcOD4lyQ0hBUxfFQSoB5TA2gdicRGz
hodKRZEMTPifXijglY6PbbNkYkWXlyaYCZa+9xg0oLzHsV2DgYpRNPXV2jro+cFa3OkP7dnk5gAY
2ZVgliE+Z9XFzIK3QDU0ivV82wU3G8m75Cx6j1SlT0SG0ZyBZHgRvTyaMpXBrHqsDEbljwbpg79m
aVcMe1Hl40SVeNt443k4p24rjTswtTyMGkw9+GmGtX58EhUI11HuEWefk26VC8IWVCLnnqRL4f4r
rn3OrmjDrfH65ZOYnBuTIV4dkNlwbf8B+5DrArVlEWkhn8llkNpuMJzhLWBl9Q17nmHxzwHby7bu
mtyMhtYQZTCjjp7RSi7h5tE880x2DrFz6y6+sDJ5avDBaZ4RMcKL8I1nzhsSTN9xRLCe8DlA+cQN
5y3y4TAG26SiexYjWUhK3am2ED+stAEwEuwQompAz+Otx12ttCv+2BBp+vQ5Rgc72SFB98Ac2Gsb
oZN5xTkyrxs2bnsfjTxE8FTbhgCIDUIqjywymMfL6jGqmfSyE8lBemQFJGX+AEyIE1T+PcX9uGiQ
w4jxJBKVPl5N6XsG8M6pd+G4FQZkpXSFmVm1d0V9CbUth0zhIO4EYcPjWt1r/Ln6LqVIl4mvLGkX
to5Fn4Z6YKSzYrXPUaV2F7I4ivGat9F88tlFCjAFywjJ4LxANP+/NFqhJOLbGyCMAlIvXOmBS7mr
VtMNUqSPyjQb3iodXIl/CJvX4Kw64Zhl/+i/snSpFCcz3RIOg0USvykS9dtULMTgxUsXEjW+eoiT
Z89SE1CBqqwUcjNp9ugVDVBUQsw/KrfWeBderOgzR/VtTxfRzVnhUVpEc6U7+MisfEJBHn65mZS1
7d2HR8bQVTpJ3ltV7ixnLxuEZ2NzBo7ZjAgurolQcwfMYKLnA7AAm/9B+w6ds8miObY+olWwgnQ4
hT+lxNGWm/NB+ktg+uXrsgXniDC4LnDvOddM3uk92YF0ceB2j/K4ceSFDBRiFFo/5dA2rwMfQ0Nd
WldnsIf5eCnJ8hn0U5QcZCS2+hnxS1I2MyYB4vqNtA0vb1l+kk/DVx2zMPAJoRJ4MTLMh94Vvsq8
/kqJHVQp+jk1waHlCAyY9pYUhn6+amhghX5SOtUIPaQ38QdsIQmk8mq0nz5RpiHWSzVFwgIVMV4j
QG8rtI3j2oiXkvrQGQUQgiIGL+XeQkpGI2Thcww25MnNGppAlGddyF3WPfUAIrx3ivKVBsd1cLBA
YNtTkLsBGGSe2CXcUPbJXEDKy59SHM9tDlEGkwJcICZJ3OcpdspwXLEa4yplgrNqwzW5wVp1wd48
0NHb1QsOn1DC22+TqFU61qTGVeiYB+dbtNj9poTfUX/qbe9m2DVfvCXepWt3XXpQtLuwDTOx9eOd
OWxVHfzzgtyVqfnVy/fWfPmoHXLEtkoNgZnRh1EuR901zPeRZSrou0BdibYtNK7CvaSXC8k/VM6R
9faqRnnMWgdMgaiTFfvSK+8M7y20AT40PpbAHKHlIzeWffZb9ncKouSNSjdq4J4KXW8Y/jXKNfQe
6e8UnV4kEfdLdJvZ9Jt3tDVCzrqLCG/INhGfl0wcFWM3rd0W6bx2cIHJLKu3gKkgQjKJyO3zxKXN
GpCoze5Bd8zMzkxPsEZiAJpoduTsREbJMuEhHeqr7B2g+wlNF4w16mj+sxDxypIJLFkcPGp8FaKU
01ResYOgQzGGLjDLGCjaWSk/M+mjcW44mA0GD+pbFnzUQFvNGzqDVtzAIc5y9NFb3Sbl4S7Hm1aM
BkzUtM0lKbcZ0hmwxTpV9fjKibC3nAX7Jf+3J2/FAuWInkdIw0HEUfRY/F/EjA4RRw47aiha7Mfh
afnhUdQbcvxi4Q/7A9Vqv2HI75LxMDLTaveptiqZMKsUnd91sNULpLJou5I12x/HOACXnDXlVvgV
2V6LiTYtvnmpQHAoEdBi7aFVm6YV3GQjWXYpPxAZI3/VwoY+q24S/8sU+BH/QLHOXxDbjZb8yE0B
mLNnK3vPFIHVZBFg3RoVqO7N8lV2aCzjuI99hshRns9VOnIThnDvCAAXKq5lvKFV8FAt0tCHZ1k7
qg2vG+H25t4GAsHoIjAOwjAd15/iMY9d/vOyd2l+YCOrOUsMkIvMj6sTGHcx3NTCKwEFdLGNdnaA
4OZUARoCB0hWYrMQab9qc017Gh1W2IiWgs2i2IfZ0bBOGBeJir37bOWoZ+ZdScsl4fm1aFagX1fh
Q9KOjYc2sWet/qknq8xnORVihCLwGkSDpCNFYiKn7EeTnQtDrzL76eAgqXtGclp4D4xrHq9NdVtK
b3WOtmJroHSBHGlv7RShj+YyV8atyJlRR7ui+x2pf9PomHQowTPaUeurijmky81ATBBpZaLD0pSv
Ks3AyHwkXH0WIVodC1NoW3o4Yi/xHpVZfqkKu07isDfowVi79Dgjo11lgpQqKj7ERd77t8qwj7UU
/bVV+UlyCXeVn+kLQ1LO0yRcR9SKaSb/abpzDtLpkcoAqCoFSAPzfDVCPxZIu4aLuCo2xD0fFWs9
6vmrnz570iRtvlxtIJfLl44mLPkpN591Ch4t6FY285yg9Hc5jPsoTQ8VlWQot6xUlTt68XmLix9M
TH+1UZKCXUVaiP8ti8ndwGRZQr/wpn0fqFym2EBKfe2wTGk7Hrgq5tAcl7TWS/T/czXUDodgaI+d
3B4tR1n5hX3t1VRm4dJy/roF2kAtkNDNYAjt4mswTCtJ0cGNOis5ptyUhpPKLhJJhp07kImsZdeY
y4E+S7A2e86aSm5+bD1i1WBdLEfsduglEvLPEb456MbGNN9YIX5RIH/IzAOmTmZxLVVIsSMsOnMA
vji4UQ5NxhpX+YTOhexZz0Z6BVrS86tVMbEBZhXVqC8OY6nr10pK5qA2bntZOiRBti+6kOCwaZ0g
E2wRPig+9yZbhDHtyV5zeKmQ/qjpsi20VUvPWQJ4DXV64zw+T6l97xysHp1pnIupPwRRsTJ8wL7o
ka1EWQyliM0paOgmtIYJwkfpYIZbPeWJoMJK8b3Rgjnpe4L7ZPCHo48pCNrm3oAhIMel21gwReE+
ijVGHimX2gHDRkYZ8cTLmNcoDMp9z6NBYQJATyXTslxFuYXxDCwRaHu4xcvOBqTF+mJSSK4XIqCK
LBqFm1LB8213e0X/kuTXBFClEGfPj2IBsLGIIKjhadUsPZmYelQUOhdgTKXE0hak44f3I8qSBNmK
wV5/OEcB03JWSxFqw8CgTUIZGNssyg3WflAb2VvozI316Ogk7wV91ejQORO0MRylBv0DwZCTCZ0G
tFaD0dlgoGqyJh4ndGINzOc0XkQtHc4A3pW1epHqc5VsChtc2MidrVJuOF8O2qWSdDAFKWGPQEH8
PjodVuF8eBT7bdG6QazMDAxXnMC+TG9MpxlOS2/ajclHOdVLflCXmE03MZDXTRS63Y/eMFNiTBKd
bGvvhbsM1wfDVCrlBdIkrWa3zvlh4VcYRDca3AJjbSlkgLG5JLaeivCzm64U3Wn8KPD4tmSQhRYi
O2YTyNBCqV/4QbqqSXew+UQSvB4JGQAzj0GZJ9sRHjsLIcK40QG4+albo+3UGYRIqXxnothyLIqP
dxJcG6IQJBj4FupqS+djQzsvfriQhjbJOR+0Z0eGUS/kl/yChUmpEtGHCklLQtogizESTUYfyTt2
j5GaqoW3N2K/5rru8oXfS64aorf1hmWGBG/CK2Bl6yJg/VgzXqOpRJhdIFEIR6oS0EAqevZMAZiK
iTIFAtWJSo1HqUKuhV4AggCah47PXM/WGlCvwov3eqW4aTXSbdDAMRh0S/OtKtiDhb854GOTGYbK
Ey7oXkaTLibWubmIgHToo2s+QA538IXVeA0bOmM6EcVi7IbMNCc5w0HqUKBdt6DYWRCMA+pl9FfN
n55+2ViJBZ2iVpkHs6wUFSv7eyV5Vh3IWW0Hw+sGub6mEwYIRImYfUshk2JG5ErPJcZEu6gpDS10
YMNYuz64vearSXcWALSBeVfNbk7m1s75WTVAJJpsrftOntlRg7IimmPGwtWU86Y0FSraz055BT4s
0ZSP+dLbpJjSStauOmALmQgH6NVdUr03Jq4w1gh98+q9ZzccneCeOKdCe+TqoQ7flfIDaIVd3aXk
wMOv0V4qA1WKQcPCmB9pQqFSD9ZgBug/GlqCgX/Oh2Vb61wZSCgGb+t0HuupH70HA9z/tojWxARV
zETk6JFwzxQWDxB+ykvGl5LG56Fko69+ZTazh0S5FxF4V5gjWC0WESQFL8NskBNKgGwjhyI+yN+C
asEy0zAPCkSp0QJ2PHKL3rMCUV/Id/ea+rNlfqaooZPJc4X5w9FDdCUvA6LKX6De2laBbMHMLWAY
CzGpweUYhl9hzdSeSCiiDbK/vkU8aaJ2UD5qjAYF4BDlV4n/bKZSxWeGDDSimbvJ6X8cncdy60gW
RL8IESjYwvaRBL0RjURpg5CF9x5f3we9eD09PdEjiiSqrsk8+YVLgSuAdMgXJT6LCqbXe4iqejbh
adcwAruOeU9U+TLWALOl/7YTjtDyszMe1nDnnejxgrAyBi0XKwRyhYvM3A3qi1/cU4J0gR9FeyJg
hUWOEE8gW28Sj/LtyHhIDdYpm9n4IuJzB1HrX6s9VUH7r7gBC8GEzwj4hU0fp+NQK+u1iZ5t1Bdp
6C0km4CGKjQo4UerhIgoBRwxDKQq7wWOyoZtgSmf/COEflifrM+UU2bIqVrkWudL/78UO0Hrh8lc
58ZuZeDqvrXP6HdNu1gGjOI8SLZxUrNXghg5fHjdjAZM/jXsgTWGCjSFCIYJRWShzR9/JInAyzdD
Xm7iajnnh9CI2GzckVWcGVUpMWEqJ4MYNtqMdEPeG9RoEMv/7JT+oT+SczMioezdfIfPcUpd2Mxz
xa49+DeVfFWOFys6+OFVAa+Hpr3dq7gXcfUY+TZ34PY9kupnAveqgP1sGVOY4j5/ydPio8KW4vOS
c2fgj0KyLgQR9uFEyIZMnRK63CidNhHqIHQVGt1TooLSD1GoGw89Kpd6dzG83NXFVTEeCumSuvYl
vLuVfgn/nVX5ZGX/Hz11gBPcomxHClWge2qGz8J8z6pTa/vwj0yCNmgPf3VOkPwlzIh6+9OCk0Ei
6fxYZumvaj80+6se9pp3LoDP2PsMIYzQmS7+JlXhjtprHB+UaFvy/tb+Sg+la+loIsRfx/Dbe4N1
BhS28va8l6E8ME1gbccyptmrzoEoHnz3tdxX2C3TWzlfs+GnQd836ndRvKcpIts/fmdnPOTGjSdk
nJ4512w2fvcI+dLyA9BvEt9QGE5wMdWTIWsCuklL1rb28KipA1LSD2vdOEoWKcz8G8GJ+K5y/UQ4
2yvnorbMqI5eebXa76zclIPE4EvfEmLiIzQ+m7j22UyVxUMLbJ6YR5a/jSM4qP5mNte5QhAqWlw3
x74pLlmcLq3goIlrZ94aZigJ3OJrZ5FutpOu5p+i7qpRvI/7qKSXO5GQzr9bym0P2mK6BMxHPO2m
y/eqEAuTOzWJzxja2Cc6KrvAc8XpVd3G4DtNP0W6YafZGtcUfTfNujmdtWaLA0/X9ippISLae+qI
qXZdtm+hitjxkMQXme9s7xoweINq13v7ilVldypK16iBL+xa86q3iCzVx2Tde/QLIjtBQa9oGaVg
eFOfcww7vPGeeGuyXV0cE/EeTid1uBkcBG344CsjOAbwP5fOr+aYBzEhZuPGnH8dnV60zr461rp2
fGdoAoY99P+U7pWxvBiPYcTi9F8BFoGSzNcPFss6zIssUXwMh8wu+/xeiDvxQghgz1aEBQnf4XRR
wELOS4u7JbcNwyDjkOD1jdzCYV1hHthtj+0zZSPf4/ihs531rtSN8dozz/xNFV9U524xipUmI8qM
Ex1pQnIxq4dtnYIK5tBLUO7TABX/dpiQRG6A68ngEiBfJDLC0c+RKZeeShW+5pJjLW6j+h2g5ff9
i5V8AXZI+ETzFl0eWS5DQa3F6dndCMIust8Evmb5E3P9pcfAD1ctigUZ2EvhvXrGpqvQoLglliXn
U6m+Rv9zit4siTdVOTjphe5guaYCCWAbV5yluf5TcNdIPFgDapo6R8vTR6uQ7Vbuf5oD+dCUeqTh
oO3Mk9MYkFNPBxqzfgjEZxy85t2bZT2KkQXMqspWmIG8cd90By35MNjOZ2c/uJr8f5CyzUBBa49G
d1e5V6JvDsfaXGo+noRFyFoKjF5zLowjA5aaSTEGQmSmCBI+UxSU0rs6LNBq7xoJ6ie4G9pN835U
PoD8wTeiTK9Gywf6VzArQ8TIR68j0gVz2+4MhOU+39qLHPa+92nUu0IwH8s/Rv+7Uddmz/i7OPbD
KSIupttG0RmeMQ287Ddk1GGu5oCPf+enqb3U7dHXDlr1pMdWIXpG0ZsCf5MyytC/u/Y1UtclqknW
Gs4+ydkQb0Ptle9qUnzX1RZZ3iDJHE3/5UiQCJbASUKqMcOT1xCzjQBrJ15KnJMpZ3EHGxKcLaT2
hQXnOYUexih0SVlYSH8RScms6nd+wObhQdEwKzxG5j4Ta4621ngtyABAv2imfxVr/JCMSTrABUoU
0Dq8skLsCEP2la1qMe1CkcppIvtd3b3jg2gmZlw7TxwYHjq4qiP/qTHjpgL+V/dYhfkzDcayjdIF
HTWZqlvZEjiq/xpzoAI1TY+2L4Zfq8pZZc+JatsvMruaDBaKXRDd5zaNF9tVX3SpPjx3yRh2Low6
FKN2RV6Gh/rqkCW/Oo6kjvFviLHQDO/9+KS9yyl/okuUvhDUlnluWc6mh9Rnq32Q8c1IflvBel99
H4zvwvwu878SQX+2ED2pgrug/7HiYYHBde4PW+VnzjxM6cO66mZob3DBaqoQhWF+cMWwyhj9Q1cR
buIlJUsq2XpylzZbrwZlthYE+tjAq9bDRDb8tYlvUjLsfgbOKXmtyF2AqqjCuENiRyWf/SXOrUXp
W3xzi/LL9/41h4MDqGZmzEIyvhRMRUKWiQdermW5QA0IobR44ijs/vHQBOUbz0CinxWMWfnryFwv
2WjmZswIR72H/sGGCU2NUu0q/qYkS3f1MLDG1keuY+qPCtw4Ilyy0SGT8emUOBLY0LCP+scGD/qG
RkpQuOZvIvseMSDinBhtlCtbk3xJ1GlNAexD2eojLgoOxsQvWKPUXAg8MiNS+NB+boxiXBljhB7E
+ejS6c2xtNdCrRgysazUpk/pdTPr8EVyCWgonNs0O438SU7Na8zULbSNY6djG+0l2KBoV+s6j2yO
mOPbq0wqiHFrxjDinCHdprLcWwO1QZEfPFT0qWRLLIHpKYi+kQIMoCrzpLpYtnc5FG16aE17dmOt
AjUz0e9Yl8g2UM6Rb8UfQb8XQQpoQk3bJPFGT+v90OuHXonx0P2bpOdOY+EqDCkdOwJhiIoygBAS
PAePFsXGDIi2AEfr2jSbddoRQlEVxFebYll0Vwhkm8kOTsLzX2rZvjQDBA5npOU+NOnNByrdfTbO
dOoojpoAkECsrlpK07YYdmX4oaIYSEfqWvhOrbbOwuSYEsleZmhTTITDhLpZ3dnjrBc062p3wyBQ
2OfRHzYpo70mACKC1GpkqaPDAIqaTzV/meW7IS6YmNS4LNb+lSwRFe0eVyMcsPEtjjKcO9OhRcMh
BkyTzcGZHmHiL6eMaKScRB7yvGJjXKhFgyp53NbxV4crjJFNTKYEVr8NH6WbJxhVvNkal3/7wJBp
RwvsK/GfyTCETFCoVhryOn8d84PSnJBaGt0RiDpG4qWhIewCXK90o+uQX2YR+WXSGpoUYwVCR1vD
tYysoiZvpiuB8tsrspk5j/igmcVq1I3eAHrCKyd2uAQQNX13UxXsf23CuVNb/RWTW5delWpa5yFJ
Za1/0MW4k3V7w5845cMBeeZBTUYeKHHOsuaFBnhtkFKHswbXKKSIgZx6+Al5dFXJ9iul8paM/U1p
fgcZbnrbfIDXNeV41fxk3xX+xiBHq8HY2yT6oTSqu1JGv0pC3JU1y3vr/uA87KH4LHtieq3+K6qz
WyH47lCXYvPvZXvpleHUC3HKrOkUxEiMOSWbgJg9NmGONduE9fG7hu/Ukmw0a/DVFcKHjBSkpEw+
66rgEGFtMRDJQEEjbw5ksIEWHclc51wFNLHSZEkOa9nOwmdTsjo6Ajr7ZEKwEkr6QdIr5v5lH8b3
MVD/El0H/BV3p9r5G0R/66TxkhsmJNpuaRnTpif5OzP7paMOZxxmqCJUaGO6gRCP8qLjRaedyU4B
FXSOBNQM46XHd7q3FPCz9juKB5w86afuHYDLsN0yZwmMARmzdohuEvBKlDctLG+E2sCE1g+pX95a
B/NZamjPfIy7vXaGus9tWuZPv58qbNTfgzL+DD3BKAgUtyXYuQNXpsNU3mF8mLTtv6qcyw1EOklO
OFsZy/DgedPDDlOyG8bwhQBEhE2K8S8n1TdocMT1nKBZScCuzr5VYMshkmYNh+ZmVJuI6mUxFaxq
DLPaFdFTJ6TKQVgPeIC8lnAjtWBjTN5Ol9W2GiH3QltB8tkU0V6jpW0TVF/oT1LJul2muykwSTfq
ofUZGws6haMeO9KmPB33HQySgvUI6ireobWsw23eR8upwGnfVC/qiHE8CgCf+AucJVtb7w+WDytf
VZZeYL2HQLkSL12EPc8Z2bdqX68rqyUyE4dw3dGFRYeQhm0M8x1YnasgwJ0v/2qysSQbAhnqvTTa
zdhifWrVnYjeho4vt6jEdWqHdzWoyfmg1Y6CsyrEd4lIN9tLz0NZCES4HFZl0m5nKQBj+ZY3jbkj
2WsA5If40/JZrhvsO6Lq4hfVrgun74mEBJ7xi2NY26HlrpwRbBY3tFEss67DroQ3HjWMSKdjrfB5
m9PBCNS96Wv71obuEULXp0Cw2e4b0UcP7SqBsZQiUwlGamwL0k9/aIvoVEbhrgc5OQgkt6ARsA56
xXgcGDYGZrPRx9ZVfGhNZr6OIASkjXOiq8GftfWV8jT/1w5QaldEpAj3rDjCk9l654adfDVMq0Qq
DPmGbR3VaISa3cQKUDL1LEHhExnvAlUiilRYiwbUfuKLi1YB1jkH+S4JXE8/EZ/MXwNjC/+hay9a
ThvNnKU5kQVagT0Kw+9iQJ8H7nx0fmr9rZrbyPQzV9a29yzUh22+4K0RwX0IBUNggBbeoWL+XZVf
IeMoP+4YsjPYst6bylomDA/GS8A5FsCaLIWysCF1OIGAs8oCE1IWNmBV4KBwLvhnW2fXc7D74Uer
X2Z4vekxQ1F3Bi6vLnudJ5u+c3XoF3TQGkN96Zr5BRlMRkuSV+sK/Jn96XPYNszO2bDTYActOYew
TPTwpcE9RlXUjOjbj6Rn4cmnDjoEBE/4gLONEgRx7NbKBz+E7IXgVWb3gounwG9rE7PbLBwuSaN2
EJMf0vHFLletuploZ6l8GxK2jeo1Fhs+jjrZKd5Z+J+V8afpyMvvtvFZGjdLp3eF3qui3NVvWvjD
9z31IV5/pGAtffsNphu+o6lGM3Zww5kkd8yBEpZBuATR3w5My5jNWy6ycUwwKiviOD4NqLzMAPo4
g4IMA4Nik8bSFuT+8YA7yj+rhUuIH6WBwtHY0NaxZvek6k7JM7KYIP3xizACchTGsTvt0YGO1LjG
5FFJ7jmzY9lhCAnxxfUgm+vZH/2sCRvVKJC4rMt51sZU2Jy+dECYBRM1InsMYnwU+WHHiNHYF6U+
EievWnxFwcCxHC+D3FolBPFUrOcsJSGj2ll5l0FnIRc7m3BsMeOhCefNRVdK4gJPEfucocnWppe4
UTM7ZyvXYn4tO/qFcYv0g0Q0FsRkc8Q4eHXvCWqZ1AeQsBmQYn8HNnlgwu5FOlqkZuFbBGhge3eu
vfwNUi5FlW0Y5B2DUbLpDyydHrz9kRsibmuJz8o3InlRtIcXpewoPtPoV9WeoqWhuHjDlmxdx404
KqR1iuRHYQIH8r+N8SLTM74TVogU8lMBlTj8mtFuGpa29ji0l4wdzMj66v9+m05Opu9++K8Xrxmw
v4luqYODkJSvmY/r+0kZlcofX32zNHgij5ijWtzaji1Mg6ffSmmRkJr3r5Z9sPkYAq/eW8pP0hAn
/BrELxNtM0EZk/7g6ZByHygv4XT3YVMzQEm0z5ilgz89/Rz7K5xqtvqcNIvIMhdcqMzM2TwrT8Kg
EKPfghR3kwIl5DmwlJUI+3gcnc82V90pFni47hU6mSr5HUhn6QSHbvhnpiaLP1bfo4KRc6EYBFUx
Iy2SOzr4BsWLaX1ECS9t8oFokmfFULb9jW0I90g7WGdid0FMvwybZMkOz80t5zo2yXr+KrVBuZoZ
ZI1Y+dQa8+itlsXG9NEwDhC+REceLCTUGPUpwlhtNWnBiqkSZpkAGw/2Py1bOYW2dRRSB9HzDhZX
qmiXo+ntAqZNXm/sh7hYWexTCwWgGTmolsNI0ujdiCu4h4hrRANJIPyzerbh70SpHnu/fxnYxiUm
Dwvm55QEzyGIt/TMpBeR5dRJVtY3P+K8nIxTaBQbgXxD8VDNU2LYInClmrq8ajLHMzevqJX7cp1F
1mqSCcIX8V6EsE7KgeBwyHdyPfbmya/wauUBG5BZAMFKxn/4UC1kjFCPsW+P+oPyYFn40aopb2YQ
k8pIql2A5iZ0g4ktH3Zlz0Rhh8A3oYFWVQXaYOxq/ArRwBOue/syO4cyO2CBBjlSKq41Oa/8qz10
T0JF8Zxai0lFFaDBBdEgYpUx7GtiriCFmAZUOEAIKUCmSUMPPHAAI49MWBjlPas2LDhFsoJbtKjh
gpnz6LkplzklDrVZ0BwGEmCirD814bRKUXlkEeQ7n+1/J5Z9M6763tspTIDQ5grgUhU/b+jtTQjC
00zatRxtoJ6s2HX13DJLm7x05Swq8ksMz1gpclyNDvnqdNkWkEoanJVZ9Juxx/aCIqNxQrcDHaki
dQ1tDfHShAvnaFko19l956De/EauSyZBjCxG+YhEtEtLuaEvadV8abdEvyn2s66dpcpgkjqdPwRV
8DWJNsNU7wJJ/udiUg4WDZ1FWRWzfByZgTiAf1RqSZ/g9N+eSZCB4qSfLcp/SvymFkyd4mHZ44uN
bfZDGBWdEDtc91XCpCnOkGklOzjdWuTzijpuERaz3yWiLYifdklA8UfIcn/EKWq3Z6N9s9gS5d62
tq6x+W0oHx09f6xSzYiXKr5FeHcx5+9NEbv6S+Af/TxmSzh1vKb6VJjKPYyqLfOZfBWTRJ3V4XFu
DYtiWjr4dQZCUvKrDlCmc5Po3IFUSMJ3bbhX4stOjnr3a2abIXxTFTfS75IEz2wdq5eq+k7ldh67
j3m/VenkdOUQ9UsQ5p549SAGly9mG69SklVE+R2zMwsbBHfysxWH2XTkg0tHAarKr6xHEX512GiY
qAw9Y5ac+IumzVeOTej6e6Cbi55RXsxurje/1dmbiYHJNdJ2Fyr45kIKyldHfdSKWPAfAO9hRZhr
w0GzhC3BfCkzPIjp3hJkL6COow20oE9SklgCh6BaE15EUnhFhDFbsPnHpCnmCXtkPenQYMwT700Y
oj/XO3LWb7pzGSMY+xSXDbBvHIhsIJBiqVb607IbF3q9bThCldhkNR+6CdvIDq+RcqoFGr++2fkV
KSwRbAPfZ4ALdx9WZA4Zo9KaZYV/zxhYh1mPjPuwdlr27/VaZNN6cPRVP6hoUwe3KOqbon94HNM2
g1cw5aHTL3QnQv1Vr51SdzvLW+pe6IrGWHaxdLuiRJP9oY+0JXBxHOdUhw9PC/5NziXJbaT6NpTP
wa3wHqjS41DV8T0k302L4S3m5bPKG2rqQNDqRk+YD7HUyTmPjQujYXVMeMPnUgO7Bxl7vUNwCiri
Ehkpm1xwk7DqySahsc7QuaTBuE49hvb+e4bcKUJW4RtvGlphVFYl6WdTmW/GxgGPYq6GGD4Taotw
It9xHAhsR3yP2bUoyTYjUYOc3lRDtJVhWGdzlbOGdzgeO5XJdIMK5W+gAu1JPZrPkwhu9cDuF//b
vGavupFb+LVhQ5RJ1izmtKpHbzEUNbF/GCl5cQ1mi5aMyYStc4iiRdtrCY8y5bWyCDT+AVcdreg6
Dl+LCPUbRg7Ku0bZdx04oZ+CDVmuYbxJ/7SG0lu8T21LeJK/RGk2D1QLt6vsfwYd+DQQXaeEm8Ke
VtxZ5AIdGrjdFkmjhd8eql7uZY3FQmvXIcEZYwo61CgEyw32MMmhiwOSoNqOS2A6g5x7RwqSMnU2
R22Xi+yo2fU55IXTEVcRvZ5t1pfEMD7HtDwWQMEmcTYEbBibR+OfVuKLmC96M1HcqeWaqRmVVMMp
6dt10ZKrlIiT7wS3shOvs/NIDxE5alG4lwkPhVpgCyGiXjvNT4CItE03qj/kdx+93AdnJjeVOvKg
NTC+LDBr4ckSUO/yctdP1mUyjp4TfE1xfvMYTKVK/ca8jslzDom/ASnhtT8gG4OmviW5gYIC4Bw/
VRHj9zwYbJv2FDvwlaKZF1CdfOKrk4fTAtly0C0nj9SJVja2qDgaXtu8BnNCtdI/E6AttWJsk5Ed
OYooZFWYC+PRzf36rAUFIvWk3vMAHTphoTMxONOQJJviXSDEmG0GSvWu2uyuzB7S7bQXRbxlkIoC
C9G6U11Ci17T5AYbq+pY0YiGEVl2VvLsjApxhq//1LJ0Td9/M3zz1RP91WMX56h3AgCuCW/SqIDa
cpin/QvXmsW5ImkeCXj97tE0NAZTssTamyM+sCheqxWvOq9Oppi/B5SdmbjnDmIYMT4chTiXQaNt
KsLkzZ6itTSojC3jr/fzrZqUruhDt+q965Dbr/zYW2z4Jx1FlF8iFuzRbioJrLqUYt+y+rPjYNNr
KeXZeL1UYc2pg+rXx3BYFZAXkXIH+ndQkxxWkRtkK4cika4sXmD4LyV5EDEPW8Sesy7rgw0Vi059
3poVVx/1+MgWTW9LvMRXfRouU4RVDDufUqEin/GmAWHyCIgYxkcJsBNWlB03nNDCY95NT6Rw1Ofj
kW8+2sSnit05YbzJ2nI1kiLfmjRzk32LEVCoWgTONT7io3YlQEUru6V+usZZrvjjs0GkEAWGi8aV
RS+58l51nxjjtz7Rl5p2GGPnaDZM4lqmxPnemwgM72GYQle0wIpaA8IfnWOx1L8mmjmBOcvr1b9K
TVaiNzdRp+/HWH8kvuqarbktCraeZLQC+kd54KahfxdNc0IH8efnxlIPmm0DN97u3Y6vW0eEOoz2
pAm2JUqRAG1WRLpYrCXuZDZfQSPd3r4i8Vt2ZXKqqG3C/DA6GQsiFh5MZWGWb22sXKPpMw5NL3lH
NkHpPcYhU5YUJOfeOghHEBkfAv4RNG1Mr1SrpWQmSxpdtD6kJxnVL0O+IUYWjuTgKac0AxKqI0j5
knLY6Dy/U4rTEPhGyNZYEo0bc9lnExKXSRzKHltcqyLkNff4sN/M1v4b/myCTTXJPMo4shkV0C+Y
8C0Mea566zrO9s3G/J2na1rs7TX2C2VQXsrJPqieesrVESvmuG4GQFwWydh5d5nFAyVdVa9MMKGz
i8yg62UgqQypuLpVb0RRX/weKAPmbOEkjUsz8q8GGCB8D0ihDZVRdxvQBGLs9uCEW3tadoZ8yyus
oB77mzyuF8wkUL5NK3nKMmTXknrVx5yAbyU20EU1xc1BqRamqA3QFupPs6vcgcwDbivWfZG1iGW7
69hBw7AXYwy2xiH0HBdH7LARb71rW9JFRG2/LNPxMLASIvH9s2zIiav3Mks3plMf9KHbJjp0ZmaW
nRkdqgBpZkuYuzyWAx69gwjQJ2Xsr3qTgJxi2yhQfbl0lBDVj8Ucv9EW5Kmn+PpyLkEyDwrWBU3b
nLzXBMFiNH63ReoWo7MAJacPzSadcjdGOzWGBlFXEraADmZCW3SV5apq5xbg13OTDz5l1+XVa9VA
/JIPyxQCfzqsaSa3Nam7DTN+i5jvmo4cH+ahJJhKpSsrMSzk8bsNOrHGAATGVH6UEor7U4lyOim0
EQJFsh8s+YjdMLGY/qVLbzZOovgr6wbcwvtANoO3JHrewa/XQKkdwYzPVXfBYJPkqJ5G1GSqYM7E
BVx1IXMSfZasIcIuP5sKVRbyrZCmViedNQtxbBSwHSfGYGzmQwy2guYoJb96CnBQd5H7ZutwdVQu
7MaBeVNiHUS+ikiSmoHIlO+uOmQsumXwMUZf9fTs5hFRCsbQwugDz49f8zNT2mVOkcvVhUsvZ9+Y
u1LH1mntVdZQYSWZzzBwV03U2XctDDaKeNEskvqqsIGmTYEY6IKUnVYj9zmdwwaJaMjbCR+CQwcm
DFhfhVJ026zG0eeEyIDMFoi1BWt/yJ92JYOloVOvB2/pZH3pUfOegIRZCjVc2hOG30Yr+fmR/6Fr
EaVXJs5hRcaPLWMUpRL+Sa/wagEfaTFijtrQXqwSyFkqGdbkgOZKfoU8NikDbQTZmRpDokmLkyib
Sw0J0i9DRLttZrtNc1A8rjDNGOTCTlF5KgSqdtO8VUn4kgUGvJQplIWbET+iJ0LbhOBOnLLgVBOI
vmWMDjMysoh9MWXnYIpgY3H5kIZKMQnh1/Nj4haRVg1WbzPajpe17dWHHHOhZhskd2JlVmzjq+xt
UK0DQY5echc2mRVK3H4D7Vt2ieXGQltJDbMyA6aFpEHIQmQD1o/VzXCQMDzwJM0UZAugbeFttAAe
F/Uv1mYy6aWDGDb8aOzsHBfKPTZMQDs+PX9+CPrmEJnlJukLqmgLIUE9jQeJfytIui1vrHCjlJrH
GC6ysW9R5kHo0LwOFF10c4LgxRbpKk7x6k+WTqveqKxLEAfg+Qc0iRCwV5AzCElY3DCjRwkeCC34
IX5ob308zZrAsVE28pjG4LAaUPYqgRu9xthaMwNUgfNfsixiZWoDKPAH7hAVUa8ZyV3VslYNips2
mH+69UIiB3BGxST6x79MKtzxyHrriLHVLOj+vPLo1mgpPKbhc0iJTGCTnK8zAzKaHvAl8cu7HhXY
UMxhbSQ8XHrd7xW709dOtg+bKN2nrbeWNmPk1KbH8hO13wypfygL0Cth6CEbX0ruzcXgw/mMVKD4
WUIg2JQkrhgDQB+hDvjd61ZNhU9RMqle6KPRriueonJOPDKrL7+145UfTLMGPd3E5kyvgf44aNO0
HCc8mtasciKXS7Rh7zaZMqxkMfz0ZfrdaERyWKKmRWeKrzGmV6NHRer3NpkkgVyJ/uuBpSwtltWt
x85Wr9OdWiISs5kflrI8irhkqd5Cww1jAF2x3UALw0khWQgs9FdK6B+/yXGwxBPyBvGZ9Ui0+2IZ
ZczeKt/8rouiX1UgIVWTt6mFr9VDKhETmYsp8RR1mmhwb2K0ow77dyt6x518n+xWw6ie0j8RhKZO
rLlH4b2bCAHyyf+uUhStsU5SXYR420nTZ9FF1kYPvUOWs0izgGeVI+DFyrY2HiuWZZfR0OmGcVMh
zLHrWwuyRQsbsD5jtGlTNOovyo0puZcTwqHRB784hJNOPTydZM9Mp+563LWCWohIoTT8NBMYrb13
7zSYuQHrTZEjsuyEvxoCQj0Unnujsb4irdtHFUkE2WQSpYhxQiv/es/7GwXzgIG6ICwQz5UxbSnK
gcwPYSXbp5pWa2mryPEd9cNj2jMMSHoiTVsa46ym1jAuh7qzK3Vw50Kx3x24eR1Emtq4xZJmQje9
X86alAuLQUV9NfGaiG78EXqpgDYhXhBqlmaDiuACSzx1YiOSUJM4j77myciGj8jCZhxN5MIKwz7m
xT1mPGVFnUDyzcdh2Iz/lHVOVfxP2tZCz31A/CrRwkpFyJpQMu/gY1PTIcrJmcU25Skrn6R/dk65
MoFZealCw4Z2uvU1Kpu8wXvbFWgq6pJq4erE+d42AF3XxHBHcQjKpkM96+U2WqTeHTKDheYYAZ6Y
9MMgoVtoRXA2jfdQBwfgeSBHvVnXLYmNgJAQgaIWBu9GCQHDtodroxcH3dDUZTkRZsp2q7ah2Gis
gCVNf5KUb6xpz6nMgQJ7ylYDqe20xj7nHefkZOZUJ96t48sD8xMqq6Lj4DDrcjnZy8GjgrcU9mdZ
eNQUYyJS5aX8/50ojWilVfoubpkb1RVhaW2DyMNULiWyuoSyi/kpnoU2xd410NvY0mzRg15LZgwJ
4hksbC1BLybew77E+z5XQnFjvjo14k6n2wq/wHeK/L3ymXqJqrkmArNPrVGspNUEkwlcD6IrYeTv
RuCzRRt8THVxSBtVQf0idGicmq0e1voyUzjZS1x15uiRiM3oRcmQ3vTyI6oRKQ5qxqreNEo0IMdu
IhBEkw5jeQXiHBJkv8OFqELrnt9HQuiXFiqw2qquNXofOEtslgwnf2ZexRZMZ0AXXCpb/WU5cJNV
RcCi4xLti3jf6VP0oLjoLIvT3RYoBz3b34RscvKaHLI4JdohrNodzyVmxQBDWj0TdQYNCgZcwDHK
UDd3jlyiAHgkanMQjQm2iEgQzuqdgfiXZu2Z8ZiyHYsXQUjWR1Gr1UpViRluwh+zI7Vg1Ep6PnC8
bN/KRcW8uFTMDU8cm7KBr7o3gCHv2Psnkc/aAUOTliurPLb53w2Bhg/dWzkSZ+RU38hqmazWcBxj
SLlBHr92GlNaxcJjaNI/2b6HpJfZUMfjw4zmaiRZsuwwv1KA54u+x1jkRK3PNkLcwIjmdqguzMpJ
CChmrpiRTYtiESV1xKC+1AriLYUDQGLqVngMRy9Vl037Y2YeRaDRPU1OqbKGY9Oy5zEr45Yh8u/0
DFD52FmrsclhIcgXf7DngPEJ2kDHtjpBshHU6jPSqYwM0ccIoVHmtShqqbunlZY1T4xzsRFBfbD8
F72oDQ4y5EtxYO+tlu2vx2qsneJqwZcUU3Z3ilRG2ppp4tvWTDBbyY4YBsyGLLQ6pT7+x9iZ9daN
bFn6ryTyuXmLZDA4NOreB+vMg2bZll8IW5YZHINTcPr1/VGZXVl5Gyg0kDhIS0fTOWRE7L3X+tbk
yp/xwvxhkO/W3NnMWye6/wVtMs+Xh7o4liME+b57qy0EKku0MvapVIz9FfHrwhxQRsXe8sMvHBig
xqVciV5JWK6Vvjj5HNHcQ84019Ft2j4UdrNmgACGUgbf0DhMzzXsAS9n0o2LnNghN1tuHpc+L/B8
xtgIPWS0MlUvMhTJwRf0LNMh8vdZVzDUGvBARI13jNlSLxbUuKLMXkUl7+fWJu66+ak6tkwrd/ke
/Y9U15IrbYE6kr7UlTNf2uo+0THvhk2fxkyw1YIQohQl65BozFVuQkQmNgk7ZSCyVCn9QFCYk06I
9YUr4MwNywGxmeFCgy3vzqPrvXRxCYjHw9ubVna1nhW5bpjAZ6ar8S9OeNJn/S3I1hDGkjmDi4cC
4i7tdDt5FG79hbnL7HOcszI4PEMraSjGD0UoYlwDzrMb0+9s8ulWDSGxMrHwtsOYX/O2p20Vpndu
PuHF4tyVpMwdirYDnmEMQTD0p2v7G1kU6Y323Zr7csJVNbY/MS+ijl2wGtmx2OaB6k9x4T/Uff9d
DzmdNtR7+w5Zw2B8qrLJvw8CJMSj1tiiKEOiInT2seEEZ9Ntq1nUPU2Gb58la2/DIny1D9dtFPDd
FKWfpVE/A9HPO7u9LDkWIcNB+ZPPgJkKB9BUL7kjaQaUhmKy7a/WUt9NVoC7VeThxs0IZIuhi3RU
iFlc0iMaMTWJjg5DHqHBnU++6EnscSL6LaF9l9sc4EUCb7WigG4L1JGYA+O0YrSXmANpOJtcWJBc
HOpe4xKrPGY3NTLtG2cSPyZhGJNiNIgWykwrE9u6G07g2r+7KsJo3TKCyquI/jAbCtYhT1B+9qsU
riV7wEtqG3ig/xx76LtTFX4KuxBLYL2UG9faVsH8dVA/rKZ8razmtc9oFsQRThaddl9DlWBu63n7
k857ceRzVkH3hvZKXGDAejT2Wyd3fy0cXbmN2REyq71RpJ32EwzDvBcRUppyX6T6UHYdpENcBlg/
tYUHzo6c3UyWNJbHT52CvhFf67GF2wqbc/38qDkmIjMktOMyrsF4vUenPEeYtwEtHUfQfLvaOmar
0kKt2mQV49aR6/l6oatcrwZ303XfiFx/C9Aw2Ut4doZiMxrZolfjMEJ7ZWMGIixDzQl5Hp2nKWFA
Too7vYM3T4YOcC1+uzL64ZcTsYQzoZQqRQJEQxIuBtG26XrkpY/IkIncgcC560LxDSXlj3ppnnzb
7DL6SzfF+GCJYVVHdqAB9ZdqAmGgmGt1yYJsoFjrwAmDtHDI6+5hpqT93gBuQF3SjeAmywwniT/u
ogSWx5xaxIYbBrABqCXjXkhyG0FUNhmlnxoooV3FuLjLemhrDlIT7+hmdYATpSq3lcXLG2T4mvPQ
OzgWu8g4uhPps8khNCGCa1vgkwrD3VLjjEP09XUqqx9K029aWoYkSCa/hLrDcubtrSkj7DOMGHnQ
c0yr+PDxvD5NtsQ8P+rSfhaJ+8wE4w2D+tlITtauoCwsq48q6aBUxcvMLHJY891dGJV29isx/l3X
PGU0CgDUcJHNy/C1sZb3SqCKsbEoxvnLNFL7eG3/ogWO7opjWbcwC8of3MYjHbD4pkl2DBu9iRaY
ABUdAlNKNCWR3PcQZUu++yd//cnCgg5ls5vMTEMIx1hoFq2klTzf1I5FfeuO+9AiZkAILHhZhObA
tlmt+Cr6VT865b2VqFnTVH1VZQS59kmO+Dg9v/A3kUR2p1PckzUyQzYuhr8MO1kKWhMmm0Z133zs
ZZXCP9wIZJnKH97G2nrpokzt9RcTZxPZaxe8AN99tVBidkBaGsYGStOCStQIUzHK30nxcFfVjJtS
+9BD/0zNesgRQCJxyj2OfzfGYO0EoHH2hiHZAngFCxR4BMTbmuTeC3bC96FXD6lnn/rcYO7mAKMl
tALXdB5OZERD+RQl29Jna1Hb3if1MsCMUMfRoYkoXOoxLLdSsnEH6yXVy2d8u3duPHabcuA9i8L+
RQwIyJbgzbaky3QL4jhrlZy/9QleUold7ybp+ZHsPgUoqPJW5BSXs3HKczP2X8vopUy8U15VNwU6
tdnP2O2mgjYgpnDNDLSo9LxdGirxYqp/mTb46iSHNhb3/EbnPMGgOPkI2yAU079Od3qeOHoYWjRj
7rwL0kjjnvneEulTGs1rFxIcmjUEBxEgjspHqOkLh0EjkmkTxBySxcBhWyUx86hp08A19QL/azt6
0FSFpzfsSBPjfZc5JlsXcz3W3G6YbwS/Ev3hJNkSRf8sbZqYzDpfEmg+RKHMzDlWJZ8svvYhzZF2
0iPz6Ta6KYeUK76frU1Dzb7UTox8YfzpWqx1bUIxNC3zwa9BPrYBV5upqfw9nxGnUWdZcPaY0rD5
lNhFzV+/nsCcXa2sz3bEObBSNaWMIw69HFdKB6qOmHgaRjPZDZ1lnMuO/rW0iDnK0qGYl92znyMn
QjBw0JO4RizqOCZ5ZZqYV84XBVa/crsQ3wJCdITQWYc0zgswPiUd0aZJw30NA3OqcU4VcjdBcxDK
vq88hOJ1bMFLmgirND2clBqWbG0ze+nlvJ1a0mI5CzpptQ1UHSMs/FZ0L4vk2J/nAsecC/RAYFnF
Dcq9JpmhViVQ/Q6KRtVqBAvc07WnT85EyHOfoD2yuuBIab1JSi7HwqMXMmbwilRCx2jsmRbRisMT
sSLfkhABYzWPn0M3CE41xX6Q0Z+mRZ4tKF19rPSdqbJrN1iPPevYPp+a76Jh3OYEfF/pG32eGOd3
meD9sjUnVmd+SgKtj9EUnBujV4H1XaXt4JQywLyR2jnPirWqVkl74Hx4sFoyoZOKJq8dW5QKpEAV
CXRaOXvBbulYvkQxvUY22lY/aNSnSIchDXxsaAh/tzLj9khdaMfawO4YuTIZedl38A6yzVRhOGsj
Iiz0+HOpOer1cXNvLExNOWNNHZL1qImbqXL0eKnpu5Nn5EM4D/qpQozGEN8wwrql1oGsb4NDjhUu
j37Pij9v7YpQsaV+pbfFMUuE9Gw4os8LNk+7wM/Ihk90YfsJxQ3vaP1EGyqkng1fZezcypmvUtKh
UG6DG41I4Qb7zIGWJI7W3aAIzZjsxiAroVm01BM6LkmqZU6BPil1cKUPoM+xXzslLJQF5rTE7Xu1
aheyY5BRaVYFqN8gXUGdI6ck8SnWLqeZOYZKUA/bmLtS5Mfc59+hC0scJke7Rc/P+kWWaJN7XxyU
msbiNrNTOTOvNb/o5yxouMA+stRWiKKj8tKTrRuOzq6s9aEvxc9FL8QClqzwkbVN8uDRLklx8aYV
1ajst7EHlKRHcR0d5L5O9R4n9XgzTfCRBaZDF9CjdFIGPzNiWEVF3Di6IOu23tcyRBqbdww9q/Rc
gAEBo4yjpg6CZyl1s8+9aQOnJDl0nJARjES/cu607ZK8iqytDsmQr78yZTKl1kOdCEajo5ftdS/I
ByfgAWmX5W46VZJTK6zyIHzEbk0/FTc1ALaQtjHJvhyV5/ANY1U1OFBzwuKNqwpE2DKw9lfLzZx4
wOclJriEas8ZRxT3XclN37G4tB0Kfu5sooAG/B4TBbMlJ5S2FCswrNG4xSXojpxuyqew5QwjqplA
AJV32L7rXZz332xDbZQO6vOihvaQEssl6Z10AU3aNK6vJT461SCTTRZkBfM8jzdjQ2JObj0XE92b
sGvEgb2HeaBTbROiw9syW66p5+CaT5YTvJctbgpyUavoLQs/Tw0Eat9Gu1En+X2SDs/lHEKx0i7j
F9S8VcC6tFSrPLMov9dOex1SJjJOyWXTuBk4lOpBFWja3Wi10ivx0vvZfhLzZ1P5b6VDvRTnKDK9
iZk9LCZDWM2YcWEyAykXsHWSYa5CMoD66ZcdQ0ovBQksAZKOKJpWq51JNxmDun0SvbJk9jcOpRdW
GppTpspvorB9lRP7t5As9Z3jf1W97ZybAD2e26GYT93v7FW7yQPgKT0YArmq0VIhmSss9doknLzy
YSfCTm90tBkl8kmfMla3HLQJxw3ZyaKR+BsFfSsBrmi1zAtUCLx93VtwxOw8xvgkoZ7TwsyHhSrs
hmcfZYUIs2Q9ge0hfyFDLAZALGOFEnzq0S/PL40fm33GvfopNM0xlzG9wIjqF7fkfRX4L07h91u5
5MwclbdVCdwYYxG+GiBc75Ml20bwOSYVg3/0PaZ7iXnMC1SoWDAmPUPFDH5OghZsF+ldKzFtzEn8
PClJ0lLBRuMZ9V67naRfaZ3GJCaGPsMgQ6yhamN265nmRz4RvelysoZWTynXGtqO0aNbUpbGfcGr
r1D6DP7c7JvpEkfByI5ug8D3QoLYynBrmnWK1xbxfl5onM0VnoowL5tDbG8HPV/nCE+frryj75rx
COjkbrA/90tFCvpQIcTXbCCYsWgBBHoHKkjW3FEtQZ0d4VQgD94mALZN0fxiwJhtRWId5OjCAI7o
rVIPeQdqB5zZNIvTVD4EHeSFGhMA/nr0lPOd8hr/hIpyOC5z+56h+oBlWlibeaS2U84LHdgWhWXP
isBZeOglWYb2Jp5TEi98ta3HHv06OcTCCmKeU9wvuh92KcruAHBTH/F6Ih4j0mKstkI5X0pVV1um
jlbgRwT5dY8TEWsdhBlSMUjGDlChLkX/nnLqOTnB8GCR0rFpi+hrHsc/kq7NLqInKyIJVHxMrRoC
CkK5wiMQDT8dKj7NCq9cep++k+yWQtMaGijQu+IN7QJ4UtcF3+BNzcEPo5/56B8zbkfWpe5uJKvG
2AU4TwsdPSOOYGOic+nxM9xQnlUI1UTOqWDCGAA9smzwb0trbVWZP4ezC6x+Bkmt1Vs7IOur8gHs
GHd7YcsIiPh09Nuz8sbkflpwZy+cZhHiFexT5AQlOfPmBCdMqas7b7TLzaRoXMb4AU7t1OMfZAdz
6WRh5ZuBJqBeG2Ek7IMBqHdfe4cgHMqNRMFVePAfXDcGOlTRpKY34QdQWv26xVTKQBRHVP7qOxwi
POOOGz/opp0o9df2LV2ifSLwsHS4dIeh3pbz4xKl6TZEWL5xeTXDHKZCkpIXl1TpZqmRL7Ehf+e+
/05wWM6penqfPY/8Jgt/0MJ8OXKs+qIsDqkWRIicAVDuLrdVG2z6t7aQYif97tnLqsuCv3MxjNax
MzEfJFnM++FgE92GXQ6V25oe5+UadtSLulmA3xWImSb01g4ARp044imiqvcUoQ4yk5fcUGCm3njt
LYi4YpVkzxIZNWVlT8YzZ0WDpI0WZuDerNwQy/1Zrp1tjHpgdoofGW5wxA7g6Nj4V+UxSlGFNjPq
6cJUGfKrzhf+gUpDRbi7oq5ZTqzyhyxgpEp/lI6YrB46V1ybRXD8HFFirDVMgQITixylvG7cZaNg
qXrOdI/36tWTgWYNVHjLZQ35rkUzOMJ2j3hhdDccy9iZuafvC4PkfbEw0PSxBzc1RqbeAzNdZWJ2
1sbAAqddk/s9AlJ1QuMKzjnWNNSdENfA2IJ7R8EdJYT1eEjeTczrVjp5hVO+hRmaOaAXIQnmkuUB
xRxhNKnudlnL8jEuHZ2JsGS5iJl/4rPbiRb9VNPQ8ewVB1HYtAg/KaPraSQ/EJVY4LTJfq77l7yB
0ITdc9iULf83du5Ly9xEdV21HYLq1gIYt2mzbYNEbYOsOkVswXaURmV3sdWO/OHkMkCXZuVqUTQa
KGktrR0r3dcJq0/kl+MhU/2dNwQsU5WPctIPn+OkRMTe0xoxDdiWuZ0uuRssB99muIsT2fr0+2//
8a///I+36X8n7/peFwwaq+5f/8m/3zATtmmC7PDv//zXsy757+Nr/us5//aUa/rW6k7/6v/HZ+3f
9e338r379yetv81/fWd++p+/3eZ7//1v/9iyk/Tzg3kHX/XemaL/+C34O9Zn/v9+8rf3j+/yPNfv
//z9ba0u1u+WpLr6/c9PHX/+83fXtT9eqD9ep/X7//nJ9Q/45+9Pw/fix/f25//zJe/fu/6fvwv7
H1IEIe33MJIud07w+2/j+/oZx/6H53kiwO6NsjKUUv7+Gxter/75e7h+yg6lD0RcRiLgM50262cC
7x/8U/i+69gfn/i/f/ff3r+/3s/fKoPCLa36ju/q/P5b/cfbvP5dfHP6WJLfTIRe5DCL5u+s374/
plXCs53/ZceMuGPdIHdY0XMl7KiPB0dOC6VcUpKXHSq06c7BIVQN0dEcRfK2LEd9lyPZPfpRQydM
e96+EKa7BW/wxS2h51IhXk0cflWKkqIUMV7ReQb6Uhg4MGa2H5YOwuZARZ+KJoaWhaYrGRQBK4Gv
N8hUUIgEIxmfUXovRwt/6EIruwzDVfmWttaR/MPALfWtU83B2ULvbjsyeohBQ1gmU1unTJiP0JV9
rnJ56jWnrbA/aK+/JoY6JC0H56SSnCA2ixmqYAx3D4CMKIaIWUGpmJbEXkY3EhcLYj73qDSFtC4D
bk5XMrdTuaCQ7f58YIneWJVRRyeOMM/GQEeMi9y2zVb+m8DvZ6Fj2DVB354zL2+BoOUsA5mIN5Eb
Jo//7eL7803+72+q5Hr625vq8XYGQlK/OdILpOv9/U1dsNhZLlXhVtQrzzhAaGwX/ePHQ9WMMKpj
AZ/UTH9+zLGYhjQVFpePp0SdMnfrVxUFXo8yR4LZd5Z8LvpObNthYsy6/rNfRIjQk9Pfx2dFMIaX
pITzYstZPnuzZV9zHOqpKBuxQV5TEfuS2RvjDAnC1PWDH2/gxwebAJf/nx9kOWMixw4vsGSjhGeS
4nV196DHuX3462NDHLXkbfHw8THRAuD+eMrHk/963sfHPp788TFlg1n9n19v1w7+/TaSEYdr4biS
6YBNqR3+/RX33NSIoRfJ3rKteZ/LYD59PISNSxkssXdRkTqnbJrkMabQQsAhnxD3fHLbSrzY8Ze0
G0ecK+MnJRJwyKGLZip22/O4pD6inY627yyWe2cWJwSd/kEa/BR9UDRXfwYJUpXqbWkr79RWwMJw
v6NsnThG1kH3viwcZJxubi5pqKFkBhyzWn90d92Uf5laDIy+XPDqe8Wb6DugASsIJtSjufB+kyUT
DI9REvfXVnjWo2KWHXRnr56JnMB+xEavT/NCVlRlowITKXzXTNnFueZUdTI1Mvo5lrDmapKhI0t8
1aXHjdGt4UtGoobQMSjQziPz0p5BM45xP92ujpV1hUnmpGR7q8NdTJANm1Vx1wII29m1C8yxw5GY
anoG2k+dS+7pW3c23q1Ny3KrNccB22hxwhRYHVOfjnm6pLeV1QfbcERPJ1KXQ836kITkEJSW5BDT
BGVFI0Sjh4rwwfgIA0+Zz36a5IiD/SiokQ5sh8UmqSzFmeVYvnfnhE5+OzDVQYgz3A3iAx5HWh4/
dLhb/EAcgQ/84qiu9oUMrI2KiIVxMdPHsXHvOJay8Pr2tC8bF7kUkoJ9zXET9nxaYypowE5Ibo6o
LIZrUwXmCiDBQmxaYlPwAbmbpYgvi0FQ203guxnSn/teEcPcdbfCVv1tmjv7cMJENDV4bZZqaK9O
RHntOPNtEzTlvlI/GLFRh2vZ3QnWvU/xlKq7ThGo7NyIrDPv9qjfRAWJNEUHcwTTYO5w64DaVsyL
PcfcosVs7mMaYPRdv8y1vWrwm+g6lgPGmtqBiTPk7netdX/JOzTndSPjTZ2X5F61UOXoTNsnXffy
MdFI3umIx1ihravi/TrpoNF3adncUQBkRyhu1oVpHGiGaMQxE1PVKAbHblYyPkpGBTlhBJk59wQL
5bGhZ27FEhWJjetodEB/h3kbfuqSNL13paHZ2o9PRo03uYmDzwGde0xXyUp0WG6ylBsgkljlqtC6
WpE3I+G1nI3toA1vO2p7U+ufS4lKLvTK6x8PvyaPHiPjoJb+rpqzB1FN7aZx0zvMyPSE/Do6i1ER
Xzh1p5Z78vzxYJWmPrP5vkaLh01wgnnQCGBeLcSKuLfjO3Hn8N7cjyzrk6M/t038q0rEvd/6y10o
aw8TBS+DmtJnnxM70pnQhRWViD16MmCSzRqh0hWveQNnANMIeAMnat6UIA+iCEFm9z47bNqWpC2E
iUZpWFU7OjfkpMPDvWXojg3G0CmiXcQAUzTww9nWPx4CatCj9vLzIlV8+uuh6YMds7cZFpfMzkWQ
D3tnqm/RhwCtKpP2bDLRnC3/VeCnM8CO+8Jt7qpSkpuZtjO00gKcChaMm26lygx+QLSEgVkVKAud
u+wcykaCXMARFgk5k+PPMdfuozfgNFfhUyIr90qR/+RlcwDYtGm4eox68mbELdHISbz37NsAOeTj
4NQBu1d7ZRfjQQcWimXBGNnJvF2cWb96+n6nvx4aWgfaFvMOGkh6/uuhz1tCma2w2ixJjJJ3CUNy
UZBxwGUjc4QGPcVWU0TmxBxYHOzaIjpk9psKHnSBijCBrJbhLdm5o5pPHw8YbqybMWPIONWiPqcV
10kaBjSxMe61SYeNomVZydHN3Xz8c1jQcXlV7ON5QFNDX256iiNNXNOQhnczzcMI4deFE3wE5Kxr
D8aPw8cFNcOcldG5KrMzq5I4oz8XZ1+14pxbJNfXbnrsEl7mocY7aNb/a8LgIRZEANm6sVmCybp3
W/tWZWiqvcjshyr1yOPxBNiL0tsFwn0dTfTZK6kza0UTmUZyecngAO3tpbGfTVo/iGzeytn6oWYb
kMD8nESJ2Seo13qUgjggZ3F0Wb9b1EAny3CD0DMbuc7PkROWpAKg8FncJQZRt6BbiZFTsdHRIZrr
Or2oEDll2zFocAIH7ZP2kYR6pkA7VbczuQ7VcnDC7rqsO1raOPJc2B45o05FLuO+jsfnNvWqk+7Y
1gfbao90eJ1LZRFKm+XYFyvg2oUTv802iTFlEDDPqgQo4GzyHy1SyWmMzbTVxvSQtF5/1hqwhs0C
zgB8VZwbOt000ejDCPTgbbujmRTcMQTp731j+vvQPxQpWDy0uTbts0jcc+gNsKEYwCN4EXB1FvCu
GxphxgPr7XvEITVlf+gdXGFJ9WpH+Zzf2EH62UpLRnLeSIACjdarNM2XWgGMWPKqvaDwrjc1jdjI
GtKHyO1TFmFawrWme2Oc10Q732guw0zDyteXCREf+bKf6c3XRamOqCOBu9b9KZ0Tblg7gcexBIi2
fSfbqnalBTslSdUji8iqLP1Ybz4ehrz/HIuoJoRGP8+j117oowV4ZJ03y+jg6MPboYSe75qqFJe0
wOdFdQ8ygmHpMUwb9wCPucUAgoQVzAXolT5gLpoOGKubwj9xpkqh0/vFngp9hloqC/i20zWilrkb
UwYzNlifXeJ0GbgjgZXRdvDbdDRPMleglw08DHiq3VZJVhxxnVcseYlzM65bdEGK05Up+3Sld/Ql
rebm6MVFx1F6bV6wlnPGoie9sJzcDAkiSXoPIN5ApKOWLe/nedm0tgt1YVwwZfZZuKX/EJwioc+o
MTlczUreh2Pws1sd8Y07f4sA5GcV/tupHE4dvaIRQsX9MC0xaXMJPIICPGOi64N2KGaYYS0PulQ4
aPoKe8oyHRfXTc7T+qDi5pOL8PmS8ZJd7SZ89COf8BkKwWPqQDFOjHuqfNcF29e8Ffnksp5bjzTP
1LVahaOdscFU2myW9Ju4R9dKSGuygzX6Td/PaR4rb7o0Lu7ODmZPdoqj3rnGldciQV5mzPjAkttF
ituyEOnBVOOR1g5OXL2cGN4wfYbzv2UgkJ9ENsIinBjqziaUp7AI7CMGkk+og4l6tyGhBIbdqq9p
cTbDoW6ROseTlA8DFfZGNpO7c0WNydJyFwJPcXGGNibevu6+WCJglprqHEFB9ZMg6R+JoPPeVkF8
qG26OZU/EPFrifS+9kPULWMHpA4wWIj80ZJkbLiMBy8a6veGY3uw8SdhP8yxQzRPVe3TTlmfOlGK
8VNo5fcoIsoHq7C37IbTyatJekirLAJTJHH2MSWOKhcBaDRCkLVf28ZvCTPU8kQGX6Y3o6jNpcvy
cleWk/okltk/WQP9QH8N/qxjBy5sOwk0F8RoYjolIBwryWmIwcR2MK/2mjVpE4bWcFvUCT4PHMBk
rIIzyBNsGr6Vb7zGLjbeGr6VhfJz6mBULbHvg+lnI1rWweg6ZyeM8xAlFVLrHCg9hfC+FsjzV9lE
mSkJqmE8FE09nbs8mc6VL3a49byTdovoauvQJoCZZprkTEvxzHXjmenLFDBjq6USZ2HYg4vKYmTt
MxLu5oPt5/JS+u09BBD3YNPGvaKWTE9BkB6wizDGm6yvgjt2F7XyB6NvrAd9rs4pKlhLJEgarNo+
q7UJac8dw9FVgBWqFqIJ3iV8FvCmFnDVUzPJPWZfyGtTeM20GLd5g/oSIxpSCfHSYVgc3Xy+Lj0n
iiJKns0AVLsHEjI2DyoY0q8dY110zylOGm84mI6OdVXS4u0n32ZLA4+BpZlYF+NQMkPtkp3ZxrXj
7EtTnlnB1myz5h2jLSVL3OZoquf8VA7erww5x6UZcsp0d3jqvDXqnhJn24y1eAnNuJupDi9eGdlb
xvpv6WQlN04ZluxW0kVeW8hjpwXODltfE8mG6VpZhUc9OugChzGA+JuhhCDqMczHKIYyshyW5IzM
INuIwlQXUTWkUg92fv54aEJyM5TjcROkfGiFtcw+keeBbHfjYJg2xd5yh/r8TvgodmNZ6YdoNTNC
HHykabYbRGt2zTjQwWHCuTU1PyhanBmZmeYqNeVwqcPQXDIxPER2TJR6tKRX23lpI/TWvm0JftjM
QcaK9w5SiUNrV/ZpDOIFbBnpHN8FxtbDiA540+gpe2oCM7xDzkfFMEVM7WeKhtIRwxkmG9iiangq
x3G4CZ/CspJflfeM8+o+BIEF6lHcLmv6micyrC/Gwe5Rf5fNgBATPtjVYpi38VDWoJ8blrMbGNg5
iXhOZzu/NoYUAYOmh0m7j6YJNxP2vO7c4IYqUHk+yTnqUNApzH+++dHaZJKErc9fAjroKWuq6mDP
1XDzh6TDrLqOvOugkmZdh7wFehWbl3UoooGe9tTIH9ni8XtFi30ZVrf9xxoeDG2LXHEAQJWhDu69
NZ8xIwM7Dhdv09uoqRmGSGirmX8bTH66i9I22VE/bNra7y5MKuzjepkExdjcw7zKzn4d3ongtRlc
xfXk57cS/xdXHPiwITHNmdllc05KF+GFLX+AVst2hPXCzRnwlyZzmgPFCqYt/HWX9IY8ydmlED/k
MiPlsSccV+PyQyMoq5PdYSySZdM8eUH65sYIs8phEBdphpfcKtCx1X7PF0XRubX8H6OOYHAnyPSL
fNzYxaIfoDKE9OrupQSvPgqd3diSdjwrNCzfJSEVqXYfrcAJb5A4xvuu965JZJwzY4DgMLErmbUB
WPbQCDi7f+YFjnYgpgJWrhmbSL8QAxSU/uWPByUHknCbHuXQ7F7oc7SXkAHV6jTUDg6syT1A+Swv
Vsg0YJg3eacVZTIPfhbMu0YhhVhMy7F0fUAypi4kIXAJW0Ovc7xw433S4zz6OHuwWyVkc0B6Wpry
/PFQI1Zh95ypP6KTXcT6GiH3vjYh1I8hSEm5nAXSqzR3Y6LFLYgR1BkVPJ36k++13ye/zzADoDYk
lQlXs72WJh//V0T3/JX1vVWV9oPtTwcUzZh5OBica+Fz53KgByZdCDRbbnMTpMDAihDuta7IIi6a
8kBxp/DR16ixa+9nY1vu6eOkYVmARptlOXse+hGzMmEYBtwVJtJ7FbkYtpr9OAUjPyefzo5XEH9T
M4tKZT+eB2CJG0uEz3ZIuElThKuVoZ8OQZ7ZR4MVhuZAjFmw2+kwyF9zgpkgyuX4Idv0ixemp/em
qfpbBoAUC60aN6G3JhFZ6W4B9HFqZPflY0+pLGGfOVmFj4i0Mbh157ku8pPnODWRCLcBjvDaXSrQ
w3l/DYPPWSTlUbULZrII7z+ddWsXFEN8YoOjB+4O1c0IovxGd0kDRpcHJFGgXaFIKA/7Lsv0uPX4
gZecURinF4zKH4fO0l+K0x/lvIdF1LSDuMaZNx0DmEofBVqv61ckC3gX2sns7aG49hwsyjpqL/Za
fYau920mkcPHdch9JGn0d8yDc2cYOLAmL6QwVPdtzkxscFqsO02OxmNFKdGWIqjSospyTB7ea+0V
W39VfZaa+rp28Xx50VKdUjaEOIdnLB3Ijpz1ZrJj+6bbLms/USvGCInspmMUvvi9yXYcMYhYXw8D
Yj0WtKQlG0z4BzEiXYFHiKUySuDrlFlXojuvEMbXFhiEYuTyT4Xf8MXk/wzYp64o95gnYuIK/g9f
57UjubF22SciEPTkbaVPpivXXd03hFpS03sXwaf/V6RmRnNmgHNDVEFCdRWTJuLbe69djvJBfHJB
Qrd8Pq2f2SJ/dSaG+56pVARP8I9xSEgilcSea5am18GzxE0GsDGToEAMHzE5qzjmH5NfXlad2lT6
p+w3Q5s4cvFLvaxdqF+Lzp952BCHCxhsTYvgDyLOqSyIkH44/9nZgLjV4FxqOD6NrFsSZ3a5T5zf
gr/tIknwG7uuMtLXURS/+oWH6MIbCXncTG5ucQVLk70WgZdFDmWzWWLDDDHVvbYxDcImJVWjasW9
1mdUILvpKyZiazvOvbMvyuLkYdFLrb4hNhoiVVfU2Ywep60j0t3XsETY+c+osPl5Ui7sjUz+4lex
9uxNd6RwgRwu6XAVfRPQ2V0djCIGt6ZGvOoC0gWqHWZLivO4Xx0RDgeCbiyxnsNYpoNniBZ6mY6h
SlA2wJQiKwDy2aIur/lwD5aQrNE4lRfJmuciesYSWVxBEaPw6LxgG9gsjo9tHNdrVDcOW7ojPuv6
6rAdxmNGQqZz8SenGdmjgMQG7+rcrq9TnX26Q6KutrV8AWRhStOt5JmN3qVeYHo3LA23RqMnlhFH
z00QDJK/wmYxaOAVRBUGA7UGH2upCuNHugAYymfOlNPtO8GPW1My39nAvGwYZ+ydQUsnLLv6A5mU
RxeTJeyKoj30jvc5WMxGjM7/rQJNg2mm70xUGYa4Ln2FerQY2+udDo7uRLR82NqLqnYoves5bKiV
6VLihUtLDWSWjwoIJweSU+NKg7sxYcFJ886+y0FYd2wRORUdwDUXU/1NM0V+NsoOcCegMWMom+sg
hLlrJLdaFTK+x8Y3M/pmSSE6sVezyh6LIRLgVQzQ+5SJgeG1YufarkJoTq4BJhGKn9PmUqYQlha6
2/D1o2/1xYI/XYTfCntcSKnUx8xiZdWkGSJcD78qXs3iraocNooJ6epOdHDrlQOXvw4g19Vv/mCk
J8NWMJBk774fyd+/JfGAQwDyd+1VTLjVbLwaOfHD2iPKhnEje35VW5H0p+VmTWv+GMP1tBaDeRqb
GWJiiFmZaCJ0jbnC4TkTTCpVlOc1sS3yeQCCePx1ZksesfjwsAzseoL4Mo2siUUtlX9xCOZBe3cf
pddcg6AborhfiF1YfgE5yrS3cWGxw2vy5TUJqs+gmZM9Wdx1LwdHHXt4KhNDx0tjOAcarbp9TITN
RvO5ZZi6Xxh5jGcrrZpNmAv0LDWQrbbCDzGnziEbqdKqpFeCCZMlRNxS0vWWO+NFTQwUxayCaHyO
SHsK8oRiB0K27qxKQPIjP9IPEaM3CUF/BFY4ibkglaUWv//n0DprfyzW4vTvOOb5lfD6hsW7QPvz
wfMtiFjHsgfMl+RvJYjsL8WVk7O93M4Lzw+9CgqcLN01FUJeoCd09AcgPIjpp3BCijAdFGCNKVka
lrHhWK/X56HLOwvnFBYRQqbDzQpLEDqJT3RL5KzRe91uY1EESjvXc5IB40keY+WPL/6Yy5s1z2xy
vRrqLSoNo8vLmMHBrdohP6gaCYoH61Vm1XBnKglRzTEfE2/sVATBrbVlePODzOAT/SGCNdi6jJAO
qeU4V9ewfkE/Iw+B029r8MG9h5Ql1k1XbHuroKyq65hb6I1tobe4s4w/7FlgyHFKkA1KLMktNNNm
X4Mx8afkvXgurFzjFTugG1XJ+i2bPedgJ1CsRnhMY55/xg6odmirxWVg/U/zd1xfgpi+qdWZX4vc
YfpYcWusYdFFfIrdvqyan21TxWdHryeeX8k5Ei66H8T9mHIIZuoIhP1rk7angRXJvfFBnkjmrvSV
i/mdoTxnuUamS0ZwHr2AgCfjzLjwXscNSxZ4Q3ZsuSzce9Ck/Z3rle+zEwraAC2yTmQFfZQ58dWr
tIrG/3NYMX5zD5eQuhREa/ApFexAvPA8gpQRMrCzv6UDzZtK9N5bn+sEE29RG9hTQDfH7fnVaEI6
bObhHNYmgyrc0OSuZnItUJ6ARihZ+Ls+ZADu9JbNTh4UCy7/mJsKAUWTtp+H1RyaY08zSejAjyOh
TL7TiVk09s10amCaENbzIkrpmM1lKS3TMls+FssNzs/DsPThGYPyt7oW8Z6GwiB6HlKQuCCkIZc9
vw3nJOQFskRpnjPX1g+O59PD1BpI6AIWgoV3dGz29JDSknzvxCYwc99gI8ACb9OYpRm5xPOoJoIq
jFX31FcDnUh+PQf7LnPejcL3OcNiYoQ4UQdYsB2vzh3O2uOgZ/adPgzKhyNnw5tTejmfatlgHEsS
DiW16rnj8K+nHbUu5fhHX5KvWMrOxXRZhzcsm+bLRHxnFDbFGZKobJisRDaKkFrq0JseidOYe29p
CXXpbyeuwB6T/7luSYcAbWDrM29cPaIvzIszF9U5a0ljbuDujdsx8zDu6mXfvwdK2MaoUOW0V2hU
Up/zmVd4/WKm6dviWv7BcHw18aEzeXdCVpFueVwwrL05i58j4q0B2zuaUdzKO8jBG64e0YUt8gqt
iHNZ3xlRVbd++sFHvTMxit0pCe3eEM9/10PhHHreI2cEg12TjOuF2Wi6KeNg2OZhWcNjHwNse2xy
tg7e7XM40Js5dYsHNdbQAFKiCy8UTsAiLOvLUKRkZ5ho7nh7zWczHcqD3yuuh8besdguTpIVEVMG
FOMmE6eUbfhZPoWzMieMV5vD9sl+bzQA3ptAxFZwzNy8HSOCt2M0mcapZXl/UnrWLHLC3ozb8NtZ
CRnJJBZQEnac7/k6DFN8ZUoNCmVaYMEw6Dcq0nyuAVm7wfZ9YZPPvz1MJykksmodhHs8Q5jeJ7k+
/CWzo4wcxhBgXfTjRNEUSfFT3yzFfV2mfovNP9jEeu3rBWWMXw0Yo1UaA+vrisKw0PNbXP6rQbkr
jFi6YYFX6m3ppB8PbG55b6f8GOZ9C6kNDnnlLWdvXd66KpP/lwjGwjHcVCoEx6fXF4bwuyi3mcyZ
Tfq1VP34zq4QlklPRMY2Dec2hxVFHW7DtsB1KKOYUtQUrrx90urkWwxGA6sFIrI+lJY/bx1YFdz2
7cHXa0Lspd7Vs5nVvbT28q2b8hjPJ6Mks0wegT6UjKTQ31ZxrFdGeOXY8PLH43nPNY4Hbbvbh9L2
75M9vdk+4wLM5XADRpwPYxGsAOirBdUzVCuzEX85FJ5686zaoc52JV3gA1f2ZZwcK8N6S9iRRWEB
Mjj0QfT31vdYMdAJ61BcXNshnoyItnOXQuELZ5TjgyR1msk+lKn9rkwrJJ+pP+BFH2KJucbX+6am
t5kYo5glvPtxdjBl6RdrQS4ys1dMAqC2cuMUl0skMsc7zwgPZCApnjRiv97XNvci6kf9loxueqyr
pSYe4n2frf61Eg0xAo/2IhTASiv+nQckAo2d3XQTf2VGYO7XzvBf/KT3mMqOdJrk+M9gbCOoPg+m
w+9aN/i8F9LbnBFriIQ+ZDYWkn9eKb0V6n7n3oHwgMOLwk4y9GLO4AIva0z02lweqR72xnrsGy42
E4VA/VVqdYWBGXlhl15nN+E2eB4wzPD8kotYdhNvih3SQhI5JT54st/ISSaoGs+w7Z3p22G0oGZG
NkEuNOydVB1bwDaMoyJeqd8KckZs8Qpr3PZQ81hoecQumeOm3CC8wD0Y76Avv6QsUGRcLEPsgfxD
psbjNMfYqoq4/xnzbti3VbtEAYIrQ5nmKAdbnJAR8Eb7gYQdBS9qKr0dzm/qNrsWi9sAumBVtbPz
ZgejGTwUGJh6OumTgNFT5U/DX33iPkkeYpSGIzVik67dDWWTf5bYWOydzLzb0hBuTztU0OehIB7y
0i2gBswsdx6U3sDkeSv9dcZbDmdJLtanxZbyMntcGE1sJXcu20/SWl994phvHiFowMrCA2rn0MuI
N2ITJJl9cNf6L6W4WuccSxu4MafZqA6Ldo671jR4LASIv9dyEsOedShdmHohkqWJvCRpYL9UoAW2
oHDJmyFNE+cK2xOgQP7H1NfgwVnqsGLNeMhpKEoCSbVvHdVGz4Onn1FuX38zJxwO1ZDqPxJyyXHN
hh0qXHjRyCCKigjs6+/4kF5zCizZeKLtkcMdKMIjk0YOkX4VbvrSmNoHEeb4TuefTbz5kgjG5a3h
EigB68JYt9g5Vs5cQA9vbWutjmDtXoX2QI6Wwkgtmp0v0ubWTRm2SGDgRre6t36e3s01YOtTtCgX
q15POLgmIr+zqeRBF3H1MNfWB2nK6L+73Bwcp//hKsSFanmObVuBJ6zQNr3/9LhhAePX7bvy0PYd
E/01Ofpl6NL/Wm+pQNX4VfFXnfQfrLPBmRAnBoICsnGbBmV6ZJEc4X5S56GpsH9DFtl3s1fsSwED
3KclKS2czSKZt7ODiffsMDmlDtuyOB0jfal7pjzZC+sun1v0xVMZMQDbP/gYkrbwtYkTwV16sYDA
nIv82OipYBES9hcpCZtZMTuQvg40JG0EBW/YhWg+L1SD2ef/fppsbQ3+j/NEAgDfrmM5Niq9yXjo
P89T0Fcu3Qmj2GWBlkXx6pwCn9jfFJifTFBHdK/YC75WmqQObkikToaiQZ7UlE3iDnJOPwfdoT0E
1vDylhNXf21cKV5diuVBozBuAzUZxZ2TvGehR592LdPzzOe1UWl8c2ZXvoGuNE5rLZFFKMrejgSE
MxHIh4A/a9vzr3hs971glgHx+By06eIAPFx5/k7BKcmDFu/BBCiO5d834kGc73jw4lPr86SpNcwt
zC+m3ze3ygcYUBhgx5Z6sl/j4Z5Pk/ModF4YUhlKNAP+sFIGs0L96ifC+4Dg+hl4vXOnUeuQtn56
ZxfTH2tFvdemYQzZDeX9OV6VUw5Kebatd+Dbphm3hzpg9SYcVR1IccBw6G0BTpJnv+cxPNwvfjlF
neDF7y2fY+pP53i062PLikf6cJNLZ/RfgRlCp/Hc+h226K+2JD1IO6658VQzoo/6qEgraEDKNQBw
AjJitHkbzabdQ5XU7C+oOoqI0Nmu024DQcUFl8gi83min1PSARchc3M6BkYz4BPFH+NdZynBDZHv
bXBMADQgmmK3X3YF2iCVxQ+b+P02i6d8uwiFUu8u6e2KGpUDpqsUljTqcEAYDcth1edd4mfa8Oxm
3+l3P4yWeyMc8EqOLialNM0KUGhWFYK4ZqHZggAp1XBjCme8eElq7aT/Ueq5WMfQ66JIgmILQaBx
dObJnf/op3m+SYfH52AY7baX8xV8vx+R6K5mtiWtNf9eKyM4TELSLi7jeR+bYLncMIv3mICqgxiD
v9eitG8mqoTZpoSguvbHGoKTWkZ0P1EHO5zn+Q6gfHNbxplgj7EOOxI0JLaKni1rM3+UfXzNinTa
2VW48vzcBSiz1AdDp0q6SR6txbYJ/Gbqy28cxM88fu0KBprPH2oJvGEzu5NDYY7TSWgGAb8phcN+
Sx1FFlNdY34BCfjmFfysp5zrWwQl4xjCTBdEDkLJVVLh89KR451lI+7PA/oh0E4TRwg2C9p2eQr/
zGKfQUZx89d2+Gh5g2BYTadjQZZ3k/SleZgBUN7AyFBZHGMKQmre1VwFPwbGmRl+wFb245tbyfzg
BVl2Sz2qIhPap6xl+dtj/cDipp8OEsbjxYV4x11BbX0haTxgXOZ+p/H6Pc8PrG7S194AlIk6KUhP
Ofa0yfKcvhojLaMAWiWFbtOnC7+qadGbtCEj1AeM2uSbYuFun0tKj5SJRg0C0DzhkZlehW0Mb71m
C1ngnysUAR4JzA/9dm6u4MeGzSqBmaR0dt6EvkLp0j3jadguju3d+86pqNRc3tZyPi6FNb3rJdHR
ygBRZA4yQdPCGnm+T+sWDTD0M00niFy9EC+0N/G5JO+OczIvdORRg8or3Xtn7edi5C2aqxhPIMx/
G6mPh7EZkO4dyWnnXFMc51mI23oYODerdQ6qkX5K1t+9PsSguykULP94rnAIaTI0n4pkj/pWvEwd
+9rnCZEsCiZMG9FoL/P+v78xSKH+f4Z912OVHgqCICiOlv3/vFrtqg4StVJS51BRZGJBuc5p3NKZ
TnrJ9fvqtEjjM7cqvKQwOF5zL/5OToGebPrpsYm44goMVF3T02A1PH5LzRuNWfhldvG7q/PgiA4T
31yXkc68Bs9IvbzGsPR9oFGbvKlbcps4XPtUGVcPzerFnjySrCgx+3YohvPkul9L7kCSBiR2toyA
LHvWW5R1m/IQOy2VdZZ1RYjlqoTpw340cDdq6r+CQbDbadzXU1qV/bFMuCN6O0vfuZ+Kg5GvgHCd
ns5rlKGiMYOzLH28Q4Z1z8dUXAzBZo1084QHswBs1dX91v7TaIv6quo4jLj4CUIqPsIAqpxNYhY5
o8ogdvjJh5d4w1u2QLt34foOMc87XDu8dj572zVPRJR/hCOsXYgHVMKGOcTKxKbGoUPC4qWiFyZz
+WGpOzv6/B7nA8w+BTM7Xb38kRgxHgbajsY0vZqDHLcmKuHJD+ExgFsH4hnQecO1m1/davlmjF0e
dbHNjLjDLFRXMBOG2PuEBT3enM4ZTrDpY3iUCX4jgQ0Q3ntkMBYurDSPMBhKiqb7dtPH44vBsjzy
vODxDA9kE1teo1kIqaki3Zc6MTN7drUvLSJhXqbU1g2nb7B2TpPfuUjDGc1UFt0DpukMWswu9yAU
TzUrSegO3N7UBJVXFw0REn8QbHELogGdhRjtjyRYzEPKonNbkS+5zPPy1xzP6a005ntVw0VZnNZ5
OFVF57DKjQiToTgniX1dQ8xdCQWBn7iKXlGeeZt02a/Ytk+yEC+eJd1rHSbBm4lIvCvUpDYB1Yp+
URsncL3xIc2LD9soCmbFxBIVY5A87ECCL+pECR9dpFlsnRQra+EEZuQvqxmRTj5wvXUEtgXlcQn2
ehOfzt5ganFPTM0vNrl/AoSoQxcCAWIjXTAu4bB2p3zUgdFciAObW/tjnA4kiQ3ocb48ZxOC9ewu
tG2Qm7rjlizOPGvKl6B875tYvg8t8/XYMSBB9zQIucOcvTAcIbpH0ODGahQBy/Xkw2IShXKk5Dkh
aro3lPk9bcrwBMSeh0FVFxibFzS8sXTfxdq+pX0+nPOSplw7WD/6pqc9B2PGwYsBsmfEqO9Vpstz
/PDFx00GdbUPPqClVBNtB74JD9gnJ+ERwZ/X+bunrOUnLhpAkDVAHoeV16Obx33WuXu/zx/Slf1f
WgntSY3gCqTWOrwqklgvrQdR3BMzPIM5nnaGSVqsrosqgnFkHxq3Dm6KrcrOcDBierRK23WQ3zKr
5vWe1eExhgKLjtdZTJCY+o9s6LdJIbF15FP3o6pc49DO1YCzhZ13XzfetrVFcWG9V1wqniCCrbZd
8w9geoR6mUzZJVmLjD5tEJGtIykzWnBJ/DP/rqjM23naHQxsq6IteYy3i6cCrjoCZGQ2KVsgxzsE
3qeMcTlWzNFey7k7kVw3tg14u83T8E8+E7+DcV5HqF+t3fu/CsB+BnP0CL4odV99y+/ZrOu1wY6A
J3N4pUPiCp5rJW4wGR9zxQrXwyXmjQhwGIGyjbGmw92o+m+YVTC0L/hCmIMTcaXB46W2ED/jTgyf
MU3mw9z+puRAT7BDsamkArFugEeIQ/yJU1z8puBEEICoSppFqtcmnlI4dfHBJTAUJeup70HpkqCo
LABHWXgoqpLIKCvuS8h1AJ1M/ZmPA4Vu7U/PwbkVqpCanSC3X8g0UWa0xKAnvNWFzASjVne3Pu+r
pf5mNQRwrJRb2FKBB+ppAfhuZDy3yuFXmgl/L+3evEw8eS4zFry5aMoXMTB26ILEOwu8JPsiH34m
Vvsq1WRQMxvQlTZKLrQgm3ad1uafB6pKJS+SRxzPNTV/bADNxa13q0mFEzWh38wE1EQmSSaDvCao
3cTiF88QOElOeh/DX/js9PJHsLE3KW6a2Yt2rgz3zwtrhDzEHIi5fHBWCzaif04Wlubjv9MjVXnX
PMauUU0TEMvZvct28i9NOL8jUYZELCTTWf7GsFRn+FrWudeHObZBBLsabK/qlvZLhFAbNS3W+hje
LOdc9ZghmskJSI2EsFnNFQwZnRQxMN5noCSHk316Rn5qAxp8MWOZ6PrZuk+VuZu9/m87xemdSwXF
N6HXiwsPrnRtAjvqUxi7RpeG2xmYaMT2kzBTYF7XARVgUlRS8UrbFc0qL5k+9AgSEKXaW92B969y
39riAsQswYuhZWNB8Wf4FQJVRv1ZUiON0DTpqKkkG4WJjTmMiv1zHDYI89EbIgA1l5pX3Da44FNQ
nuBkHo0hsCNgE9+U2rDFI9xS2SWQxE6s0IFMYSwDmQUtszwPwBfY56XLvZZZNC8d0ew6OP8zaGAC
2tGwlrBzLRLrVKpyRDwsqqPIR8yBozewTghoPGzzwLo8D0sdBnvH6x5Gb22WiUYLiCct0JQG5kcp
sWrAzOlrnuuHslfhvJVZeWt9YGF1qIzzmFElQugXI7/LwJFwlpjN6l4rdYhnzFTD6sIHSFuDMibg
DbVCkrCmb54eZFFo8qEGDElpC2opCEhUGdDqMLYzqoCy9EKdpLFjZhjPw8oLqfGvBh2/7ZA2x8l2
INURlhg37TAgohbjrmuwsI+OgvlnEo75dxUew1ComwZX+9qAqzbs6r1uh0tvYBccx/rWMAU+4npm
wCx5xaZd/lk1y73H6BN1PVTt545DEdViUGKfVq0wd6q9rVPASGf+kzJ3ol+HoMm8H136o8TqsLPg
be3mJE8+PXVz6/LGwKZ+pVqsu9p0XZWG2Jf6dWZPYQVKfpeYJkpgNdWomVhqU0bEm1ypPworgOkE
0aXOVcolW3AZWN6uAar8jdj6wwuU/RAH6FDyCgtbXi3qzlLqpc8euOSL0JZGk6XDsdfDbCYmRTUv
p8WGmIbLoX6nfKA7CsLNmwZapkgIMUDeHKIgsFHn/OLogHFDXSmrq1Djr6LtCHbKGQKxtYJq0TNl
G0F11/WEurLGpZYXEmO3GXNKgkKr/x4UI3Xx+gHX0+6kvexb1PLg4jYG+c2Ul1Uiy+3AKvDFcRv/
jCCW6q5UZvBsC1/MvJ9uZd5VFDbhiUUscS4y63xQrI3658H5/OFY6TbUOaHzthYrwWBMAT2ACiN8
YQqxoZ6Bzh6Bqz7FjJ2kyd2wvAujIafajKx2C8rur2PYFuQ7s7/sAePwaI0MtBNAbyQCkKaguB3D
7tfQd+z1pqS51qzotv/8+AFo1iarPPMhBFQWNdrVtqVm+kjfPQgC+NxIE1WzXmKB3lcCxPUwJ5wM
0PktCcIr5cXLhUoyAGjF6/PgtLyykmC9ygb/lDfV/Z6VHlUvRjFeGIS7yNjecHDa7G32FiNyRroQ
Mkk/2fORZoHr2YzEsGh45E+0eQjsUyVSEOeQv01HvJeGZN6t+vRQ5eYfhCUGnqouZA19MOKa3QOP
19akMdiOfUVnaIEFjCAM3GzC21siNz9HohQH/pDk2it8ox79DZu+sXm06MPzqxmXwC7TQTIHktQe
syz0eDMjLeEn1m4a+A8uk+C7AWX1FNQLnUZmdrUD7tEAL/vd91lCDNysTe7fukJJXC/ZXXyVNFp+
jasQUTIjx87WR9Jx+sc5Ea/smwRSCkZPlXnfld2k7zGxLQbU7nF1hmDTCkA4GvJ6HXqy3TZctJxV
2V0MfX1nWRoNvTz3jr1ca3cgWT0j14wpVCXli0cY5OYBmPavKa3nvy12qOfA6/7MsHFaQRkejCH9
qEdpPgixPYyKMmQD1AzsPRFenZb1IjvY89OviFIbHPrSAp3Ieuvp+sRMbp0S95cCBUNZF91DG7vk
Lq2ajiHXbH8ncgIrnbcSFmuJZKOXG6gx3nU1cOG3JYaSVPXLReX+YWnW/nXuzeKBxHZuS+qTJyNT
R65Ec1sGlXGXNG1rVybGcyZcDeTkkpDFPtCVGB2/irURhQcmynfFxps6KmDWggBBl9LvQLAPCODU
8XpuBeBxe527vSVUckic+bez2P7FXjwIkyZBH0dnkp/BZM9vgj0S90itMGVwRtKcWfCwIbNaFbUN
FVbabP08QJKfj9JPf3eN0W3qjnERdbk50FT14jXcMU/v4HPthmZ9y6rKJC5bC+NMedvuKT+V1vdJ
2bynVMaAc2m+lXRNRM+DQWZsA+KrfOHVd1h1yup5iOPi4acaIjRMDYR9MV1QL4ZTB973CtHPvnJP
HAWEG2MZyZ+ZQ31NV0ePMMmXLEhKLPHIY+dmgqML/NreT9lEBkIjeOE0ox43ddFuXW0xzsYvOYbV
IQ6t6qIX/Ei0gFBC7YdqVqBtNKeYL/5sgJnHHkIE11YErvslv4sloNLARD8ZgCEhndCZrY3/Q++f
+nbFurzm8hyjdE2t/zZKlbwyNJuZ/JRwsfCg/QjsP/SnXRRVQNni9NPjntrCQO9hqxUzqWsLrFRL
rLoz7Wttu39bSFqfqu7tq7U+MH1JpDLIXG2i05c6ZF12wbphmB/sW7jHG17c2oGr+m2Wl/Ph+Uml
nvWlF38EDCXJgBbghtVa5TWeGXNbIaOLuHTlxjVW60RV/IcSFl5nNlDvbm9f/DFeT9PS3ZwstPQq
L4XnrX74cip+TrQwulmwF+XkHNgBFVHTfo+xV187h8A6AXtHErFMSdW0lmmfa33Ip97cW471YWj5
3lBBsKtzHPdskeszG6JrhsR4E0yQr6b9Jnt2SJiJ/hdEoLb6AuMRZk/QhtFaeBTP2vO882KXyCRL
/LTntWK3TnaL61uB9PWIC5jEleHB3dHfjsPo37LwO5ux+RInzXIpR/w7NVPXl7mpD+04FZ9QupNX
uXfX/JqO/fKXkRHn3DBsOdCKC+cKsvnHmAXLm9XT9cDjyy8dqPKZCi95jCmHKZoNW3T0bpk+GCwE
unClSBcFSzWcwuduSRJbioQkEdFkbbNnoEtyjuTaJevD1zAPFigMaK+B0ZwGw0zvFqLpwqV9rrUX
73lIcJdcOomhql+wej3/KKD53j7uKBwOwz9M2kMOlpmqixtT+jTIFscMlthXy1n6zbpK0PNVdcbg
0NPxTC03T8H1002Wu5+U7yMD3odtFcif1ko7c5qHx9nq/nTGJL93pJVPWLiAuyXJw8WRABFhBFRo
CEpUbB5LjF2ma6PZAW4tp+tKOVlcI+qmID87ivWKNEV96Bc4bRMWTIZuAfTK0f6GnZSgWHIGuCT/
ssvsj8KrvDfVUtaeOJibPc/+pqPblYUiPUKxcrOWIZ/Jtcwb6y6yLn8jIUI0TZLFFHp9l5vUFA22
/cdaBdanmOt4YwLEhAkDzNdji+aT9L8OgCPqhSkDca0uJPAyFKQS7oE50ASjynBruc7ffifriwjT
vVuzzfXbJP2S3vKuw8oFivshcPEG5B2xHruxh1Pujvu+meMIZxhYavwq/G25+cAubD5KpMmymr43
o5+duIib99UBZcsdjFGmhpGh3O4BY8mNnod6YmvlZZa3TbVzImsdisqZLO660OvAOSBTAVPFmxdq
g97zsGiaFS4t8b8jDs8gzgzZmORuVLd9cZH1jAYIo3SJjV+GTmfBT0g2VgWRDt0ou0inIIEWS5/g
slfdpTY2LV2eENKSB4wYn7zM/T9OHlLaJWDYckhSb4sPxPhy/JU1vx2u+wDWZ9c27jcTTj66XvGq
vD6OwrD8PQt3vjjTsS3J+dhc4sD/QlAeT39TMIvs0PT+O+RWyOc6eug6qbF1LHasxmIMtywDYO7R
A+CRsYBRiNTzQo3GF3Xt6Xml9+bNicldqJXQM2HE5O4G/rB18QttyX75m6Bq16sybOrEQEc8D/jo
91nmp2DqcvwkcTK+OUK1GzskldG3PCcMiJs3UDZiC6eOxVlbAKw1Qq6JIHjNsXDdpnE+cNcEr2EF
mjAd8Rk8Y7yDXr4R8PydN41F+KAGDapPaFou1Z1h50R4Zj13OYvNvvFY3dMF4L9ISEowKNHFrNTp
gk3A5fMyDGLdJdphZ7L1jQYNdfBruH36usMeMuInTHgy4RjX0iP1WX0wfndVJWCn82ihO3eJaKRJ
qEyQO12dJnonSn3Bo1E/H59fhfohWWQTdcxQlumPY20+a0tiMJHDBLqw7GbA6RflSeQ01SF/6W8t
r/8jCerm8Nz1CiAmEy0WjGniDnWx15aGxGRb4mjr8/OrNKNSuPPwO+dbhTij1+kQCJMrp+7niDIf
AS4vT5NRqo104EgUnXFE34ULB4uVXj3GSBeLNu1NkA3hNc3svwW5RzA2WfhumHBdjLn4aTcyigde
FZIk5H3SCOUR+xSV3mF5hdMS9cp+Sw0fvl4vo5EZMAsx3bilU4VZIbqN6bbvhFHKU1mHH3npeuyo
WHnwAocASjQdd9+XD+OcEV8RtUU5vvdORpDCmfC4ohe/Cxx4QUrQdm3cXwBxgkEx53eCcWthAdrm
3Fq7p6RbA5UlswL8wkoa5vJN6J/KdCHLlGqnGGziMmDkykw2uxKuZM0nIv4gET2/Sj1iQg6oaoh5
9d7UaIF/+QL9nN9xB1eHTOcbZO7Z5zilzE++NcGoQ1AeTeRrwqzHMhSqr22Z3cGRPmBrs3ceecp4
H4TMjmuTKBi4vWYvU984Tg5rwnCh7Y6tZvjKGlkduxDvOlMA6pXoMykBex6e3/nMXAeSbS9hO46n
rCzqY2ip9UG53SX0Ya78SzcBgZMecXd/8bYerrU+jEP34oUts0zlt7sn/AlYu7XPneF/uDqv3biZ
Zos+EQHmcDs5a0bJ4YawLZs5N+PTn9Ut/5+Bc9OYkWFb0pDN6qq91ybDMPHTK/5rZGru9OLEDrsG
rkNrEhnM5YObcZipsoAZTZG/K9sg3u+1FZN/EdqYCNWXKMhf0VE4LvoArDchCRrAFVAvAm/eeW7X
nuIkDC+2XacHPbKf0dPXDK/raD6rxelhNaa9EezYKLqOsPvk7qLSOdSHKJ3qi/JAqlcibp/qeEkO
yn2H+AurlfTh4XHI97Nr/pw0tz32tvHKLHq6qc2HPjTylXgKd8rPrLVjwOPYvqh3Br2ItQcwdpNL
77xQ/v645elRRRL8yWz6rKemDd5CvrQzyBiN3O9nqSbLpZBMLa7UlRVGf7Xt8H2E4bwbDY1opbEd
eXIbb2aHN9doi4AkOkBYOueGTeHV5IskQwX8XhSXvAlslBwIZI/mzOTCFT5WbBZnQR2fJenPtNDk
8ArFHhQg6zwGhCqOjYVCFUDTyoNbhxKWoLBURHQuZeGuoQAixI7BhhqTqkUpE7P559zSuVP7hlrq
YOyPWd8i1Oyp9cr5MU1d/m7QS5kHGZok2l3gZe4oEXM3rnLCqrNqr376wHfrrcV0G9Oe4btSIwsk
K241OveRWOlouAi/GLsnpwbjkkUREYaJHpGvKLXY/1qI7Jjo+8wzD3hiyNgngcb6FAnhlG48o67P
aqHaYw+X2Ol4yP78M+OpV90wQRVxh+dGZwpWFdlIoASL5WuvvQ8xwvBG4+FoaI6Q6uedDN1mjLwO
xqD+WYbTIWkSY9PlNXBQ7slXz5nXOX3AZzwTax/olB27I4oqL4XvrQmkTqXwTgoE4QWatSsmYn/5
H2++PaWfSzsVezTB3/U2/m5rEEsBhmwYgE5vJfln6AJTZv9mTmAC0i70ExijRD3bj8bjwOPGuGgG
HmeRi5hj6R39m1OglfC6iMsebaGeurOxiUp43khCoFalPCSB+eO662vnOEtNglpcZPQXjREZYVhH
dkidqTWiCZG3sqBBbcWPW2wTHbkIsuT6dQ5tUO2J/UigBDH0Nk7kyZon9UotYwPzVONwEganZGKn
iSSWozWZDQbDLHadxsx7meNbHI/js+4jDkt9pri1J8x9hQuf+CMveeSGnewnpK5oT7DfqsdgGQLt
iHHDo3fQyyO2zeO/h0sDfIwwSmjPb6pQivLSvTdZdXeitj73vTMd1IjILn6XfuMCy7fMfQRQmCGT
iDBz+u3ZjvsjvZDwhqnHmwcDhZQPGUfBHbJWI6kzxZ5d1pG5Qyxf7tWAqXIqLCIpo1x9aLQng8qC
6Iv4pUgg6/hxyVCsbMMDKNNut0hL7jy3H0n/Uzh5eApyBv4l/bh1gWbqbFXcwXhUviQNirFZWrnU
aLiuw2NU/kD1XL5gG6W/7rzAJCILQ5fdXbP3P5xm8W9ZgRuUZOr5gamx28AXe/TduJxSh3wqt6Nq
AvwwSLdRC3McX+lc6uuUsnzzOeVz0xfDxbBBz5iDQNgSraEvcFqTvjlNrZWeBMGa/oxFFksAJwhu
1JWHXRVNAxoSpXLKMpcJuqhrwoDArqjFwlxZUy3RAcel48fmLNhEQ7q1c/iSFHqWbMIxLtYu/vlt
NUfecTDFzyH1i7s9yLF1oCUnjYmng6RSNgSbY4Gr/dEW4U8XF8rVGJlFVX3A05/zZE2ABlDkVPuR
DjhG/NKFYMDfxoeUPmU9EnHf+PLvyuEXP590UNwEhY1p8ZWuAxXphMloobLL5+FLXwQ06F0ujJx5
3h7lzDOk5xrgT1jwIHTNbfmhJod2SEIePR9+2VFXAGUi3S+Lq+44TUzShTkTkeXG5toWXXfF0ZpR
nwI+gB/P0K7txle9rtbN4trc6/wq0IM6L91c/ZzJ/z1ACYj3caaRTSurAdOYwwMicXuDbPtbO07D
1tFqRsuxR5ZZXpCJF1XT0xRPN/R92cOw+19TkvUnekvZI+gb2lOlYWyzvl7zz/vPkyXKt6BGrGQi
7MlmfVkhh4ieAtPTboWe5OcJPRuO2G1GQUrc1kRqs13ofwxiYjZ1U0Y2w3gzOpbB8HvszS9W4kf4
Hji/O6joz4XLBJyG1EmnA39Sr5Du5Gu4v8E6QKwrdfFqiaiDzmmCSC8K8ken16SPMO/6QqsD1BLp
PzZl/QZgV7qOpHW86r3hPHic3+wB7kWimfV1ISb1asjF68td7JflsZF2LyM0EcYv4XswjC6UA/b6
bSiftGpxW4SxtkZVJukmITl2bXvXB11sE7tu1pFpPws7nE8FzhwSh6RmrwH/dgppNl7SbNwNYnFv
ilfW9cRS6nbW7EWr149aQ19p5FV3aLKBm06m6vVFkuOtcjlBAEXnOJORBNRIQkObx8N5YetbLYRy
EBnnHlUJra7aOhdrP5jdZVtiZTksvUZUI0Zn+BNpcIqM7Og4YXjMR041ghiRTzUodXy36TLmLYi3
yHGtF4LDOT200lURNNwjdGAIvy4sJsBwRpYSoaIUabiGznSiahsCnebK23NQY38hp5yMuk3eaGCx
hNW9l+8Du0OZGPOjMyamWnWWfMrDlrDL9pCr6d6anMMSIfxtHg7zHcmTsQN3RkB1Wx2seu6pJglr
izxr2rYDo6TYg+YQYQc8660512SUoL2rMm1c19ilLsIkX20OCYTxiUg8mTUHpa0fwh4SxWh/Xmjp
wuS4C8l3S022WFMWSc2YmAx+4mdAJ8ShOR4a7Tyrn/vlrlXweGYp5EkjGrdd5PtXoguzJwtRVF5o
qzmY6m/ATTQsp8upD9v6pcQhvpnIRMHY34tnED7HwDSpIVo7vrqZre/buaa+RKpym7kKN0b6K+jt
4G7bprsfKBGO+kLxLRYeL6mBjgUzvbPPe79/bh3g7kQaHHStEuxjiXgmHonsNy0/IFIlkUkvxUs9
dKiILDPfdktrIG2i3QvUjfQXJ92hM+qlqpIwSTU8LxomFU6ovfSR4z+BuGSbM3l6qhGkJwi94dlk
feoCg/51JMzsa2jTvjDZHX0Jrg614AuzOnEvUtLwMpS2L0TCVHCFMNG30QcWnmIN/kS/L4U9bmtU
Pmasm29RGx1sTzceYzP0z8wj905CoJTQx9d48feu2RrYKIRPNyt0721fwI+fqMPq0l62iyTUZowN
bA7Dnz8JR/Dm5kg6IKrIhxMP4hponrW2Gqg4vTClx7Mvfzum+KA9slLjkS7x/HuH+KIn072ORrQp
c/H3VddpINyZ7ezH3Pqw+qrkSRQaT2oh9pBY6hJIE9bxj2WujNcEYMZzTYoGn3SBTr1zXlzTFvwe
av8tcanUdNJbWwHiDIF598VoiLFGhfomKjYhD3uAhstPa6oOmVvvPeeCznQzTZus6f0NByrzLUFf
uhZ9930mFOXAcKh+043gmYy65Seu+3ul+x9TMbPzyG+0tXr+EaO66CHMlmzhmo34YJ5pjB6sgL4j
SlBzyxGDrKIxLa9D1j4p3FmPY/XaROQZSUbjUozmRgnVkC6VjB3mFnGF+TaUZrzLdLu/eY44TDNq
wFRKeUOjf0Emam+AXHLeo8fACbbMqacPFhmy2y4f5u8kLuy92MZD0PL8r2FWPnBd+McASZVLqo87
F+KLVTslmKZ42DRW6tJSryBmuVTm9WQSzZBnLqZNx9to4+g9TJ3wiyFtdrqPWq/xy2uOEepZMEM7
+cSxr61+t3Db3Ev5n1XDlgOWt2O7EER9pA4/bxyjU5maR23WHwPNaYz+8YvlaTnkBjKQDdMqzkEp
JG8rpr1CJ/bYu8U3A2Xv2im0EP8NHSswG8U5F9qPWhqucIghIhjL8lUrij9mZ43sU3Z8wgRL5oEG
qjrBOnxyxy54p0fwnttZ+JS26O1JBNAwOA1fvJC58WyUFQjIEa0nLr5Voruwt+c4fp2MJnlgytzM
pG88lYFxmHJ+8aC4WntfS/hn5uH/98yeh2uSMP0GrIscSp0JuCoRtPc5XYnYGL/GJU4HZQd1mo6Z
ULPUh7kXJGALba/2SsdFm+Hj67cz1AC6AW6siZ38uxVCJ4R5q+2cyOMBjVj6eY6XB62S+qUjbOHf
6JksGOQReUpsLcLDz9uwMjEt6zMSO0R047rwnS8z0jUo0lXsX0qwhMRiJKTVg2SDihmcxixPd9yp
x6QnCE7dylWtPaWT4x1jKXSL4/6LvHkOBBEnFPvzn1ISWJtWC58YS+XroYdpo75WMyBEuGFezdqH
TkYyRoq6gHFCHrx6zJ4oaqvijQHQsh7d3PuWNu9+85j7Ow+l5Uds9eVGT+r6Uk/ZszFr34M+cNFa
FeY7WuRNIgC7KLxWlGpPhJNnBzMd5wvm7PkyxF1xILDjhf8MAwzu6n6TFZz9ohQqB601dnS5obnY
hfc9z14imjzn7gREiUl8kVocCTFvnJmcOEKQZRQQhTYLk04AknH2HvCYryZoLYqJMRW1JqVHJC5K
Z1wgF12a+tE9nSz67LvI1IlypOa8VbGVvWJdLXaQsxZyZLkgsFCSXaUbzn3Q828MjvQTAHbnrpZ0
tq9lrvcHECiGGMCh+rQgApEnX3qrgGmS9bBW+9rc94kZY4Wcy026xOGqZBugPJbO0L6Y9l2WtEfV
1ElLr4C23XuHPG/dI57g5hj74mJLJalgBN+Ec3f0ZCnZqKFY1pQHm38CwJ15RmgJ5VAu2qgLDu10
09Ji77R6SxhXoM8XtfDUjOA7IZdRx1YGJn9PsdZEfzzyBSfxzqehO1C0XKcB4AHtPB1+Mh1t+2HR
YtmrPtUyMAmmDfwyB8I8wosoLv2cHIVnuk+xQQRhQ9lFRX2VUnBisa1feSBIiZBLllp/XxEiCWMP
ovoxxwznaSj81qh97R7FVA6koq/J2cBx6t+FpJ1xjnoJSBg0BdOjASXHwxvSed8u9JgRj0ATjZwL
f5g+qWkTzS6b+kr/Zrszg5xKOw3utFwInfy7qLd69asbQYTX2I4ILwP5cbHs+aFPHM9pm3+40g89
TN54NvoYMNNQH5qc6CpNOqvnzsQfqd7XxgsSg+5U+3rMgDwaoEZieohJseiAOFn4o7Fly4EHjxBv
WUXJVGW7MgoMvHjCOw9yQeXkYRbmCFosJITURNKfcN09BWlmPikId0TzeOO6CBKXyDD3eUBom5qM
6VYG+Mk9CMuHtFJ0JgINqCrzfIvhTzal/b6QZ8pQ2RQHYjvfXXzpB9f0nIdm0+UJ2KbcZCNqkX0t
PD3cF131I2+NdG17Uf2lDJj8itoHA2TjUUkAtKxjZ4Z52TEcVnMINefpwDZw/gTU3jeMHGBw8UvM
xhP0FlMgPwh7JpfE1iUNY005ztflorr/SYildJ4SkhHKFMXI/5Z2CBHRzXmCUULnUCNHDaODujY0
qZR5Y76gCdHOsxLGuWX1NSvjcE9GACoEYUb11q6jfN2X4LCw5+xxrOgntVSIAk+9We5RSjNVFOUW
NDNDGKAnapnsXgfNIRWjE80cq702wi9vtmEAAnOx5aq30MBs8IgIQwNLYBa1IwfPF5drMDT+0U+z
27+2qHqFZQR5hCDu/v/duj2umDWDWlTUcoahVEdqSefsT1RHNmLrPHsOmJAdTIsbbBmxi2Pu/jHm
KAVoKr+gv3qPNBrFSQlSP2th+XbacKgH+fk2Yqb9q3NKwjS5UQXgv3owTpcDp3YD3iKPotwiawKs
+7JtW/tnGDsJ1BKEBSaQOl8n034MYOYDXtvA4DE3JA1ne79nqqXq0oFT2MoiM/HojG29SQxoqKJw
4v2kp/EpGgNAn6FnIY8SZE26wt5FI0wl3SfHLplwVtsttFNaIg96SuKm9W66Q4QQrWGkezfXIQZW
A41+wIFs9B85vWPwL+JZSysgu3BeSYLgnNFNfXCZwz+VTT4U0pv4zYyciXuEDj9PYPXASWrMSOg9
ok3sWW+AX8yf6kWW6KB9wBTpfsovjVkriJEByIWpmRWnvCjcTOM4wVKbLrSc3enaxXj3VVVpM5KE
oZuttMwlo7ScI7w7XnuYXDyldZZtST4iOMRnn879maRHqQjxozYGZBbm+8Uv/GdReFvasNVh9gDE
uVkd7T+P7pahw4qXjf4yhFVWofpCYdSPl1TKBtSCF5Ju9jST6xo8DCCwRBaNfEiC8jYOmDG7VcDh
N+cJpdXcQ8ALwYJ7nCnlf5NPjc60KNWuRqmNrxYwAszPyvWlrFW2wChZ0woWJo9p39EYRnaF5Z0f
aQqRR9046p4pW2bXLkT0lVfV0dmRi3o1NlEEjqTJSUBCAx+MbbTWC3io8Mhg81lpfTVSDzeeBbyv
qn4pAePE5pwa/MaGYP6e0ShYz+jKV4FNumsSuwEaEJYpIu3arrNgA6lMMvMgUqI98SEkh/6rP2Vv
12MTOOmzWggVQmvsZZzL22FjVsyc6Wkvzcla7IOirKlFkSwyL7jVISeNddbZ5XnU9eE2/7fkRn4e
o36jifgX+oqCYyPfzxPBBssaopDGFtQ6T3ZVaKdgoHuRSexIRhvpiDnnEIssX6coMdAa0aVSi0k2
67o3UCfnuaCloqe0AGN9uveNEVybKvugf+0eOqcJH/jwtEdl24dH09SoM/HDXMfesa5ZZBfHAg3a
UfWjk0toBOHVbMghhoGK6B0TzWoCU7Fyl47A6rTB+Bba5t4ap0nK6Ol/q+aFHFhkjT8fIh0Cn4NR
hNlWXAanzlrllExoAWh+JwbbX990/PYJH9l6GIA/2w8YDTjF8HPbUrCuFp0e5fRBoaa/tEtTb5FB
2re5HvJDBebGH33vwtf1ayvoj2nlW8M1fgxhwTNMiC+pvAHUEsq3CSch7IXJgISYHNux0kYIk0tO
Wp4ltwHnlxU599om7iro8ua11jCsW2P97HkpEezIF5DvykTV2DW2LV05zZ0Jc+A0tEpV10+zYx7L
sXWodevH2GjOw0d4fs2C9KLeEd6AeMKA0GK0hKDkg4X7UFhvTVbw1gusvWdhl2H+UMj+sBJXimxZ
tYRSzMgy+SXO00/yBmb+i7qVZ0FgrgGkcK9nryBXa2fPFR3oZORxBm5rYjj0CtvnVKa296TeNU0n
vTIt5jkX0Lr8LAXKtLtYBrrdsMGtEpfCRIiYt25TqAD4iZFQydqVPLFZsrQOMfLxfdhWPwGRzWCd
8Lvu/BrVMCkQgHZmF8Jyi34olF+bZ9PfqQpD1RzkJTIqRG8epc509nnOHHIPNpQL8uuytJq30+yB
MLyJuEb+gLb66DQcgRJvi6+H+QmdjFWf2+GDUwDG1lk8TcZI0nNlkYFRDsmHH2HglPdBMSQHJ8eT
r9m1tYanJmlqeiLJamC2Y/T4RuS8aE71TGho+M1CfcGvWqzI8xnuaqEtG2BFit56Pzm0qrmvBYT0
+TZGUTDfqWx6NH9gaBUHpS4T2vfCFFDE/Z6w1zYsXqzA/Fp6SKimAWOA3WK5xiMP98pfmAyC8yEP
b5isje430Yn2WXxdEDdt4+o3ySfuuRJW9DzCXCNkdmh/dJX3GPLs3Ylz+5DNy/RMNmfEIUk+JqUU
yLRM6MQ1VW7ONetw7n9wlnYOhpY8CQfUbpyGwcaprfmr7pJFY/3BP+F+G/A+7tx8MA6pVZzszlge
2Jp/2ZEoj5xklrPW69ldly68ooCDWiFevquveX52nig6DlUZMPaIHTKpQfWtGi0iGimbK9JS2vAl
r8IWhrj3W19IppRtwp6hN1OlHECCw4nchAV+NZm3XMmZJdhWmNPOa7r6wtm7vgAfQjUZDEA9YqYF
FewQTviwYwv/JWvwXvRSLZyQUV8TK0R1HZVbJ0xInP/PPNeYdrKqKh6tW67f5rgA6AvtbL7HpUkZ
MnBZInnNTo1n+qipFw2mnsHs77+hux/7kISNAfSG0eF7T+aL2moNN8wu2PMuiM57EOmi3aqvZ/0a
W41+7TNLGlFhB8N2Q31cAx4rkpmcS0kYQpadY2sHJqs+P6PAfwhU9XMoWWYGT4Z+/o2e9/opiMg7
OUUogRfQfRUbzaWRkZFLuakYKmQucm68UMa2o7m9UgOm7FOizX6i2wAJAi9HyyaPhuqQWOjjMzNs
Y6eNwZ3xY7V3hyqoVwbZVHBBJcLAn9t6p0YDikUbdzICTCuktT7M9jFXMB6xTuYXat5hrmyUrhyE
dktSQjF2efA20n6vW4Rk2nNLprN82w8tvNu+baE0g3ucjWTGGZozwiWgrExpuwqmbTESO74PE3QK
2Ja82Bdxi63PH3wwR6176df/GDrK61AJpjyLmT5IPrFX9IFptlkJ0pcc0znmXvFqaM1wnZPF2AHZ
SzdEscGnTbQs35e1eC96Oi+BhuZHcfuHUXcoWNmeytHJKn4hVbzRUtM+4qw5FhU9slUXvEVdUtC6
J/7D9dz8LUMyz/CnQrVKl2uL0CHdDH42n+2kn89eLMa1ZVnTepbaGEUBzcMErBucsCAL9Z0644Vh
jsiqssn58fcjOodpMsqXZKjLFzTjpEzDcNkIYZovc2YNGz/Vk23XN7+1frCfBz3VD1NCd3TG8PI8
68y4TOt7YpB4Qoj3qbJEQjZx/4E5yk32UORWTY3rqdFFcwGr/NswuCQUfEUthfvICbM7+YRJkJVp
FMYGvNuAEIAaLe977WQW5dOn/YzwPrJDcvJf2ll/b9PgjrIlP1Yy7Myzg98tOuadQsP43GRH4r1w
OGlMmwqeiZ9tdoMzPTq5T2qieqQgFECQBUwlrXNcCwtecGjBl3YwzI2FuWDXaHn+DlQOoQoRiwV7
3j0Caj/l3XvvM7WFsovgVC52bg+nBtdcbVJVh0CKNxOK2nsS0Ax1zeYHG1d6KrvwjaQt7ahYa5xc
kdF55lEM0DXHcH5DszzsgxRQUhhq/Zlyu1yXKa4O5dUZpJiwCNNfbty/VJw+zkPpXRzK67Vp1bda
1pYIm9i4awDEKGx/FXPCkEw07dnANY3bzf7KwBtd4zBtrBK/2dgZIdQinnle11V7Y0H+WMUuwnMs
T0cTnsa1xaMjmt4FBY4F1DSHYAtSAzl/QSIiAA+yPfoRZNsk5j9hRYrZ1k4KIIikXRDAkqSAIWxj
79qeCXY9duitpGjS7I6sDBepTyuFnrVcyqbmBEUTGsIH0Q/kD2N6wEacM5jiQCNixz45TcWoFyIp
gmOwhth+nBOtbufEOcvaFjU59IY6NAFAR/bn/0bOa56gKJsn9crggHycVeQgUTNDZ7U7hp36RrTZ
sGHmq9NtQXG/BO6jLa3fRouFtSEG9liBqFrHwo+ea1QBTmfdAbKaqxAmzU5JfNTCbLRZO6lOvGs7
r9N8Xi5dUoO5HW3NX4PeMTbYAM2r2BULrC/L+als1FSs2XXAm3cyNfvOSQcdK0o/rucuuoVuynnH
6vMDJ70DGFPvEY6zc6SL3FJl7Ia6IZ6gdt8Ar0OwaBIiUOJWL84N6srWWXed85PY3nr/SZTUvflN
L4ieUKRDlab1+SrcCauxLroc4M5yCYIUixmSUCK/ptrdWnBU68jg++A7pUxGwbMKGMzsEvQZqEYq
thNt8N/pExwMwcgJLIrxoLmXbV3X+cOUFYy6HN4FNly8xneOfh3dG23sb4V8mENyWihldO7QItgy
hWP7Az26Bwro/W2lW3U7HWmQFmRMTntCyOy3wCNuZ1XUTnrR+uqr53njcyCXLnVOyQLXJXLPjekl
T8NIbnE8M4dUoLV/C2BK3LDtgETLK+zzvyVHMbVqIuQ4WrAUBJuxDJj2L3HSTISJua/RqEU4A1Pr
YftcEho+vG5CltbKXuRAM/yEBuo+xQjEA1PXnlEO0gUJmdXhQrkK1e2RPZ5OLqCGPzRE7Uf0R+Vz
64LLGjx32ka4sM4WpTkTd3s+9mjE1Tdf/0fsTJd52emF8TuWgVQKbgm9iWw8aYkzsG9cGsQMNC1w
5D+LAVDp2BUlVz1WtQBT1XZsupZRtdc9emFdMuGocLkAjLgsvfWJWkQ0+vqTwieBIHHMOGrOYyJW
mO7zZjw7Jc6fynS5WRKhHeHauhuCo3Apybc4jgXs9d5j4+icQ2Umy5OiAhj28IwBRxvT7ppa9rs7
L8bp3yI63zhBL2eGAb1aQ/6P5sEY38iKjbbpMLzjrp9R8OhfkeKOCN59kL9gAW6t0Q3MRuvfjIL8
MyqqllmeH+4Ghn/fZg6LetB7J/yW+YbLj/5shpIkQ9P7ZnwPJQBPLW4/+0cs3etJYTZzctz2yPJX
em6Xt3wYmncY+JcY5d0uTyqm7HafbF1E7S8jZ1SKlHT+Sg9yZS5wh3KBEt7pgsxfAWRObiPZOnRC
93HiuecM2s6TbuUIZuQrZocrxpmhx3ZqaPtMmmlzrdZOBmkjyA+jvlgbKXMZpRo0qoBZWgbp8krw
dpH4HUpB6gCSpJ8tFIa7OsKwpBv+3bGCkYKzwoDI5d1RPJEpFDD9xYzjxDdfLuqVUb12XYSZIAiu
7J8cGmZH3Cu+jwPFImwdUvWuvTkgWqPHqt6VmWkCHybhuYq1k6t8ynLBjY+KicJ+3WThx4gj7FXa
wl4hHrkRyiEtjq2TpYnydRDgb/3eec+T9k5OOXd2Wd1mN4mwfjnLJtGN+sncq6ZzlPTtrSrvjTyh
0Ik6MgHJDq7V0NUqR6yPFTNNJbX0pM6FPpZ3shnLtDK8PWGq/MAJScB0WhOb6yLwzIa0PnAOuimM
nlqmrHnJBqg2ZgXq0GvsHm3liEaOD2HGebdYgAcC60vQoaT1k0W7/h2UkQcXs1PZPYGxtKW7eASR
YxUT1s/gDThy9azbRX1rEg97GXbPQNfpZUVwLIeO67CN0Pg7XdmchITIhKZNS6R05kORlj/cNCx+
2O1xHutsP5pA+znwJTyQvODQujZeZlr2iK/4pA+tPd/yWXMOfW/dKjIlAdbiXcVjwZbtFk1+IM2o
4Ijr+cGKSeXPYcYtTe2ApEx2dtLeBBfFnIwbHsVXhBgMuQES9lnzxDEnN0I1XRuDbOTZJXqtqX99
HmmZxAzHxTDvShU92EkJnqgvrqKdzNVMo2qVauRNujJDSQUpVbpuXbviYxHoT0sJaQ5qrO8gl4pH
6xnVGRSBHCkUsQOpoMS/wzl0vjEJnG5T20WUJfiKES/wHILDRbKZh5Pd7ya6D3P2pZwik8yQJJ7X
lGD2pi4WC9VHcl7kiS9ll9EyfzqOWfO3+w2y0z7PwYfhwdK05OJL4/MUwPm1mzraCm2swY2xE1z+
p24Yv9UaWuR/Igelb/hslHYuumshWeWrT8Qs1BdcqMsr1C/uAQG6VJPPH7UwrBK0PDjfbv2ERKpK
eqhIYi4uiba8Ff3Q760ajkXlMLB5MgXRKQiUupd+MZMz23TJ88bQzs5UvwI2+ivnVJrOZcCASKoz
Ui7biJLXJaE7mQ4/oBRMq6rkA87J5QQPjvhOLBSzQ+oi1y0WSisRGz97UX7/s7jLpZBAJbWkEGcv
XnCOQh6Q/5a2I93e5WyUIV1T0pAYHj8KTbwZBTLaCzhScA9+YLzQGEB1wxVduBCNJheNDHYRY2pP
yVA+93IKpxauU2LR2vRGmeLeHTkg1WI3u0+E0OfxxI5pB7ucoO5bObekuXDB85TLm6MaDk+29m5R
J8IUM556qvXbgJDdVypnLy1pWkfVx6d/AIO5cYw4vdsSCdZqdnZ2tXKpYBXk725E9RFLU2qlaTbp
My5yVs/d0Z2m2kVbvdEZP2P4rsYvIyTPz3Mun09PSIl1T8weUvRcTRjdp7cGBMvOHof8nEomCTqV
BO8SYFYLkyfxNLm/jSbXPwCK++ubGekoHAFREbuNe9CWIJ6oTUYMqJT9mMRoE+dt9MJp+jj7Nro6
i3AznlXztWi0jyhLy5PhQrWoqbzcqESDEFv1CTDgYA94jUFJBXFxq7SB2SFqdGojY4zu2V54BjS4
nN4zEjSEkxN21SHoYDVCf+uZoL44ziSgHUZXO2m2GOXIXNKK8YlvYHxaMGjvhIb/Q31tQgfzKeej
EUT483/8CqVFR0FDEKP0WXL1kw4pSfcZHe0bR4Pu1i7XnP7uSbNyCtGsGr4ZndPD4mFa2kgI7IgK
YBqMp8yAPRRjj7yRCVbvSQ1urv3iPlV2kL3y1KenuUDIzFLK/CWoi1tvERhDJRLtNLD/kMP6Qmyp
AcS6bczmZSiWD1vv8xXdJKR2cjjpT8kN56L+6DmdbcvCyLeLh+vddEZCHgI4wkaNQVTJGq06pbD1
R8KwLD6zZMjORpTvTDIX4ZeRAIxlm2orKCD/jMGX0ZyWbc+xdPXv+Ae2COtOikFtCDDO1Tzg1zla
Mk4dQIcC6QiDkLJrqsbdLLoYbjjWrQ17lP836lqdhZoB0xoRUtFn8AfBdbs2xt1m0Rdc92bRbBXp
WC25DL9x9fAX7Clr3wgSe5xcGlabBGloBNjSAVL0mYCJ+/+Rp84xHfrpvCkyYGJsVcPV86MVCmdE
0Ewdz5wl/XNFabZNTbyX6YT0r5GppeqVWnxJoVqscdlAm3ZQTLAEXCeHLCMXYLuU+R57Oc9cBxH6
8fOLgzV9FkOqDEqinJAB2a6SU/XZiPGIQWL6fMXAJ95qfPxAVPkG5MDznwNjCTp75adk6r77JaNs
9WPoMJDngTRlhYjDgRWtfJQHB/XkIjmJVMgxxBiaTSkfinUWZTje1GLXg35EQfCcBGW7ng1yLCdE
vhe16BPN7yHjwpGTOvQi0dmVsypbLq3f9qfMPERyaBxEnX7yPZBFKw/pCEFvAf63IVrOk3AIMETi
tbGYsvKNDDOqCbSabu2nYBlaNjZ2PtxHgJkw0NCIO6aNtwlmAjs8uYAmw7nfaR0xxGHyakmovtl3
iLEVXx8ljyEHyubaRd+2JszUPCHBNiGWMXiuWv8lAYW7AZmFhuG/P1SvPOEWu88yNia+i78FnD3F
yElGkTgHXfaUiVbs6XjQ5honOz/T0SROdAyLjSVtbI5cxorMmKKhJW3XqCVEPV25IJfjALfkllk4
XYo2Bocjs6hdK4bt0GCEdemfvTF28NYukqIXUkrMzdIy+1+8oN9+jv2LUDsbnC6lECC27B/Ikdqd
ibWZn5/FUHEmQ5SRPxf/SkdjIg9LyqFTMHcYCJqKyR0Ta/f/qDuz5caVM1u/SoevD9wYE0BHuy84
kxIHzcMNQlJJmOcZT3++RJVdtcs+tvvyROzAJkiKJYFAIvP/1/qWqTrXTZAipiKx7anvQlbJ0kOc
MSEmma0mV0V6iyM/uPp+Ux/C4DJKs/i8STDUELpL7HwJ74w8k/Bm2iLvwzKmFO10NQd2Jhj0baUI
t7Ob0ZZkqfnR7HBUehHvMC3taBSJg5O0PzZkKlJdbjy0APyphqH+2KBNAKY7affSZPj9/jbf5Obb
nTJVS6z14qDZITSVqKoPOVfrvBeOxDFNvg6vlQlgLCsrs5InmzClCJRFVkGK5azOVi0hry5FfA0A
N3adolsbTQacjczPL6AAOqrkpB/57hmhmEyiksRnmdvVWS01Gqj02gGix+I3QUQ5GpwiNLZWP/uk
ZQ401A3Eawf0cE9g4lMwVyUq6o4b3MbEfncUIkoRmRQZDeNiSDY3JOCAFgq5dqOtQWDtZAIMcqLG
1aZNwVduSrcTUP38+waaMwJvueGEZQRlLruCbzxez5uqmqbd0FQnxq2ImlbDLTC3r0j4omdCdeZ7
6EtftspaZeW9cEx8kMY+1rhJ5G1aofYuk/ygoAST4E/SumWWAepQrhRASwc9AqnlA1xCXs4Wru07
83nFsFDC9H18goIanzRpesq1QFYra/+2DmsJSeuPvhMOcLDGYjONCBxLt4w3Ea3g+86EyB3XQXro
LAr+iOiNxSivzoRlSkEhnauVsbpdORPTlp81/vmRWiEom0Y8RS9pImiFGfFwNWfN9VK1JKxM22OO
xn5Bxmms1OcI2AEyixSbP2bEmxqDyBaEykAnrZTsKPBCFRxB3DLYzzh8u3nPt42bwS8M2raReWxl
jzkojPoKQuFqtqHlklM+u9LIJjwz2jZopI1X37/1wwIws0s9cBeXCBdsuGWrKnb0bVd3uI+dA9p7
cVvK6OkkyT+4ZZersohe45wDv8pLemCGw+DKRK69LXNEGeMdzIDumITGcJd3kbrMKBnt1JbaqaIh
b5vDHjWNxJ2M8RJ6lZceU+qnc6NjbnlMsmjiRhglcL3ooZeDm0Q3M9qPWUsDxJy0lUdmiIl3tk+1
Pt+CKzT3wJ/2uazpT3JpLxcxB6w76tJtGUFTz8IsANk6kXddz/ZHHBxkNM8ansaEqOBUa99mxTXp
Zb3xa7051Q08KNiDyiZrR+0aHUywG5/aZmjWNovesys3GpU6TNtWtK5t78L9MnrKqnLY5Q5UnSIM
NoFrTeeegHTwiTTfIAcHZyo0bApQZIVOHIjl1udcCr8reNjc3EBE2NyiTi7VpdWU1g+FpWh8dgvO
fJI5OFBAE1FgoodgvC6IXLoOzca60vQnshtA38vTYFYZzHqDoW6/gjAs94oqNBS7E2DABp4zTEhx
jHuEOba26bDd0glp7kl8yW7dIAT0Gah4M+qGiHitPYTMBQH2OSHdLMX63luZGyxdrqCdFPiG6QLA
PZQj3Uyrm6dVKat+VsP48oK0+7FpDKPdDcRW0QiBB1LQvPIykwk6e6VG+FymkCMGSZiFFgts7Wwp
dDTV6CHvKvMFLb296FktntC1NrumQ2sSJklHn9EQ39rwBTj6/aRJHzo66IutQWKLc+Q+o/RMc7qR
m10jeg5KIgmiUf9A+6luCxKu4dNN6tmtCA5omUgv50oTsj/QR7LmlFg+maI2IRL+UG2jwCQtcXJD
FDGCwcnEzwr2WSLiZjGXrVoZSr3pXpV//HxACqnpzAAKHcZxX08OvCAzhtaW6xqm95k7B660JDuo
2MR2c/4+cQNgQcip0ZV4H30kSvTkkMZKNOm8ISuUBbc/ZIfEK8udhYx5Q+vhBvzGsMeFAIzPT4o9
csLXgL75mUJuuWbmpu40k7JWFU/MEyGcaMuBzvty7vP5eYnSpnS2WqN8hSHq9c5zqxtrDOxVl6rD
yoKq6wutffKYjswku0RW4OZHqSzDlTaIy4KeKKvVbjdDKvTAVRa91wNJkrMjLg5iiPqEnAvWLPMS
htanta/0+CYhbxd2iKIxyXUUYxEoFIhjlSUn1aZsATyAsJqGNgoAf4RBQ0fUVGDZqOI1CtK1f5PC
VrjYgok/dVabGSVR8sE0WQcKuTIcQzLNJg9PM6wVI7XGe8a2KwcEypL1snM3BmZ0o9T9CoiBc0cu
SYf3kbhA62+5HDMdKbRfQp9shTzunuAAOzso16RnMGJ2J5HucxlwU8bmS+ngKpgb9z4r/PXo1IQ8
iQjwbRWsW4W45RAw3WMhxAsZvtM6sjX+jizuv9PE6FwRBU43yaiQitXOhJiN6vFuYL4uzE45zxuz
qN2FW5VkRIrUXvWGySluQvODu4i0nvDu40jP7Tg/yuMS5l9vLVVF424y2eTbWYB5Fq2a9RTTazzR
8Pi2rQWNtqbNpTZpcVZV99JEOSZPGsvf75tVQQIXsU7TRpiOvlZtLFgulbXLY997aHTyvjgMM3iy
MKoX2fI4Tb2mnTpyt1ZFv7CgkxFJRQESH3bNuIp4dcYzzRtnaPsd66dgobTBN+IqxOb7/T4Q6b9I
XBDO74ELkNksncAs09I1lgzmHwMXSHf03X7U3PWYsSAOMz8549K/T71pbLE1I+2bkeRzs1T1U/Qn
6EtYtDgHptPW2tXLbyksnIOrJg13u+BWRwxyGjSYmb0pOIcFinmXIfxY1/pplInzTUVkZ9tiwCM6
kVQsbTk7EUdpR6Q7QtPIhgiNEDO/mjcKEPaVnVfEF8mxdKpTDdYyj7RTn3ndkeq7eqQ7VDOHsyYA
dNw0a6YtNKNGZZXloAuMXH2uZTtxAht0sGFPbocJ1X9S2RfV3DdCUQ9QnXFaDqFC+58hUu/LN51V
LxU1IUj3hHzEV0WgXm6u+NKTdaZ26X6+IDTt7p9TzV151HOm6hiZvv3lT7jjSFC1NcNUbYOvRP2d
aQ6doLKHwQcH1mboa5wWILPcRJQCsW6HL43IdWwflbT667GpXUEZui3CxDzl9RRTODao04kmf4Di
tETJGT07mNQODKJimSnTzkVfIqBNtotOcmvmyIj5USfAxAYonfWIaPnYS+4I/+3O84baEQBRh7la
piUoKeULTep050pumrr4CO1yFTK67WcbVWVxLfclJlNX2EiZcFYV4G5XWkZuhC2fw26THUPFZWUM
mC1WiUcFXDFc/9wt0ygAHVgUy1LeRr5/7/LWMu/OngG1fmmmcssRiwhUKYtHluQCkFJdIICZ7hD+
59ddXponQrSDhdl41RPpJhVgJAKukgHrWGl2T620VFIFfyG5yNm0YUr2Kpj2ZZcFpMdJaoYrN04W
kLjklIhlwh6/bTia8Gl06EUTBiWU95RnDrhEfmyyECbFPz85TPe3k0PQkSHmW7LudUdz9d8v2UbF
SmPRd1UhJIB9MlednZTHeZNa3Y9H8y5ZfCPcoAPZU7CSZKT7vOHkacht6m6iRoZ610FxtjrUmjSZ
icBSQ9ZiyFR1nAUHpTOyBL+QWZDZ42QrcN34RyOqTGWKC6tGhuBnAFxTpa9QvpBoVklW1qjmsn1R
OOvAYkZaywnqdaQp0UtDxkSnHOo6umprxbrHh0J1kBkUGT8uKcfkbDTSYMOK31v+8yNHTMXfHTpD
Uy158HTu/Prvo51Z2Y5uRWm3NRPOBNk3mNWChWwZYPfWSfay1c38Qm7bL0gzCZlX7Powbxotbr4/
mnfxJ/94IXEmQmAJ8ubUtn9wT6kwaQcw/Ov5KfNvPNSfu/MjYdTWasjTejnvzptJfkgNjsWS5xJ+
brEMfbi98yYxJ3OFCJ3cMVmzH6SB5Ofm53PaudYpb80vaVHCxEXLpp2h1rediJUznTZ7pcmu9Lwb
opG1GayTQ2ogIZ2fmzcuF/h+0IpX1AELEREqntSKCuh67IFS11FQEO7LzAw3ZUlDPPRhvlx7NU0b
q2JxY1CZmRGI81MzB3HeVBVOJTvWnn57PpCkxPkdjGxUlcgaW/98bn5h/okpqgjbG2u8hNIyMZsn
TDdBwdRy7x/kLeKnoeLnLstFysrz/veH80//fH3enTep/Nifn52XPUB4NVkOMfVrB0aZjIAlIENl
vrJkwRYd582oByFR9XLf1xNgJwkI1U7+zM/3wPWMf9mlarTvLKb/fiXd9LJ/03bw1xEehWvigRAw
y12bTKiafMAE+LnMGkkka5qa6XCtcZteorfDBS6f+/nCz91IvhBYeoemVU8OkeIEJz2pTnqeXcV1
FZyzqaeFTp76RD+H8E7L7GSUulp+Z6f5MhNPCacdeK9wP0nv0Hemmnw071oRUzy9cqACiW8kYZWX
Ee3rStWI2MxcuhpTldXAIceI9qzcjE1CXqPXBBuEtFdY3sydL4NyalkdsdyAfE4UlGaw8nbiVCJ/
Wnt+ZKwS+EyXVPpIoVjRAbcgAM/PERjcnf/5eCF+T+0SGlEAhmVbmk3OoWXrf5wcaVg1NQvnxlZL
qkuKsORLOWO7M+9IAfR3qoita0qvHlB5Lnq5N2/QDiNsTSmHw2YgPgXozY9Xiq5kwQbDKdroSkTw
byxIWCLsGkwGsO++LrQLlsHprOp3845O/+DY58Fak/OWeTNPY3zJu/p/7vZUNhehwQVexveDI5LP
wGDRTeegXHDo/U3QuOIEQOTHpghiUuHQKs5P4cn68bxRw1huZPB9WoizkIrCeelLhq7O5JRkYn8b
C5iVdI3T3KImN8nwULdMeEjA2/AvJqvGP/g+TFPVhWObBvo/97fvYwRXjK7OsrYhMs1T6jj6jd9T
2Ijp8yaAZ2/mpwLEC1eZVT39fCrKPW0Xgk5ZxPKHatWmMUY8IhFoeXHscpUUHLpLR48zbg/U+KBn
aTzA0uSFMjVhHkf4chZ4yfztLy9xh643WEXJIkv7aF0iJ1nFM+mOGZTLktpd//Mz0vx9YsgZKWgt
65rhki7jaL8dATfmxqU6+IszxMRV8m3WucwbgldiiXQax6ufT9pxgJk116KFQwTjhqD0AJObmjxY
VEvJ9/DQt827Ya7ssWuBLbHMB9WLroQkJ+WoKcDoz1tnfkIMPcVkfyNjM1mRVrF9mF/45T3zk7+8
7qWuhziP1CryxMJtiSNpa6ZN/5KkMRPzwHhITN26si//4lDJQ/HrHJpDhZ5KMzVb2Kpuziufj7db
ljD1X/6k/R/PGmPN7YS15Q4Z7YnHTO4GethXk5p884NKy7H4cGBaixJblFVrK8mg9tD/Ha59GhTc
4mxl3Fk2OnTm+292KJPvMgU+eUJ0liIKMI+DvxoGzJtcG9aJtAXrZIyRxaQiOukDoZz1oNpozvOE
Nbp8VbsJQmf65Z3yE1yInzPNGmv2QxBgtw/SPgHwCOB63mgj6Xv//Og4MhXp16Nj44UyNUO3WQro
Gvi3Pw5tRYPZrPM9sRFNFq1/3pjnm+3I/jJQSCXne/MneKrcz+f3BEGQEsnevaiRdcMIQ0HSH1+B
20R3ZTR190DzUL6HUX0977IA0FdmUKTbebfQKodmHUCmeVcrxukkP4giSnc/P9X4b/OHWVP6jz8s
oR/+y4chcfvxYWBLplOW2Dfz5wwwDNcFOZLNXkf5EQJTvA8x8217F7LMUHb1vaq22tErtae4JJBl
iSQmt0R1N7+1rZ14EVcl1FD5Vvwj0XrUfbjN8oNSlpR76hEKLlZeNck2uZS9vv3+QZnu4mJ1s8v8
Xpq6+FKBaO/n3WkY4dqqrbead+VC7zqIMYnMn2Qotn5Hu35+TS3qbDt/6//5MfyX/5lfvn+/9f/8
N/sfeTHiFgua33b/5xh+VHmdfzX/LX/sb2/74w/9m++6z1P++/2D/vC5/PM/fr3VW/P2h511BiVl
vGk/q/H2s26TZv4d+EPkO//dF//jc/6U+7H4/MufPvI2a+Sn+WGe/enHS3JFrVvGL9eH/PwfL57e
Un7u8a0JP96y/0A4P/7dj32+1Q0Dhv5n03JMl6Y94yADCxdM//nXV0zmBq5uWWjudfLJmNs3wV/+
ZGp/dlXbdFCWCqFxsVF8qfP2by+pusP7kcQaDi/99a//w9f482v9D8TslzzMGkYv84+xmVzLlmti
jHYMTRi2UO3fruamINcP5JbGkisgfvIGMJzXvMlKlI31PtuNBNoNdyozDnd33qTFrRuedcPHMUeI
kIEvNC2QuYiF4iJYq+6z8tEoHq3xIegf1OkUlJe2KVfR1kVYEQ24lJDj3Yj8w7FPxMja3q31owLy
vzpT//HZ9YeT9t87mbefufye6/8fTlSbr/Y//3oq/N2JCmi6+cw+/Sr/w2kqf+j7aaqrfzYcTXVV
TZhkplmcjD/OUofzVxeWqsL1cVWT6+GvZ6nxZ8tUhe3KWFoe6My6fp6ljmmrpkstimoUZ/H/5ixl
nsK/8stdh/PUMYjq02zX5DfhIpKljV/vyU2HLxzE07KNozsgzZLccaVm3apQnzq8y7otjhrWHuGJ
xwyYshMUN25iLZV0EwKQW3SiOJYGBl5BsHrBRbGMSro1EvEXq9mDWpRbSxBV7JP05DuBQmb2gwMy
fR12OAQSJXxygm7dmkpDyk/00GDeXvYNdARjzE6Tgki+nMy7VsMm6pYalh+Xpa6mgDZLi4cyMfYp
hOocd8YiSKNnisMOazV1hWEH3utw09Xpp+tKHw2ghWWvutfxlHuLNMy3oQBe4BNjkWToSJz0AHwe
na9bSIpm/pLVL0DhbqNkihY6YkUAXt7B8TGRkmb/AmcBaWeNFrV6FsSv1MkuCtMXPxjvc91tCI/u
SAjGiEgeW9S9BD4ZOmNJZEDZhdcRPSpg3UlwlYTpk4/85JEEsG45ZO0APXewNmXaQKL17GLnYfkZ
NbIUi/oeqtqrUuFzJV0HL+yL7/pi2bL2X5kgi/B4KNupvKedSK6b5YqFO+EcpGd2Y47g/odCWwyN
Fy06Kj1nKAYr1TWwyzLAAMcI1sgiJEewo2SXk56rd84LIthi07reLdxXqfN5NMS7LaIBDUlirEqr
WA550fDFmPGS5C9npYW3Cu/SOhlbhVKthT2Idku1Ma+Sz1slG21wlGU6MkBN9lvYxCvVqo+BMwSE
toO6cJiZuukwbEIrI3NPiFXjJR/B9CSgIS798hLGoE6dXiuWTQzEnVRb4BJEkSTWthaIy/QwJLqs
Zjpg5LCDBBZ983NSNKqBqfc01M2RhJ1NnSJZ1hEamMb07Irs4JtQBsbkKY2kj9XL97kf+/vA/LK0
2D04NJlJpBA4S/S1T119g1/3zRbpUbpdM997HOoYjpDAgagZZ7ep4ZmQTmy63rdOkMoVSbqEGjcP
MN6lvZZAraTwITllz1ONEDsY7vM4XtrCPcVD+VRxg3CAWrFuOrqD92aQPTuW04MwiyOQDVpiEbrL
yFTxmbRXbQZqrB7JC2xAPCI4RsR+Rv83Lj2hfXSIITGPvSiCwPQEfu+6gAlJbwrbtAURMnl2SC5l
tYhWWUBy6RJcC2ZDuqFtLlSiR+Uv0yXTXRFEB5MvaDEWFG2zzMbDJl7VQL9UMUczxGaLxcKBPO02
6wbKYdQ4/DCTPhcuSrzpR+/bQOU/NIcQAX/tI/kaPh1TXdrBw1Q613QNNRDt9lWQt7jlaL9MN3rL
7J5rZ0ilwbFpF7H3UunKly8/hBLZYoBk3NX9Q2SXe6rBK0JBm1UYl9oqE+KiiRwwos6JXcfiWzx+
4MsvmXPUd0ranZyxu0O3shz16U3rOFTjcAe6oFkwYziYCVCq8ImD16TaEm8WIl6U0tpgv7sqWI4s
e0szMW2USn+rAz9ZuUWnLfsKw2JvI5knCKDnrI4J0oXlrh2shFRm+uu4I59EDmUoP6bttauVS1VX
DpY6bFCJbRo7O9iWt7bRVSIogAdBQoDrn0zEImO5LQxQrgkpTb6/gdS/cuxoOzJrUAxzbXX1iq8P
6kVNXBfQNZYJQA58fdz1xQW/x6omxSrsjXURdtcE36CZ9Za6MpDlBM0NpaH+6GG8SFH8clnvAkM9
DJO1kj+p9ebasdKljfnGoleoj8TzTtCLtJuIQqvZhcsGwmv8IIwXE7ldnFVbu61X/PtmJlZR8QyW
5TAG6qWkm5MBP2np3ll9eGrR2QXZtMpClyBxOpeqfla7vekMO9gshz7Lr6JOkAUCyKhgfMvMTRMH
a3lMWlTdMhHAxsFbIGiFfgX8g06yRkAZH4fyaO23BHVrTXaYCNblijm3NVAlhSrRNNLZnBb4hI5u
98X6Gs0RoY0XchfW5oggRU1WkdXvWj3fj3mOOhdIOrnMOYOZ3R0Qt3MOqLsq6tcVaZN4pDZQteej
5dHwTkvyevl/pwRvbd7D1l439XNXknNEU4t8rgeViHgCs8kgh+crvLuhqLd+K7ZOJMXI13HZb+Rx
Jad1i2dvKY8zMt81pasVMtqVY9ZLFxWsSpqOHpzzwd55nb0jeYfWEJXjWNOlo3PhjMUHIZwQrkD+
RrZ/Amx2ZRrutooIoFG+TcO2F96xlDrYUUmOfvysJhMuf0g2jEQ6N0jHoh6W5+1DbiTPRt8/GEnz
KverOH9OxHhRVOPsCeOpyEEnFrBGKjRfDR6CAU7tEF9i1b9t6vSCwhsxIdhz9zp3BN2f4H4SAQGB
2U4txgfar6dCNw4uqUUwjGGKqYcUAjDJgZdh6B6wu93HDKIw3VZ50zD59V70kPdN3QPrtAsZg9dI
0Be1yI+THzHKROm+JTw81J5UzTvqw3uFQpuO5pZF42szJu+u16wGfVj5mk8yS6dHz1mm3BThwra7
WyBjV4oaLEdjuDX4DKXz6F0RdxIrJ+uDtOL11NZbbRiXmqYeohrWa+bgejKZz9xkbrUGJr1saxNx
xbjHJLFDQ86k3r0WSU979GA60Vav21uC5MtlziVdwac2k63jqPiRwxscL2iIutvJNxlE/UcXXzuJ
e2twhUSUq2szzq+Qo61Hn7pmsMn56tUp+1RfnCK+TSLnRPz0XpTjm2n2wA9PYdG8KXHwRGnmparj
YtGH6iVVn+kYNDGRlArWj5LygbXKj34BtN9RblN7eBqd6EZeM0KrCT4yP7E7IarM4QBrl9IYdlM1
XaHjBN3WNEw40Kw7tv5Ore+rp07nRdN1UUyPdhXQ5aOdYbavialdhnQB4Pa6N+g35jFGVctYe2FN
Uw8IAyd30I9bux53FRYOs1RWVVefokl9BhAZum96s22mo6dL/3C9FC55Y+2ensAasvVVMyq3IzTt
Sp0OJuqRxM99pjYDwNT8qsSf1tqc1nbon8E3PdpEYeFAG77ixHstk3fH6DaEHjna1YAJRZW8CLO9
A4B546vTczF5e8w8IJEne6/Yya4PdhXREW1lvJsD5ddIv28C8obkNedJ3b3A/rXg5jiZ7W0I4zgq
HWMx+AqNcdPASclswEghT0CZeS+Lh56eiZZnByEQ46eLCbSwbjHtsPV16MXPfuDu/Lo4Q+Fd10V9
XXu3Zvpm4BBeBXr7QI7TbdjGiFbFjt40AyRHL3D3aq0RbGRcxW5FcBB5tlN8QXG1V5o7bmPXAGAe
gtKRBPanUVlktXXHDfCBztJDLroHc+CiyBpGl686UO4QTqzGRNlVgX3tRvYDA8hd4jPbtoe9KIhl
1b27CBBb4I5PuhNdWj3ZAM3Ze+BcjCi9DD1jBy7PePRPSY9oOKsp9xXFB4sVdR+W+lsfMoW0mkIs
pzJhyhFjU7/XPcJ7UyxRizzKl5UkuouJ15wb7FNkg7b2dRrFx7q96Umrz4NvwVhmYLNt0r8QWa+i
GJuSx224JhG4wd40EDxFBrq3R+t1BBTNkZpIrhZHj2Z05ls3qse78lwkdHimzeQUt4MFHGkIaPVz
BQ6LQFuOUZEumHPTJKoyFPb0ZKqs1Ak/Yq6jDOFB2BUnKUCTsSQ8IbDjhV+34UqpHGUB6w7lbXlN
VEtElkqlLBjPbbxveEotZMZ4Eq+zHru0VwzTyigMbaVyKlUE5XYFqQWedQ2LolvlfWcuJ+tc+OVL
a6EnTUdjYUUEjenVwzASlsgSFOeYb6xt3/WWlory2eofapEd04JLpMnSU5YTZx5NwtlYQbTD0LUo
0mpN7WpcqYD4rxsc0oERnoaJ4oRjJunG1KqrTLOzJQuvdWdzQ24U1jZBaGEk0Lo3T5Sb0GCOrgrm
OQAD+DVyuslOuywAlua6uiZT8aOmgWB05nYCEE6aPRdr0LUvFf1fVJDVtHX5miMEnTsnp2syqSV5
ZwnTCpo8Q+s4CxUMX1rjbeemjtUk2Kk2yBW7c5ZhW3ZLhFl+8q4bob6e6OpsOrIyOPs6vXyMPOOL
kNFP1VPJTID2rztuy8DXsxyy7Mtkx+oiVyZStmU+RCyTIqKq0ta9wyhF73UCIlUAMWm+QhN3SAUm
9Ny7mGn5S4ZF39natiiGYGPbfs73269Nuye7iR7wrhrIw2ZREu76MvU20HdA/MjGjwM0Fhm9iUfZ
aoFFMIZWQ6GfzTHZFZWVrm2ClybD7tdiygoCkbD6fzdnGPp9Qo+YVBWDLJy8XJOP2F+H2q0oyvgh
ryPmz2LodhbUw3UeaQQXpWO8QRXZruwyjBAUtx1Qm1FdMmo3y9R9hwriLQxDfHo1+mKnrg8Osi7K
U6CQ3JC0akG0/FLJerG2mA5gSos4h/zxBiqJt/KNIMJrEA4rtW8QycZ7vgRvo/Z1vw65bDQ7Tq6L
0OvXBrQqv3cBmKCidLQJzfrolLs2dvalDgXJ0gg8koI/J4xXvuuyXtJY6MX+w9RRTTA6ZZH2hHeC
92fxqFMJdhqPq1FttqrwGzKOXOMS4cIJDLjcmPjqvVftY31iVSVdC+45HvyUAbejM0Nfd2va2yx1
6mWbYs6o++wNAcbBxlSwsLmd8t0n6arsiiPzyi8Yp5qHELwDL/VUtfajKIzProuCN7qlieO5+8Cr
hmUztCirEV4sSo27vT3k1nUfhyOExvCTMXU8821kLH2Qwre/JDhUVe0cZsp5AVpor2kZM0AH/zKN
k02DefxupKLetL0OhSL3QCVSDXAjZbxKx+xiYDXgJBlID5V1Fc8PukeLGFLSfHVOEl/bBKQE3kXJ
RZBhtuc8JgfJyN8JirbuIJpZiDNLF2q+EPGHkjv5o4810terc8C5eegG0GD+qFq3JItTq0x99Ry7
2BPx2xJeLmEXVLSmHb3NRTga1TWxvwQxteqHPwG+wmCNy1lPd2mOly6F0341TgGycJKaJ1pRR6HF
kAKAcoyEGuwVvZw2BBM+D66Z7iK/fFDwyt84+ifSQeWGjzZY/OjVjrTtkqIPKxucxlDrstsgwKlV
iC0pOB+EMrkvlqU9GjjEPktotnU3PQoj2o9TuCSW2V92LoIUq4eeVcbIcPQr8ugdZgKYcPP6VXBz
yEOFWfq2VJNX+imfzHUWeNFea6J/SAo8cHlvkH5tUfag4HW1m940Z+L9ok6OMW4rEl8iGnbWDkAt
5Gnk7+bBEYBh3dq9r2VIeZn6G2JvmB9Y2JgJkEZalmPKr/gAFUE+QHhWDLgpxwzPrfLhoXUNBbXk
qP6ELCQAIOX8222CixZ5xOBTUPbIyFoAeED6aUygG2qmnNhs0vHacrlqJoaUZRs4m36iafJa9g4+
zfBLcfNXZzCeCHAOpxU9829uEn6riuqZG8fazKy9b9r7skrukmHXjd7r6JWQwygmaSl1B2UEJdTq
/r03DWdCaa+DKbn2o5b0zLy/VygvLAdpPZDg307DADmk76ml486bCJ115aiyFbAKjxSj1l7mHVRL
fSrrbaJEX5VjnEyo00aPNThrv7VmRM5xtrcVrZKBbbeMJjslSl6RIao0zhxOXmkQrYKvHoTlgpvq
TWh79/L/hoe2o/FxGNyYefhOw5eZW9YcKw+kbFNqwJq5xjF0CqT7OFytmtnSdgIzBEoxZe1pqdQ6
i/ei4F12Vj2nIVLg6qFXs+umtQFUZ3culLNeM7dVQyqcdU57rho3smrMUf6X57BqjqKPvDe3iYB8
aE4TZf+GKzvk7MmT1yRvdroUJwWEjMbR2KyhQr7rk7UPgeliTY9ffZBHgK1P2sRvAU8lWQbeSGo6
nD81r3GzPhBOgMGABnA9cUyyNCkQiXX3igoiW9XRk2G8C5ARkbxAAPvamKTUs5SKPnvpqRqzYjO5
m1p3T4reHViEh5Gg7rICbljxZSDnX/RR8m6QOST/UtvNLjCM76q0eu6Taqf4uLVH8ZLy5S/h9R9a
m/Z5SKFTd+4HyXjgUBHDwUici42dU9rLu3ctUK661NxFWnfTZZtJ55xz9Z0olbWAVbCo0/SaEsEH
0hZ0pEXw3vfWOgF2bfOOrufYZCjSwzrYE7Q5P3amQborlzZZwf6mHJHEixuI6Qw89EyDhpiK0LJ2
ZpqxknPeSFPtSc9YNKFKUmjBTLGNbklnWctgxlrgImuNG88S+AmrQwymviL3IyQ1cjHwu2a6f4oU
G+hCfBM7BugVsXbTe4Pr2XHw5aL1d/hFM9M7IPALFmDSLw3SoIVHvWNRFN1OSfz7yGK07I+lA+w5
T3Fw4kfhbhLsgqySsnyxdFOxrzPO1IRR0ujxOMdPTZPeeWZCuXs4Y6179lXOskxJ73Aq3MS5yWS2
kbV+x71rfQ6Op8F5b1T7vopYnAyJLYvvYjdqa8XJyAEgpZyKi9jHgjVYjiTRGd7tkPlDg1K+KPiZ
sJBYcfPDF/ammDjssADKkfgCTPiYThZIPskW1zhWAjVtGOPBYSk1BjpVocE6VUXzTEjml1A6f20Y
2eOgJmfqadvIWzj6odfiL91uV73SHUsOfB0kX2S0GAtDuCu0Evum4lfGvkbanrUrSR9cae6n0RLg
0Jc4MZzgvX5Pc5XOhsKC0T0ESvjuD84pNJK12UyPml4spBK30mmr25ucm0PjQi1UXOBR2Wvo6zf4
AdY+lbrS4jwdRfyOjYsI6qA7SmwfNorQOAB2XxYa5PpMfqHWeEu5AapBguBenFovu6t0E+ZEfuf6
zr5t8RQ5wYq4369Kzd8wn/5f9s5kt5GsTc+3IvTKXoQ65mHRDSQHUfNESTlsiJDIjIGMgTGSYRjo
2/DaKy+88x38d+Ir8XOoZJWCUqcyk9F/Zf9wAVWAMlWHh2f4zje83/v2Ms70qqHMAjnUJ4rUwQgy
r8evicRbTqP/RJdQ5FBvIg72QkbtzIhZe3qGbmxIiHpKWoZoYH227IflRyV24Cwj5KijGnbaCQTc
xTyYLsrVqDIgkoLnZzGhmXWdfgqb+kHPrMsVeLB8QpwOHSNhipZca0SSZlA/WCQUlrTLicUoSISu
JKRiI596QJghbZYYw6xoxk0ej/VSOw4S6OISrng8GSaJ9IQcCq04q8W5hgZLuar68L5dFGF0GlTS
qgeh0CNZ3kgjXrG0+qHyn0zErY+sHGOs1eYdMgJnEyU/qTSeNBMGMVta0gKr8a4ZSnUu3a3XgK7r
ZFwh9b3MpeEiMEcuiGuq/oJUi37hefOQJIuhNjFPxJFNVO8ROhtqsTyXKwOOhrXQUbEuU808gWrv
LgDfI57vYFLQM29AHKreYOPxB2wspgR7rlMODC+5VhD4pquXhnUvpm0RoVW7uDBr+tbho8cQeOuP
uMPcSTMHGJl/Wi21aSx7lNOWnN5lMYAq7DZQm+tKWqPgENngG2MDbn6wPXT1rDgB8dI4pg8p7xsg
GXBGA3gIyCP2dPI7ZLIIsJQhR/8KJrP5oKpo5grNOzP06h4t6hbOExSaOTh/r5nTvwHS8jgPgRci
rHxdVceBlyf9eZpCetvEgsNRG+QOWR30FdRhiPjtoFYh98Urm23Kpv+/vvwOEELAx0Ah/PsV5ksB
XTi4cJ9m0yQO3Jdl5m//77dCs3YIaTMwNE3XQFlZCqXc50ozJWjd1KknowkkA5y0+LxtqVk9hBKF
oEhxdE0zAFf+WWqWD22A7Q5gCd2kFGgZP1VqVm2G2ik1OzoNLaZMwVljfjuQiFIJtUoFa9bPnNWw
Mul89OqCnj9bUH1RwcuuywlllDqkAcSmPzm7X0v2iApiCbydSo/snBoJ74gEHBbPoLwqJf+LoV5S
srw3iuZTZaHgXUvSKdLnlwUklGSLsjWaMdzeJflw85PdLM8p8xXyugeDIpwDa//MiCajRTTJj+b+
4kI4vU5NDZJOdmdYUbSSEZMqId/uLaCvmchJscnow1h9V4fqfChPlORINdBD8tS0HkhN9ECjGclG
uZAgj5LVfkTCGpUOFxgaJN0+pQIFk5iCcRU94wGN6ChrrJHvWytP8jK9kA31a+pYN5TbVqcRTXMJ
LffZ5Hai0aiqN1CSOcYy6OmQOPZ8JFTpSCLRGASx1Yt0SlbW5zqFsKak+QHcCZh/Y1wiTdmjjvg5
IG3RWydERmlAbS3r1Wkd9WofDqvmyfNQr4XH7CII+rUJamW5Qk6LzgYF0YTjulAftIVVUJWD5lkC
Fl2ENzE0hj3YV641g6p50thnFlH+HKcgDqrrUErw3tEg70kB0tx6goGNZSr7WvnFtCpXFqTekxoZ
zKQ8quc2rxJvwkRf3oUwJRfV/GohfVEK58EAYe0LmHUQfCTkeFyCaZf9mjRNfBvR/kQ9GF5MdbA2
mgslxDlbZd5VlZfnkiydg4vtR+Hiq54aZ7XmX1aK5eFxkdfhgbkzlqpDivXJmFQPgTWnmV1Hi0Ja
QdRMIgDUBh6idyGJ3ZT1HMSxcuzr+oMUxzd1sbgpahLQqI3gNdfUg9FZUHNzgLgaue0Mdv2C5BmO
WHSfVvOxaS1OdEOhpSkfRav6moCSPFGKkIBMBZsK1jhV/b6EwlYvLTVK/P4w8iMittoeyzFpoj4i
dSqZB0ijaAnGl1F1kh4wWUQyFRNVrsYxrXJRoHyhv9vsp/lpliRGXwv9ANbdsdKgUBNPQALTs4N/
k2YDqao/Ejd9XKr6gOzdRa2Zo0kejeZReVfSNAmT9zkkNcdW9Tn3ICuGrN6VfO2kSdRwEKr2Yxwr
9xDJDCVSWj05qO4MD47QtVyfGlU1yjxzsMC6CXK+jKhLSagbX+U+kANzqT9JlFZ7EMRkA1+H/EEz
+kGeXieOAXdFfb/5W6OQUkC+5VDNHWQAoLsfTDRtVK4imOgWPooN8rRck3G04ccEdNLT85qWfruf
qovH2so/y3b11dbXjwHXn9wTFUlePSSSqJInpzF0ERRnomsPTARv+eoKLj6k00NrQrkArpmsOLKE
D16ZfAldNCtpc26bXEHJbSw+rp31MKom53XYDFWjvtGt/MJAzFaR/TOf/p6UzDwyAnnvIWkQlfXV
+flqrVOb8i4q3z7RIVNY0dyJM/ZAiaEmikz7kahQxxVobhU/pmd7gQTiH82TUkULUvtYzdOchOfi
o62rfP3JcdSI250WMgKrVPj1yBtmxMX9lZdfqZB7LkDQ8c6DRKEaBkfjyJnoeDghBPQlyk+w3OfI
bdf0dgMr59FPehNpdd1U2W1o+WYvoymrtyhOk4VPtbSUH+aeTSzCtwNMIo2c5jKnRAqX+ILkNuBj
b53e207YnwSLr+rKlIkWatTi8tUQHlH6n0Vyd46zk0JHbTX6aWiGXynvrDDQy/MyxZEpIro6GpnU
ARTMfZrIuDCQIDc1DoiW3VJtU5eXUUXhkEbaNWWv8CpWC+ruVWwP1vFqaOZxPKpSGZmvuQ3TiPcx
TtMvjU5ZT0XZZ9DUxmhO8oMlogcbMupIZprLz/ADzFax4vSysbSivTfPKxdnGoKHXMsgZLmSkamL
bfJCGKuzyjMgFl2FswKu6b6T0pLNG9CTYGnvKYH8EIZUXBo17lvKBL3U0LlZLxHKWWXojK1MimaU
Fha5XWGQ5ce1/gWwEBlSGSGFQgrP9LIC/52SeqRcyUtC54oWCbmzsGfWOeGStLqkEoDlj+UZTNb3
UEiOraaaru1ACCKrPSgbeCabZdIv+C6KhW2x1fwhakzIfQudrqDVPSQEKyDR66QvBTLqZgHMlzmu
r7waUb/k3/pUR1K3Vzmc90kyXE8i+u9Qn+uxZXc27c+keMPPyvJG5gXopw5Nprn1KaQBlPC0QI+I
EFgNoRextHRs63R40w4GE4lyxeNHotehNuNoj2BR44FJf+4gN6k6LedST68ml6TezjWbEwO0Z7is
QyQZ7XO7kGHpXT6V/qkuBzNreVVo2qdmbl2XzZzEfAT9sr78ohgFu2JEH62yvjPU+Vlufi6M5iFL
o8+Kg7xMtQgQU8htsmxzZITTu3SymKoO/Azokvqw92SgYqCPIpuIgOV6uFSicymrZXi0RGqxSk/S
NL63PJWWcOK0XpCvHkK/hBiQcmJi5VMEmdO+mUCroIGIA4cDMY9Kbdy0e54MNQpp5svKrCHmUHiw
LYeC7EIijZ7aLjTb96GupaT7ijtTryj3KoRhun6Zevn8CB0CousFFBvIfvUAS/uDkEbYeqmcLaBp
4KQU5ok3sSFJg/+ITAESpQh99UmpQcidayokdNDdywu0hw3UU3pZQlVKyeCTMNQrKwcEVVnM2TFW
XwpTPoO+w/Sbu1gN2S3JP58UiOVKV17j3NChz+ECqU9P1OrBidQZmr6UsuzolkTzBeZutPKARwFV
yo0HDWlAE4m3usRX8qDtEPLG/l2kkxfJfAXy7fxmouv34UcoQAtSCaSpahPiEygjR/TmntorhCDh
PYKdzBZaY2FxRbGDI0wnlhXgW64NNIT8FX2LUXZBLPNRny/VkTWnG1CVoz58Rmd1XtL+CM1DlJ1A
IDOyoej11E8bpyzqgx/3IbyCnW0Sy0cJnBCL0DpPFtk00qrblQxfBdyNR5N49ZTbi/FSBtuynE/t
4MGA2jMqw68Fghv0GfnEYml2BTcf+dsAiFVmXMCp6vQkfFjHRHI4ZMc9G1aICNqv1ZJeqskEMllS
MEYvVpfnlrq8XZZzfEhQ6UMUdoViQ3qCl/cpg5I6KaUJFJpZ3ZNEW2wBelGHTq70rmsZ/uaUumkB
orDvVQh5InkR2/pnSQ+vUHX+ysvXCzMKH42aPk4cBS3L9Eq4iVFgntQw5oIAoj5K2yzQp2RgBku7
h5F+DBMecmKF3jwiVcv3G64Xq3vZh2g0QxwQqEWD0JGuDBvfnBagGyudEnwhcDN+M4MoC/MFnVns
219U7ahejCar5JakYSJKjaShLBIlSWncNpV+IqUws9oLmQcpDT9aPOxKfArX3GKkOuVxjiTgSGqW
s9VaCoa+WZdHhYl07EL3zpNaw4g1MX3s+L4kJtWgr3qTxRDl2s/wu8NzkE0wZL5sHet5AvB6Ckty
BtZGgmO0cUYW8r+IoiIfaBbDEm/O8hp/kEuaNUzROOhVKLaTZ1nqR2jAxQ0cDmDp5osItgSdTi+5
oGQdou2ZWWCmQFoMllBBo8oAURz0KnfeagVOZKIOqgK6aliZcepX6e2aWmdvVZLLzpX1FJlGobK8
uqTMM4IcskH1xL5wcLkHsZXVsG9HxzCllUBCwnvPn8zoPOwD/Uv7Wupzd5XPUcNJm9fLARRXPKR4
KNQhwuNV6jkIWepjk/Z06As19HELTwKkeJyp1eqE3vDR5NyaS+pQU2+ge0ZHR2rgZabiYpd4FgDr
P1YethwQCXeNYtM8JQeuV1HQR/1zalqQzJQGEqPo9eHG6OsjqgrNwKHPKJOt8hjiETWASiXSsMMG
fB2VFi4HcgI4SrinJfp3fa1ByEM4QBE4yoZucwnyjOFIBulwpNOrh8b25D4PQSonxnVIlyQFxyXJ
+9EqgzQIVpLphiKpaUqwzWsAnVQ41mZ5I4QZ1tQbLLuRB5bh16MyNz4bWoNFyrizhZ8MUn2pkP+j
VThs1Hu14SWQyvo0im7XAIHnhWUSICZct1L/BJz4htzlTeB70NVmKuCxmGgl+1IEiKxyrHA68rFI
R1Fc7TWUFfr6kn1Rwe9LEQaVxxLKX41sn5MgGSuV5bDJoLKFGgRMtMl8bQOPn75zkmXz1ACKgHyE
LyGCF2jkqdFpKY4d4KsV4L/lOkAjXDLPtdK6XJYgF5NAro5trCb10ot6ET9MygW18fLMiCXai+uM
HLkjDwPIN+fIofUrKSF00KR7lBOy/jxjKxFedDjU/sIcytr8E7wHpK4raCGQx1RG6zQf0gE9a5YI
86yNQPCvT/Atqzo4kefobNVDkXiC7yP0+ipMpyegYoZOAKpzidLriVxksIIqFYDdyrla2AYcE2F4
VvjOSI8SfxTMFSEybQ4DDlrslEDgAPMht4Vq4SQO7mPzU7qOnUGzjq78WAfuEmjeVUbQFFO8PgPb
oJvV0MeFH9Efb/bSYiI0UyplgAzfzSok+KWp3Owv18DjyB/SrJzN7wFfkjDMAZYc+WU4oqUOLI2S
h5eb/zShSiMHFGjHExDB84lTAFZZ+7zJJHHjqP6kVYoHXFCmuh1/XHpobxuhQhyEPjPwdp62yAmT
o1IBC7iI1As6Bc0vUXJRqdyo1LoE9HxSgcYbxEjXacXiIdfqR7Y2G2neKkURcCGB+F1e2IUgCPTK
8AhZ4COvIjMJ6JxIy2lGIeo8N17pZaeExbEGMUFmhMvpZHmjmnF6D5vGZYiw9blVGDO/hL0GRmjQ
o/dzL7wLZB7oTJtooEyUI02SZstlfhdmwvFBcaWvlMt6UAZculojnJLlJWC0/qIEoLuAYZVSXyyj
sv4xNz2AUmXg9bNlebtCpiyojPtwoXzSzOS2kOnpcwK/B6HiTb6MpnQjTvXauo1s67zQjItVmN+U
E6e6ATN2pAKEOPIQVIZ14h7yiCNSYcdzmZhWQMv1ZUAJVJVooYQmq5CKI5Gm9Oz1TVbY0cCyImPI
jRrkiK4Ncd6oiVXpNfBRwHLrfChFEpzPunUbL4OMIwJbWLgwj2NbqAKV0PPLYNfDCSJQEs94gOhE
TwvtoCev1E8rH/vtaUvkgJvQtee1dhrfwF0S9W1Z+wr3P7UWxRC9qhbcvNYQYMmEiHixQOdnHtOD
WR1VFmx08vrCUo0rVFzhrNBOOXmeF2AIjeSzbkFRg54J6j629ziH0XmZNcA8nKeCijOlkMtirT+t
peVnBW2enh6XXz3ppJik93Ni5l6muX4N7paGOJDBfWce1aCU8T5SYQ3Bv5/k6xoEwiI/JjgJ4+Aq
qbD8ttUzI1iPJmFy5yzTc62JpxUhDhALgT0VhQEZlqumGipQvQB3UAhXY8TXSQzgDaxJSBGoVEnS
p80Vz58Ka09wVPWQB5bKKyOuQJGirGzXc+uIDJpMNSYEAeL71nGezeHtm4QkeXwSSHLG1hfj1UIe
h1AP9pZlTR7Rpjk9pB5tLQXrcUnQWTjxoBJkQ0kYLY8nE+veyCH2VWuUwuwpnSb65ULSBj7CO8Rd
oWDox02ydLTiln6gHkU5Ks2w26F/Z+knFPPcCa0Fp5Gsn6tJpFNptAlzivW0mkvNmUxl0EbM5nTu
OXe0OXxcASvMYxPhxJC2clpTXM/MvjaqdY3uAPTCEEU4c2x2rgdIuJcTUYgBlEPluBwU1roXGkRS
IEOJpZFsXA8koxjyR4VvPSUgF23ivQmJTNj+SDkFdXqb4f3VYGNKAX8CCXJnltYXRM5LUGsT4NBo
0XkVfDrzbDzPl+ntPJyfxJndDKAIWJ1CoscyGJlB13U2KGEts6DXHcaT7KHS/WGmAXya2+ZIr5NJ
Pw8oOBur6AZBQuPIqtSnyRpCCPSG7wJ/9aUy6uhIKWhdy1ewYa+s1acFFf7nduu/W5VAfNAfHZY/
1wn5bY5vtkI+t3R+a5Tc9ATeJa/6JX/ol142mr0e6Md6KxV61Fv1hM1Am7bO7w2woOeyKKd0X+rW
oWFbMn1mNIXZUMrD2rJIYqzN5q8V/RBKNse2aHlX6f7Xnj/vxQK9nvnrftJf+53vfYHnxlPRXWrR
ZbfXCpj6oUHpQ4NhhnKJIjrwXiyAah6qNIjSqM3vqLoqSi183G+0ACo7ttcCGPIh/Yq0LeL/y4Tk
MtWaFyugH9I/C82aZdsGnYgs1O+2AuD59lwCzTk0bRVaIl2VTUNXHQ7ViyWQrEPHtCkS2DSSQH1h
2RyS3+sUmHufApOaIiJ5pqV/KxC2lsA55AJApUdfmqXommH8divA1PY8BYZ6qJoOCp4mFUtNtg3u
+otTYByaCsZQZZkswzHo+/7dDoG992tgHpqqZtmmw10wHUNrvwaiDZ9/bNmk592xaG/53VbA2XcF
DOWQArhqy5ajqpq5oQ14cQYU0eItyG9sR9UNU/4Nr8EriMFPuwT0pEOngDugqyo2X9CTvFwC9VBw
VSqyxkFRHXFJfi9TqOzvEvAV4WcxLN57GzDEy6/PS0F/v6Bt4cEweBaf/Y/fyiHY1yXSOeWwGKiK
zjUXgBDwHS9OgMQBMegbFMyRvL2gPH47S8jd3fMx0M1DEDTssI7Oh6mZgn/sxRrYhyrlKygRcAx1
wC768/v7Ox2DvR1DUz2kvKTr4IHwADVDwHheLIFiHlq6Bt+Jpuo6VCoidPi9LAHu3J6nwNAOBRwK
jindsY1XSyCpxA7IrUHkxDLY8NRxU350DX7grPwRR/aRxJluwsxgRiJsJnh2BGvPu7+wDTJfD/At
vBIxlG7h2fwB+dr8qoCyPQ/+HGqJn//16SXFzyYGevGX25jo5f/+7Su+/vA3p7X9w+NglrnZk7/e
fOH1t4kKFpl/+aee62du0OIXUjB3f87jFRER20EmgID9e8P212lW5ttxxJqId23fUUdu4x6MiyxI
t2OJkTEb2x/fBAz+0IRPMre9COJy7jvfkzxzZ4vtOJu5drG4zHXZGlRYpn3neppk050lUDtYgrOy
hotkO73NEoiAd9/Zns8e3bhNi0XOev9xr6KdNTBxgPed7A0UXdl2mM0SiHh431HHLjLTBx8y97GN
bFVlvIe9B4dvzd0OI6asqh1csvs4KGbTzZwPhlGQucWsZSNUQf+879Q/QmR20HPj+XaozfRFYLHv
yJ9n0axlJMAK7z/qKFnA1nY82/DbbYcTcyZ30oXRvCvjx4OTnA+ZthZbIepULOFk7LsuHx7Lg4sy
b52Xb6N3cGj+2+1wPLx9GA7++4HY2lkWH4x3T6dg3wL3YxqgC0Q6gX/e+1pvPaV/5CFfP7DtJOzP
//23Rd6cRc2w9/cOeIP/3Le2J/HMDffib/8+rkTfjd1p6xB0YZFH2WwWi8O73VCxhCJB+ef3+zUX
5WK2Cp5a1HOK4EHcd9gx3lRxcI3Llc0OmPbBRbAsZ7j526E3R0DkhPf9pG/WdFy8MqOCaXff0fsM
kLmLgw/RLINPcjvgZvaWbH/vYmNmfsjn6rtZ8Pg423lxZfLm0LRsP/ANl+55/L/uAhPLW/IPuffQ
ecas4yvXvn15kyfW4J3faYUKf9EF//B19ySQ0Nndp29f+QePwIcY1+hJEJZuxxEHTDGdV77cT46b
77gvirrniMMyS9JZa5ayIbIU7Yv2c9N8blB664pt3oi9xv5Q5uIC76wDV3fPhRhD4ea/ZRZg1XRe
mbWfWw8W2d3ZOYQtIJslMQhThkpXFWnS3TUv/+TJ/atNA4IcnIlthPwydG9f+dZ1/s9w9RfEW+2j
9GqrX2zDD9/+aZJlratPvqd9oX5hVHHw23MVhZV9h+3NaC8to+1Am4fw1fX/+dn2kpyF3XgKx7Os
mXlJFcStJREV9A4m7+4kZF4bxF+YPA1yPOKt6Yrk9b7THcziyM1aEVwXodZJNtv1JAWT/r6zHeZo
27YXAf9g72H7zezJ3xm2g7U9Cl650+9HS+9n/I7cLJm9FWcS6+y9FEdk555aj68oze67b6PgkQdy
JzfjdLBzIxLKcT5bb6cobIXQ99h7wrOM/FR72C7WgRCrvboi7b7vZPtZAiqqZRoUuYNxj8sYm9Na
BMA2+8/35OmVcSCZ0MG4hbtoz1ZUlPdd3dNZtnPAFFGi23tYUlEX7rqd5tpguPYd+dwtqp3TIJj/
9x42KPxy1zXZVA/3HXm8SCp3vjvlDtb4PMCuw3xPLmun8KJ3YN7Py9UsekzKzNsu7iai0t9NiL1v
4i+SxZQ1aY1rdGDWEAJwdzIxRgdX5ELY9tZkzQ5273JW+LPsdTZVoKX2PXKEg7XbthVdPM3XIsM8
3U5vcxy6SPtew65Rem67vtVFZu4WwvQdf0qVO7AV4kbPdgcWqlP77tt4YzWzIG6lE4F7dDB0ulOd
VbuoII4rl4Aua50JVe1iievZtP14IO/VwSrU6IA/37rtYJv4q4sn734uCuAt51J9ndcp/8wx/GBw
+y09e4ZG1zRph42vs2Y/P/z3ZX5IuxTrN1KnPzj370mz7Dn0eJbtFiytDk4IBa7ZQfIV56WVaFcM
pYsq9g8QCe25LGfIWFUt8wGxEDpv7zq2f10afJOl/QdMdb2Zkjber9j8dTsh0vD/gBux8Cg9tTy4
Dh7UD7GHO/TyFXn3ir3vGdMym9eUP18OKzpb9nUsergrLXsmVNf2HrTMyngabAcSD6kApO47bN93
W/5EF2/o7SwtHxfBk7DsuN0HUK56LSMppL/2nrgY9OC/DG77/3U7mFiTToqoYOwgimptod7Buegn
UQL/1cvpGh14b3/UfDeFvvhgu/ytz+kgRu276ezgYZZNW16X0Hfbdy+RriX2LVqH2+zAwx/CvVRs
pydOh9nBZIfL0i0STNziYFTigrbMh5CT23c1hllQZO1hu/C1hoUfJGnbMlsdXMQ7bvjIjXbcQ7uD
wHrkPrYvod3B9o38HYv/vrP2/kvy+iDQK7j/Sej/7f8Us4Pp//23/3FSJUHWundKFy/V2Sxet87v
GwX38qdjqPPgcdcFULoIns5neQIbyXZdxYXG2d7++OtxE/PdWQW9g5f1AliV5+ZPOyDSLh4Scr3I
PbWPg5CX3dfykHtDaGY7zmZ9RdtTB8PuDNrBPb7gKX3azT92YH0v3BL7u5vJUrp4ji6SRthJgGXb
Nd0scRfFzMsAr7s1ahemfTNq+8WATXf7Mb9+4Z7NpQRDXO6W2+E2a/EaivLz5ucWn76NaFTlDkKQ
bwiaV2gqtYsy1lhI6raTsmoXZayxQDS6B+ezZCdXpnRgLsZkfHeRSl00YIzLnZ6GDd/AvlboLmkH
IarWgYc5/tv/TA5Qif7b/9pgQa6zv/3v+CloI87U72KffjC3Bx482MFYbWgo9l4VN252jZ3aBQL4
3nt1C7uoHMKFNgdpc3Dk5i1HgD7krSH5dbtEc1Ww48eqRgemY0iaAUxp6xFUzQ4cxC+v/G61i2rZ
lyB6dB/r1jOldtFT82xDX9/vLspwcM0d3OG+tCpbxvttS39dAlDdILL3TQG+nL84+vQrvvyjoUhx
b9slW5+1/ZvtH36vMxAYXdC0z0MH96Kf5IV7cLuDI+7kxi0Oxu6ickEqbs2C8C9E+/K+FnNE+D/j
4WvFTa+Rz+VPh03HSTwVSNrtFDcO0fsJ7Pej00sWOHO9sjVjGve3H/TrBvOaWDpqD/s+Yuqt0/md
M9tlD48Ib7fH/R8I5vvVI6kRcJdaKcsOPLwPlG8f3SBsD9zBS/shoymvHVl0EBPSP+gt3Oks97dH
W9yhLsrNF2tXYFtbw3YxYb/c3bQOzCoEjfGs5WxoHcy1j6+RTNt71oVHN86Cg3MaP1tmpIt0ERe8
XdvpwkXESHsHZ+I/4w+3L4+D0kWMeRIjeTPb8fMVWAn2frUYub11cBbvP+qpm7ZNg9JFw/HZOvPW
za45U7QOHOZnSMBZspNfh9Ft/8V4dm7fGLuDK30Gh8Lcf70kHdzrc7ddklK6KCui3uQmr66I0cEq
A3KhFLxzlrtwGUl+ToOq3dqumB28dSKrut69011Uoi5naTtlpAihq33922t8RUDVbzUFKELiav/x
569cFUj1OhgYdpggTSnJtVxoOtH2H3sMHsxNMRvboTaOheC+23c57nw32AV6qmoH9/rODYPXKw2X
WQdzdgNyrNtxnn2sLmZMbke4hbtmTu3CIt03j7M3lqMLhPVDMBOaj6316MLUnRRgPtJvF/Hl6Iqh
yh2s91kZu7lP2uSZZ6L1CUjgdeAfjFPYQhbrt2yJpgi2pb2vz0UwnYIhHLp5sR1MnMdnLqd/f3Qs
xA81u4/9YJ7gor+xRHQ7WxACbz/114PozfvgHpxRd1pQ6s3n7lokRaZey9iQKzK1LqqddwEoFIla
aruAaKGJqMld7PkMX35ebvf8nweBm6wJc4KDGwBMbitr66DNqHZRqRok82ly8M8kAOdEf0E7J4Gm
EoydHezUmVsGWdBqcFSggERosgMX79qVFoH0RO+glOfl9liJw/ztMzqoxAJ5994YuQNbcu6mhb/j
jTwvzbvvzV+XDwKk8cxasW9O6OVX+A/LwX7Iyke3tXvbH37d9sDkEJAY3BSvem72SOVtO+jmWd/+
sM8neMhMt7OlXfhNYrakd1uuXhctegLOBL0eac3W0F3EtZdu5VLxfuMt6SL87LtrGnC2Zne7cc+P
4fanX9/G/s7Z6wIXMkgiimJtEpEuvI7tuG9DIbsI6aA32mVN6qI364hhn3yJCsMU7qGyXUbuAhpx
DKtfKzEI79b+Z+OUy7KzjUoXnHDfluPCzUTxdBc20wV0VnTM5AIh0XIelS5o567pJi8SUdxqeTxq
F7SX4+LgLCiKfGO2L2cIqm43cWO0u4gN+Ijz8qmdZoEGevs5v25I7mi4C6budDP3u+TR3UFldMGb
cUcg+bw4fQ5mkr9lFNEA3//LsEoPARwHcIcJ0jABdn82Da+SEF0gChETLILc5yMzRIXf/FJdXIr7
8Xc/oYOyYY/W4R04q9pFabZP+ZS843ZfN5ehi+hi7LYdL9XqwN9/ppwbQnsDNqRs3+AuQHbP4+Mm
cSoXs2j9clWMTrBlBX17GS3xL0dGHqSL1CYX69nst8ZWrPfL4S9d8eE37MPfp7r8FufVf4rAYjRL
MCgtx7+LRO9tme9kvREN2e7nHg8Ixr1N0qK+T170150KAfL5hwQdCL6uXfjn+235f91GPBPd7Xsh
Qdv8mfH/LQhcP2SemFG71N1FarVHmW2H/KWLruxe5jZtkF4XQNw+xZ9WvrSLVGk/WSS7jU1dJPaH
T0R4bWRaFyS2z/GS6ErbaXHqAl555C7mok71lttpdeBKj0ogNq03iLTn/q/FmKw6tZnW0VC6IDcT
ZVIyZy23ShGKaH+ah19jOL6eZe3sbxddb/dZuTtZtYsb8kDfQgNRcmvj1Pd7nH7xGXjrf2vrgIjf
eFrM3Oxf/x8AAAD//w==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bin"/></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27" name="TextBox 19">
          <a:extLst>
            <a:ext uri="{FF2B5EF4-FFF2-40B4-BE49-F238E27FC236}">
              <a16:creationId xmlns:a16="http://schemas.microsoft.com/office/drawing/2014/main" id="{00000000-0008-0000-0000-00001B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manage an </a:t>
          </a:r>
          <a:r>
            <a:rPr lang="en-US" b="1">
              <a:solidFill>
                <a:schemeClr val="dk1"/>
              </a:solidFill>
            </a:rPr>
            <a:t>online retail company </a:t>
          </a:r>
          <a:r>
            <a:rPr lang="en-US">
              <a:solidFill>
                <a:schemeClr val="dk1"/>
              </a:solidFill>
            </a:rPr>
            <a:t>that ships specialty products to countries in Europe, and you are preparing a workbook to </a:t>
          </a:r>
          <a:r>
            <a:rPr lang="en-US" b="1">
              <a:solidFill>
                <a:schemeClr val="dk1"/>
              </a:solidFill>
            </a:rPr>
            <a:t>track key business metrics</a:t>
          </a:r>
        </a:p>
      </xdr:txBody>
    </xdr:sp>
    <xdr:clientData/>
  </xdr:twoCellAnchor>
  <xdr:twoCellAnchor>
    <xdr:from>
      <xdr:col>1</xdr:col>
      <xdr:colOff>0</xdr:colOff>
      <xdr:row>10</xdr:row>
      <xdr:rowOff>107983</xdr:rowOff>
    </xdr:from>
    <xdr:to>
      <xdr:col>15</xdr:col>
      <xdr:colOff>191548</xdr:colOff>
      <xdr:row>25</xdr:row>
      <xdr:rowOff>174360</xdr:rowOff>
    </xdr:to>
    <xdr:sp macro="" textlink="">
      <xdr:nvSpPr>
        <xdr:cNvPr id="28" name="TextBox 21">
          <a:extLst>
            <a:ext uri="{FF2B5EF4-FFF2-40B4-BE49-F238E27FC236}">
              <a16:creationId xmlns:a16="http://schemas.microsoft.com/office/drawing/2014/main" id="{00000000-0008-0000-0000-00001C000000}"/>
            </a:ext>
          </a:extLst>
        </xdr:cNvPr>
        <xdr:cNvSpPr txBox="1"/>
      </xdr:nvSpPr>
      <xdr:spPr>
        <a:xfrm>
          <a:off x="190500" y="2012983"/>
          <a:ext cx="8725948" cy="29238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Orders</a:t>
          </a:r>
          <a:r>
            <a:rPr lang="en-US" sz="1600">
              <a:solidFill>
                <a:schemeClr val="dk1"/>
              </a:solidFill>
            </a:rPr>
            <a:t> worksheet, use a formula to fill the </a:t>
          </a:r>
          <a:r>
            <a:rPr lang="en-US" sz="1600" b="1">
              <a:solidFill>
                <a:schemeClr val="dk1"/>
              </a:solidFill>
            </a:rPr>
            <a:t>Product Name </a:t>
          </a:r>
          <a:r>
            <a:rPr lang="en-US" sz="1600">
              <a:solidFill>
                <a:schemeClr val="dk1"/>
              </a:solidFill>
            </a:rPr>
            <a:t>column using the information in the </a:t>
          </a:r>
          <a:r>
            <a:rPr lang="en-US" sz="1600" b="1">
              <a:solidFill>
                <a:schemeClr val="dk1"/>
              </a:solidFill>
            </a:rPr>
            <a:t>Products</a:t>
          </a:r>
          <a:r>
            <a:rPr lang="en-US" sz="1600">
              <a:solidFill>
                <a:schemeClr val="dk1"/>
              </a:solidFill>
            </a:rPr>
            <a:t> worksheet</a:t>
          </a:r>
        </a:p>
        <a:p>
          <a:pPr marL="342900" lvl="0" indent="-342900">
            <a:spcAft>
              <a:spcPts val="1200"/>
            </a:spcAft>
            <a:buFont typeface="+mj-lt"/>
            <a:buAutoNum type="arabicPeriod"/>
            <a:defRPr/>
          </a:pPr>
          <a:r>
            <a:rPr lang="en-US" sz="1600">
              <a:solidFill>
                <a:schemeClr val="dk1"/>
              </a:solidFill>
            </a:rPr>
            <a:t>In cell </a:t>
          </a:r>
          <a:r>
            <a:rPr lang="en-US" sz="1600" b="1">
              <a:solidFill>
                <a:schemeClr val="dk1"/>
              </a:solidFill>
            </a:rPr>
            <a:t>L2</a:t>
          </a:r>
          <a:r>
            <a:rPr lang="en-US" sz="1600">
              <a:solidFill>
                <a:schemeClr val="dk1"/>
              </a:solidFill>
            </a:rPr>
            <a:t> on the </a:t>
          </a:r>
          <a:r>
            <a:rPr lang="en-US" sz="1600" b="1">
              <a:solidFill>
                <a:schemeClr val="dk1"/>
              </a:solidFill>
            </a:rPr>
            <a:t>Orders</a:t>
          </a:r>
          <a:r>
            <a:rPr lang="en-US" sz="1600">
              <a:solidFill>
                <a:schemeClr val="dk1"/>
              </a:solidFill>
            </a:rPr>
            <a:t> worksheet, use a formula to calculate the number of orders from the </a:t>
          </a:r>
          <a:r>
            <a:rPr lang="en-US" sz="1600" b="1">
              <a:solidFill>
                <a:schemeClr val="dk1"/>
              </a:solidFill>
            </a:rPr>
            <a:t>Country</a:t>
          </a:r>
          <a:r>
            <a:rPr lang="en-US" sz="1600">
              <a:solidFill>
                <a:schemeClr val="dk1"/>
              </a:solidFill>
            </a:rPr>
            <a:t> selected in cell </a:t>
          </a:r>
          <a:r>
            <a:rPr lang="en-US" sz="1600" b="1">
              <a:solidFill>
                <a:schemeClr val="dk1"/>
              </a:solidFill>
            </a:rPr>
            <a:t>K2</a:t>
          </a:r>
          <a:r>
            <a:rPr lang="en-US" sz="1600">
              <a:solidFill>
                <a:schemeClr val="dk1"/>
              </a:solidFill>
            </a:rPr>
            <a:t> with a </a:t>
          </a:r>
          <a:r>
            <a:rPr lang="en-US" sz="1600" b="1">
              <a:solidFill>
                <a:schemeClr val="dk1"/>
              </a:solidFill>
            </a:rPr>
            <a:t>Revenue</a:t>
          </a:r>
          <a:r>
            <a:rPr lang="en-US" sz="1600">
              <a:solidFill>
                <a:schemeClr val="dk1"/>
              </a:solidFill>
            </a:rPr>
            <a:t> greater than or equal to $100</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Countries</a:t>
          </a:r>
          <a:r>
            <a:rPr lang="en-US" sz="1600">
              <a:solidFill>
                <a:schemeClr val="dk1"/>
              </a:solidFill>
            </a:rPr>
            <a:t> worksheet, insert a </a:t>
          </a:r>
          <a:r>
            <a:rPr lang="en-US" sz="1600" b="1">
              <a:solidFill>
                <a:schemeClr val="dk1"/>
              </a:solidFill>
            </a:rPr>
            <a:t>Filled Map</a:t>
          </a:r>
          <a:r>
            <a:rPr lang="en-US" sz="1600">
              <a:solidFill>
                <a:schemeClr val="dk1"/>
              </a:solidFill>
            </a:rPr>
            <a:t> using the information in cells </a:t>
          </a:r>
          <a:r>
            <a:rPr lang="en-US" sz="1600" b="1">
              <a:solidFill>
                <a:schemeClr val="dk1"/>
              </a:solidFill>
            </a:rPr>
            <a:t>A1:B15</a:t>
          </a:r>
          <a:endParaRPr lang="en-US" sz="1600">
            <a:solidFill>
              <a:schemeClr val="dk1"/>
            </a:solidFill>
          </a:endParaRPr>
        </a:p>
        <a:p>
          <a:pPr marL="342900" lvl="0" indent="-342900">
            <a:spcAft>
              <a:spcPts val="1200"/>
            </a:spcAft>
            <a:buFont typeface="+mj-lt"/>
            <a:buAutoNum type="arabicPeriod"/>
            <a:defRPr/>
          </a:pPr>
          <a:r>
            <a:rPr lang="en-US" sz="1600">
              <a:solidFill>
                <a:schemeClr val="dk1"/>
              </a:solidFill>
            </a:rPr>
            <a:t>In cell </a:t>
          </a:r>
          <a:r>
            <a:rPr lang="en-US" sz="1600" b="1">
              <a:solidFill>
                <a:schemeClr val="dk1"/>
              </a:solidFill>
            </a:rPr>
            <a:t>B5</a:t>
          </a:r>
          <a:r>
            <a:rPr lang="en-US" sz="1600">
              <a:solidFill>
                <a:schemeClr val="dk1"/>
              </a:solidFill>
            </a:rPr>
            <a:t> of the </a:t>
          </a:r>
          <a:r>
            <a:rPr lang="en-US" sz="1600" b="1">
              <a:solidFill>
                <a:schemeClr val="dk1"/>
              </a:solidFill>
            </a:rPr>
            <a:t>Warehouse</a:t>
          </a:r>
          <a:r>
            <a:rPr lang="en-US" sz="1600">
              <a:solidFill>
                <a:schemeClr val="dk1"/>
              </a:solidFill>
            </a:rPr>
            <a:t> </a:t>
          </a:r>
          <a:r>
            <a:rPr lang="en-US" sz="1600" b="1">
              <a:solidFill>
                <a:schemeClr val="dk1"/>
              </a:solidFill>
            </a:rPr>
            <a:t>Extension</a:t>
          </a:r>
          <a:r>
            <a:rPr lang="en-US" sz="1600">
              <a:solidFill>
                <a:schemeClr val="dk1"/>
              </a:solidFill>
            </a:rPr>
            <a:t> worksheet, use a formula that calculates the monthly payment amount, assuming the payment is due at the beginning of each month</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Summary Chart </a:t>
          </a:r>
          <a:r>
            <a:rPr lang="en-US" sz="1600">
              <a:solidFill>
                <a:schemeClr val="dk1"/>
              </a:solidFill>
            </a:rPr>
            <a:t>worksheet, add a </a:t>
          </a:r>
          <a:r>
            <a:rPr lang="en-US" sz="1600" b="1">
              <a:solidFill>
                <a:schemeClr val="dk1"/>
              </a:solidFill>
            </a:rPr>
            <a:t>Line Pivot Chart </a:t>
          </a:r>
          <a:r>
            <a:rPr lang="en-US" sz="1600">
              <a:solidFill>
                <a:schemeClr val="dk1"/>
              </a:solidFill>
            </a:rPr>
            <a:t>and change the Pivot Chart formatting to </a:t>
          </a:r>
          <a:r>
            <a:rPr lang="en-US" sz="1600" b="1">
              <a:solidFill>
                <a:schemeClr val="dk1"/>
              </a:solidFill>
            </a:rPr>
            <a:t>Style 5</a:t>
          </a:r>
          <a:r>
            <a:rPr lang="en-US" sz="1600">
              <a:solidFill>
                <a:schemeClr val="dk1"/>
              </a:solidFill>
            </a:rPr>
            <a:t> and </a:t>
          </a:r>
          <a:r>
            <a:rPr lang="en-US" sz="1600" b="1">
              <a:solidFill>
                <a:schemeClr val="dk1"/>
              </a:solidFill>
            </a:rPr>
            <a:t>Layout 4</a:t>
          </a:r>
          <a:endParaRPr kumimoji="0" lang="en-US" sz="1600" i="0" u="none" strike="noStrike" kern="1200" cap="none" spc="0" normalizeH="0" baseline="0">
            <a:ln>
              <a:noFill/>
            </a:ln>
            <a:solidFill>
              <a:prstClr val="black">
                <a:lumMod val="85000"/>
                <a:lumOff val="15000"/>
              </a:prstClr>
            </a:solidFill>
            <a:effectLst/>
            <a:uLnTx/>
            <a:uFillTx/>
          </a:endParaRP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29" name="Google Shape;7890;p302">
          <a:extLst>
            <a:ext uri="{FF2B5EF4-FFF2-40B4-BE49-F238E27FC236}">
              <a16:creationId xmlns:a16="http://schemas.microsoft.com/office/drawing/2014/main" id="{00000000-0008-0000-0000-00001D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266721" y="324460"/>
          <a:ext cx="2531584" cy="662266"/>
          <a:chOff x="2656994" y="1676486"/>
          <a:chExt cx="2531584" cy="692746"/>
        </a:xfrm>
      </xdr:grpSpPr>
      <xdr:grpSp>
        <xdr:nvGrpSpPr>
          <xdr:cNvPr id="33" name="Google Shape;7887;p302">
            <a:extLst>
              <a:ext uri="{FF2B5EF4-FFF2-40B4-BE49-F238E27FC236}">
                <a16:creationId xmlns:a16="http://schemas.microsoft.com/office/drawing/2014/main" id="{00000000-0008-0000-0000-000021000000}"/>
              </a:ext>
            </a:extLst>
          </xdr:cNvPr>
          <xdr:cNvGrpSpPr/>
        </xdr:nvGrpSpPr>
        <xdr:grpSpPr>
          <a:xfrm>
            <a:off x="3318753" y="1676486"/>
            <a:ext cx="1869825" cy="692746"/>
            <a:chOff x="1613474" y="1288575"/>
            <a:chExt cx="2016340" cy="692746"/>
          </a:xfrm>
        </xdr:grpSpPr>
        <xdr:sp macro="" textlink="">
          <xdr:nvSpPr>
            <xdr:cNvPr id="37" name="Google Shape;7888;p302">
              <a:extLst>
                <a:ext uri="{FF2B5EF4-FFF2-40B4-BE49-F238E27FC236}">
                  <a16:creationId xmlns:a16="http://schemas.microsoft.com/office/drawing/2014/main" id="{00000000-0008-0000-0000-000025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38" name="Google Shape;7889;p302">
              <a:extLst>
                <a:ext uri="{FF2B5EF4-FFF2-40B4-BE49-F238E27FC236}">
                  <a16:creationId xmlns:a16="http://schemas.microsoft.com/office/drawing/2014/main" id="{00000000-0008-0000-0000-000026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34" name="Group 33">
            <a:extLst>
              <a:ext uri="{FF2B5EF4-FFF2-40B4-BE49-F238E27FC236}">
                <a16:creationId xmlns:a16="http://schemas.microsoft.com/office/drawing/2014/main" id="{00000000-0008-0000-0000-000022000000}"/>
              </a:ext>
            </a:extLst>
          </xdr:cNvPr>
          <xdr:cNvGrpSpPr/>
        </xdr:nvGrpSpPr>
        <xdr:grpSpPr>
          <a:xfrm>
            <a:off x="2656994" y="1764113"/>
            <a:ext cx="662579" cy="563931"/>
            <a:chOff x="620960" y="4111492"/>
            <a:chExt cx="644465" cy="548514"/>
          </a:xfrm>
        </xdr:grpSpPr>
        <xdr:sp macro="" textlink="">
          <xdr:nvSpPr>
            <xdr:cNvPr id="35" name="Google Shape;235;p18">
              <a:extLst>
                <a:ext uri="{FF2B5EF4-FFF2-40B4-BE49-F238E27FC236}">
                  <a16:creationId xmlns:a16="http://schemas.microsoft.com/office/drawing/2014/main" id="{00000000-0008-0000-0000-000023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36" name="Google Shape;239;p18">
              <a:extLst>
                <a:ext uri="{FF2B5EF4-FFF2-40B4-BE49-F238E27FC236}">
                  <a16:creationId xmlns:a16="http://schemas.microsoft.com/office/drawing/2014/main" id="{00000000-0008-0000-0000-000024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31" name="TextBox 35">
          <a:extLst>
            <a:ext uri="{FF2B5EF4-FFF2-40B4-BE49-F238E27FC236}">
              <a16:creationId xmlns:a16="http://schemas.microsoft.com/office/drawing/2014/main" id="{00000000-0008-0000-0000-00001F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32" name="Google Shape;7890;p302">
          <a:extLst>
            <a:ext uri="{FF2B5EF4-FFF2-40B4-BE49-F238E27FC236}">
              <a16:creationId xmlns:a16="http://schemas.microsoft.com/office/drawing/2014/main" id="{00000000-0008-0000-0000-000020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7</xdr:row>
      <xdr:rowOff>129540</xdr:rowOff>
    </xdr:from>
    <xdr:to>
      <xdr:col>14</xdr:col>
      <xdr:colOff>304800</xdr:colOff>
      <xdr:row>22</xdr:row>
      <xdr:rowOff>15240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31080" y="1409700"/>
              <a:ext cx="4572000" cy="26289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121920</xdr:colOff>
      <xdr:row>7</xdr:row>
      <xdr:rowOff>129540</xdr:rowOff>
    </xdr:from>
    <xdr:to>
      <xdr:col>11</xdr:col>
      <xdr:colOff>426720</xdr:colOff>
      <xdr:row>22</xdr:row>
      <xdr:rowOff>15240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15" name="TextBox 19">
          <a:extLst>
            <a:ext uri="{FF2B5EF4-FFF2-40B4-BE49-F238E27FC236}">
              <a16:creationId xmlns:a16="http://schemas.microsoft.com/office/drawing/2014/main" id="{00000000-0008-0000-0600-00000F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are the Sales Director of a </a:t>
          </a:r>
          <a:r>
            <a:rPr lang="en-US" b="1">
              <a:solidFill>
                <a:schemeClr val="dk1"/>
              </a:solidFill>
            </a:rPr>
            <a:t>beer manufacturing company </a:t>
          </a:r>
          <a:r>
            <a:rPr lang="en-US">
              <a:solidFill>
                <a:schemeClr val="dk1"/>
              </a:solidFill>
            </a:rPr>
            <a:t>that supplies the beer for all Major League Baseball stadiums, and you are preparing a workbook to </a:t>
          </a:r>
          <a:r>
            <a:rPr lang="en-US" b="1">
              <a:solidFill>
                <a:schemeClr val="dk1"/>
              </a:solidFill>
            </a:rPr>
            <a:t>help manage pricing</a:t>
          </a:r>
          <a:endParaRPr lang="en-US">
            <a:solidFill>
              <a:schemeClr val="dk1"/>
            </a:solidFill>
          </a:endParaRPr>
        </a:p>
      </xdr:txBody>
    </xdr:sp>
    <xdr:clientData/>
  </xdr:twoCellAnchor>
  <xdr:twoCellAnchor>
    <xdr:from>
      <xdr:col>1</xdr:col>
      <xdr:colOff>0</xdr:colOff>
      <xdr:row>10</xdr:row>
      <xdr:rowOff>107983</xdr:rowOff>
    </xdr:from>
    <xdr:to>
      <xdr:col>15</xdr:col>
      <xdr:colOff>191548</xdr:colOff>
      <xdr:row>25</xdr:row>
      <xdr:rowOff>20472</xdr:rowOff>
    </xdr:to>
    <xdr:sp macro="" textlink="">
      <xdr:nvSpPr>
        <xdr:cNvPr id="16" name="TextBox 21">
          <a:extLst>
            <a:ext uri="{FF2B5EF4-FFF2-40B4-BE49-F238E27FC236}">
              <a16:creationId xmlns:a16="http://schemas.microsoft.com/office/drawing/2014/main" id="{00000000-0008-0000-0600-000010000000}"/>
            </a:ext>
          </a:extLst>
        </xdr:cNvPr>
        <xdr:cNvSpPr txBox="1"/>
      </xdr:nvSpPr>
      <xdr:spPr>
        <a:xfrm>
          <a:off x="190500" y="2012983"/>
          <a:ext cx="8725948" cy="27699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Team Selector</a:t>
          </a:r>
          <a:r>
            <a:rPr lang="en-US" sz="1600">
              <a:solidFill>
                <a:schemeClr val="dk1"/>
              </a:solidFill>
            </a:rPr>
            <a:t> worksheet, add a data validation list to cell </a:t>
          </a:r>
          <a:r>
            <a:rPr lang="en-US" sz="1600" b="1">
              <a:solidFill>
                <a:schemeClr val="dk1"/>
              </a:solidFill>
            </a:rPr>
            <a:t>C6</a:t>
          </a:r>
          <a:r>
            <a:rPr lang="en-US" sz="1600">
              <a:solidFill>
                <a:schemeClr val="dk1"/>
              </a:solidFill>
            </a:rPr>
            <a:t> using range </a:t>
          </a:r>
          <a:r>
            <a:rPr lang="en-US" sz="1600" b="1">
              <a:solidFill>
                <a:schemeClr val="dk1"/>
              </a:solidFill>
            </a:rPr>
            <a:t>A2:A31 </a:t>
          </a:r>
          <a:r>
            <a:rPr lang="en-US" sz="1600">
              <a:solidFill>
                <a:schemeClr val="dk1"/>
              </a:solidFill>
            </a:rPr>
            <a:t>from the </a:t>
          </a:r>
          <a:r>
            <a:rPr lang="en-US" sz="1600" b="1">
              <a:solidFill>
                <a:schemeClr val="dk1"/>
              </a:solidFill>
            </a:rPr>
            <a:t>Beer Prices </a:t>
          </a:r>
          <a:r>
            <a:rPr lang="en-US" sz="1600">
              <a:solidFill>
                <a:schemeClr val="dk1"/>
              </a:solidFill>
            </a:rPr>
            <a:t>worksheet as the source; select the Philadelphia Phillies</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Beer Prices</a:t>
          </a:r>
          <a:r>
            <a:rPr lang="en-US" sz="1600">
              <a:solidFill>
                <a:schemeClr val="dk1"/>
              </a:solidFill>
            </a:rPr>
            <a:t> worksheet, group columns </a:t>
          </a:r>
          <a:r>
            <a:rPr lang="en-US" sz="1600" b="1">
              <a:solidFill>
                <a:schemeClr val="dk1"/>
              </a:solidFill>
            </a:rPr>
            <a:t>B:C</a:t>
          </a:r>
          <a:endParaRPr lang="en-US" sz="1600">
            <a:solidFill>
              <a:schemeClr val="dk1"/>
            </a:solidFill>
          </a:endParaRP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Price per Ounce</a:t>
          </a:r>
          <a:r>
            <a:rPr lang="en-US" sz="1600">
              <a:solidFill>
                <a:schemeClr val="dk1"/>
              </a:solidFill>
            </a:rPr>
            <a:t> worksheet, use conditional formatting to apply a Red - White - Green color scale to range </a:t>
          </a:r>
          <a:r>
            <a:rPr lang="en-US" sz="1600" b="1">
              <a:solidFill>
                <a:schemeClr val="dk1"/>
              </a:solidFill>
            </a:rPr>
            <a:t>B2:F31</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Price per Ounce </a:t>
          </a:r>
          <a:r>
            <a:rPr lang="en-US" sz="1600">
              <a:solidFill>
                <a:schemeClr val="dk1"/>
              </a:solidFill>
            </a:rPr>
            <a:t>worksheet, add a formula in cell </a:t>
          </a:r>
          <a:r>
            <a:rPr lang="en-US" sz="1600" b="1">
              <a:solidFill>
                <a:schemeClr val="dk1"/>
              </a:solidFill>
            </a:rPr>
            <a:t>G2</a:t>
          </a:r>
          <a:r>
            <a:rPr lang="en-US" sz="1600">
              <a:solidFill>
                <a:schemeClr val="dk1"/>
              </a:solidFill>
            </a:rPr>
            <a:t> that displays “None” if the Price per Ounce in 2018 was equal to the Price per Ounce in 2013, displays “Increase” if the Price per Ounce in 2018 is greater than the Price per Ounce in 2016 or greater than the average Price per Ounce from 2013-2016. Otherwise, display “Decrease”.</a:t>
          </a:r>
          <a:endParaRPr lang="en-US" sz="1600" b="1">
            <a:solidFill>
              <a:prstClr val="black">
                <a:lumMod val="85000"/>
                <a:lumOff val="15000"/>
              </a:prstClr>
            </a:solidFill>
          </a:endParaRP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17" name="Google Shape;7890;p302">
          <a:extLst>
            <a:ext uri="{FF2B5EF4-FFF2-40B4-BE49-F238E27FC236}">
              <a16:creationId xmlns:a16="http://schemas.microsoft.com/office/drawing/2014/main" id="{00000000-0008-0000-0600-000011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266721" y="324460"/>
          <a:ext cx="2531584" cy="662266"/>
          <a:chOff x="2656994" y="1676486"/>
          <a:chExt cx="2531584" cy="692746"/>
        </a:xfrm>
      </xdr:grpSpPr>
      <xdr:grpSp>
        <xdr:nvGrpSpPr>
          <xdr:cNvPr id="21" name="Google Shape;7887;p302">
            <a:extLst>
              <a:ext uri="{FF2B5EF4-FFF2-40B4-BE49-F238E27FC236}">
                <a16:creationId xmlns:a16="http://schemas.microsoft.com/office/drawing/2014/main" id="{00000000-0008-0000-0600-000015000000}"/>
              </a:ext>
            </a:extLst>
          </xdr:cNvPr>
          <xdr:cNvGrpSpPr/>
        </xdr:nvGrpSpPr>
        <xdr:grpSpPr>
          <a:xfrm>
            <a:off x="3318753" y="1676486"/>
            <a:ext cx="1869825" cy="692746"/>
            <a:chOff x="1613474" y="1288575"/>
            <a:chExt cx="2016340" cy="692746"/>
          </a:xfrm>
        </xdr:grpSpPr>
        <xdr:sp macro="" textlink="">
          <xdr:nvSpPr>
            <xdr:cNvPr id="25" name="Google Shape;7888;p302">
              <a:extLst>
                <a:ext uri="{FF2B5EF4-FFF2-40B4-BE49-F238E27FC236}">
                  <a16:creationId xmlns:a16="http://schemas.microsoft.com/office/drawing/2014/main" id="{00000000-0008-0000-0600-000019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26" name="Google Shape;7889;p302">
              <a:extLst>
                <a:ext uri="{FF2B5EF4-FFF2-40B4-BE49-F238E27FC236}">
                  <a16:creationId xmlns:a16="http://schemas.microsoft.com/office/drawing/2014/main" id="{00000000-0008-0000-0600-00001A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22" name="Group 21">
            <a:extLst>
              <a:ext uri="{FF2B5EF4-FFF2-40B4-BE49-F238E27FC236}">
                <a16:creationId xmlns:a16="http://schemas.microsoft.com/office/drawing/2014/main" id="{00000000-0008-0000-0600-000016000000}"/>
              </a:ext>
            </a:extLst>
          </xdr:cNvPr>
          <xdr:cNvGrpSpPr/>
        </xdr:nvGrpSpPr>
        <xdr:grpSpPr>
          <a:xfrm>
            <a:off x="2656994" y="1764113"/>
            <a:ext cx="662579" cy="563931"/>
            <a:chOff x="620960" y="4111492"/>
            <a:chExt cx="644465" cy="548514"/>
          </a:xfrm>
        </xdr:grpSpPr>
        <xdr:sp macro="" textlink="">
          <xdr:nvSpPr>
            <xdr:cNvPr id="23" name="Google Shape;235;p18">
              <a:extLst>
                <a:ext uri="{FF2B5EF4-FFF2-40B4-BE49-F238E27FC236}">
                  <a16:creationId xmlns:a16="http://schemas.microsoft.com/office/drawing/2014/main" id="{00000000-0008-0000-0600-000017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24" name="Google Shape;239;p18">
              <a:extLst>
                <a:ext uri="{FF2B5EF4-FFF2-40B4-BE49-F238E27FC236}">
                  <a16:creationId xmlns:a16="http://schemas.microsoft.com/office/drawing/2014/main" id="{00000000-0008-0000-0600-000018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19" name="TextBox 35">
          <a:extLst>
            <a:ext uri="{FF2B5EF4-FFF2-40B4-BE49-F238E27FC236}">
              <a16:creationId xmlns:a16="http://schemas.microsoft.com/office/drawing/2014/main" id="{00000000-0008-0000-0600-000013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20" name="Google Shape;7890;p302">
          <a:extLst>
            <a:ext uri="{FF2B5EF4-FFF2-40B4-BE49-F238E27FC236}">
              <a16:creationId xmlns:a16="http://schemas.microsoft.com/office/drawing/2014/main" id="{00000000-0008-0000-0600-000014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110490</xdr:colOff>
      <xdr:row>1</xdr:row>
      <xdr:rowOff>1213</xdr:rowOff>
    </xdr:from>
    <xdr:to>
      <xdr:col>1</xdr:col>
      <xdr:colOff>528666</xdr:colOff>
      <xdr:row>3</xdr:row>
      <xdr:rowOff>192232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 y="198640"/>
          <a:ext cx="1027776" cy="58587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374297</xdr:colOff>
      <xdr:row>1</xdr:row>
      <xdr:rowOff>0</xdr:rowOff>
    </xdr:from>
    <xdr:to>
      <xdr:col>15</xdr:col>
      <xdr:colOff>367808</xdr:colOff>
      <xdr:row>5</xdr:row>
      <xdr:rowOff>161330</xdr:rowOff>
    </xdr:to>
    <xdr:sp macro="" textlink="">
      <xdr:nvSpPr>
        <xdr:cNvPr id="4" name="TextBox 19">
          <a:extLst>
            <a:ext uri="{FF2B5EF4-FFF2-40B4-BE49-F238E27FC236}">
              <a16:creationId xmlns:a16="http://schemas.microsoft.com/office/drawing/2014/main" id="{00000000-0008-0000-0A00-000004000000}"/>
            </a:ext>
          </a:extLst>
        </xdr:cNvPr>
        <xdr:cNvSpPr txBox="1"/>
      </xdr:nvSpPr>
      <xdr:spPr>
        <a:xfrm>
          <a:off x="3003197" y="190500"/>
          <a:ext cx="6089511"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work for an </a:t>
          </a:r>
          <a:r>
            <a:rPr lang="en-US" b="1">
              <a:solidFill>
                <a:schemeClr val="dk1"/>
              </a:solidFill>
            </a:rPr>
            <a:t>international non-profit organization</a:t>
          </a:r>
          <a:r>
            <a:rPr lang="en-US">
              <a:solidFill>
                <a:schemeClr val="dk1"/>
              </a:solidFill>
            </a:rPr>
            <a:t> and you are preparing an Excel workbook to </a:t>
          </a:r>
          <a:r>
            <a:rPr lang="en-US" b="1">
              <a:solidFill>
                <a:schemeClr val="dk1"/>
              </a:solidFill>
            </a:rPr>
            <a:t>analyze development indicators</a:t>
          </a:r>
          <a:r>
            <a:rPr lang="en-US">
              <a:solidFill>
                <a:schemeClr val="dk1"/>
              </a:solidFill>
            </a:rPr>
            <a:t> by country</a:t>
          </a:r>
        </a:p>
      </xdr:txBody>
    </xdr:sp>
    <xdr:clientData/>
  </xdr:twoCellAnchor>
  <xdr:twoCellAnchor>
    <xdr:from>
      <xdr:col>1</xdr:col>
      <xdr:colOff>0</xdr:colOff>
      <xdr:row>10</xdr:row>
      <xdr:rowOff>107983</xdr:rowOff>
    </xdr:from>
    <xdr:to>
      <xdr:col>15</xdr:col>
      <xdr:colOff>191548</xdr:colOff>
      <xdr:row>25</xdr:row>
      <xdr:rowOff>174360</xdr:rowOff>
    </xdr:to>
    <xdr:sp macro="" textlink="">
      <xdr:nvSpPr>
        <xdr:cNvPr id="5" name="TextBox 21">
          <a:extLst>
            <a:ext uri="{FF2B5EF4-FFF2-40B4-BE49-F238E27FC236}">
              <a16:creationId xmlns:a16="http://schemas.microsoft.com/office/drawing/2014/main" id="{00000000-0008-0000-0A00-000005000000}"/>
            </a:ext>
          </a:extLst>
        </xdr:cNvPr>
        <xdr:cNvSpPr txBox="1"/>
      </xdr:nvSpPr>
      <xdr:spPr>
        <a:xfrm>
          <a:off x="190500" y="2012983"/>
          <a:ext cx="8725948" cy="29238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Indicators </a:t>
          </a:r>
          <a:r>
            <a:rPr lang="en-US" sz="1600">
              <a:solidFill>
                <a:schemeClr val="dk1"/>
              </a:solidFill>
            </a:rPr>
            <a:t>worksheet, remove duplicates from the Indicators table by only considering the values in the </a:t>
          </a:r>
          <a:r>
            <a:rPr lang="en-US" sz="1600" b="1">
              <a:solidFill>
                <a:schemeClr val="dk1"/>
              </a:solidFill>
            </a:rPr>
            <a:t>Country</a:t>
          </a:r>
          <a:r>
            <a:rPr lang="en-US" sz="1600">
              <a:solidFill>
                <a:schemeClr val="dk1"/>
              </a:solidFill>
            </a:rPr>
            <a:t> column</a:t>
          </a:r>
        </a:p>
        <a:p>
          <a:pPr marL="342900" lvl="0" indent="-342900">
            <a:spcAft>
              <a:spcPts val="1200"/>
            </a:spcAft>
            <a:buFont typeface="+mj-lt"/>
            <a:buAutoNum type="arabicPeriod"/>
            <a:defRPr/>
          </a:pPr>
          <a:r>
            <a:rPr lang="en-US" sz="1600">
              <a:solidFill>
                <a:schemeClr val="dk1"/>
              </a:solidFill>
            </a:rPr>
            <a:t>Add </a:t>
          </a:r>
          <a:r>
            <a:rPr lang="en-US" sz="1600" b="1">
              <a:solidFill>
                <a:schemeClr val="dk1"/>
              </a:solidFill>
            </a:rPr>
            <a:t>Spanish (Mexico)</a:t>
          </a:r>
          <a:r>
            <a:rPr lang="en-US" sz="1600">
              <a:solidFill>
                <a:schemeClr val="dk1"/>
              </a:solidFill>
            </a:rPr>
            <a:t> as an authoring language and modify the Proofing options to allow </a:t>
          </a:r>
          <a:r>
            <a:rPr lang="en-US" sz="1600" b="1">
              <a:solidFill>
                <a:schemeClr val="dk1"/>
              </a:solidFill>
            </a:rPr>
            <a:t>Spanish Tuteo verb forms only</a:t>
          </a:r>
        </a:p>
        <a:p>
          <a:pPr marL="342900" lvl="0" indent="-342900">
            <a:spcAft>
              <a:spcPts val="1200"/>
            </a:spcAft>
            <a:buFont typeface="+mj-lt"/>
            <a:buAutoNum type="arabicPeriod"/>
            <a:defRPr/>
          </a:pPr>
          <a:r>
            <a:rPr lang="en-US" sz="1600">
              <a:solidFill>
                <a:schemeClr val="dk1"/>
              </a:solidFill>
            </a:rPr>
            <a:t>Disable all macros </a:t>
          </a:r>
          <a:r>
            <a:rPr lang="en-US" sz="1600" b="1">
              <a:solidFill>
                <a:schemeClr val="dk1"/>
              </a:solidFill>
            </a:rPr>
            <a:t>except</a:t>
          </a:r>
          <a:r>
            <a:rPr lang="en-US" sz="1600">
              <a:solidFill>
                <a:schemeClr val="dk1"/>
              </a:solidFill>
            </a:rPr>
            <a:t> </a:t>
          </a:r>
          <a:r>
            <a:rPr lang="en-US" sz="1600" b="1">
              <a:solidFill>
                <a:schemeClr val="dk1"/>
              </a:solidFill>
            </a:rPr>
            <a:t>digitally signed macros </a:t>
          </a:r>
          <a:r>
            <a:rPr lang="en-US" sz="1600">
              <a:solidFill>
                <a:schemeClr val="dk1"/>
              </a:solidFill>
            </a:rPr>
            <a:t>in this workbook</a:t>
          </a:r>
        </a:p>
        <a:p>
          <a:pPr marL="342900" lvl="0" indent="-342900">
            <a:spcAft>
              <a:spcPts val="1200"/>
            </a:spcAft>
            <a:buFont typeface="+mj-lt"/>
            <a:buAutoNum type="arabicPeriod"/>
            <a:defRPr/>
          </a:pPr>
          <a:r>
            <a:rPr lang="en-US" sz="1600">
              <a:solidFill>
                <a:schemeClr val="dk1"/>
              </a:solidFill>
            </a:rPr>
            <a:t>For the Pivot Table on the </a:t>
          </a:r>
          <a:r>
            <a:rPr lang="en-US" sz="1600" b="1">
              <a:solidFill>
                <a:schemeClr val="dk1"/>
              </a:solidFill>
            </a:rPr>
            <a:t>Region Summary </a:t>
          </a:r>
          <a:r>
            <a:rPr lang="en-US" sz="1600">
              <a:solidFill>
                <a:schemeClr val="dk1"/>
              </a:solidFill>
            </a:rPr>
            <a:t>worksheet, sort the Region descending by </a:t>
          </a:r>
          <a:r>
            <a:rPr lang="en-US" sz="1600" b="1">
              <a:solidFill>
                <a:schemeClr val="dk1"/>
              </a:solidFill>
            </a:rPr>
            <a:t>Sum of Population</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Region Summary </a:t>
          </a:r>
          <a:r>
            <a:rPr lang="en-US" sz="1600">
              <a:solidFill>
                <a:schemeClr val="dk1"/>
              </a:solidFill>
            </a:rPr>
            <a:t>worksheet, add a calculated field called “Population Density” to the Pivot Table that is equal to </a:t>
          </a:r>
          <a:r>
            <a:rPr lang="en-US" sz="1600" b="1">
              <a:solidFill>
                <a:schemeClr val="dk1"/>
              </a:solidFill>
            </a:rPr>
            <a:t>Population</a:t>
          </a:r>
          <a:r>
            <a:rPr lang="en-US" sz="1600">
              <a:solidFill>
                <a:schemeClr val="dk1"/>
              </a:solidFill>
            </a:rPr>
            <a:t> divided by </a:t>
          </a:r>
          <a:r>
            <a:rPr lang="en-US" sz="1600" b="1">
              <a:solidFill>
                <a:schemeClr val="dk1"/>
              </a:solidFill>
            </a:rPr>
            <a:t>Area</a:t>
          </a:r>
          <a:endParaRPr lang="en-US" sz="1600" b="1">
            <a:solidFill>
              <a:prstClr val="black">
                <a:lumMod val="85000"/>
                <a:lumOff val="15000"/>
              </a:prstClr>
            </a:solidFill>
          </a:endParaRP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6" name="Google Shape;7890;p302">
          <a:extLst>
            <a:ext uri="{FF2B5EF4-FFF2-40B4-BE49-F238E27FC236}">
              <a16:creationId xmlns:a16="http://schemas.microsoft.com/office/drawing/2014/main" id="{00000000-0008-0000-0A00-000006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7" name="Group 6">
          <a:extLst>
            <a:ext uri="{FF2B5EF4-FFF2-40B4-BE49-F238E27FC236}">
              <a16:creationId xmlns:a16="http://schemas.microsoft.com/office/drawing/2014/main" id="{00000000-0008-0000-0A00-000007000000}"/>
            </a:ext>
          </a:extLst>
        </xdr:cNvPr>
        <xdr:cNvGrpSpPr/>
      </xdr:nvGrpSpPr>
      <xdr:grpSpPr>
        <a:xfrm>
          <a:off x="266721" y="324460"/>
          <a:ext cx="2531584" cy="662266"/>
          <a:chOff x="2656994" y="1676486"/>
          <a:chExt cx="2531584" cy="692746"/>
        </a:xfrm>
      </xdr:grpSpPr>
      <xdr:grpSp>
        <xdr:nvGrpSpPr>
          <xdr:cNvPr id="10" name="Google Shape;7887;p302">
            <a:extLst>
              <a:ext uri="{FF2B5EF4-FFF2-40B4-BE49-F238E27FC236}">
                <a16:creationId xmlns:a16="http://schemas.microsoft.com/office/drawing/2014/main" id="{00000000-0008-0000-0A00-00000A000000}"/>
              </a:ext>
            </a:extLst>
          </xdr:cNvPr>
          <xdr:cNvGrpSpPr/>
        </xdr:nvGrpSpPr>
        <xdr:grpSpPr>
          <a:xfrm>
            <a:off x="3318753" y="1676486"/>
            <a:ext cx="1869825" cy="692746"/>
            <a:chOff x="1613474" y="1288575"/>
            <a:chExt cx="2016340" cy="692746"/>
          </a:xfrm>
        </xdr:grpSpPr>
        <xdr:sp macro="" textlink="">
          <xdr:nvSpPr>
            <xdr:cNvPr id="14" name="Google Shape;7888;p302">
              <a:extLst>
                <a:ext uri="{FF2B5EF4-FFF2-40B4-BE49-F238E27FC236}">
                  <a16:creationId xmlns:a16="http://schemas.microsoft.com/office/drawing/2014/main" id="{00000000-0008-0000-0A00-00000E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5" name="Google Shape;7889;p302">
              <a:extLst>
                <a:ext uri="{FF2B5EF4-FFF2-40B4-BE49-F238E27FC236}">
                  <a16:creationId xmlns:a16="http://schemas.microsoft.com/office/drawing/2014/main" id="{00000000-0008-0000-0A00-00000F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1" name="Group 10">
            <a:extLst>
              <a:ext uri="{FF2B5EF4-FFF2-40B4-BE49-F238E27FC236}">
                <a16:creationId xmlns:a16="http://schemas.microsoft.com/office/drawing/2014/main" id="{00000000-0008-0000-0A00-00000B000000}"/>
              </a:ext>
            </a:extLst>
          </xdr:cNvPr>
          <xdr:cNvGrpSpPr/>
        </xdr:nvGrpSpPr>
        <xdr:grpSpPr>
          <a:xfrm>
            <a:off x="2656994" y="1764113"/>
            <a:ext cx="662579" cy="563931"/>
            <a:chOff x="620960" y="4111492"/>
            <a:chExt cx="644465" cy="548514"/>
          </a:xfrm>
        </xdr:grpSpPr>
        <xdr:sp macro="" textlink="">
          <xdr:nvSpPr>
            <xdr:cNvPr id="12" name="Google Shape;235;p18">
              <a:extLst>
                <a:ext uri="{FF2B5EF4-FFF2-40B4-BE49-F238E27FC236}">
                  <a16:creationId xmlns:a16="http://schemas.microsoft.com/office/drawing/2014/main" id="{00000000-0008-0000-0A00-00000C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3" name="Google Shape;239;p18">
              <a:extLst>
                <a:ext uri="{FF2B5EF4-FFF2-40B4-BE49-F238E27FC236}">
                  <a16:creationId xmlns:a16="http://schemas.microsoft.com/office/drawing/2014/main" id="{00000000-0008-0000-0A00-00000D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8" name="TextBox 35">
          <a:extLst>
            <a:ext uri="{FF2B5EF4-FFF2-40B4-BE49-F238E27FC236}">
              <a16:creationId xmlns:a16="http://schemas.microsoft.com/office/drawing/2014/main" id="{00000000-0008-0000-0A00-000008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9" name="Google Shape;7890;p302">
          <a:extLst>
            <a:ext uri="{FF2B5EF4-FFF2-40B4-BE49-F238E27FC236}">
              <a16:creationId xmlns:a16="http://schemas.microsoft.com/office/drawing/2014/main" id="{00000000-0008-0000-0A00-000009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374299</xdr:colOff>
      <xdr:row>1</xdr:row>
      <xdr:rowOff>0</xdr:rowOff>
    </xdr:from>
    <xdr:to>
      <xdr:col>15</xdr:col>
      <xdr:colOff>29885</xdr:colOff>
      <xdr:row>5</xdr:row>
      <xdr:rowOff>161330</xdr:rowOff>
    </xdr:to>
    <xdr:sp macro="" textlink="">
      <xdr:nvSpPr>
        <xdr:cNvPr id="3" name="TextBox 19">
          <a:extLst>
            <a:ext uri="{FF2B5EF4-FFF2-40B4-BE49-F238E27FC236}">
              <a16:creationId xmlns:a16="http://schemas.microsoft.com/office/drawing/2014/main" id="{00000000-0008-0000-0D00-000003000000}"/>
            </a:ext>
          </a:extLst>
        </xdr:cNvPr>
        <xdr:cNvSpPr txBox="1"/>
      </xdr:nvSpPr>
      <xdr:spPr>
        <a:xfrm>
          <a:off x="3003199" y="190500"/>
          <a:ext cx="5751586"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a:solidFill>
                <a:schemeClr val="dk1"/>
              </a:solidFill>
            </a:rPr>
            <a:t>You are the Head of Purchasing at a </a:t>
          </a:r>
          <a:r>
            <a:rPr lang="en-US" b="1">
              <a:solidFill>
                <a:schemeClr val="dk1"/>
              </a:solidFill>
            </a:rPr>
            <a:t>regional winery</a:t>
          </a:r>
          <a:r>
            <a:rPr lang="en-US">
              <a:solidFill>
                <a:schemeClr val="dk1"/>
              </a:solidFill>
            </a:rPr>
            <a:t> and you are preparing an Excel workbook to </a:t>
          </a:r>
          <a:r>
            <a:rPr lang="en-US" b="1">
              <a:solidFill>
                <a:schemeClr val="dk1"/>
              </a:solidFill>
            </a:rPr>
            <a:t>track your current inventory and orders</a:t>
          </a:r>
          <a:endParaRPr lang="en-US">
            <a:solidFill>
              <a:schemeClr val="dk1"/>
            </a:solidFill>
          </a:endParaRPr>
        </a:p>
      </xdr:txBody>
    </xdr:sp>
    <xdr:clientData/>
  </xdr:twoCellAnchor>
  <xdr:twoCellAnchor>
    <xdr:from>
      <xdr:col>1</xdr:col>
      <xdr:colOff>0</xdr:colOff>
      <xdr:row>10</xdr:row>
      <xdr:rowOff>107983</xdr:rowOff>
    </xdr:from>
    <xdr:to>
      <xdr:col>15</xdr:col>
      <xdr:colOff>191548</xdr:colOff>
      <xdr:row>22</xdr:row>
      <xdr:rowOff>99530</xdr:rowOff>
    </xdr:to>
    <xdr:sp macro="" textlink="">
      <xdr:nvSpPr>
        <xdr:cNvPr id="4" name="TextBox 21">
          <a:extLst>
            <a:ext uri="{FF2B5EF4-FFF2-40B4-BE49-F238E27FC236}">
              <a16:creationId xmlns:a16="http://schemas.microsoft.com/office/drawing/2014/main" id="{00000000-0008-0000-0D00-000004000000}"/>
            </a:ext>
          </a:extLst>
        </xdr:cNvPr>
        <xdr:cNvSpPr txBox="1"/>
      </xdr:nvSpPr>
      <xdr:spPr>
        <a:xfrm>
          <a:off x="190500" y="2012983"/>
          <a:ext cx="8725948" cy="227754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In cell </a:t>
          </a:r>
          <a:r>
            <a:rPr lang="en-US" sz="1600" b="1">
              <a:solidFill>
                <a:schemeClr val="dk1"/>
              </a:solidFill>
            </a:rPr>
            <a:t>F2</a:t>
          </a:r>
          <a:r>
            <a:rPr lang="en-US" sz="1600">
              <a:solidFill>
                <a:schemeClr val="dk1"/>
              </a:solidFill>
            </a:rPr>
            <a:t> of the </a:t>
          </a:r>
          <a:r>
            <a:rPr lang="en-US" sz="1600" b="1">
              <a:solidFill>
                <a:schemeClr val="dk1"/>
              </a:solidFill>
            </a:rPr>
            <a:t>Inventory</a:t>
          </a:r>
          <a:r>
            <a:rPr lang="en-US" sz="1600">
              <a:solidFill>
                <a:schemeClr val="dk1"/>
              </a:solidFill>
            </a:rPr>
            <a:t> worksheet, write the year between parenthesis in the </a:t>
          </a:r>
          <a:r>
            <a:rPr lang="en-US" sz="1600" b="1">
              <a:solidFill>
                <a:schemeClr val="dk1"/>
              </a:solidFill>
            </a:rPr>
            <a:t>Name</a:t>
          </a:r>
          <a:r>
            <a:rPr lang="en-US" sz="1600">
              <a:solidFill>
                <a:schemeClr val="dk1"/>
              </a:solidFill>
            </a:rPr>
            <a:t> column and use Flash Fill to fill in the year for the rest of the wines in the inventory</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Inventory </a:t>
          </a:r>
          <a:r>
            <a:rPr lang="en-US" sz="1600">
              <a:solidFill>
                <a:schemeClr val="dk1"/>
              </a:solidFill>
            </a:rPr>
            <a:t>worksheet, create a formula based conditional formatting rule to range </a:t>
          </a:r>
          <a:r>
            <a:rPr lang="en-US" sz="1600" b="1">
              <a:solidFill>
                <a:schemeClr val="dk1"/>
              </a:solidFill>
            </a:rPr>
            <a:t>A2:I101</a:t>
          </a:r>
          <a:r>
            <a:rPr lang="en-US" sz="1600">
              <a:solidFill>
                <a:schemeClr val="dk1"/>
              </a:solidFill>
            </a:rPr>
            <a:t> that applies a bold font and light orange fill to rows where the </a:t>
          </a:r>
          <a:r>
            <a:rPr lang="en-US" sz="1600" b="1">
              <a:solidFill>
                <a:schemeClr val="dk1"/>
              </a:solidFill>
            </a:rPr>
            <a:t>Stock on Hand </a:t>
          </a:r>
          <a:r>
            <a:rPr lang="en-US" sz="1600">
              <a:solidFill>
                <a:schemeClr val="dk1"/>
              </a:solidFill>
            </a:rPr>
            <a:t>is less than or equal to the </a:t>
          </a:r>
          <a:r>
            <a:rPr lang="en-US" sz="1600" b="1">
              <a:solidFill>
                <a:schemeClr val="dk1"/>
              </a:solidFill>
            </a:rPr>
            <a:t>Reorder Quantity</a:t>
          </a:r>
          <a:endParaRPr lang="en-US" sz="1600">
            <a:solidFill>
              <a:schemeClr val="dk1"/>
            </a:solidFill>
          </a:endParaRP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Order Tracker </a:t>
          </a:r>
          <a:r>
            <a:rPr lang="en-US" sz="1600">
              <a:solidFill>
                <a:schemeClr val="dk1"/>
              </a:solidFill>
            </a:rPr>
            <a:t>worksheet, add a formula in cell </a:t>
          </a:r>
          <a:r>
            <a:rPr lang="en-US" sz="1600" b="1">
              <a:solidFill>
                <a:schemeClr val="dk1"/>
              </a:solidFill>
            </a:rPr>
            <a:t>B5 </a:t>
          </a:r>
          <a:r>
            <a:rPr lang="en-US" sz="1600">
              <a:solidFill>
                <a:schemeClr val="dk1"/>
              </a:solidFill>
            </a:rPr>
            <a:t>to calculate the arrival date for the order</a:t>
          </a:r>
          <a:endParaRPr lang="en-US" sz="1600" b="1">
            <a:solidFill>
              <a:schemeClr val="dk1"/>
            </a:solidFill>
          </a:endParaRPr>
        </a:p>
        <a:p>
          <a:pPr marL="342900" lvl="0" indent="-342900">
            <a:spcAft>
              <a:spcPts val="1200"/>
            </a:spcAft>
            <a:buFont typeface="+mj-lt"/>
            <a:buAutoNum type="arabicPeriod"/>
            <a:defRPr/>
          </a:pPr>
          <a:r>
            <a:rPr lang="en-US" sz="1600">
              <a:solidFill>
                <a:schemeClr val="dk1"/>
              </a:solidFill>
            </a:rPr>
            <a:t>Protect the workbook so users cannot add, edit, or delete worksheets using password </a:t>
          </a:r>
          <a:r>
            <a:rPr lang="en-US" sz="1600" b="1">
              <a:solidFill>
                <a:schemeClr val="dk1"/>
              </a:solidFill>
            </a:rPr>
            <a:t>12345</a:t>
          </a: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5" name="Google Shape;7890;p302">
          <a:extLst>
            <a:ext uri="{FF2B5EF4-FFF2-40B4-BE49-F238E27FC236}">
              <a16:creationId xmlns:a16="http://schemas.microsoft.com/office/drawing/2014/main" id="{00000000-0008-0000-0D00-000005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6721" y="324460"/>
          <a:ext cx="2531584" cy="662266"/>
          <a:chOff x="2656994" y="1676486"/>
          <a:chExt cx="2531584" cy="692746"/>
        </a:xfrm>
      </xdr:grpSpPr>
      <xdr:grpSp>
        <xdr:nvGrpSpPr>
          <xdr:cNvPr id="9" name="Google Shape;7887;p302">
            <a:extLst>
              <a:ext uri="{FF2B5EF4-FFF2-40B4-BE49-F238E27FC236}">
                <a16:creationId xmlns:a16="http://schemas.microsoft.com/office/drawing/2014/main" id="{00000000-0008-0000-0D00-000009000000}"/>
              </a:ext>
            </a:extLst>
          </xdr:cNvPr>
          <xdr:cNvGrpSpPr/>
        </xdr:nvGrpSpPr>
        <xdr:grpSpPr>
          <a:xfrm>
            <a:off x="3318753" y="1676486"/>
            <a:ext cx="1869825" cy="692746"/>
            <a:chOff x="1613474" y="1288575"/>
            <a:chExt cx="2016340" cy="692746"/>
          </a:xfrm>
        </xdr:grpSpPr>
        <xdr:sp macro="" textlink="">
          <xdr:nvSpPr>
            <xdr:cNvPr id="13" name="Google Shape;7888;p302">
              <a:extLst>
                <a:ext uri="{FF2B5EF4-FFF2-40B4-BE49-F238E27FC236}">
                  <a16:creationId xmlns:a16="http://schemas.microsoft.com/office/drawing/2014/main" id="{00000000-0008-0000-0D00-00000D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4" name="Google Shape;7889;p302">
              <a:extLst>
                <a:ext uri="{FF2B5EF4-FFF2-40B4-BE49-F238E27FC236}">
                  <a16:creationId xmlns:a16="http://schemas.microsoft.com/office/drawing/2014/main" id="{00000000-0008-0000-0D00-00000E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0" name="Group 9">
            <a:extLst>
              <a:ext uri="{FF2B5EF4-FFF2-40B4-BE49-F238E27FC236}">
                <a16:creationId xmlns:a16="http://schemas.microsoft.com/office/drawing/2014/main" id="{00000000-0008-0000-0D00-00000A000000}"/>
              </a:ext>
            </a:extLst>
          </xdr:cNvPr>
          <xdr:cNvGrpSpPr/>
        </xdr:nvGrpSpPr>
        <xdr:grpSpPr>
          <a:xfrm>
            <a:off x="2656994" y="1764113"/>
            <a:ext cx="662579" cy="563931"/>
            <a:chOff x="620960" y="4111492"/>
            <a:chExt cx="644465" cy="548514"/>
          </a:xfrm>
        </xdr:grpSpPr>
        <xdr:sp macro="" textlink="">
          <xdr:nvSpPr>
            <xdr:cNvPr id="11" name="Google Shape;235;p18">
              <a:extLst>
                <a:ext uri="{FF2B5EF4-FFF2-40B4-BE49-F238E27FC236}">
                  <a16:creationId xmlns:a16="http://schemas.microsoft.com/office/drawing/2014/main" id="{00000000-0008-0000-0D00-00000B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2" name="Google Shape;239;p18">
              <a:extLst>
                <a:ext uri="{FF2B5EF4-FFF2-40B4-BE49-F238E27FC236}">
                  <a16:creationId xmlns:a16="http://schemas.microsoft.com/office/drawing/2014/main" id="{00000000-0008-0000-0D00-00000C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7" name="TextBox 35">
          <a:extLst>
            <a:ext uri="{FF2B5EF4-FFF2-40B4-BE49-F238E27FC236}">
              <a16:creationId xmlns:a16="http://schemas.microsoft.com/office/drawing/2014/main" id="{00000000-0008-0000-0D00-000007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8" name="Google Shape;7890;p302">
          <a:extLst>
            <a:ext uri="{FF2B5EF4-FFF2-40B4-BE49-F238E27FC236}">
              <a16:creationId xmlns:a16="http://schemas.microsoft.com/office/drawing/2014/main" id="{00000000-0008-0000-0D00-000008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3" name="TextBox 19">
          <a:extLst>
            <a:ext uri="{FF2B5EF4-FFF2-40B4-BE49-F238E27FC236}">
              <a16:creationId xmlns:a16="http://schemas.microsoft.com/office/drawing/2014/main" id="{00000000-0008-0000-1000-000003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spcAft>
              <a:spcPts val="1800"/>
            </a:spcAft>
            <a:defRPr/>
          </a:pPr>
          <a:r>
            <a:rPr lang="en-US">
              <a:solidFill>
                <a:schemeClr val="dk1"/>
              </a:solidFill>
            </a:rPr>
            <a:t>You’ve been hired as an analyst by a </a:t>
          </a:r>
          <a:r>
            <a:rPr lang="en-US" b="1">
              <a:solidFill>
                <a:schemeClr val="dk1"/>
              </a:solidFill>
            </a:rPr>
            <a:t>coffee roasting company</a:t>
          </a:r>
          <a:r>
            <a:rPr lang="en-US">
              <a:solidFill>
                <a:schemeClr val="dk1"/>
              </a:solidFill>
            </a:rPr>
            <a:t> and you are preparing a workbook to </a:t>
          </a:r>
          <a:r>
            <a:rPr lang="en-US" b="1">
              <a:solidFill>
                <a:schemeClr val="dk1"/>
              </a:solidFill>
            </a:rPr>
            <a:t>compare sales across stores and product categories</a:t>
          </a:r>
          <a:endParaRPr lang="en-US">
            <a:solidFill>
              <a:schemeClr val="dk1"/>
            </a:solidFill>
          </a:endParaRPr>
        </a:p>
      </xdr:txBody>
    </xdr:sp>
    <xdr:clientData/>
  </xdr:twoCellAnchor>
  <xdr:twoCellAnchor>
    <xdr:from>
      <xdr:col>1</xdr:col>
      <xdr:colOff>0</xdr:colOff>
      <xdr:row>10</xdr:row>
      <xdr:rowOff>107983</xdr:rowOff>
    </xdr:from>
    <xdr:to>
      <xdr:col>15</xdr:col>
      <xdr:colOff>191548</xdr:colOff>
      <xdr:row>25</xdr:row>
      <xdr:rowOff>20472</xdr:rowOff>
    </xdr:to>
    <xdr:sp macro="" textlink="">
      <xdr:nvSpPr>
        <xdr:cNvPr id="4" name="TextBox 21">
          <a:extLst>
            <a:ext uri="{FF2B5EF4-FFF2-40B4-BE49-F238E27FC236}">
              <a16:creationId xmlns:a16="http://schemas.microsoft.com/office/drawing/2014/main" id="{00000000-0008-0000-1000-000004000000}"/>
            </a:ext>
          </a:extLst>
        </xdr:cNvPr>
        <xdr:cNvSpPr txBox="1"/>
      </xdr:nvSpPr>
      <xdr:spPr>
        <a:xfrm>
          <a:off x="190500" y="2012983"/>
          <a:ext cx="8725948" cy="27699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Product Sales</a:t>
          </a:r>
          <a:r>
            <a:rPr lang="en-US" sz="1600">
              <a:solidFill>
                <a:schemeClr val="dk1"/>
              </a:solidFill>
            </a:rPr>
            <a:t> worksheet, insert a Subtotal that calculates the Sum on the </a:t>
          </a:r>
          <a:r>
            <a:rPr lang="en-US" sz="1600" b="1">
              <a:solidFill>
                <a:schemeClr val="dk1"/>
              </a:solidFill>
            </a:rPr>
            <a:t>Units Sold </a:t>
          </a:r>
          <a:r>
            <a:rPr lang="en-US" sz="1600">
              <a:solidFill>
                <a:schemeClr val="dk1"/>
              </a:solidFill>
            </a:rPr>
            <a:t>and </a:t>
          </a:r>
          <a:r>
            <a:rPr lang="en-US" sz="1600" b="1">
              <a:solidFill>
                <a:schemeClr val="dk1"/>
              </a:solidFill>
            </a:rPr>
            <a:t>Sales</a:t>
          </a:r>
          <a:r>
            <a:rPr lang="en-US" sz="1600">
              <a:solidFill>
                <a:schemeClr val="dk1"/>
              </a:solidFill>
            </a:rPr>
            <a:t> columns for each </a:t>
          </a:r>
          <a:r>
            <a:rPr lang="en-US" sz="1600" b="1">
              <a:solidFill>
                <a:schemeClr val="dk1"/>
              </a:solidFill>
            </a:rPr>
            <a:t>Product Group</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Sales by Store </a:t>
          </a:r>
          <a:r>
            <a:rPr lang="en-US" sz="1600">
              <a:solidFill>
                <a:schemeClr val="dk1"/>
              </a:solidFill>
            </a:rPr>
            <a:t>worksheet, consolidate the quarterly sales figures for all 3 stores in the </a:t>
          </a:r>
          <a:r>
            <a:rPr lang="en-US" sz="1600" b="1">
              <a:solidFill>
                <a:schemeClr val="dk1"/>
              </a:solidFill>
            </a:rPr>
            <a:t>NYC Totals </a:t>
          </a:r>
          <a:r>
            <a:rPr lang="en-US" sz="1600">
              <a:solidFill>
                <a:schemeClr val="dk1"/>
              </a:solidFill>
            </a:rPr>
            <a:t>table using a Sum</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New Product </a:t>
          </a:r>
          <a:r>
            <a:rPr lang="en-US" sz="1600">
              <a:solidFill>
                <a:schemeClr val="dk1"/>
              </a:solidFill>
            </a:rPr>
            <a:t>worksheet, add a custom number format for cell </a:t>
          </a:r>
          <a:r>
            <a:rPr lang="en-US" sz="1600" b="1">
              <a:solidFill>
                <a:schemeClr val="dk1"/>
              </a:solidFill>
            </a:rPr>
            <a:t>B8</a:t>
          </a:r>
          <a:r>
            <a:rPr lang="en-US" sz="1600">
              <a:solidFill>
                <a:schemeClr val="dk1"/>
              </a:solidFill>
            </a:rPr>
            <a:t> so that positive values have a dollar sign ($), a thousand separator and no decimal points; for negative values use the same format but wrap the number in parenthesis and give it a red font</a:t>
          </a:r>
          <a:endParaRPr lang="en-US" sz="1600" b="1">
            <a:solidFill>
              <a:schemeClr val="dk1"/>
            </a:solidFill>
          </a:endParaRPr>
        </a:p>
        <a:p>
          <a:pPr marL="342900" lvl="0" indent="-342900">
            <a:spcAft>
              <a:spcPts val="1200"/>
            </a:spcAft>
            <a:buFont typeface="+mj-lt"/>
            <a:buAutoNum type="arabicPeriod"/>
            <a:defRPr/>
          </a:pPr>
          <a:r>
            <a:rPr lang="en-US" sz="1600">
              <a:solidFill>
                <a:schemeClr val="dk1"/>
              </a:solidFill>
            </a:rPr>
            <a:t>Use an Excel forecasting tool in cell </a:t>
          </a:r>
          <a:r>
            <a:rPr lang="en-US" sz="1600" b="1">
              <a:solidFill>
                <a:schemeClr val="dk1"/>
              </a:solidFill>
            </a:rPr>
            <a:t>B6</a:t>
          </a:r>
          <a:r>
            <a:rPr lang="en-US" sz="1600">
              <a:solidFill>
                <a:schemeClr val="dk1"/>
              </a:solidFill>
            </a:rPr>
            <a:t> on the </a:t>
          </a:r>
          <a:r>
            <a:rPr lang="en-US" sz="1600" b="1">
              <a:solidFill>
                <a:schemeClr val="dk1"/>
              </a:solidFill>
            </a:rPr>
            <a:t>New Product</a:t>
          </a:r>
          <a:r>
            <a:rPr lang="en-US" sz="1600">
              <a:solidFill>
                <a:schemeClr val="dk1"/>
              </a:solidFill>
            </a:rPr>
            <a:t> worksheet to calculate the </a:t>
          </a:r>
          <a:r>
            <a:rPr lang="en-US" sz="1600" b="1">
              <a:solidFill>
                <a:schemeClr val="dk1"/>
              </a:solidFill>
            </a:rPr>
            <a:t>Units Sold </a:t>
          </a:r>
          <a:r>
            <a:rPr lang="en-US" sz="1600">
              <a:solidFill>
                <a:schemeClr val="dk1"/>
              </a:solidFill>
            </a:rPr>
            <a:t>that will result in a </a:t>
          </a:r>
          <a:r>
            <a:rPr lang="en-US" sz="1600" b="1">
              <a:solidFill>
                <a:schemeClr val="dk1"/>
              </a:solidFill>
            </a:rPr>
            <a:t>Profit</a:t>
          </a:r>
          <a:r>
            <a:rPr lang="en-US" sz="1600">
              <a:solidFill>
                <a:schemeClr val="dk1"/>
              </a:solidFill>
            </a:rPr>
            <a:t> of </a:t>
          </a:r>
          <a:r>
            <a:rPr lang="en-US" sz="1600" b="1">
              <a:solidFill>
                <a:schemeClr val="dk1"/>
              </a:solidFill>
            </a:rPr>
            <a:t>$3,000</a:t>
          </a: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5" name="Google Shape;7890;p302">
          <a:extLst>
            <a:ext uri="{FF2B5EF4-FFF2-40B4-BE49-F238E27FC236}">
              <a16:creationId xmlns:a16="http://schemas.microsoft.com/office/drawing/2014/main" id="{00000000-0008-0000-1000-000005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266721" y="324460"/>
          <a:ext cx="2531584" cy="662266"/>
          <a:chOff x="2656994" y="1676486"/>
          <a:chExt cx="2531584" cy="692746"/>
        </a:xfrm>
      </xdr:grpSpPr>
      <xdr:grpSp>
        <xdr:nvGrpSpPr>
          <xdr:cNvPr id="9" name="Google Shape;7887;p302">
            <a:extLst>
              <a:ext uri="{FF2B5EF4-FFF2-40B4-BE49-F238E27FC236}">
                <a16:creationId xmlns:a16="http://schemas.microsoft.com/office/drawing/2014/main" id="{00000000-0008-0000-1000-000009000000}"/>
              </a:ext>
            </a:extLst>
          </xdr:cNvPr>
          <xdr:cNvGrpSpPr/>
        </xdr:nvGrpSpPr>
        <xdr:grpSpPr>
          <a:xfrm>
            <a:off x="3318753" y="1676486"/>
            <a:ext cx="1869825" cy="692746"/>
            <a:chOff x="1613474" y="1288575"/>
            <a:chExt cx="2016340" cy="692746"/>
          </a:xfrm>
        </xdr:grpSpPr>
        <xdr:sp macro="" textlink="">
          <xdr:nvSpPr>
            <xdr:cNvPr id="13" name="Google Shape;7888;p302">
              <a:extLst>
                <a:ext uri="{FF2B5EF4-FFF2-40B4-BE49-F238E27FC236}">
                  <a16:creationId xmlns:a16="http://schemas.microsoft.com/office/drawing/2014/main" id="{00000000-0008-0000-1000-00000D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4" name="Google Shape;7889;p302">
              <a:extLst>
                <a:ext uri="{FF2B5EF4-FFF2-40B4-BE49-F238E27FC236}">
                  <a16:creationId xmlns:a16="http://schemas.microsoft.com/office/drawing/2014/main" id="{00000000-0008-0000-1000-00000E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0" name="Group 9">
            <a:extLst>
              <a:ext uri="{FF2B5EF4-FFF2-40B4-BE49-F238E27FC236}">
                <a16:creationId xmlns:a16="http://schemas.microsoft.com/office/drawing/2014/main" id="{00000000-0008-0000-1000-00000A000000}"/>
              </a:ext>
            </a:extLst>
          </xdr:cNvPr>
          <xdr:cNvGrpSpPr/>
        </xdr:nvGrpSpPr>
        <xdr:grpSpPr>
          <a:xfrm>
            <a:off x="2656994" y="1764113"/>
            <a:ext cx="662579" cy="563931"/>
            <a:chOff x="620960" y="4111492"/>
            <a:chExt cx="644465" cy="548514"/>
          </a:xfrm>
        </xdr:grpSpPr>
        <xdr:sp macro="" textlink="">
          <xdr:nvSpPr>
            <xdr:cNvPr id="11" name="Google Shape;235;p18">
              <a:extLst>
                <a:ext uri="{FF2B5EF4-FFF2-40B4-BE49-F238E27FC236}">
                  <a16:creationId xmlns:a16="http://schemas.microsoft.com/office/drawing/2014/main" id="{00000000-0008-0000-1000-00000B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2" name="Google Shape;239;p18">
              <a:extLst>
                <a:ext uri="{FF2B5EF4-FFF2-40B4-BE49-F238E27FC236}">
                  <a16:creationId xmlns:a16="http://schemas.microsoft.com/office/drawing/2014/main" id="{00000000-0008-0000-1000-00000C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7" name="TextBox 35">
          <a:extLst>
            <a:ext uri="{FF2B5EF4-FFF2-40B4-BE49-F238E27FC236}">
              <a16:creationId xmlns:a16="http://schemas.microsoft.com/office/drawing/2014/main" id="{00000000-0008-0000-1000-000007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8" name="Google Shape;7890;p302">
          <a:extLst>
            <a:ext uri="{FF2B5EF4-FFF2-40B4-BE49-F238E27FC236}">
              <a16:creationId xmlns:a16="http://schemas.microsoft.com/office/drawing/2014/main" id="{00000000-0008-0000-1000-000008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374298</xdr:colOff>
      <xdr:row>1</xdr:row>
      <xdr:rowOff>0</xdr:rowOff>
    </xdr:from>
    <xdr:to>
      <xdr:col>15</xdr:col>
      <xdr:colOff>367812</xdr:colOff>
      <xdr:row>5</xdr:row>
      <xdr:rowOff>161330</xdr:rowOff>
    </xdr:to>
    <xdr:sp macro="" textlink="">
      <xdr:nvSpPr>
        <xdr:cNvPr id="3" name="TextBox 19">
          <a:extLst>
            <a:ext uri="{FF2B5EF4-FFF2-40B4-BE49-F238E27FC236}">
              <a16:creationId xmlns:a16="http://schemas.microsoft.com/office/drawing/2014/main" id="{00000000-0008-0000-1400-000003000000}"/>
            </a:ext>
          </a:extLst>
        </xdr:cNvPr>
        <xdr:cNvSpPr txBox="1"/>
      </xdr:nvSpPr>
      <xdr:spPr>
        <a:xfrm>
          <a:off x="3003198" y="190500"/>
          <a:ext cx="6089514" cy="92333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spcAft>
              <a:spcPts val="1800"/>
            </a:spcAft>
            <a:defRPr/>
          </a:pPr>
          <a:r>
            <a:rPr lang="en-US">
              <a:solidFill>
                <a:schemeClr val="dk1"/>
              </a:solidFill>
            </a:rPr>
            <a:t>You’ve been contracted to </a:t>
          </a:r>
          <a:r>
            <a:rPr lang="en-US" b="1">
              <a:solidFill>
                <a:schemeClr val="dk1"/>
              </a:solidFill>
            </a:rPr>
            <a:t>track traffic accidents in New York City, </a:t>
          </a:r>
          <a:r>
            <a:rPr lang="en-US">
              <a:solidFill>
                <a:schemeClr val="dk1"/>
              </a:solidFill>
            </a:rPr>
            <a:t>and you are preparing a workbook to </a:t>
          </a:r>
          <a:r>
            <a:rPr lang="en-US" b="1">
              <a:solidFill>
                <a:schemeClr val="dk1"/>
              </a:solidFill>
            </a:rPr>
            <a:t>analyze monthly trends and contributing factors</a:t>
          </a:r>
          <a:endParaRPr lang="en-US">
            <a:solidFill>
              <a:schemeClr val="dk1"/>
            </a:solidFill>
          </a:endParaRPr>
        </a:p>
      </xdr:txBody>
    </xdr:sp>
    <xdr:clientData/>
  </xdr:twoCellAnchor>
  <xdr:twoCellAnchor>
    <xdr:from>
      <xdr:col>1</xdr:col>
      <xdr:colOff>0</xdr:colOff>
      <xdr:row>10</xdr:row>
      <xdr:rowOff>107983</xdr:rowOff>
    </xdr:from>
    <xdr:to>
      <xdr:col>15</xdr:col>
      <xdr:colOff>49760</xdr:colOff>
      <xdr:row>21</xdr:row>
      <xdr:rowOff>136141</xdr:rowOff>
    </xdr:to>
    <xdr:sp macro="" textlink="">
      <xdr:nvSpPr>
        <xdr:cNvPr id="4" name="TextBox 21">
          <a:extLst>
            <a:ext uri="{FF2B5EF4-FFF2-40B4-BE49-F238E27FC236}">
              <a16:creationId xmlns:a16="http://schemas.microsoft.com/office/drawing/2014/main" id="{00000000-0008-0000-1400-000004000000}"/>
            </a:ext>
          </a:extLst>
        </xdr:cNvPr>
        <xdr:cNvSpPr txBox="1"/>
      </xdr:nvSpPr>
      <xdr:spPr>
        <a:xfrm>
          <a:off x="190500" y="2012983"/>
          <a:ext cx="8584160" cy="21236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Van Collisions</a:t>
          </a:r>
          <a:r>
            <a:rPr lang="en-US" sz="1600">
              <a:solidFill>
                <a:schemeClr val="dk1"/>
              </a:solidFill>
            </a:rPr>
            <a:t> worksheet, record a macro named “TableHeader” with Ctrl+Shift+T as the Shortcut key that selects range </a:t>
          </a:r>
          <a:r>
            <a:rPr lang="en-US" sz="1600" b="1">
              <a:solidFill>
                <a:schemeClr val="dk1"/>
              </a:solidFill>
            </a:rPr>
            <a:t>A1:F1</a:t>
          </a:r>
          <a:r>
            <a:rPr lang="en-US" sz="1600">
              <a:solidFill>
                <a:schemeClr val="dk1"/>
              </a:solidFill>
            </a:rPr>
            <a:t>, makes the </a:t>
          </a:r>
          <a:r>
            <a:rPr lang="en-US" sz="1600" b="1">
              <a:solidFill>
                <a:schemeClr val="dk1"/>
              </a:solidFill>
            </a:rPr>
            <a:t>font bold</a:t>
          </a:r>
          <a:r>
            <a:rPr lang="en-US" sz="1600">
              <a:solidFill>
                <a:schemeClr val="dk1"/>
              </a:solidFill>
            </a:rPr>
            <a:t> and </a:t>
          </a:r>
          <a:r>
            <a:rPr lang="en-US" sz="1600" b="1">
              <a:solidFill>
                <a:schemeClr val="dk1"/>
              </a:solidFill>
            </a:rPr>
            <a:t>size 14pt</a:t>
          </a:r>
          <a:r>
            <a:rPr lang="en-US" sz="1600">
              <a:solidFill>
                <a:schemeClr val="dk1"/>
              </a:solidFill>
            </a:rPr>
            <a:t>, and </a:t>
          </a:r>
          <a:r>
            <a:rPr lang="en-US" sz="1600" b="1">
              <a:solidFill>
                <a:schemeClr val="dk1"/>
              </a:solidFill>
            </a:rPr>
            <a:t>merges &amp; centers </a:t>
          </a:r>
          <a:r>
            <a:rPr lang="en-US" sz="1600">
              <a:solidFill>
                <a:schemeClr val="dk1"/>
              </a:solidFill>
            </a:rPr>
            <a:t>the selection; run the macro using the Shortcut on the </a:t>
          </a:r>
          <a:r>
            <a:rPr lang="en-US" sz="1600" b="1">
              <a:solidFill>
                <a:schemeClr val="dk1"/>
              </a:solidFill>
            </a:rPr>
            <a:t>Taxi Collisions</a:t>
          </a:r>
          <a:r>
            <a:rPr lang="en-US" sz="1600">
              <a:solidFill>
                <a:schemeClr val="dk1"/>
              </a:solidFill>
            </a:rPr>
            <a:t> worksheet</a:t>
          </a:r>
          <a:endParaRPr lang="en-US" sz="1600" b="1">
            <a:solidFill>
              <a:schemeClr val="dk1"/>
            </a:solidFill>
          </a:endParaRP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Monthly Trend </a:t>
          </a:r>
          <a:r>
            <a:rPr lang="en-US" sz="1600">
              <a:solidFill>
                <a:schemeClr val="dk1"/>
              </a:solidFill>
            </a:rPr>
            <a:t>worksheet, add a chart that shows the </a:t>
          </a:r>
          <a:r>
            <a:rPr lang="en-US" sz="1600" b="1">
              <a:solidFill>
                <a:schemeClr val="dk1"/>
              </a:solidFill>
            </a:rPr>
            <a:t>Collisions,</a:t>
          </a:r>
          <a:r>
            <a:rPr lang="en-US" sz="1600">
              <a:solidFill>
                <a:schemeClr val="dk1"/>
              </a:solidFill>
            </a:rPr>
            <a:t> as a clustered column chart, and the </a:t>
          </a:r>
          <a:r>
            <a:rPr lang="en-US" sz="1600" b="1">
              <a:solidFill>
                <a:schemeClr val="dk1"/>
              </a:solidFill>
            </a:rPr>
            <a:t>Injury %</a:t>
          </a:r>
          <a:r>
            <a:rPr lang="en-US" sz="1600">
              <a:solidFill>
                <a:schemeClr val="dk1"/>
              </a:solidFill>
            </a:rPr>
            <a:t>,</a:t>
          </a:r>
          <a:r>
            <a:rPr lang="en-US" sz="1600" b="1">
              <a:solidFill>
                <a:schemeClr val="dk1"/>
              </a:solidFill>
            </a:rPr>
            <a:t> </a:t>
          </a:r>
          <a:r>
            <a:rPr lang="en-US" sz="1600">
              <a:solidFill>
                <a:schemeClr val="dk1"/>
              </a:solidFill>
            </a:rPr>
            <a:t>as a line chart on a secondary axis, by </a:t>
          </a:r>
          <a:r>
            <a:rPr lang="en-US" sz="1600" b="1">
              <a:solidFill>
                <a:schemeClr val="dk1"/>
              </a:solidFill>
            </a:rPr>
            <a:t>Month</a:t>
          </a:r>
        </a:p>
        <a:p>
          <a:pPr marL="342900" lvl="0" indent="-342900">
            <a:spcAft>
              <a:spcPts val="1200"/>
            </a:spcAft>
            <a:buFont typeface="+mj-lt"/>
            <a:buAutoNum type="arabicPeriod"/>
            <a:defRPr/>
          </a:pPr>
          <a:r>
            <a:rPr lang="en-US" sz="1600">
              <a:solidFill>
                <a:schemeClr val="dk1"/>
              </a:solidFill>
            </a:rPr>
            <a:t>On the </a:t>
          </a:r>
          <a:r>
            <a:rPr lang="en-US" sz="1600" b="1">
              <a:solidFill>
                <a:schemeClr val="dk1"/>
              </a:solidFill>
            </a:rPr>
            <a:t>Collision Causes </a:t>
          </a:r>
          <a:r>
            <a:rPr lang="en-US" sz="1600">
              <a:solidFill>
                <a:schemeClr val="dk1"/>
              </a:solidFill>
            </a:rPr>
            <a:t>worksheet, show values as </a:t>
          </a:r>
          <a:r>
            <a:rPr lang="en-US" sz="1600" b="1">
              <a:solidFill>
                <a:schemeClr val="dk1"/>
              </a:solidFill>
            </a:rPr>
            <a:t>% of Column Total </a:t>
          </a:r>
          <a:r>
            <a:rPr lang="en-US" sz="1600">
              <a:solidFill>
                <a:schemeClr val="dk1"/>
              </a:solidFill>
            </a:rPr>
            <a:t>for the </a:t>
          </a:r>
          <a:r>
            <a:rPr lang="en-US" sz="1600" b="1">
              <a:solidFill>
                <a:schemeClr val="dk1"/>
              </a:solidFill>
            </a:rPr>
            <a:t>Sum of # of Persons Injured</a:t>
          </a:r>
        </a:p>
      </xdr:txBody>
    </xdr:sp>
    <xdr:clientData/>
  </xdr:twoCellAnchor>
  <xdr:twoCellAnchor>
    <xdr:from>
      <xdr:col>5</xdr:col>
      <xdr:colOff>224975</xdr:colOff>
      <xdr:row>1</xdr:row>
      <xdr:rowOff>0</xdr:rowOff>
    </xdr:from>
    <xdr:to>
      <xdr:col>5</xdr:col>
      <xdr:colOff>224975</xdr:colOff>
      <xdr:row>7</xdr:row>
      <xdr:rowOff>6848</xdr:rowOff>
    </xdr:to>
    <xdr:cxnSp macro="">
      <xdr:nvCxnSpPr>
        <xdr:cNvPr id="5" name="Google Shape;7890;p302">
          <a:extLst>
            <a:ext uri="{FF2B5EF4-FFF2-40B4-BE49-F238E27FC236}">
              <a16:creationId xmlns:a16="http://schemas.microsoft.com/office/drawing/2014/main" id="{00000000-0008-0000-1400-000005000000}"/>
            </a:ext>
          </a:extLst>
        </xdr:cNvPr>
        <xdr:cNvCxnSpPr>
          <a:cxnSpLocks/>
        </xdr:cNvCxnSpPr>
      </xdr:nvCxnSpPr>
      <xdr:spPr>
        <a:xfrm>
          <a:off x="2853875" y="190500"/>
          <a:ext cx="0" cy="1149848"/>
        </a:xfrm>
        <a:prstGeom prst="straightConnector1">
          <a:avLst/>
        </a:prstGeom>
        <a:noFill/>
        <a:ln w="9525" cap="flat" cmpd="sng">
          <a:solidFill>
            <a:schemeClr val="lt2"/>
          </a:solidFill>
          <a:prstDash val="solid"/>
          <a:miter lim="800000"/>
          <a:headEnd type="none" w="sm" len="sm"/>
          <a:tailEnd type="none" w="sm" len="sm"/>
        </a:ln>
      </xdr:spPr>
    </xdr:cxnSp>
    <xdr:clientData/>
  </xdr:twoCellAnchor>
  <xdr:twoCellAnchor>
    <xdr:from>
      <xdr:col>1</xdr:col>
      <xdr:colOff>68601</xdr:colOff>
      <xdr:row>1</xdr:row>
      <xdr:rowOff>141580</xdr:rowOff>
    </xdr:from>
    <xdr:to>
      <xdr:col>5</xdr:col>
      <xdr:colOff>161785</xdr:colOff>
      <xdr:row>5</xdr:row>
      <xdr:rowOff>72326</xdr:rowOff>
    </xdr:to>
    <xdr:grpSp>
      <xdr:nvGrpSpPr>
        <xdr:cNvPr id="6" name="Group 5">
          <a:extLst>
            <a:ext uri="{FF2B5EF4-FFF2-40B4-BE49-F238E27FC236}">
              <a16:creationId xmlns:a16="http://schemas.microsoft.com/office/drawing/2014/main" id="{00000000-0008-0000-1400-000006000000}"/>
            </a:ext>
          </a:extLst>
        </xdr:cNvPr>
        <xdr:cNvGrpSpPr/>
      </xdr:nvGrpSpPr>
      <xdr:grpSpPr>
        <a:xfrm>
          <a:off x="266721" y="324460"/>
          <a:ext cx="2531584" cy="662266"/>
          <a:chOff x="2656994" y="1676486"/>
          <a:chExt cx="2531584" cy="692746"/>
        </a:xfrm>
      </xdr:grpSpPr>
      <xdr:grpSp>
        <xdr:nvGrpSpPr>
          <xdr:cNvPr id="9" name="Google Shape;7887;p302">
            <a:extLst>
              <a:ext uri="{FF2B5EF4-FFF2-40B4-BE49-F238E27FC236}">
                <a16:creationId xmlns:a16="http://schemas.microsoft.com/office/drawing/2014/main" id="{00000000-0008-0000-1400-000009000000}"/>
              </a:ext>
            </a:extLst>
          </xdr:cNvPr>
          <xdr:cNvGrpSpPr/>
        </xdr:nvGrpSpPr>
        <xdr:grpSpPr>
          <a:xfrm>
            <a:off x="3318753" y="1676486"/>
            <a:ext cx="1869825" cy="692746"/>
            <a:chOff x="1613474" y="1288575"/>
            <a:chExt cx="2016340" cy="692746"/>
          </a:xfrm>
        </xdr:grpSpPr>
        <xdr:sp macro="" textlink="">
          <xdr:nvSpPr>
            <xdr:cNvPr id="13" name="Google Shape;7888;p302">
              <a:extLst>
                <a:ext uri="{FF2B5EF4-FFF2-40B4-BE49-F238E27FC236}">
                  <a16:creationId xmlns:a16="http://schemas.microsoft.com/office/drawing/2014/main" id="{00000000-0008-0000-1400-00000D000000}"/>
                </a:ext>
              </a:extLst>
            </xdr:cNvPr>
            <xdr:cNvSpPr txBox="1"/>
          </xdr:nvSpPr>
          <xdr:spPr>
            <a:xfrm>
              <a:off x="1613477" y="1519656"/>
              <a:ext cx="2016337" cy="461665"/>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2400"/>
                <a:buFont typeface="Arial"/>
                <a:buNone/>
              </a:pPr>
              <a:r>
                <a:rPr lang="en-US" sz="2800" b="1" i="0" u="none" strike="noStrike" cap="none">
                  <a:solidFill>
                    <a:srgbClr val="19673D"/>
                  </a:solidFill>
                  <a:ea typeface="Lato Black"/>
                  <a:cs typeface="Lato Black"/>
                  <a:sym typeface="Lato Black"/>
                </a:rPr>
                <a:t>SITUATION</a:t>
              </a:r>
              <a:endParaRPr sz="1600" b="0" i="0" u="none" strike="noStrike" cap="none">
                <a:solidFill>
                  <a:srgbClr val="19673D"/>
                </a:solidFill>
                <a:ea typeface="Arial"/>
                <a:cs typeface="Arial"/>
                <a:sym typeface="Arial"/>
              </a:endParaRPr>
            </a:p>
          </xdr:txBody>
        </xdr:sp>
        <xdr:sp macro="" textlink="">
          <xdr:nvSpPr>
            <xdr:cNvPr id="14" name="Google Shape;7889;p302">
              <a:extLst>
                <a:ext uri="{FF2B5EF4-FFF2-40B4-BE49-F238E27FC236}">
                  <a16:creationId xmlns:a16="http://schemas.microsoft.com/office/drawing/2014/main" id="{00000000-0008-0000-1400-00000E000000}"/>
                </a:ext>
              </a:extLst>
            </xdr:cNvPr>
            <xdr:cNvSpPr txBox="1"/>
          </xdr:nvSpPr>
          <xdr:spPr>
            <a:xfrm>
              <a:off x="1613474" y="1288575"/>
              <a:ext cx="714497" cy="369332"/>
            </a:xfrm>
            <a:prstGeom prst="rect">
              <a:avLst/>
            </a:prstGeom>
            <a:noFill/>
            <a:ln>
              <a:noFill/>
            </a:ln>
          </xdr:spPr>
          <xdr:txBody>
            <a:bodyPr spcFirstLastPara="1" wrap="square" lIns="91425" tIns="45700" rIns="91425" bIns="45700" anchor="t" anchorCtr="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rtl="0">
                <a:lnSpc>
                  <a:spcPct val="100000"/>
                </a:lnSpc>
                <a:spcBef>
                  <a:spcPts val="0"/>
                </a:spcBef>
                <a:spcAft>
                  <a:spcPts val="0"/>
                </a:spcAft>
                <a:buClr>
                  <a:srgbClr val="000000"/>
                </a:buClr>
                <a:buSzPts val="1800"/>
                <a:buFont typeface="Arial"/>
                <a:buNone/>
              </a:pPr>
              <a:r>
                <a:rPr lang="en-US" sz="2000" b="0" i="0" u="none" strike="noStrike" cap="none">
                  <a:solidFill>
                    <a:srgbClr val="3F3F3F"/>
                  </a:solidFill>
                  <a:ea typeface="Lato Light"/>
                  <a:cs typeface="Lato Light"/>
                  <a:sym typeface="Lato Light"/>
                </a:rPr>
                <a:t>THE</a:t>
              </a:r>
              <a:endParaRPr sz="1600" b="0" i="0" u="none" strike="noStrike" cap="none">
                <a:solidFill>
                  <a:srgbClr val="000000"/>
                </a:solidFill>
                <a:ea typeface="Arial"/>
                <a:cs typeface="Arial"/>
                <a:sym typeface="Arial"/>
              </a:endParaRPr>
            </a:p>
          </xdr:txBody>
        </xdr:sp>
      </xdr:grpSp>
      <xdr:grpSp>
        <xdr:nvGrpSpPr>
          <xdr:cNvPr id="10" name="Group 9">
            <a:extLst>
              <a:ext uri="{FF2B5EF4-FFF2-40B4-BE49-F238E27FC236}">
                <a16:creationId xmlns:a16="http://schemas.microsoft.com/office/drawing/2014/main" id="{00000000-0008-0000-1400-00000A000000}"/>
              </a:ext>
            </a:extLst>
          </xdr:cNvPr>
          <xdr:cNvGrpSpPr/>
        </xdr:nvGrpSpPr>
        <xdr:grpSpPr>
          <a:xfrm>
            <a:off x="2656994" y="1764113"/>
            <a:ext cx="662579" cy="563931"/>
            <a:chOff x="620960" y="4111492"/>
            <a:chExt cx="644465" cy="548514"/>
          </a:xfrm>
        </xdr:grpSpPr>
        <xdr:sp macro="" textlink="">
          <xdr:nvSpPr>
            <xdr:cNvPr id="11" name="Google Shape;235;p18">
              <a:extLst>
                <a:ext uri="{FF2B5EF4-FFF2-40B4-BE49-F238E27FC236}">
                  <a16:creationId xmlns:a16="http://schemas.microsoft.com/office/drawing/2014/main" id="{00000000-0008-0000-1400-00000B000000}"/>
                </a:ext>
              </a:extLst>
            </xdr:cNvPr>
            <xdr:cNvSpPr/>
          </xdr:nvSpPr>
          <xdr:spPr>
            <a:xfrm>
              <a:off x="620960" y="4125420"/>
              <a:ext cx="534586" cy="534586"/>
            </a:xfrm>
            <a:prstGeom prst="ellipse">
              <a:avLst/>
            </a:prstGeom>
            <a:gradFill flip="none" rotWithShape="1">
              <a:gsLst>
                <a:gs pos="0">
                  <a:schemeClr val="bg1">
                    <a:lumMod val="85000"/>
                  </a:schemeClr>
                </a:gs>
                <a:gs pos="100000">
                  <a:schemeClr val="bg1">
                    <a:lumMod val="65000"/>
                  </a:schemeClr>
                </a:gs>
              </a:gsLst>
              <a:lin ang="0" scaled="1"/>
              <a:tileRect/>
            </a:gradFill>
            <a:ln>
              <a:noFill/>
            </a:ln>
            <a:effectLst>
              <a:innerShdw blurRad="63500" dist="50800" dir="18900000">
                <a:prstClr val="black">
                  <a:alpha val="4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sz="1600">
                <a:solidFill>
                  <a:prstClr val="black">
                    <a:lumMod val="85000"/>
                    <a:lumOff val="15000"/>
                  </a:prstClr>
                </a:solidFill>
                <a:latin typeface="Calibri" panose="020F0502020204030204"/>
                <a:sym typeface="Lato Black"/>
              </a:endParaRPr>
            </a:p>
          </xdr:txBody>
        </xdr:sp>
        <xdr:pic>
          <xdr:nvPicPr>
            <xdr:cNvPr id="12" name="Google Shape;239;p18">
              <a:extLst>
                <a:ext uri="{FF2B5EF4-FFF2-40B4-BE49-F238E27FC236}">
                  <a16:creationId xmlns:a16="http://schemas.microsoft.com/office/drawing/2014/main" id="{00000000-0008-0000-1400-00000C000000}"/>
                </a:ext>
              </a:extLst>
            </xdr:cNvPr>
            <xdr:cNvPicPr preferRelativeResize="0"/>
          </xdr:nvPicPr>
          <xdr:blipFill rotWithShape="1">
            <a:blip xmlns:r="http://schemas.openxmlformats.org/officeDocument/2006/relationships" r:embed="rId1">
              <a:alphaModFix/>
            </a:blip>
            <a:srcRect/>
            <a:stretch/>
          </xdr:blipFill>
          <xdr:spPr>
            <a:xfrm rot="-440344">
              <a:off x="705954" y="4111492"/>
              <a:ext cx="559471" cy="413193"/>
            </a:xfrm>
            <a:prstGeom prst="rect">
              <a:avLst/>
            </a:prstGeom>
            <a:noFill/>
            <a:ln>
              <a:noFill/>
            </a:ln>
          </xdr:spPr>
        </xdr:pic>
      </xdr:grpSp>
    </xdr:grpSp>
    <xdr:clientData/>
  </xdr:twoCellAnchor>
  <xdr:twoCellAnchor>
    <xdr:from>
      <xdr:col>1</xdr:col>
      <xdr:colOff>0</xdr:colOff>
      <xdr:row>7</xdr:row>
      <xdr:rowOff>166169</xdr:rowOff>
    </xdr:from>
    <xdr:to>
      <xdr:col>11</xdr:col>
      <xdr:colOff>107308</xdr:colOff>
      <xdr:row>10</xdr:row>
      <xdr:rowOff>56334</xdr:rowOff>
    </xdr:to>
    <xdr:sp macro="" textlink="">
      <xdr:nvSpPr>
        <xdr:cNvPr id="7" name="TextBox 35">
          <a:extLst>
            <a:ext uri="{FF2B5EF4-FFF2-40B4-BE49-F238E27FC236}">
              <a16:creationId xmlns:a16="http://schemas.microsoft.com/office/drawing/2014/main" id="{00000000-0008-0000-1400-000007000000}"/>
            </a:ext>
          </a:extLst>
        </xdr:cNvPr>
        <xdr:cNvSpPr txBox="1"/>
      </xdr:nvSpPr>
      <xdr:spPr>
        <a:xfrm>
          <a:off x="190500" y="1499669"/>
          <a:ext cx="620330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lvl="0">
            <a:spcAft>
              <a:spcPts val="1800"/>
            </a:spcAft>
            <a:defRPr/>
          </a:pPr>
          <a:r>
            <a:rPr lang="en-US" sz="2400" b="1">
              <a:solidFill>
                <a:prstClr val="black">
                  <a:lumMod val="85000"/>
                  <a:lumOff val="15000"/>
                </a:prstClr>
              </a:solidFill>
            </a:rPr>
            <a:t>TASKS:</a:t>
          </a:r>
          <a:endParaRPr lang="en-US" sz="2400" b="1">
            <a:solidFill>
              <a:schemeClr val="dk1"/>
            </a:solidFill>
          </a:endParaRPr>
        </a:p>
      </xdr:txBody>
    </xdr:sp>
    <xdr:clientData/>
  </xdr:twoCellAnchor>
  <xdr:twoCellAnchor>
    <xdr:from>
      <xdr:col>0</xdr:col>
      <xdr:colOff>-24768</xdr:colOff>
      <xdr:row>7</xdr:row>
      <xdr:rowOff>6848</xdr:rowOff>
    </xdr:from>
    <xdr:to>
      <xdr:col>15</xdr:col>
      <xdr:colOff>367813</xdr:colOff>
      <xdr:row>7</xdr:row>
      <xdr:rowOff>6848</xdr:rowOff>
    </xdr:to>
    <xdr:cxnSp macro="">
      <xdr:nvCxnSpPr>
        <xdr:cNvPr id="8" name="Google Shape;7890;p302">
          <a:extLst>
            <a:ext uri="{FF2B5EF4-FFF2-40B4-BE49-F238E27FC236}">
              <a16:creationId xmlns:a16="http://schemas.microsoft.com/office/drawing/2014/main" id="{00000000-0008-0000-1400-000008000000}"/>
            </a:ext>
          </a:extLst>
        </xdr:cNvPr>
        <xdr:cNvCxnSpPr>
          <a:cxnSpLocks/>
        </xdr:cNvCxnSpPr>
      </xdr:nvCxnSpPr>
      <xdr:spPr>
        <a:xfrm flipH="1">
          <a:off x="-24768" y="1340348"/>
          <a:ext cx="9117481" cy="0"/>
        </a:xfrm>
        <a:prstGeom prst="straightConnector1">
          <a:avLst/>
        </a:prstGeom>
        <a:noFill/>
        <a:ln w="9525" cap="flat" cmpd="sng">
          <a:solidFill>
            <a:schemeClr val="lt2"/>
          </a:solidFill>
          <a:prstDash val="solid"/>
          <a:miter lim="800000"/>
          <a:headEnd type="none" w="sm" len="sm"/>
          <a:tailEnd type="none" w="sm" len="sm"/>
        </a:ln>
      </xdr:spPr>
    </xdr:cxn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228600</xdr:colOff>
      <xdr:row>7</xdr:row>
      <xdr:rowOff>129540</xdr:rowOff>
    </xdr:from>
    <xdr:to>
      <xdr:col>14</xdr:col>
      <xdr:colOff>533400</xdr:colOff>
      <xdr:row>22</xdr:row>
      <xdr:rowOff>15240</xdr:rowOff>
    </xdr:to>
    <xdr:graphicFrame macro="">
      <xdr:nvGraphicFramePr>
        <xdr:cNvPr id="2" name="Chart 1">
          <a:extLst>
            <a:ext uri="{FF2B5EF4-FFF2-40B4-BE49-F238E27FC236}">
              <a16:creationId xmlns:a16="http://schemas.microsoft.com/office/drawing/2014/main" id="{6B246148-AAB0-4758-87FF-3F24F536C5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 Ruiz" refreshedDate="44111.413478009257" createdVersion="6" refreshedVersion="6" minRefreshableVersion="3" recordCount="200" xr:uid="{00000000-000A-0000-FFFF-FFFF06000000}">
  <cacheSource type="worksheet">
    <worksheetSource ref="A1:I201" sheet="Orders"/>
  </cacheSource>
  <cacheFields count="10">
    <cacheField name="Invoice" numFmtId="0">
      <sharedItems containsSemiMixedTypes="0" containsString="0" containsNumber="1" containsInteger="1" minValue="540546" maxValue="581476"/>
    </cacheField>
    <cacheField name="Order Date" numFmtId="166">
      <sharedItems containsSemiMixedTypes="0" containsNonDate="0" containsDate="1" containsString="0" minDate="2019-01-09T00:00:00" maxDate="2019-12-10T00:00:00" count="132">
        <d v="2019-01-09T00:00:00"/>
        <d v="2019-01-13T00:00:00"/>
        <d v="2019-01-14T00:00:00"/>
        <d v="2019-01-17T00:00:00"/>
        <d v="2019-01-18T00:00:00"/>
        <d v="2019-01-20T00:00:00"/>
        <d v="2019-01-21T00:00:00"/>
        <d v="2019-01-25T00:00:00"/>
        <d v="2019-01-27T00:00:00"/>
        <d v="2019-01-28T00:00:00"/>
        <d v="2019-01-30T00:00:00"/>
        <d v="2019-01-31T00:00:00"/>
        <d v="2019-02-01T00:00:00"/>
        <d v="2019-02-11T00:00:00"/>
        <d v="2019-02-14T00:00:00"/>
        <d v="2019-02-18T00:00:00"/>
        <d v="2019-02-21T00:00:00"/>
        <d v="2019-02-22T00:00:00"/>
        <d v="2019-02-23T00:00:00"/>
        <d v="2019-03-04T00:00:00"/>
        <d v="2019-03-08T00:00:00"/>
        <d v="2019-03-17T00:00:00"/>
        <d v="2019-03-18T00:00:00"/>
        <d v="2019-03-21T00:00:00"/>
        <d v="2019-03-23T00:00:00"/>
        <d v="2019-03-24T00:00:00"/>
        <d v="2019-03-28T00:00:00"/>
        <d v="2019-04-03T00:00:00"/>
        <d v="2019-04-04T00:00:00"/>
        <d v="2019-04-14T00:00:00"/>
        <d v="2019-04-20T00:00:00"/>
        <d v="2019-04-21T00:00:00"/>
        <d v="2019-05-09T00:00:00"/>
        <d v="2019-05-12T00:00:00"/>
        <d v="2019-05-13T00:00:00"/>
        <d v="2019-05-16T00:00:00"/>
        <d v="2019-05-17T00:00:00"/>
        <d v="2019-05-19T00:00:00"/>
        <d v="2019-05-24T00:00:00"/>
        <d v="2019-05-31T00:00:00"/>
        <d v="2019-06-01T00:00:00"/>
        <d v="2019-06-02T00:00:00"/>
        <d v="2019-06-05T00:00:00"/>
        <d v="2019-06-06T00:00:00"/>
        <d v="2019-06-09T00:00:00"/>
        <d v="2019-06-16T00:00:00"/>
        <d v="2019-06-20T00:00:00"/>
        <d v="2019-06-21T00:00:00"/>
        <d v="2019-06-22T00:00:00"/>
        <d v="2019-06-23T00:00:00"/>
        <d v="2019-06-28T00:00:00"/>
        <d v="2019-06-30T00:00:00"/>
        <d v="2019-07-05T00:00:00"/>
        <d v="2019-07-08T00:00:00"/>
        <d v="2019-07-10T00:00:00"/>
        <d v="2019-07-11T00:00:00"/>
        <d v="2019-07-13T00:00:00"/>
        <d v="2019-07-15T00:00:00"/>
        <d v="2019-07-19T00:00:00"/>
        <d v="2019-07-20T00:00:00"/>
        <d v="2019-07-21T00:00:00"/>
        <d v="2019-07-24T00:00:00"/>
        <d v="2019-07-25T00:00:00"/>
        <d v="2019-07-31T00:00:00"/>
        <d v="2019-08-08T00:00:00"/>
        <d v="2019-08-09T00:00:00"/>
        <d v="2019-08-19T00:00:00"/>
        <d v="2019-08-22T00:00:00"/>
        <d v="2019-08-23T00:00:00"/>
        <d v="2019-08-24T00:00:00"/>
        <d v="2019-08-25T00:00:00"/>
        <d v="2019-08-28T00:00:00"/>
        <d v="2019-08-31T00:00:00"/>
        <d v="2019-09-02T00:00:00"/>
        <d v="2019-09-04T00:00:00"/>
        <d v="2019-09-05T00:00:00"/>
        <d v="2019-09-06T00:00:00"/>
        <d v="2019-09-07T00:00:00"/>
        <d v="2019-09-08T00:00:00"/>
        <d v="2019-09-09T00:00:00"/>
        <d v="2019-09-13T00:00:00"/>
        <d v="2019-09-14T00:00:00"/>
        <d v="2019-09-18T00:00:00"/>
        <d v="2019-09-19T00:00:00"/>
        <d v="2019-09-21T00:00:00"/>
        <d v="2019-09-22T00:00:00"/>
        <d v="2019-09-23T00:00:00"/>
        <d v="2019-09-25T00:00:00"/>
        <d v="2019-09-28T00:00:00"/>
        <d v="2019-09-29T00:00:00"/>
        <d v="2019-10-03T00:00:00"/>
        <d v="2019-10-04T00:00:00"/>
        <d v="2019-10-05T00:00:00"/>
        <d v="2019-10-06T00:00:00"/>
        <d v="2019-10-10T00:00:00"/>
        <d v="2019-10-11T00:00:00"/>
        <d v="2019-10-12T00:00:00"/>
        <d v="2019-10-13T00:00:00"/>
        <d v="2019-10-14T00:00:00"/>
        <d v="2019-10-16T00:00:00"/>
        <d v="2019-10-17T00:00:00"/>
        <d v="2019-10-18T00:00:00"/>
        <d v="2019-10-19T00:00:00"/>
        <d v="2019-10-20T00:00:00"/>
        <d v="2019-10-24T00:00:00"/>
        <d v="2019-10-26T00:00:00"/>
        <d v="2019-10-30T00:00:00"/>
        <d v="2019-10-31T00:00:00"/>
        <d v="2019-11-01T00:00:00"/>
        <d v="2019-11-03T00:00:00"/>
        <d v="2019-11-04T00:00:00"/>
        <d v="2019-11-06T00:00:00"/>
        <d v="2019-11-08T00:00:00"/>
        <d v="2019-11-09T00:00:00"/>
        <d v="2019-11-10T00:00:00"/>
        <d v="2019-11-11T00:00:00"/>
        <d v="2019-11-14T00:00:00"/>
        <d v="2019-11-16T00:00:00"/>
        <d v="2019-11-17T00:00:00"/>
        <d v="2019-11-18T00:00:00"/>
        <d v="2019-11-20T00:00:00"/>
        <d v="2019-11-22T00:00:00"/>
        <d v="2019-11-23T00:00:00"/>
        <d v="2019-11-25T00:00:00"/>
        <d v="2019-11-27T00:00:00"/>
        <d v="2019-11-28T00:00:00"/>
        <d v="2019-11-29T00:00:00"/>
        <d v="2019-11-30T00:00:00"/>
        <d v="2019-12-02T00:00:00"/>
        <d v="2019-12-06T00:00:00"/>
        <d v="2019-12-08T00:00:00"/>
        <d v="2019-12-09T00:00:00"/>
      </sharedItems>
      <fieldGroup par="9" base="1">
        <rangePr groupBy="days" startDate="2019-01-09T00:00:00" endDate="2019-12-10T00:00:00"/>
        <groupItems count="368">
          <s v="&lt;1/9/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10/2019"/>
        </groupItems>
      </fieldGroup>
    </cacheField>
    <cacheField name="Country" numFmtId="0">
      <sharedItems/>
    </cacheField>
    <cacheField name="Client ID" numFmtId="0">
      <sharedItems containsSemiMixedTypes="0" containsString="0" containsNumber="1" containsInteger="1" minValue="12357" maxValue="18252"/>
    </cacheField>
    <cacheField name="Product ID" numFmtId="0">
      <sharedItems containsSemiMixedTypes="0" containsString="0" containsNumber="1" containsInteger="1" minValue="20713" maxValue="62018"/>
    </cacheField>
    <cacheField name="Product Name" numFmtId="0">
      <sharedItems containsNonDate="0" containsString="0" containsBlank="1"/>
    </cacheField>
    <cacheField name="Quantity" numFmtId="0">
      <sharedItems containsSemiMixedTypes="0" containsString="0" containsNumber="1" containsInteger="1" minValue="1" maxValue="400"/>
    </cacheField>
    <cacheField name="Unit Price" numFmtId="167">
      <sharedItems containsSemiMixedTypes="0" containsString="0" containsNumber="1" minValue="0.72" maxValue="4.95"/>
    </cacheField>
    <cacheField name="Revenue" numFmtId="167">
      <sharedItems containsSemiMixedTypes="0" containsString="0" containsNumber="1" minValue="1.65" maxValue="500"/>
    </cacheField>
    <cacheField name="Months" numFmtId="0" databaseField="0">
      <fieldGroup base="1">
        <rangePr groupBy="months" startDate="2019-01-09T00:00:00" endDate="2019-12-10T00:00:00"/>
        <groupItems count="14">
          <s v="&lt;1/9/2019"/>
          <s v="Jan"/>
          <s v="Feb"/>
          <s v="Mar"/>
          <s v="Apr"/>
          <s v="May"/>
          <s v="Jun"/>
          <s v="Jul"/>
          <s v="Aug"/>
          <s v="Sep"/>
          <s v="Oct"/>
          <s v="Nov"/>
          <s v="Dec"/>
          <s v="&gt;12/10/2019"/>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 Ruiz" refreshedDate="44151.556533101852" createdVersion="6" refreshedVersion="6" minRefreshableVersion="3" recordCount="181" xr:uid="{6003A164-A64E-4AC6-B3E4-D5BCA080BC64}">
  <cacheSource type="worksheet">
    <worksheetSource name="Indicators"/>
  </cacheSource>
  <cacheFields count="5">
    <cacheField name="Country" numFmtId="0">
      <sharedItems/>
    </cacheField>
    <cacheField name="Region" numFmtId="0">
      <sharedItems count="7">
        <s v="South Asia"/>
        <s v="Europe &amp; Central Asia"/>
        <s v="Middle East &amp; North Africa"/>
        <s v="Sub-Saharan Africa"/>
        <s v="Latin America &amp; Caribbean"/>
        <s v="East Asia &amp; Pacific"/>
        <s v="North America"/>
      </sharedItems>
    </cacheField>
    <cacheField name="Population" numFmtId="3">
      <sharedItems containsSemiMixedTypes="0" containsString="0" containsNumber="1" containsInteger="1" minValue="11646" maxValue="1397715000"/>
    </cacheField>
    <cacheField name="Area" numFmtId="3">
      <sharedItems containsSemiMixedTypes="0" containsString="0" containsNumber="1" minValue="26" maxValue="17098240"/>
    </cacheField>
    <cacheField name="Population Density" numFmtId="0" formula="Population/Area"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 Ruiz" refreshedDate="44152.371141203701" createdVersion="6" refreshedVersion="6" minRefreshableVersion="3" recordCount="149" xr:uid="{83BF80C3-325C-4021-A43C-DDDAC9E80F49}">
  <cacheSource type="worksheet">
    <worksheetSource ref="A2:F151" sheet="Taxi Collisions"/>
  </cacheSource>
  <cacheFields count="6">
    <cacheField name="Date" numFmtId="166">
      <sharedItems containsSemiMixedTypes="0" containsNonDate="0" containsDate="1" containsString="0" minDate="2020-01-01T00:00:00" maxDate="2020-07-12T00:00:00"/>
    </cacheField>
    <cacheField name="Time" numFmtId="21">
      <sharedItems containsSemiMixedTypes="0" containsNonDate="0" containsDate="1" containsString="0" minDate="1899-12-30T00:00:00" maxDate="1899-12-30T23:56:00"/>
    </cacheField>
    <cacheField name="District" numFmtId="0">
      <sharedItems/>
    </cacheField>
    <cacheField name="Collision Cause" numFmtId="0">
      <sharedItems count="18">
        <s v="Driver Inattention/Distraction"/>
        <s v="Traffic Control Disregarded"/>
        <s v="Passing Too Closely"/>
        <s v="Other Vehicular"/>
        <s v="Passing or Lane Usage Improper"/>
        <s v="Unsafe Lane Changing"/>
        <s v="Driver Inexperience"/>
        <s v="Unsafe Speed"/>
        <s v="Failure to Yield Right-of-Way"/>
        <s v="Turning Improperly"/>
        <s v="Pedestrian/Bicyclist/Other Pedestrian Error/Confusion"/>
        <s v="Following Too Closely"/>
        <s v="Passenger Distraction"/>
        <s v="Reaction to Uninvolved Vehicle"/>
        <s v="Outside Car Distraction"/>
        <s v="Backing Unsafely"/>
        <s v="Alcohol Involvement"/>
        <s v="View Obstructed/Limited"/>
      </sharedItems>
    </cacheField>
    <cacheField name="Vehicle" numFmtId="0">
      <sharedItems/>
    </cacheField>
    <cacheField name="# of Persons Injured"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0">
  <r>
    <n v="540546"/>
    <x v="0"/>
    <s v="Portugal"/>
    <n v="12766"/>
    <n v="22740"/>
    <m/>
    <n v="48"/>
    <n v="0.85"/>
    <n v="40.799999999999997"/>
  </r>
  <r>
    <n v="541115"/>
    <x v="1"/>
    <s v="Italy"/>
    <n v="12578"/>
    <n v="21260"/>
    <m/>
    <n v="6"/>
    <n v="3.25"/>
    <n v="19.5"/>
  </r>
  <r>
    <n v="541115"/>
    <x v="1"/>
    <s v="Italy"/>
    <n v="12578"/>
    <n v="22190"/>
    <m/>
    <n v="12"/>
    <n v="2.1"/>
    <n v="25.200000000000003"/>
  </r>
  <r>
    <n v="541224"/>
    <x v="2"/>
    <s v="Germany"/>
    <n v="12474"/>
    <n v="21025"/>
    <m/>
    <n v="10"/>
    <n v="1.25"/>
    <n v="12.5"/>
  </r>
  <r>
    <n v="541269"/>
    <x v="3"/>
    <s v="Germany"/>
    <n v="12626"/>
    <n v="22174"/>
    <m/>
    <n v="12"/>
    <n v="1.65"/>
    <n v="19.799999999999997"/>
  </r>
  <r>
    <n v="541509"/>
    <x v="4"/>
    <s v="United Kingdom"/>
    <n v="13263"/>
    <n v="22694"/>
    <m/>
    <n v="1"/>
    <n v="2.1"/>
    <n v="2.1"/>
  </r>
  <r>
    <n v="541631"/>
    <x v="5"/>
    <s v="France"/>
    <n v="12637"/>
    <n v="22174"/>
    <m/>
    <n v="12"/>
    <n v="1.65"/>
    <n v="19.799999999999997"/>
  </r>
  <r>
    <n v="541711"/>
    <x v="6"/>
    <s v="Netherlands"/>
    <n v="14646"/>
    <n v="22653"/>
    <m/>
    <n v="10"/>
    <n v="1.95"/>
    <n v="19.5"/>
  </r>
  <r>
    <n v="542080"/>
    <x v="7"/>
    <s v="Germany"/>
    <n v="13815"/>
    <n v="20713"/>
    <m/>
    <n v="10"/>
    <n v="1.95"/>
    <n v="19.5"/>
  </r>
  <r>
    <n v="542080"/>
    <x v="7"/>
    <s v="Germany"/>
    <n v="13815"/>
    <n v="22740"/>
    <m/>
    <n v="48"/>
    <n v="0.85"/>
    <n v="40.799999999999997"/>
  </r>
  <r>
    <n v="542080"/>
    <x v="7"/>
    <s v="Germany"/>
    <n v="13815"/>
    <n v="22741"/>
    <m/>
    <n v="48"/>
    <n v="0.85"/>
    <n v="40.799999999999997"/>
  </r>
  <r>
    <n v="542371"/>
    <x v="8"/>
    <s v="Germany"/>
    <n v="12468"/>
    <n v="62018"/>
    <m/>
    <n v="6"/>
    <n v="1.95"/>
    <n v="11.7"/>
  </r>
  <r>
    <n v="542428"/>
    <x v="9"/>
    <s v="Sweden"/>
    <n v="17404"/>
    <n v="21260"/>
    <m/>
    <n v="48"/>
    <n v="3.25"/>
    <n v="156"/>
  </r>
  <r>
    <n v="542535"/>
    <x v="9"/>
    <s v="France"/>
    <n v="12735"/>
    <n v="21888"/>
    <m/>
    <n v="4"/>
    <n v="3.75"/>
    <n v="15"/>
  </r>
  <r>
    <n v="542612"/>
    <x v="10"/>
    <s v="United Kingdom"/>
    <n v="17841"/>
    <n v="20713"/>
    <m/>
    <n v="1"/>
    <n v="1.95"/>
    <n v="1.95"/>
  </r>
  <r>
    <n v="542648"/>
    <x v="11"/>
    <s v="Germany"/>
    <n v="12476"/>
    <n v="21116"/>
    <m/>
    <n v="3"/>
    <n v="4.95"/>
    <n v="14.850000000000001"/>
  </r>
  <r>
    <n v="542887"/>
    <x v="12"/>
    <s v="Austria"/>
    <n v="12373"/>
    <n v="20713"/>
    <m/>
    <n v="10"/>
    <n v="1.95"/>
    <n v="19.5"/>
  </r>
  <r>
    <n v="543731"/>
    <x v="13"/>
    <s v="United Kingdom"/>
    <n v="17677"/>
    <n v="20713"/>
    <m/>
    <n v="100"/>
    <n v="1.65"/>
    <n v="165"/>
  </r>
  <r>
    <n v="543733"/>
    <x v="13"/>
    <s v="Belgium"/>
    <n v="12395"/>
    <n v="22740"/>
    <m/>
    <n v="48"/>
    <n v="0.85"/>
    <n v="40.799999999999997"/>
  </r>
  <r>
    <n v="543737"/>
    <x v="13"/>
    <s v="Germany"/>
    <n v="12477"/>
    <n v="21116"/>
    <m/>
    <n v="3"/>
    <n v="4.95"/>
    <n v="14.850000000000001"/>
  </r>
  <r>
    <n v="543831"/>
    <x v="14"/>
    <s v="United Kingdom"/>
    <n v="15769"/>
    <n v="20713"/>
    <m/>
    <n v="100"/>
    <n v="1.65"/>
    <n v="165"/>
  </r>
  <r>
    <n v="544355"/>
    <x v="15"/>
    <s v="France"/>
    <n v="12714"/>
    <n v="22741"/>
    <m/>
    <n v="48"/>
    <n v="0.85"/>
    <n v="40.799999999999997"/>
  </r>
  <r>
    <n v="544355"/>
    <x v="15"/>
    <s v="France"/>
    <n v="12714"/>
    <n v="22740"/>
    <m/>
    <n v="96"/>
    <n v="0.85"/>
    <n v="81.599999999999994"/>
  </r>
  <r>
    <n v="544399"/>
    <x v="15"/>
    <s v="Italy"/>
    <n v="12594"/>
    <n v="20713"/>
    <m/>
    <n v="10"/>
    <n v="1.95"/>
    <n v="19.5"/>
  </r>
  <r>
    <n v="544480"/>
    <x v="16"/>
    <s v="Netherlands"/>
    <n v="14646"/>
    <n v="20713"/>
    <m/>
    <n v="100"/>
    <n v="1.65"/>
    <n v="165"/>
  </r>
  <r>
    <n v="544480"/>
    <x v="16"/>
    <s v="Netherlands"/>
    <n v="14646"/>
    <n v="22653"/>
    <m/>
    <n v="200"/>
    <n v="1.65"/>
    <n v="330"/>
  </r>
  <r>
    <n v="544657"/>
    <x v="17"/>
    <s v="United Kingdom"/>
    <n v="14895"/>
    <n v="22174"/>
    <m/>
    <n v="12"/>
    <n v="1.65"/>
    <n v="19.799999999999997"/>
  </r>
  <r>
    <n v="544672"/>
    <x v="17"/>
    <s v="Netherlands"/>
    <n v="14646"/>
    <n v="22653"/>
    <m/>
    <n v="20"/>
    <n v="1.95"/>
    <n v="39"/>
  </r>
  <r>
    <n v="544672"/>
    <x v="17"/>
    <s v="Netherlands"/>
    <n v="14646"/>
    <n v="20713"/>
    <m/>
    <n v="100"/>
    <n v="1.65"/>
    <n v="165"/>
  </r>
  <r>
    <n v="544811"/>
    <x v="18"/>
    <s v="Germany"/>
    <n v="12471"/>
    <n v="22741"/>
    <m/>
    <n v="48"/>
    <n v="0.85"/>
    <n v="40.799999999999997"/>
  </r>
  <r>
    <n v="545664"/>
    <x v="19"/>
    <s v="Italy"/>
    <n v="12584"/>
    <n v="21260"/>
    <m/>
    <n v="6"/>
    <n v="3.25"/>
    <n v="19.5"/>
  </r>
  <r>
    <n v="545937"/>
    <x v="20"/>
    <s v="Portugal"/>
    <n v="12758"/>
    <n v="22740"/>
    <m/>
    <n v="48"/>
    <n v="0.85"/>
    <n v="40.799999999999997"/>
  </r>
  <r>
    <n v="545988"/>
    <x v="20"/>
    <s v="Germany"/>
    <n v="12662"/>
    <n v="20713"/>
    <m/>
    <n v="10"/>
    <n v="1.95"/>
    <n v="19.5"/>
  </r>
  <r>
    <n v="546780"/>
    <x v="21"/>
    <s v="Denmark"/>
    <n v="12435"/>
    <n v="20713"/>
    <m/>
    <n v="20"/>
    <n v="1.95"/>
    <n v="39"/>
  </r>
  <r>
    <n v="546843"/>
    <x v="21"/>
    <s v="Germany"/>
    <n v="12472"/>
    <n v="20713"/>
    <m/>
    <n v="10"/>
    <n v="1.95"/>
    <n v="19.5"/>
  </r>
  <r>
    <n v="546843"/>
    <x v="21"/>
    <s v="Germany"/>
    <n v="12472"/>
    <n v="22740"/>
    <m/>
    <n v="48"/>
    <n v="0.85"/>
    <n v="40.799999999999997"/>
  </r>
  <r>
    <n v="546920"/>
    <x v="22"/>
    <s v="Germany"/>
    <n v="12471"/>
    <n v="22741"/>
    <m/>
    <n v="48"/>
    <n v="0.85"/>
    <n v="40.799999999999997"/>
  </r>
  <r>
    <n v="547194"/>
    <x v="23"/>
    <s v="France"/>
    <n v="12637"/>
    <n v="20713"/>
    <m/>
    <n v="2"/>
    <n v="1.95"/>
    <n v="3.9"/>
  </r>
  <r>
    <n v="547517"/>
    <x v="24"/>
    <s v="Belgium"/>
    <n v="12395"/>
    <n v="22740"/>
    <m/>
    <n v="48"/>
    <n v="0.85"/>
    <n v="40.799999999999997"/>
  </r>
  <r>
    <n v="547685"/>
    <x v="25"/>
    <s v="Belgium"/>
    <n v="12408"/>
    <n v="20713"/>
    <m/>
    <n v="10"/>
    <n v="1.95"/>
    <n v="19.5"/>
  </r>
  <r>
    <n v="547897"/>
    <x v="26"/>
    <s v="Portugal"/>
    <n v="12792"/>
    <n v="21888"/>
    <m/>
    <n v="4"/>
    <n v="3.75"/>
    <n v="15"/>
  </r>
  <r>
    <n v="548711"/>
    <x v="27"/>
    <s v="United Kingdom"/>
    <n v="18116"/>
    <n v="22694"/>
    <m/>
    <n v="1"/>
    <n v="2.1"/>
    <n v="2.1"/>
  </r>
  <r>
    <n v="548745"/>
    <x v="28"/>
    <s v="Germany"/>
    <n v="12471"/>
    <n v="22741"/>
    <m/>
    <n v="48"/>
    <n v="0.85"/>
    <n v="40.799999999999997"/>
  </r>
  <r>
    <n v="550188"/>
    <x v="29"/>
    <s v="Switzerland"/>
    <n v="12457"/>
    <n v="21888"/>
    <m/>
    <n v="4"/>
    <n v="3.75"/>
    <n v="15"/>
  </r>
  <r>
    <n v="550665"/>
    <x v="30"/>
    <s v="Germany"/>
    <n v="12530"/>
    <n v="22740"/>
    <m/>
    <n v="48"/>
    <n v="0.85"/>
    <n v="40.799999999999997"/>
  </r>
  <r>
    <n v="550827"/>
    <x v="31"/>
    <s v="France"/>
    <n v="12670"/>
    <n v="22740"/>
    <m/>
    <n v="48"/>
    <n v="0.85"/>
    <n v="40.799999999999997"/>
  </r>
  <r>
    <n v="552337"/>
    <x v="32"/>
    <s v="Germany"/>
    <n v="12621"/>
    <n v="21116"/>
    <m/>
    <n v="3"/>
    <n v="4.95"/>
    <n v="14.850000000000001"/>
  </r>
  <r>
    <n v="552978"/>
    <x v="33"/>
    <s v="Germany"/>
    <n v="12590"/>
    <n v="22740"/>
    <m/>
    <n v="48"/>
    <n v="0.85"/>
    <n v="40.799999999999997"/>
  </r>
  <r>
    <n v="553037"/>
    <x v="34"/>
    <s v="Germany"/>
    <n v="12471"/>
    <n v="22741"/>
    <m/>
    <n v="48"/>
    <n v="0.85"/>
    <n v="40.799999999999997"/>
  </r>
  <r>
    <n v="553377"/>
    <x v="35"/>
    <s v="United Kingdom"/>
    <n v="14888"/>
    <n v="21888"/>
    <m/>
    <n v="6"/>
    <n v="3.75"/>
    <n v="22.5"/>
  </r>
  <r>
    <n v="553540"/>
    <x v="36"/>
    <s v="United Kingdom"/>
    <n v="17511"/>
    <n v="21888"/>
    <m/>
    <n v="4"/>
    <n v="3.75"/>
    <n v="15"/>
  </r>
  <r>
    <n v="553832"/>
    <x v="37"/>
    <s v="United Kingdom"/>
    <n v="12957"/>
    <n v="21025"/>
    <m/>
    <n v="10"/>
    <n v="1.25"/>
    <n v="12.5"/>
  </r>
  <r>
    <n v="554356"/>
    <x v="38"/>
    <s v="France"/>
    <n v="12670"/>
    <n v="22740"/>
    <m/>
    <n v="48"/>
    <n v="0.85"/>
    <n v="40.799999999999997"/>
  </r>
  <r>
    <n v="555095"/>
    <x v="39"/>
    <s v="Spain"/>
    <n v="12540"/>
    <n v="21116"/>
    <m/>
    <n v="3"/>
    <n v="4.95"/>
    <n v="14.850000000000001"/>
  </r>
  <r>
    <n v="555162"/>
    <x v="40"/>
    <s v="Germany"/>
    <n v="12473"/>
    <n v="22740"/>
    <m/>
    <n v="48"/>
    <n v="0.85"/>
    <n v="40.799999999999997"/>
  </r>
  <r>
    <n v="555162"/>
    <x v="40"/>
    <s v="Germany"/>
    <n v="12473"/>
    <n v="22741"/>
    <m/>
    <n v="48"/>
    <n v="0.85"/>
    <n v="40.799999999999997"/>
  </r>
  <r>
    <n v="555284"/>
    <x v="41"/>
    <s v="United Kingdom"/>
    <n v="14298"/>
    <n v="62018"/>
    <m/>
    <n v="48"/>
    <n v="1.25"/>
    <n v="60"/>
  </r>
  <r>
    <n v="555572"/>
    <x v="42"/>
    <s v="Belgium"/>
    <n v="12449"/>
    <n v="21888"/>
    <m/>
    <n v="4"/>
    <n v="3.75"/>
    <n v="15"/>
  </r>
  <r>
    <n v="555637"/>
    <x v="43"/>
    <s v="France"/>
    <n v="12535"/>
    <n v="21116"/>
    <m/>
    <n v="3"/>
    <n v="4.95"/>
    <n v="14.850000000000001"/>
  </r>
  <r>
    <n v="556258"/>
    <x v="44"/>
    <s v="France"/>
    <n v="12694"/>
    <n v="21888"/>
    <m/>
    <n v="4"/>
    <n v="3.75"/>
    <n v="15"/>
  </r>
  <r>
    <n v="557007"/>
    <x v="45"/>
    <s v="Spain"/>
    <n v="12484"/>
    <n v="22197"/>
    <m/>
    <n v="5"/>
    <n v="0.85"/>
    <n v="4.25"/>
  </r>
  <r>
    <n v="557466"/>
    <x v="46"/>
    <s v="Germany"/>
    <n v="13815"/>
    <n v="22740"/>
    <m/>
    <n v="48"/>
    <n v="0.85"/>
    <n v="40.799999999999997"/>
  </r>
  <r>
    <n v="557509"/>
    <x v="46"/>
    <s v="United Kingdom"/>
    <n v="15389"/>
    <n v="62018"/>
    <m/>
    <n v="400"/>
    <n v="1.25"/>
    <n v="500"/>
  </r>
  <r>
    <n v="557525"/>
    <x v="47"/>
    <s v="Netherlands"/>
    <n v="12759"/>
    <n v="21260"/>
    <m/>
    <n v="6"/>
    <n v="3.25"/>
    <n v="19.5"/>
  </r>
  <r>
    <n v="557789"/>
    <x v="48"/>
    <s v="Belgium"/>
    <n v="12379"/>
    <n v="22740"/>
    <m/>
    <n v="48"/>
    <n v="0.85"/>
    <n v="40.799999999999997"/>
  </r>
  <r>
    <n v="557885"/>
    <x v="49"/>
    <s v="Belgium"/>
    <n v="12465"/>
    <n v="22740"/>
    <m/>
    <n v="48"/>
    <n v="0.85"/>
    <n v="40.799999999999997"/>
  </r>
  <r>
    <n v="558262"/>
    <x v="50"/>
    <s v="Netherlands"/>
    <n v="14646"/>
    <n v="20713"/>
    <m/>
    <n v="200"/>
    <n v="1.79"/>
    <n v="358"/>
  </r>
  <r>
    <n v="558628"/>
    <x v="51"/>
    <s v="Germany"/>
    <n v="12626"/>
    <n v="20713"/>
    <m/>
    <n v="10"/>
    <n v="2.08"/>
    <n v="20.8"/>
  </r>
  <r>
    <n v="559036"/>
    <x v="52"/>
    <s v="France"/>
    <n v="12637"/>
    <n v="22174"/>
    <m/>
    <n v="12"/>
    <n v="1.65"/>
    <n v="19.799999999999997"/>
  </r>
  <r>
    <n v="559366"/>
    <x v="53"/>
    <s v="United Kingdom"/>
    <n v="13102"/>
    <n v="22197"/>
    <m/>
    <n v="24"/>
    <n v="0.85"/>
    <n v="20.399999999999999"/>
  </r>
  <r>
    <n v="559418"/>
    <x v="53"/>
    <s v="France"/>
    <n v="12681"/>
    <n v="22197"/>
    <m/>
    <n v="12"/>
    <n v="0.85"/>
    <n v="10.199999999999999"/>
  </r>
  <r>
    <n v="559550"/>
    <x v="54"/>
    <s v="United Kingdom"/>
    <n v="17757"/>
    <n v="22197"/>
    <m/>
    <n v="10"/>
    <n v="0.85"/>
    <n v="8.5"/>
  </r>
  <r>
    <n v="559665"/>
    <x v="55"/>
    <s v="Spain"/>
    <n v="12556"/>
    <n v="22197"/>
    <m/>
    <n v="4"/>
    <n v="0.85"/>
    <n v="3.4"/>
  </r>
  <r>
    <n v="559862"/>
    <x v="56"/>
    <s v="Portugal"/>
    <n v="12782"/>
    <n v="22740"/>
    <m/>
    <n v="48"/>
    <n v="0.85"/>
    <n v="40.799999999999997"/>
  </r>
  <r>
    <n v="559907"/>
    <x v="56"/>
    <s v="Portugal"/>
    <n v="12766"/>
    <n v="22740"/>
    <m/>
    <n v="96"/>
    <n v="0.85"/>
    <n v="81.599999999999994"/>
  </r>
  <r>
    <n v="560211"/>
    <x v="57"/>
    <s v="Germany"/>
    <n v="12621"/>
    <n v="20713"/>
    <m/>
    <n v="10"/>
    <n v="2.08"/>
    <n v="20.8"/>
  </r>
  <r>
    <n v="560590"/>
    <x v="58"/>
    <s v="Germany"/>
    <n v="12560"/>
    <n v="22740"/>
    <m/>
    <n v="48"/>
    <n v="0.85"/>
    <n v="40.799999999999997"/>
  </r>
  <r>
    <n v="560694"/>
    <x v="59"/>
    <s v="Portugal"/>
    <n v="12757"/>
    <n v="20713"/>
    <m/>
    <n v="10"/>
    <n v="2.08"/>
    <n v="20.8"/>
  </r>
  <r>
    <n v="560901"/>
    <x v="60"/>
    <s v="Germany"/>
    <n v="12476"/>
    <n v="21116"/>
    <m/>
    <n v="3"/>
    <n v="4.95"/>
    <n v="14.850000000000001"/>
  </r>
  <r>
    <n v="561066"/>
    <x v="61"/>
    <s v="United Kingdom"/>
    <n v="16710"/>
    <n v="22197"/>
    <m/>
    <n v="12"/>
    <n v="0.85"/>
    <n v="10.199999999999999"/>
  </r>
  <r>
    <n v="561093"/>
    <x v="62"/>
    <s v="Spain"/>
    <n v="12540"/>
    <n v="21116"/>
    <m/>
    <n v="6"/>
    <n v="4.95"/>
    <n v="29.700000000000003"/>
  </r>
  <r>
    <n v="561093"/>
    <x v="62"/>
    <s v="Spain"/>
    <n v="12540"/>
    <n v="22740"/>
    <m/>
    <n v="48"/>
    <n v="0.85"/>
    <n v="40.799999999999997"/>
  </r>
  <r>
    <n v="561902"/>
    <x v="63"/>
    <s v="Sweden"/>
    <n v="17404"/>
    <n v="21260"/>
    <m/>
    <n v="48"/>
    <n v="3.25"/>
    <n v="156"/>
  </r>
  <r>
    <n v="562605"/>
    <x v="64"/>
    <s v="Germany"/>
    <n v="12530"/>
    <n v="20713"/>
    <m/>
    <n v="10"/>
    <n v="2.08"/>
    <n v="20.8"/>
  </r>
  <r>
    <n v="562789"/>
    <x v="65"/>
    <s v="Netherlands"/>
    <n v="14646"/>
    <n v="20713"/>
    <m/>
    <n v="100"/>
    <n v="1.79"/>
    <n v="179"/>
  </r>
  <r>
    <n v="563749"/>
    <x v="66"/>
    <s v="Austria"/>
    <n v="12360"/>
    <n v="20713"/>
    <m/>
    <n v="10"/>
    <n v="2.08"/>
    <n v="20.8"/>
  </r>
  <r>
    <n v="563756"/>
    <x v="66"/>
    <s v="Switzerland"/>
    <n v="12418"/>
    <n v="21888"/>
    <m/>
    <n v="4"/>
    <n v="3.75"/>
    <n v="15"/>
  </r>
  <r>
    <n v="563808"/>
    <x v="66"/>
    <s v="Germany"/>
    <n v="12626"/>
    <n v="20713"/>
    <m/>
    <n v="20"/>
    <n v="2.08"/>
    <n v="41.6"/>
  </r>
  <r>
    <n v="563950"/>
    <x v="67"/>
    <s v="Germany"/>
    <n v="12471"/>
    <n v="22741"/>
    <m/>
    <n v="96"/>
    <n v="0.85"/>
    <n v="81.599999999999994"/>
  </r>
  <r>
    <n v="564140"/>
    <x v="68"/>
    <s v="Germany"/>
    <n v="12621"/>
    <n v="21116"/>
    <m/>
    <n v="3"/>
    <n v="4.95"/>
    <n v="14.850000000000001"/>
  </r>
  <r>
    <n v="564328"/>
    <x v="69"/>
    <s v="Germany"/>
    <n v="12662"/>
    <n v="20713"/>
    <m/>
    <n v="10"/>
    <n v="2.08"/>
    <n v="20.8"/>
  </r>
  <r>
    <n v="564360"/>
    <x v="69"/>
    <s v="Germany"/>
    <n v="12471"/>
    <n v="22741"/>
    <m/>
    <n v="96"/>
    <n v="0.85"/>
    <n v="81.599999999999994"/>
  </r>
  <r>
    <n v="564438"/>
    <x v="70"/>
    <s v="United Kingdom"/>
    <n v="16628"/>
    <n v="20713"/>
    <m/>
    <n v="20"/>
    <n v="2.08"/>
    <n v="41.6"/>
  </r>
  <r>
    <n v="564479"/>
    <x v="70"/>
    <s v="France"/>
    <n v="12682"/>
    <n v="22197"/>
    <m/>
    <n v="12"/>
    <n v="0.85"/>
    <n v="10.199999999999999"/>
  </r>
  <r>
    <n v="564539"/>
    <x v="70"/>
    <s v="Sweden"/>
    <n v="12715"/>
    <n v="20713"/>
    <m/>
    <n v="10"/>
    <n v="2.08"/>
    <n v="20.8"/>
  </r>
  <r>
    <n v="564734"/>
    <x v="71"/>
    <s v="Spain"/>
    <n v="12484"/>
    <n v="22197"/>
    <m/>
    <n v="18"/>
    <n v="0.85"/>
    <n v="15.299999999999999"/>
  </r>
  <r>
    <n v="564965"/>
    <x v="72"/>
    <s v="United Kingdom"/>
    <n v="17677"/>
    <n v="22197"/>
    <m/>
    <n v="12"/>
    <n v="0.85"/>
    <n v="10.199999999999999"/>
  </r>
  <r>
    <n v="565333"/>
    <x v="73"/>
    <s v="Finland"/>
    <n v="12375"/>
    <n v="20713"/>
    <m/>
    <n v="10"/>
    <n v="2.08"/>
    <n v="20.8"/>
  </r>
  <r>
    <n v="565386"/>
    <x v="73"/>
    <s v="United Kingdom"/>
    <n v="17997"/>
    <n v="22174"/>
    <m/>
    <n v="6"/>
    <n v="1.65"/>
    <n v="9.8999999999999986"/>
  </r>
  <r>
    <n v="565416"/>
    <x v="74"/>
    <s v="Germany"/>
    <n v="12710"/>
    <n v="22197"/>
    <m/>
    <n v="12"/>
    <n v="0.85"/>
    <n v="10.199999999999999"/>
  </r>
  <r>
    <n v="565430"/>
    <x v="74"/>
    <s v="Germany"/>
    <n v="14335"/>
    <n v="22174"/>
    <m/>
    <n v="12"/>
    <n v="1.65"/>
    <n v="19.799999999999997"/>
  </r>
  <r>
    <n v="565519"/>
    <x v="75"/>
    <s v="Spain"/>
    <n v="12502"/>
    <n v="22741"/>
    <m/>
    <n v="48"/>
    <n v="0.85"/>
    <n v="40.799999999999997"/>
  </r>
  <r>
    <n v="565765"/>
    <x v="76"/>
    <s v="Germany"/>
    <n v="12526"/>
    <n v="20713"/>
    <m/>
    <n v="10"/>
    <n v="2.08"/>
    <n v="20.8"/>
  </r>
  <r>
    <n v="565854"/>
    <x v="77"/>
    <s v="France"/>
    <n v="12490"/>
    <n v="22197"/>
    <m/>
    <n v="36"/>
    <n v="0.85"/>
    <n v="30.599999999999998"/>
  </r>
  <r>
    <n v="565865"/>
    <x v="77"/>
    <s v="France"/>
    <n v="12637"/>
    <n v="22174"/>
    <m/>
    <n v="12"/>
    <n v="1.65"/>
    <n v="19.799999999999997"/>
  </r>
  <r>
    <n v="565930"/>
    <x v="78"/>
    <s v="France"/>
    <n v="12685"/>
    <n v="22174"/>
    <m/>
    <n v="12"/>
    <n v="1.65"/>
    <n v="19.799999999999997"/>
  </r>
  <r>
    <n v="565967"/>
    <x v="78"/>
    <s v="Netherlands"/>
    <n v="14646"/>
    <n v="20713"/>
    <m/>
    <n v="10"/>
    <n v="2.08"/>
    <n v="20.8"/>
  </r>
  <r>
    <n v="565967"/>
    <x v="78"/>
    <s v="Netherlands"/>
    <n v="14646"/>
    <n v="22653"/>
    <m/>
    <n v="20"/>
    <n v="1.95"/>
    <n v="39"/>
  </r>
  <r>
    <n v="566076"/>
    <x v="79"/>
    <s v="Belgium"/>
    <n v="12449"/>
    <n v="21888"/>
    <m/>
    <n v="4"/>
    <n v="3.75"/>
    <n v="15"/>
  </r>
  <r>
    <n v="566163"/>
    <x v="79"/>
    <s v="France"/>
    <n v="12637"/>
    <n v="22174"/>
    <m/>
    <n v="12"/>
    <n v="1.65"/>
    <n v="19.799999999999997"/>
  </r>
  <r>
    <n v="566195"/>
    <x v="79"/>
    <s v="Norway"/>
    <n v="12433"/>
    <n v="22197"/>
    <m/>
    <n v="100"/>
    <n v="0.72"/>
    <n v="72"/>
  </r>
  <r>
    <n v="566567"/>
    <x v="80"/>
    <s v="United Kingdom"/>
    <n v="16161"/>
    <n v="20713"/>
    <m/>
    <n v="10"/>
    <n v="2.08"/>
    <n v="20.8"/>
  </r>
  <r>
    <n v="566721"/>
    <x v="81"/>
    <s v="United Kingdom"/>
    <n v="12921"/>
    <n v="22653"/>
    <m/>
    <n v="10"/>
    <n v="1.95"/>
    <n v="19.5"/>
  </r>
  <r>
    <n v="567185"/>
    <x v="82"/>
    <s v="United Kingdom"/>
    <n v="16370"/>
    <n v="20713"/>
    <m/>
    <n v="4"/>
    <n v="2.08"/>
    <n v="8.32"/>
  </r>
  <r>
    <n v="567280"/>
    <x v="83"/>
    <s v="Netherlands"/>
    <n v="14646"/>
    <n v="20713"/>
    <m/>
    <n v="100"/>
    <n v="1.79"/>
    <n v="179"/>
  </r>
  <r>
    <n v="567526"/>
    <x v="84"/>
    <s v="Denmark"/>
    <n v="12435"/>
    <n v="20713"/>
    <m/>
    <n v="100"/>
    <n v="1.79"/>
    <n v="179"/>
  </r>
  <r>
    <n v="567552"/>
    <x v="84"/>
    <s v="France"/>
    <n v="12583"/>
    <n v="22197"/>
    <m/>
    <n v="24"/>
    <n v="0.85"/>
    <n v="20.399999999999999"/>
  </r>
  <r>
    <n v="567795"/>
    <x v="85"/>
    <s v="Netherlands"/>
    <n v="14646"/>
    <n v="20713"/>
    <m/>
    <n v="100"/>
    <n v="1.79"/>
    <n v="179"/>
  </r>
  <r>
    <n v="567915"/>
    <x v="85"/>
    <s v="France"/>
    <n v="12579"/>
    <n v="62018"/>
    <m/>
    <n v="6"/>
    <n v="1.95"/>
    <n v="11.7"/>
  </r>
  <r>
    <n v="567924"/>
    <x v="85"/>
    <s v="Germany"/>
    <n v="12471"/>
    <n v="22741"/>
    <m/>
    <n v="48"/>
    <n v="0.85"/>
    <n v="40.799999999999997"/>
  </r>
  <r>
    <n v="567928"/>
    <x v="85"/>
    <s v="Belgium"/>
    <n v="12380"/>
    <n v="20713"/>
    <m/>
    <n v="10"/>
    <n v="2.08"/>
    <n v="20.8"/>
  </r>
  <r>
    <n v="567938"/>
    <x v="85"/>
    <s v="Finland"/>
    <n v="12704"/>
    <n v="22694"/>
    <m/>
    <n v="6"/>
    <n v="2.1"/>
    <n v="12.600000000000001"/>
  </r>
  <r>
    <n v="568040"/>
    <x v="86"/>
    <s v="France"/>
    <n v="12681"/>
    <n v="22197"/>
    <m/>
    <n v="12"/>
    <n v="0.85"/>
    <n v="10.199999999999999"/>
  </r>
  <r>
    <n v="568179"/>
    <x v="87"/>
    <s v="Spain"/>
    <n v="12545"/>
    <n v="22197"/>
    <m/>
    <n v="12"/>
    <n v="0.85"/>
    <n v="10.199999999999999"/>
  </r>
  <r>
    <n v="568650"/>
    <x v="88"/>
    <s v="Switzerland"/>
    <n v="13505"/>
    <n v="22653"/>
    <m/>
    <n v="10"/>
    <n v="1.95"/>
    <n v="19.5"/>
  </r>
  <r>
    <n v="568650"/>
    <x v="88"/>
    <s v="Switzerland"/>
    <n v="13505"/>
    <n v="22174"/>
    <m/>
    <n v="12"/>
    <n v="1.65"/>
    <n v="19.799999999999997"/>
  </r>
  <r>
    <n v="568953"/>
    <x v="89"/>
    <s v="France"/>
    <n v="12728"/>
    <n v="22197"/>
    <m/>
    <n v="12"/>
    <n v="0.85"/>
    <n v="10.199999999999999"/>
  </r>
  <r>
    <n v="568953"/>
    <x v="89"/>
    <s v="France"/>
    <n v="12728"/>
    <n v="22741"/>
    <m/>
    <n v="48"/>
    <n v="0.85"/>
    <n v="40.799999999999997"/>
  </r>
  <r>
    <n v="569332"/>
    <x v="90"/>
    <s v="France"/>
    <n v="12637"/>
    <n v="20713"/>
    <m/>
    <n v="3"/>
    <n v="2.08"/>
    <n v="6.24"/>
  </r>
  <r>
    <n v="569486"/>
    <x v="91"/>
    <s v="United Kingdom"/>
    <n v="15339"/>
    <n v="22694"/>
    <m/>
    <n v="2"/>
    <n v="2.1"/>
    <n v="4.2"/>
  </r>
  <r>
    <n v="569562"/>
    <x v="92"/>
    <s v="Germany"/>
    <n v="12720"/>
    <n v="22197"/>
    <m/>
    <n v="12"/>
    <n v="0.85"/>
    <n v="10.199999999999999"/>
  </r>
  <r>
    <n v="569640"/>
    <x v="92"/>
    <s v="Germany"/>
    <n v="12471"/>
    <n v="22741"/>
    <m/>
    <n v="96"/>
    <n v="0.85"/>
    <n v="81.599999999999994"/>
  </r>
  <r>
    <n v="569653"/>
    <x v="92"/>
    <s v="Switzerland"/>
    <n v="12451"/>
    <n v="20713"/>
    <m/>
    <n v="10"/>
    <n v="2.08"/>
    <n v="20.8"/>
  </r>
  <r>
    <n v="569844"/>
    <x v="93"/>
    <s v="Germany"/>
    <n v="12626"/>
    <n v="20713"/>
    <m/>
    <n v="10"/>
    <n v="2.08"/>
    <n v="20.8"/>
  </r>
  <r>
    <n v="569848"/>
    <x v="93"/>
    <s v="United Kingdom"/>
    <n v="16316"/>
    <n v="22197"/>
    <m/>
    <n v="24"/>
    <n v="0.85"/>
    <n v="20.399999999999999"/>
  </r>
  <r>
    <n v="569860"/>
    <x v="93"/>
    <s v="Germany"/>
    <n v="13812"/>
    <n v="22197"/>
    <m/>
    <n v="12"/>
    <n v="0.85"/>
    <n v="10.199999999999999"/>
  </r>
  <r>
    <n v="569866"/>
    <x v="93"/>
    <s v="Portugal"/>
    <n v="12757"/>
    <n v="20713"/>
    <m/>
    <n v="10"/>
    <n v="2.08"/>
    <n v="20.8"/>
  </r>
  <r>
    <n v="569866"/>
    <x v="93"/>
    <s v="Portugal"/>
    <n v="12757"/>
    <n v="22741"/>
    <m/>
    <n v="12"/>
    <n v="0.85"/>
    <n v="10.199999999999999"/>
  </r>
  <r>
    <n v="570249"/>
    <x v="94"/>
    <s v="United Kingdom"/>
    <n v="17509"/>
    <n v="21888"/>
    <m/>
    <n v="4"/>
    <n v="3.75"/>
    <n v="15"/>
  </r>
  <r>
    <n v="570653"/>
    <x v="95"/>
    <s v="United Kingdom"/>
    <n v="14710"/>
    <n v="22197"/>
    <m/>
    <n v="6"/>
    <n v="0.85"/>
    <n v="5.0999999999999996"/>
  </r>
  <r>
    <n v="570672"/>
    <x v="95"/>
    <s v="France"/>
    <n v="12536"/>
    <n v="21888"/>
    <m/>
    <n v="4"/>
    <n v="3.75"/>
    <n v="15"/>
  </r>
  <r>
    <n v="570833"/>
    <x v="96"/>
    <s v="United Kingdom"/>
    <n v="14834"/>
    <n v="22197"/>
    <m/>
    <n v="24"/>
    <n v="0.85"/>
    <n v="20.399999999999999"/>
  </r>
  <r>
    <n v="570851"/>
    <x v="96"/>
    <s v="France"/>
    <n v="12583"/>
    <n v="22197"/>
    <m/>
    <n v="12"/>
    <n v="0.85"/>
    <n v="10.199999999999999"/>
  </r>
  <r>
    <n v="570964"/>
    <x v="97"/>
    <s v="Portugal"/>
    <n v="12766"/>
    <n v="21888"/>
    <m/>
    <n v="4"/>
    <n v="3.75"/>
    <n v="15"/>
  </r>
  <r>
    <n v="571227"/>
    <x v="98"/>
    <s v="Germany"/>
    <n v="12477"/>
    <n v="21116"/>
    <m/>
    <n v="6"/>
    <n v="4.95"/>
    <n v="29.700000000000003"/>
  </r>
  <r>
    <n v="571280"/>
    <x v="99"/>
    <s v="United Kingdom"/>
    <n v="18122"/>
    <n v="22197"/>
    <m/>
    <n v="6"/>
    <n v="0.85"/>
    <n v="5.0999999999999996"/>
  </r>
  <r>
    <n v="571328"/>
    <x v="100"/>
    <s v="Germany"/>
    <n v="12473"/>
    <n v="22741"/>
    <m/>
    <n v="48"/>
    <n v="0.85"/>
    <n v="40.799999999999997"/>
  </r>
  <r>
    <n v="571670"/>
    <x v="101"/>
    <s v="Italy"/>
    <n v="12611"/>
    <n v="22197"/>
    <m/>
    <n v="12"/>
    <n v="0.85"/>
    <n v="10.199999999999999"/>
  </r>
  <r>
    <n v="571904"/>
    <x v="102"/>
    <s v="Germany"/>
    <n v="12522"/>
    <n v="21116"/>
    <m/>
    <n v="3"/>
    <n v="4.95"/>
    <n v="14.850000000000001"/>
  </r>
  <r>
    <n v="572058"/>
    <x v="103"/>
    <s v="United Kingdom"/>
    <n v="18252"/>
    <n v="23417"/>
    <m/>
    <n v="1"/>
    <n v="1.65"/>
    <n v="1.65"/>
  </r>
  <r>
    <n v="572065"/>
    <x v="103"/>
    <s v="Spain"/>
    <n v="12556"/>
    <n v="22197"/>
    <m/>
    <n v="3"/>
    <n v="0.85"/>
    <n v="2.5499999999999998"/>
  </r>
  <r>
    <n v="572327"/>
    <x v="104"/>
    <s v="United Kingdom"/>
    <n v="15277"/>
    <n v="21888"/>
    <m/>
    <n v="8"/>
    <n v="3.75"/>
    <n v="30"/>
  </r>
  <r>
    <n v="572887"/>
    <x v="105"/>
    <s v="Belgium"/>
    <n v="12362"/>
    <n v="22174"/>
    <m/>
    <n v="12"/>
    <n v="1.65"/>
    <n v="19.799999999999997"/>
  </r>
  <r>
    <n v="573333"/>
    <x v="106"/>
    <s v="Sweden"/>
    <n v="12483"/>
    <n v="21888"/>
    <m/>
    <n v="4"/>
    <n v="3.75"/>
    <n v="15"/>
  </r>
  <r>
    <n v="573343"/>
    <x v="106"/>
    <s v="United Kingdom"/>
    <n v="13566"/>
    <n v="21888"/>
    <m/>
    <n v="2"/>
    <n v="3.75"/>
    <n v="7.5"/>
  </r>
  <r>
    <n v="573656"/>
    <x v="107"/>
    <s v="Belgium"/>
    <n v="12417"/>
    <n v="22741"/>
    <m/>
    <n v="48"/>
    <n v="0.85"/>
    <n v="40.799999999999997"/>
  </r>
  <r>
    <n v="573814"/>
    <x v="108"/>
    <s v="United Kingdom"/>
    <n v="13268"/>
    <n v="23417"/>
    <m/>
    <n v="4"/>
    <n v="1.65"/>
    <n v="6.6"/>
  </r>
  <r>
    <n v="573889"/>
    <x v="108"/>
    <s v="United Kingdom"/>
    <n v="13571"/>
    <n v="22197"/>
    <m/>
    <n v="15"/>
    <n v="0.85"/>
    <n v="12.75"/>
  </r>
  <r>
    <n v="574093"/>
    <x v="109"/>
    <s v="France"/>
    <n v="12437"/>
    <n v="22197"/>
    <m/>
    <n v="12"/>
    <n v="0.85"/>
    <n v="10.199999999999999"/>
  </r>
  <r>
    <n v="574329"/>
    <x v="110"/>
    <s v="Belgium"/>
    <n v="12362"/>
    <n v="22197"/>
    <m/>
    <n v="36"/>
    <n v="0.85"/>
    <n v="30.599999999999998"/>
  </r>
  <r>
    <n v="574501"/>
    <x v="110"/>
    <s v="France"/>
    <n v="12577"/>
    <n v="22174"/>
    <m/>
    <n v="3"/>
    <n v="1.65"/>
    <n v="4.9499999999999993"/>
  </r>
  <r>
    <n v="574506"/>
    <x v="110"/>
    <s v="France"/>
    <n v="12577"/>
    <n v="22197"/>
    <m/>
    <n v="2"/>
    <n v="0.85"/>
    <n v="1.7"/>
  </r>
  <r>
    <n v="574506"/>
    <x v="110"/>
    <s v="France"/>
    <n v="12577"/>
    <n v="22197"/>
    <m/>
    <n v="4"/>
    <n v="0.85"/>
    <n v="3.4"/>
  </r>
  <r>
    <n v="574550"/>
    <x v="110"/>
    <s v="Spain"/>
    <n v="12484"/>
    <n v="22197"/>
    <m/>
    <n v="12"/>
    <n v="0.85"/>
    <n v="10.199999999999999"/>
  </r>
  <r>
    <n v="574575"/>
    <x v="110"/>
    <s v="United Kingdom"/>
    <n v="14971"/>
    <n v="22694"/>
    <m/>
    <n v="2"/>
    <n v="2.1"/>
    <n v="4.2"/>
  </r>
  <r>
    <n v="574709"/>
    <x v="111"/>
    <s v="United Kingdom"/>
    <n v="17768"/>
    <n v="22197"/>
    <m/>
    <n v="22"/>
    <n v="0.85"/>
    <n v="18.7"/>
  </r>
  <r>
    <n v="574714"/>
    <x v="111"/>
    <s v="United Kingdom"/>
    <n v="15427"/>
    <n v="22197"/>
    <m/>
    <n v="4"/>
    <n v="0.85"/>
    <n v="3.4"/>
  </r>
  <r>
    <n v="574740"/>
    <x v="111"/>
    <s v="Switzerland"/>
    <n v="12357"/>
    <n v="22190"/>
    <m/>
    <n v="12"/>
    <n v="2.1"/>
    <n v="25.200000000000003"/>
  </r>
  <r>
    <n v="574740"/>
    <x v="111"/>
    <s v="Switzerland"/>
    <n v="12357"/>
    <n v="21116"/>
    <m/>
    <n v="16"/>
    <n v="4.25"/>
    <n v="68"/>
  </r>
  <r>
    <n v="575067"/>
    <x v="112"/>
    <s v="France"/>
    <n v="12583"/>
    <n v="22197"/>
    <m/>
    <n v="24"/>
    <n v="0.85"/>
    <n v="20.399999999999999"/>
  </r>
  <r>
    <n v="575331"/>
    <x v="113"/>
    <s v="United Kingdom"/>
    <n v="13209"/>
    <n v="22197"/>
    <m/>
    <n v="12"/>
    <n v="0.85"/>
    <n v="10.199999999999999"/>
  </r>
  <r>
    <n v="575507"/>
    <x v="114"/>
    <s v="United Kingdom"/>
    <n v="17197"/>
    <n v="21888"/>
    <m/>
    <n v="4"/>
    <n v="3.75"/>
    <n v="15"/>
  </r>
  <r>
    <n v="575514"/>
    <x v="114"/>
    <s v="Spain"/>
    <n v="12541"/>
    <n v="22197"/>
    <m/>
    <n v="24"/>
    <n v="0.85"/>
    <n v="20.399999999999999"/>
  </r>
  <r>
    <n v="575880"/>
    <x v="115"/>
    <s v="France"/>
    <n v="12726"/>
    <n v="21888"/>
    <m/>
    <n v="4"/>
    <n v="3.75"/>
    <n v="15"/>
  </r>
  <r>
    <n v="575886"/>
    <x v="115"/>
    <s v="Germany"/>
    <n v="12517"/>
    <n v="20713"/>
    <m/>
    <n v="3"/>
    <n v="2.08"/>
    <n v="6.24"/>
  </r>
  <r>
    <n v="576215"/>
    <x v="116"/>
    <s v="United Kingdom"/>
    <n v="17652"/>
    <n v="22197"/>
    <m/>
    <n v="24"/>
    <n v="0.85"/>
    <n v="20.399999999999999"/>
  </r>
  <r>
    <n v="576255"/>
    <x v="116"/>
    <s v="United Kingdom"/>
    <n v="15993"/>
    <n v="22197"/>
    <m/>
    <n v="10"/>
    <n v="0.85"/>
    <n v="8.5"/>
  </r>
  <r>
    <n v="576629"/>
    <x v="117"/>
    <s v="Germany"/>
    <n v="12621"/>
    <n v="62018"/>
    <m/>
    <n v="6"/>
    <n v="1.95"/>
    <n v="11.7"/>
  </r>
  <r>
    <n v="577033"/>
    <x v="118"/>
    <s v="United Kingdom"/>
    <n v="17797"/>
    <n v="22694"/>
    <m/>
    <n v="4"/>
    <n v="2.1"/>
    <n v="8.4"/>
  </r>
  <r>
    <n v="577046"/>
    <x v="118"/>
    <s v="Belgium"/>
    <n v="12449"/>
    <n v="22174"/>
    <m/>
    <n v="12"/>
    <n v="1.65"/>
    <n v="19.799999999999997"/>
  </r>
  <r>
    <n v="577121"/>
    <x v="118"/>
    <s v="France"/>
    <n v="12681"/>
    <n v="22197"/>
    <m/>
    <n v="12"/>
    <n v="0.85"/>
    <n v="10.199999999999999"/>
  </r>
  <r>
    <n v="577152"/>
    <x v="119"/>
    <s v="France"/>
    <n v="14277"/>
    <n v="22741"/>
    <m/>
    <n v="48"/>
    <n v="0.85"/>
    <n v="40.799999999999997"/>
  </r>
  <r>
    <n v="577314"/>
    <x v="119"/>
    <s v="Norway"/>
    <n v="12444"/>
    <n v="22694"/>
    <m/>
    <n v="6"/>
    <n v="2.1"/>
    <n v="12.600000000000001"/>
  </r>
  <r>
    <n v="577316"/>
    <x v="119"/>
    <s v="Italy"/>
    <n v="12578"/>
    <n v="21888"/>
    <m/>
    <n v="4"/>
    <n v="3.75"/>
    <n v="15"/>
  </r>
  <r>
    <n v="577476"/>
    <x v="120"/>
    <s v="Spain"/>
    <n v="12540"/>
    <n v="21116"/>
    <m/>
    <n v="6"/>
    <n v="4.95"/>
    <n v="29.700000000000003"/>
  </r>
  <r>
    <n v="577476"/>
    <x v="120"/>
    <s v="Spain"/>
    <n v="12540"/>
    <n v="22741"/>
    <m/>
    <n v="48"/>
    <n v="0.85"/>
    <n v="40.799999999999997"/>
  </r>
  <r>
    <n v="577938"/>
    <x v="121"/>
    <s v="United Kingdom"/>
    <n v="15525"/>
    <n v="22197"/>
    <m/>
    <n v="2"/>
    <n v="0.85"/>
    <n v="1.7"/>
  </r>
  <r>
    <n v="578108"/>
    <x v="122"/>
    <s v="Italy"/>
    <n v="14912"/>
    <n v="22197"/>
    <m/>
    <n v="100"/>
    <n v="0.72"/>
    <n v="72"/>
  </r>
  <r>
    <n v="578147"/>
    <x v="122"/>
    <s v="United Kingdom"/>
    <n v="12748"/>
    <n v="22197"/>
    <m/>
    <n v="4"/>
    <n v="0.85"/>
    <n v="3.4"/>
  </r>
  <r>
    <n v="578781"/>
    <x v="123"/>
    <s v="United Kingdom"/>
    <n v="15872"/>
    <n v="62018"/>
    <m/>
    <n v="1"/>
    <n v="1.95"/>
    <n v="1.95"/>
  </r>
  <r>
    <n v="578949"/>
    <x v="124"/>
    <s v="United Kingdom"/>
    <n v="14954"/>
    <n v="21260"/>
    <m/>
    <n v="1"/>
    <n v="3.25"/>
    <n v="3.25"/>
  </r>
  <r>
    <n v="579135"/>
    <x v="125"/>
    <s v="United Kingdom"/>
    <n v="18096"/>
    <n v="22197"/>
    <m/>
    <n v="20"/>
    <n v="0.85"/>
    <n v="17"/>
  </r>
  <r>
    <n v="579503"/>
    <x v="126"/>
    <s v="Spain"/>
    <n v="17097"/>
    <n v="20713"/>
    <m/>
    <n v="1"/>
    <n v="2.08"/>
    <n v="2.08"/>
  </r>
  <r>
    <n v="579692"/>
    <x v="127"/>
    <s v="Norway"/>
    <n v="12433"/>
    <n v="22197"/>
    <m/>
    <n v="100"/>
    <n v="0.72"/>
    <n v="72"/>
  </r>
  <r>
    <n v="580265"/>
    <x v="128"/>
    <s v="Finland"/>
    <n v="12587"/>
    <n v="20713"/>
    <m/>
    <n v="10"/>
    <n v="2.08"/>
    <n v="20.8"/>
  </r>
  <r>
    <n v="580998"/>
    <x v="129"/>
    <s v="United Kingdom"/>
    <n v="16987"/>
    <n v="22694"/>
    <m/>
    <n v="2"/>
    <n v="2.1"/>
    <n v="4.2"/>
  </r>
  <r>
    <n v="581246"/>
    <x v="130"/>
    <s v="United Kingdom"/>
    <n v="15453"/>
    <n v="22694"/>
    <m/>
    <n v="1"/>
    <n v="2.1"/>
    <n v="2.1"/>
  </r>
  <r>
    <n v="581253"/>
    <x v="130"/>
    <s v="United Kingdom"/>
    <n v="16891"/>
    <n v="22694"/>
    <m/>
    <n v="4"/>
    <n v="2.1"/>
    <n v="8.4"/>
  </r>
  <r>
    <n v="581412"/>
    <x v="130"/>
    <s v="United Kingdom"/>
    <n v="14415"/>
    <n v="20713"/>
    <m/>
    <n v="5"/>
    <n v="2.08"/>
    <n v="10.4"/>
  </r>
  <r>
    <n v="581476"/>
    <x v="131"/>
    <s v="Norway"/>
    <n v="12433"/>
    <n v="22197"/>
    <m/>
    <n v="100"/>
    <n v="0.72"/>
    <n v="7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1">
  <r>
    <s v="Afghanistan"/>
    <x v="0"/>
    <n v="38041754"/>
    <n v="652230"/>
  </r>
  <r>
    <s v="Albania"/>
    <x v="1"/>
    <n v="2854191"/>
    <n v="28748"/>
  </r>
  <r>
    <s v="Algeria"/>
    <x v="2"/>
    <n v="43053054"/>
    <n v="2381741"/>
  </r>
  <r>
    <s v="Andorra"/>
    <x v="1"/>
    <n v="77142"/>
    <n v="468"/>
  </r>
  <r>
    <s v="Angola"/>
    <x v="3"/>
    <n v="31825295"/>
    <n v="1246700"/>
  </r>
  <r>
    <s v="Antigua and Barbuda"/>
    <x v="4"/>
    <n v="97118"/>
    <n v="442.6"/>
  </r>
  <r>
    <s v="Argentina"/>
    <x v="4"/>
    <n v="44938712"/>
    <n v="2780400"/>
  </r>
  <r>
    <s v="Armenia"/>
    <x v="1"/>
    <n v="2957731"/>
    <n v="29743"/>
  </r>
  <r>
    <s v="Australia"/>
    <x v="5"/>
    <n v="25364307"/>
    <n v="7741220"/>
  </r>
  <r>
    <s v="Austria"/>
    <x v="1"/>
    <n v="8877067"/>
    <n v="83871"/>
  </r>
  <r>
    <s v="Azerbaijan"/>
    <x v="1"/>
    <n v="10023318"/>
    <n v="86600"/>
  </r>
  <r>
    <s v="Bahrain"/>
    <x v="2"/>
    <n v="1641172"/>
    <n v="765.3"/>
  </r>
  <r>
    <s v="Bangladesh"/>
    <x v="0"/>
    <n v="163046161"/>
    <n v="148460"/>
  </r>
  <r>
    <s v="Belarus"/>
    <x v="1"/>
    <n v="9466856"/>
    <n v="207600"/>
  </r>
  <r>
    <s v="Belgium"/>
    <x v="1"/>
    <n v="11484055"/>
    <n v="30528"/>
  </r>
  <r>
    <s v="Belize"/>
    <x v="4"/>
    <n v="390353"/>
    <n v="22966"/>
  </r>
  <r>
    <s v="Benin"/>
    <x v="3"/>
    <n v="11801151"/>
    <n v="112622"/>
  </r>
  <r>
    <s v="Bhutan"/>
    <x v="0"/>
    <n v="763092"/>
    <n v="38394"/>
  </r>
  <r>
    <s v="Bolivia"/>
    <x v="4"/>
    <n v="11513100"/>
    <n v="1098581"/>
  </r>
  <r>
    <s v="Bosnia and Herzegovina"/>
    <x v="1"/>
    <n v="3301000"/>
    <n v="51197"/>
  </r>
  <r>
    <s v="Botswana"/>
    <x v="3"/>
    <n v="2303697"/>
    <n v="581730"/>
  </r>
  <r>
    <s v="Brazil"/>
    <x v="4"/>
    <n v="212559417"/>
    <n v="8515770"/>
  </r>
  <r>
    <s v="Brunei Darussalam"/>
    <x v="5"/>
    <n v="433285"/>
    <n v="5765"/>
  </r>
  <r>
    <s v="Bulgaria"/>
    <x v="1"/>
    <n v="6975761"/>
    <n v="110879"/>
  </r>
  <r>
    <s v="Burkina Faso"/>
    <x v="3"/>
    <n v="20321378"/>
    <n v="274200"/>
  </r>
  <r>
    <s v="Burundi"/>
    <x v="3"/>
    <n v="11530580"/>
    <n v="27830"/>
  </r>
  <r>
    <s v="Cabo Verde"/>
    <x v="3"/>
    <n v="549935"/>
    <n v="4033"/>
  </r>
  <r>
    <s v="Cambodia"/>
    <x v="5"/>
    <n v="16486542"/>
    <n v="181035"/>
  </r>
  <r>
    <s v="Cameroon"/>
    <x v="3"/>
    <n v="25876380"/>
    <n v="475440"/>
  </r>
  <r>
    <s v="Canada"/>
    <x v="6"/>
    <n v="37589262"/>
    <n v="9984670"/>
  </r>
  <r>
    <s v="Central African Republic"/>
    <x v="3"/>
    <n v="4745185"/>
    <n v="622984"/>
  </r>
  <r>
    <s v="Chad"/>
    <x v="3"/>
    <n v="15946876"/>
    <n v="1284000"/>
  </r>
  <r>
    <s v="Chile"/>
    <x v="4"/>
    <n v="18952038"/>
    <n v="756096.3"/>
  </r>
  <r>
    <s v="China"/>
    <x v="5"/>
    <n v="1397715000"/>
    <n v="9596960"/>
  </r>
  <r>
    <s v="Colombia"/>
    <x v="4"/>
    <n v="50339443"/>
    <n v="1138910"/>
  </r>
  <r>
    <s v="Comoros"/>
    <x v="3"/>
    <n v="850886"/>
    <n v="2235"/>
  </r>
  <r>
    <s v="Congo, Dem. Rep."/>
    <x v="3"/>
    <n v="86790567"/>
    <n v="2344858"/>
  </r>
  <r>
    <s v="Congo, Rep."/>
    <x v="3"/>
    <n v="5380508"/>
    <n v="342000"/>
  </r>
  <r>
    <s v="Costa Rica"/>
    <x v="4"/>
    <n v="5047561"/>
    <n v="51100"/>
  </r>
  <r>
    <s v="Cote d'Ivoire"/>
    <x v="3"/>
    <n v="25716544"/>
    <n v="322463"/>
  </r>
  <r>
    <s v="Croatia"/>
    <x v="1"/>
    <n v="4067500"/>
    <n v="56594"/>
  </r>
  <r>
    <s v="Cyprus"/>
    <x v="1"/>
    <n v="1198575"/>
    <n v="9251"/>
  </r>
  <r>
    <s v="Czech Republic"/>
    <x v="1"/>
    <n v="10669709"/>
    <n v="78867"/>
  </r>
  <r>
    <s v="Denmark"/>
    <x v="1"/>
    <n v="5818553"/>
    <n v="43094"/>
  </r>
  <r>
    <s v="Djibouti"/>
    <x v="2"/>
    <n v="973560"/>
    <n v="23200"/>
  </r>
  <r>
    <s v="Dominica"/>
    <x v="4"/>
    <n v="71808"/>
    <n v="751"/>
  </r>
  <r>
    <s v="Dominican Republic"/>
    <x v="4"/>
    <n v="10738958"/>
    <n v="48670"/>
  </r>
  <r>
    <s v="Ecuador"/>
    <x v="4"/>
    <n v="17373662"/>
    <n v="283561"/>
  </r>
  <r>
    <s v="Egypt, Arab Rep."/>
    <x v="2"/>
    <n v="100388073"/>
    <n v="1001450"/>
  </r>
  <r>
    <s v="El Salvador"/>
    <x v="4"/>
    <n v="6453553"/>
    <n v="21041"/>
  </r>
  <r>
    <s v="Equatorial Guinea"/>
    <x v="3"/>
    <n v="1355986"/>
    <n v="28051"/>
  </r>
  <r>
    <s v="Estonia"/>
    <x v="1"/>
    <n v="1326590"/>
    <n v="45228"/>
  </r>
  <r>
    <s v="Eswatini"/>
    <x v="3"/>
    <n v="1093238"/>
    <n v="17364"/>
  </r>
  <r>
    <s v="Ethiopia"/>
    <x v="3"/>
    <n v="112078730"/>
    <n v="1104300"/>
  </r>
  <r>
    <s v="Fiji"/>
    <x v="5"/>
    <n v="889953"/>
    <n v="18274"/>
  </r>
  <r>
    <s v="Finland"/>
    <x v="1"/>
    <n v="5520314"/>
    <n v="338145"/>
  </r>
  <r>
    <s v="France"/>
    <x v="1"/>
    <n v="67059887"/>
    <n v="643801"/>
  </r>
  <r>
    <s v="Gabon"/>
    <x v="3"/>
    <n v="2172579"/>
    <n v="267667"/>
  </r>
  <r>
    <s v="Gambia, The"/>
    <x v="3"/>
    <n v="2347706"/>
    <n v="11300"/>
  </r>
  <r>
    <s v="Georgia"/>
    <x v="1"/>
    <n v="3720382"/>
    <n v="69700"/>
  </r>
  <r>
    <s v="Germany"/>
    <x v="1"/>
    <n v="83132799"/>
    <n v="357022"/>
  </r>
  <r>
    <s v="Ghana"/>
    <x v="3"/>
    <n v="30417856"/>
    <n v="238533"/>
  </r>
  <r>
    <s v="Greece"/>
    <x v="1"/>
    <n v="10716322"/>
    <n v="131957"/>
  </r>
  <r>
    <s v="Grenada"/>
    <x v="4"/>
    <n v="112003"/>
    <n v="348.5"/>
  </r>
  <r>
    <s v="Guatemala"/>
    <x v="4"/>
    <n v="16604026"/>
    <n v="108889"/>
  </r>
  <r>
    <s v="Guinea"/>
    <x v="3"/>
    <n v="12771246"/>
    <n v="245857"/>
  </r>
  <r>
    <s v="Guinea-Bissau"/>
    <x v="3"/>
    <n v="1920922"/>
    <n v="36125"/>
  </r>
  <r>
    <s v="Guyana"/>
    <x v="4"/>
    <n v="782766"/>
    <n v="214969"/>
  </r>
  <r>
    <s v="Haiti"/>
    <x v="4"/>
    <n v="11263077"/>
    <n v="27750"/>
  </r>
  <r>
    <s v="Honduras"/>
    <x v="4"/>
    <n v="9746117"/>
    <n v="112090"/>
  </r>
  <r>
    <s v="Hong Kong SAR, China"/>
    <x v="5"/>
    <n v="7507400"/>
    <n v="1108"/>
  </r>
  <r>
    <s v="Hungary"/>
    <x v="1"/>
    <n v="9769949"/>
    <n v="93028"/>
  </r>
  <r>
    <s v="Iceland"/>
    <x v="1"/>
    <n v="361313"/>
    <n v="103000"/>
  </r>
  <r>
    <s v="India"/>
    <x v="0"/>
    <n v="1366417754"/>
    <n v="3287263"/>
  </r>
  <r>
    <s v="Indonesia"/>
    <x v="5"/>
    <n v="270625568"/>
    <n v="1904569"/>
  </r>
  <r>
    <s v="Iraq"/>
    <x v="2"/>
    <n v="39309783"/>
    <n v="438317"/>
  </r>
  <r>
    <s v="Ireland"/>
    <x v="1"/>
    <n v="4941444"/>
    <n v="70273"/>
  </r>
  <r>
    <s v="Israel"/>
    <x v="2"/>
    <n v="9053300"/>
    <n v="20770"/>
  </r>
  <r>
    <s v="Italy"/>
    <x v="1"/>
    <n v="60297396"/>
    <n v="301340"/>
  </r>
  <r>
    <s v="Jamaica"/>
    <x v="4"/>
    <n v="2948279"/>
    <n v="10991"/>
  </r>
  <r>
    <s v="Japan"/>
    <x v="5"/>
    <n v="126264931"/>
    <n v="377944"/>
  </r>
  <r>
    <s v="Jordan"/>
    <x v="2"/>
    <n v="10101694"/>
    <n v="89342"/>
  </r>
  <r>
    <s v="Kazakhstan"/>
    <x v="1"/>
    <n v="18513930"/>
    <n v="2724900"/>
  </r>
  <r>
    <s v="Kenya"/>
    <x v="3"/>
    <n v="52573973"/>
    <n v="580367"/>
  </r>
  <r>
    <s v="Kiribati"/>
    <x v="5"/>
    <n v="117606"/>
    <n v="811"/>
  </r>
  <r>
    <s v="Korea, Rep."/>
    <x v="5"/>
    <n v="51709098"/>
    <n v="99720"/>
  </r>
  <r>
    <s v="Kuwait"/>
    <x v="2"/>
    <n v="4207083"/>
    <n v="17818"/>
  </r>
  <r>
    <s v="Kyrgyz Republic"/>
    <x v="1"/>
    <n v="6456900"/>
    <n v="199951"/>
  </r>
  <r>
    <s v="Latvia"/>
    <x v="1"/>
    <n v="1912789"/>
    <n v="64589"/>
  </r>
  <r>
    <s v="Lebanon"/>
    <x v="2"/>
    <n v="6855713"/>
    <n v="10400"/>
  </r>
  <r>
    <s v="Lesotho"/>
    <x v="3"/>
    <n v="2125268"/>
    <n v="30355"/>
  </r>
  <r>
    <s v="Liberia"/>
    <x v="3"/>
    <n v="4937374"/>
    <n v="111369"/>
  </r>
  <r>
    <s v="Libya"/>
    <x v="2"/>
    <n v="6777452"/>
    <n v="1759540"/>
  </r>
  <r>
    <s v="Lithuania"/>
    <x v="1"/>
    <n v="2786844"/>
    <n v="65300"/>
  </r>
  <r>
    <s v="Luxembourg"/>
    <x v="1"/>
    <n v="619896"/>
    <n v="2586"/>
  </r>
  <r>
    <s v="Macao SAR, China"/>
    <x v="5"/>
    <n v="696100"/>
    <n v="28.2"/>
  </r>
  <r>
    <s v="Madagascar"/>
    <x v="3"/>
    <n v="26969307"/>
    <n v="587041"/>
  </r>
  <r>
    <s v="Malawi"/>
    <x v="3"/>
    <n v="18628747"/>
    <n v="118484"/>
  </r>
  <r>
    <s v="Malaysia"/>
    <x v="5"/>
    <n v="31949777"/>
    <n v="329847"/>
  </r>
  <r>
    <s v="Maldives"/>
    <x v="0"/>
    <n v="530953"/>
    <n v="298"/>
  </r>
  <r>
    <s v="Mali"/>
    <x v="3"/>
    <n v="19658031"/>
    <n v="1240192"/>
  </r>
  <r>
    <s v="Malta"/>
    <x v="2"/>
    <n v="502653"/>
    <n v="316"/>
  </r>
  <r>
    <s v="Marshall Islands"/>
    <x v="5"/>
    <n v="58791"/>
    <n v="181"/>
  </r>
  <r>
    <s v="Mauritania"/>
    <x v="3"/>
    <n v="4525696"/>
    <n v="1030700"/>
  </r>
  <r>
    <s v="Mauritius"/>
    <x v="3"/>
    <n v="1265711"/>
    <n v="2040"/>
  </r>
  <r>
    <s v="Mexico"/>
    <x v="4"/>
    <n v="127575529"/>
    <n v="1964375"/>
  </r>
  <r>
    <s v="Moldova"/>
    <x v="1"/>
    <n v="2657637"/>
    <n v="33851"/>
  </r>
  <r>
    <s v="Mongolia"/>
    <x v="5"/>
    <n v="3225167"/>
    <n v="1564116"/>
  </r>
  <r>
    <s v="Montenegro"/>
    <x v="1"/>
    <n v="622137"/>
    <n v="13812"/>
  </r>
  <r>
    <s v="Morocco"/>
    <x v="2"/>
    <n v="36471769"/>
    <n v="446550"/>
  </r>
  <r>
    <s v="Mozambique"/>
    <x v="3"/>
    <n v="30366036"/>
    <n v="799380"/>
  </r>
  <r>
    <s v="Myanmar"/>
    <x v="5"/>
    <n v="54045420"/>
    <n v="676578"/>
  </r>
  <r>
    <s v="Namibia"/>
    <x v="3"/>
    <n v="2494530"/>
    <n v="824292"/>
  </r>
  <r>
    <s v="Nepal"/>
    <x v="0"/>
    <n v="28608710"/>
    <n v="147181"/>
  </r>
  <r>
    <s v="Netherlands"/>
    <x v="1"/>
    <n v="17332850"/>
    <n v="41543"/>
  </r>
  <r>
    <s v="New Zealand"/>
    <x v="5"/>
    <n v="4699755"/>
    <n v="268838"/>
  </r>
  <r>
    <s v="Nicaragua"/>
    <x v="4"/>
    <n v="6545502"/>
    <n v="130370"/>
  </r>
  <r>
    <s v="Niger"/>
    <x v="3"/>
    <n v="23310715"/>
    <n v="1267000"/>
  </r>
  <r>
    <s v="Nigeria"/>
    <x v="3"/>
    <n v="200963599"/>
    <n v="923768"/>
  </r>
  <r>
    <s v="North Macedonia"/>
    <x v="1"/>
    <n v="2107158"/>
    <n v="25713"/>
  </r>
  <r>
    <s v="Norway"/>
    <x v="1"/>
    <n v="5347896"/>
    <n v="323802"/>
  </r>
  <r>
    <s v="Oman"/>
    <x v="2"/>
    <n v="4974986"/>
    <n v="309500"/>
  </r>
  <r>
    <s v="Pakistan"/>
    <x v="0"/>
    <n v="216565318"/>
    <n v="796095"/>
  </r>
  <r>
    <s v="Palau"/>
    <x v="5"/>
    <n v="18008"/>
    <n v="459"/>
  </r>
  <r>
    <s v="Panama"/>
    <x v="4"/>
    <n v="4246439"/>
    <n v="75420"/>
  </r>
  <r>
    <s v="Papua New Guinea"/>
    <x v="5"/>
    <n v="8776109"/>
    <n v="462840"/>
  </r>
  <r>
    <s v="Paraguay"/>
    <x v="4"/>
    <n v="7044636"/>
    <n v="406752"/>
  </r>
  <r>
    <s v="Peru"/>
    <x v="4"/>
    <n v="32510453"/>
    <n v="1285216"/>
  </r>
  <r>
    <s v="Philippines"/>
    <x v="5"/>
    <n v="108116615"/>
    <n v="300000"/>
  </r>
  <r>
    <s v="Poland"/>
    <x v="1"/>
    <n v="37970874"/>
    <n v="312685"/>
  </r>
  <r>
    <s v="Portugal"/>
    <x v="1"/>
    <n v="10269417"/>
    <n v="92212"/>
  </r>
  <r>
    <s v="Puerto Rico"/>
    <x v="4"/>
    <n v="3193694"/>
    <n v="13791"/>
  </r>
  <r>
    <s v="Qatar"/>
    <x v="2"/>
    <n v="2832067"/>
    <n v="11586"/>
  </r>
  <r>
    <s v="Romania"/>
    <x v="1"/>
    <n v="19356544"/>
    <n v="238391"/>
  </r>
  <r>
    <s v="Russian Federation"/>
    <x v="1"/>
    <n v="144373535"/>
    <n v="17098240"/>
  </r>
  <r>
    <s v="Rwanda"/>
    <x v="3"/>
    <n v="12626950"/>
    <n v="26338"/>
  </r>
  <r>
    <s v="Samoa"/>
    <x v="5"/>
    <n v="202506"/>
    <n v="2831"/>
  </r>
  <r>
    <s v="Sao Tome and Principe"/>
    <x v="3"/>
    <n v="215056"/>
    <n v="964"/>
  </r>
  <r>
    <s v="Saudi Arabia"/>
    <x v="2"/>
    <n v="34268528"/>
    <n v="2149690"/>
  </r>
  <r>
    <s v="Senegal"/>
    <x v="3"/>
    <n v="16296364"/>
    <n v="196722"/>
  </r>
  <r>
    <s v="Serbia"/>
    <x v="1"/>
    <n v="6944975"/>
    <n v="77474"/>
  </r>
  <r>
    <s v="Seychelles"/>
    <x v="3"/>
    <n v="97625"/>
    <n v="455"/>
  </r>
  <r>
    <s v="Sierra Leone"/>
    <x v="3"/>
    <n v="7813215"/>
    <n v="71740"/>
  </r>
  <r>
    <s v="Singapore"/>
    <x v="5"/>
    <n v="5703569"/>
    <n v="716.1"/>
  </r>
  <r>
    <s v="Slovak Republic"/>
    <x v="1"/>
    <n v="5454073"/>
    <n v="49035"/>
  </r>
  <r>
    <s v="Slovenia"/>
    <x v="1"/>
    <n v="2087946"/>
    <n v="20273"/>
  </r>
  <r>
    <s v="Solomon Islands"/>
    <x v="5"/>
    <n v="669823"/>
    <n v="28896"/>
  </r>
  <r>
    <s v="Somalia"/>
    <x v="3"/>
    <n v="15442905"/>
    <n v="637657"/>
  </r>
  <r>
    <s v="South Africa"/>
    <x v="3"/>
    <n v="58558270"/>
    <n v="1219090"/>
  </r>
  <r>
    <s v="Spain"/>
    <x v="1"/>
    <n v="47076781"/>
    <n v="505370"/>
  </r>
  <r>
    <s v="Sri Lanka"/>
    <x v="0"/>
    <n v="21803000"/>
    <n v="65610"/>
  </r>
  <r>
    <s v="St. Kitts and Nevis"/>
    <x v="4"/>
    <n v="52823"/>
    <n v="261"/>
  </r>
  <r>
    <s v="St. Lucia"/>
    <x v="4"/>
    <n v="182790"/>
    <n v="616"/>
  </r>
  <r>
    <s v="St. Vincent and the Grenadines"/>
    <x v="4"/>
    <n v="110589"/>
    <n v="389"/>
  </r>
  <r>
    <s v="Suriname"/>
    <x v="4"/>
    <n v="581372"/>
    <n v="163820"/>
  </r>
  <r>
    <s v="Sweden"/>
    <x v="1"/>
    <n v="10285453"/>
    <n v="450295"/>
  </r>
  <r>
    <s v="Switzerland"/>
    <x v="1"/>
    <n v="8574832"/>
    <n v="41277"/>
  </r>
  <r>
    <s v="Tajikistan"/>
    <x v="1"/>
    <n v="9321018"/>
    <n v="144100"/>
  </r>
  <r>
    <s v="Tanzania"/>
    <x v="3"/>
    <n v="58005463"/>
    <n v="947300"/>
  </r>
  <r>
    <s v="Thailand"/>
    <x v="5"/>
    <n v="69625582"/>
    <n v="513120"/>
  </r>
  <r>
    <s v="Timor-Leste"/>
    <x v="5"/>
    <n v="3500000"/>
    <n v="14874"/>
  </r>
  <r>
    <s v="Togo"/>
    <x v="3"/>
    <n v="8082366"/>
    <n v="56785"/>
  </r>
  <r>
    <s v="Tonga"/>
    <x v="5"/>
    <n v="104494"/>
    <n v="747"/>
  </r>
  <r>
    <s v="Trinidad and Tobago"/>
    <x v="4"/>
    <n v="1394973"/>
    <n v="5128"/>
  </r>
  <r>
    <s v="Tunisia"/>
    <x v="2"/>
    <n v="11694719"/>
    <n v="163610"/>
  </r>
  <r>
    <s v="Turkey"/>
    <x v="1"/>
    <n v="83429615"/>
    <n v="783562"/>
  </r>
  <r>
    <s v="Turkmenistan"/>
    <x v="1"/>
    <n v="5942089"/>
    <n v="488100"/>
  </r>
  <r>
    <s v="Turks and Caicos Islands"/>
    <x v="4"/>
    <n v="42953"/>
    <n v="948"/>
  </r>
  <r>
    <s v="Tuvalu"/>
    <x v="5"/>
    <n v="11646"/>
    <n v="26"/>
  </r>
  <r>
    <s v="Uganda"/>
    <x v="3"/>
    <n v="44269594"/>
    <n v="241038"/>
  </r>
  <r>
    <s v="Ukraine"/>
    <x v="1"/>
    <n v="44385155"/>
    <n v="603550"/>
  </r>
  <r>
    <s v="United Arab Emirates"/>
    <x v="2"/>
    <n v="9770529"/>
    <n v="83600"/>
  </r>
  <r>
    <s v="United Kingdom"/>
    <x v="1"/>
    <n v="66834405"/>
    <n v="243610"/>
  </r>
  <r>
    <s v="United States"/>
    <x v="6"/>
    <n v="328239523"/>
    <n v="9833517"/>
  </r>
  <r>
    <s v="Uruguay"/>
    <x v="4"/>
    <n v="3461734"/>
    <n v="176215"/>
  </r>
  <r>
    <s v="Uzbekistan"/>
    <x v="1"/>
    <n v="33580650"/>
    <n v="447400"/>
  </r>
  <r>
    <s v="Vanuatu"/>
    <x v="5"/>
    <n v="299882"/>
    <n v="12189"/>
  </r>
  <r>
    <s v="Vietnam"/>
    <x v="5"/>
    <n v="96462106"/>
    <n v="331210"/>
  </r>
  <r>
    <s v="Yemen, Rep."/>
    <x v="2"/>
    <n v="29161922"/>
    <n v="527968"/>
  </r>
  <r>
    <s v="Zambia"/>
    <x v="3"/>
    <n v="17861030"/>
    <n v="752618"/>
  </r>
  <r>
    <s v="Zimbabwe"/>
    <x v="3"/>
    <n v="14645468"/>
    <n v="39075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d v="2020-01-01T00:00:00"/>
    <d v="1899-12-30T02:24:00"/>
    <s v="Bronx"/>
    <x v="0"/>
    <s v="Taxi"/>
    <n v="3"/>
  </r>
  <r>
    <d v="2020-01-03T00:00:00"/>
    <d v="1899-12-30T05:20:00"/>
    <s v="Manhattan"/>
    <x v="0"/>
    <s v="Pick-up Truck"/>
    <n v="1"/>
  </r>
  <r>
    <d v="2020-01-04T00:00:00"/>
    <d v="1899-12-30T04:42:00"/>
    <s v="Manhattan"/>
    <x v="0"/>
    <s v="Sedan"/>
    <n v="0"/>
  </r>
  <r>
    <d v="2020-01-05T00:00:00"/>
    <d v="1899-12-30T06:48:00"/>
    <s v="Bronx"/>
    <x v="1"/>
    <s v="Sedan"/>
    <n v="2"/>
  </r>
  <r>
    <d v="2020-01-05T00:00:00"/>
    <d v="1899-12-30T08:00:00"/>
    <s v="Queens"/>
    <x v="2"/>
    <s v="Taxi"/>
    <n v="0"/>
  </r>
  <r>
    <d v="2020-01-05T00:00:00"/>
    <d v="1899-12-30T17:05:00"/>
    <s v="Manhattan"/>
    <x v="3"/>
    <s v="Sedan"/>
    <n v="0"/>
  </r>
  <r>
    <d v="2020-01-07T00:00:00"/>
    <d v="1899-12-30T21:00:00"/>
    <s v="Brooklyn"/>
    <x v="4"/>
    <s v="Sedan"/>
    <n v="0"/>
  </r>
  <r>
    <d v="2020-01-08T00:00:00"/>
    <d v="1899-12-30T18:00:00"/>
    <s v="Brooklyn"/>
    <x v="0"/>
    <s v="Sedan"/>
    <n v="0"/>
  </r>
  <r>
    <d v="2020-01-08T00:00:00"/>
    <d v="1899-12-30T22:39:00"/>
    <s v="Bronx"/>
    <x v="3"/>
    <s v="Sedan"/>
    <n v="0"/>
  </r>
  <r>
    <d v="2020-01-09T00:00:00"/>
    <d v="1899-12-30T00:02:00"/>
    <s v="Manhattan"/>
    <x v="1"/>
    <s v="Sedan"/>
    <n v="1"/>
  </r>
  <r>
    <d v="2020-01-09T00:00:00"/>
    <d v="1899-12-30T14:00:00"/>
    <s v="Manhattan"/>
    <x v="0"/>
    <s v="Bike"/>
    <n v="0"/>
  </r>
  <r>
    <d v="2020-01-10T00:00:00"/>
    <d v="1899-12-30T13:10:00"/>
    <s v="Manhattan"/>
    <x v="5"/>
    <s v="Van"/>
    <n v="0"/>
  </r>
  <r>
    <d v="2020-01-10T00:00:00"/>
    <d v="1899-12-30T20:25:00"/>
    <s v="Queens"/>
    <x v="0"/>
    <s v="Bike"/>
    <n v="1"/>
  </r>
  <r>
    <d v="2020-01-10T00:00:00"/>
    <d v="1899-12-30T20:31:00"/>
    <s v="Manhattan"/>
    <x v="0"/>
    <s v="Taxi"/>
    <n v="0"/>
  </r>
  <r>
    <d v="2020-01-10T00:00:00"/>
    <d v="1899-12-30T23:36:00"/>
    <s v="Brooklyn"/>
    <x v="0"/>
    <s v="Sedan"/>
    <n v="0"/>
  </r>
  <r>
    <d v="2020-01-11T00:00:00"/>
    <d v="1899-12-30T11:20:00"/>
    <s v="Queens"/>
    <x v="0"/>
    <s v="Taxi"/>
    <n v="1"/>
  </r>
  <r>
    <d v="2020-01-12T00:00:00"/>
    <d v="1899-12-30T17:05:00"/>
    <s v="Manhattan"/>
    <x v="0"/>
    <s v="Sedan"/>
    <n v="0"/>
  </r>
  <r>
    <d v="2020-01-12T00:00:00"/>
    <d v="1899-12-30T19:00:00"/>
    <s v="Queens"/>
    <x v="0"/>
    <s v="Sedan"/>
    <n v="0"/>
  </r>
  <r>
    <d v="2020-01-13T00:00:00"/>
    <d v="1899-12-30T01:40:00"/>
    <s v="Queens"/>
    <x v="6"/>
    <s v="Taxi"/>
    <n v="1"/>
  </r>
  <r>
    <d v="2020-01-14T00:00:00"/>
    <d v="1899-12-30T07:20:00"/>
    <s v="Bronx"/>
    <x v="3"/>
    <s v="Sedan"/>
    <n v="0"/>
  </r>
  <r>
    <d v="2020-01-14T00:00:00"/>
    <d v="1899-12-30T13:49:00"/>
    <s v="Queens"/>
    <x v="5"/>
    <s v="Sedan"/>
    <n v="0"/>
  </r>
  <r>
    <d v="2020-01-15T00:00:00"/>
    <d v="1899-12-30T19:32:00"/>
    <s v="Manhattan"/>
    <x v="5"/>
    <s v="E-Bike"/>
    <n v="1"/>
  </r>
  <r>
    <d v="2020-01-15T00:00:00"/>
    <d v="1899-12-30T19:45:00"/>
    <s v="Queens"/>
    <x v="0"/>
    <s v="Sedan"/>
    <n v="1"/>
  </r>
  <r>
    <d v="2020-01-16T00:00:00"/>
    <d v="1899-12-30T11:15:00"/>
    <s v="Queens"/>
    <x v="3"/>
    <s v="Sedan"/>
    <n v="0"/>
  </r>
  <r>
    <d v="2020-01-16T00:00:00"/>
    <d v="1899-12-30T12:35:00"/>
    <s v="Manhattan"/>
    <x v="0"/>
    <s v="Sedan"/>
    <n v="0"/>
  </r>
  <r>
    <d v="2020-01-16T00:00:00"/>
    <d v="1899-12-30T15:29:00"/>
    <s v="Bronx"/>
    <x v="7"/>
    <s v="Sedan"/>
    <n v="0"/>
  </r>
  <r>
    <d v="2020-01-19T00:00:00"/>
    <d v="1899-12-30T05:07:00"/>
    <s v="Bronx"/>
    <x v="3"/>
    <s v="Taxi"/>
    <n v="0"/>
  </r>
  <r>
    <d v="2020-01-19T00:00:00"/>
    <d v="1899-12-30T15:30:00"/>
    <s v="Manhattan"/>
    <x v="0"/>
    <s v="Sedan"/>
    <n v="0"/>
  </r>
  <r>
    <d v="2020-01-21T00:00:00"/>
    <d v="1899-12-30T11:30:00"/>
    <s v="Manhattan"/>
    <x v="0"/>
    <s v="Bike"/>
    <n v="0"/>
  </r>
  <r>
    <d v="2020-01-22T00:00:00"/>
    <d v="1899-12-30T04:30:00"/>
    <s v="Manhattan"/>
    <x v="3"/>
    <s v="Sedan"/>
    <n v="0"/>
  </r>
  <r>
    <d v="2020-01-22T00:00:00"/>
    <d v="1899-12-30T18:25:00"/>
    <s v="Manhattan"/>
    <x v="0"/>
    <s v="Taxi"/>
    <n v="0"/>
  </r>
  <r>
    <d v="2020-01-22T00:00:00"/>
    <d v="1899-12-30T19:42:00"/>
    <s v="Manhattan"/>
    <x v="0"/>
    <s v="Sedan"/>
    <n v="0"/>
  </r>
  <r>
    <d v="2020-01-23T00:00:00"/>
    <d v="1899-12-30T08:22:00"/>
    <s v="Manhattan"/>
    <x v="0"/>
    <s v="Sedan"/>
    <n v="0"/>
  </r>
  <r>
    <d v="2020-01-24T00:00:00"/>
    <d v="1899-12-30T22:10:00"/>
    <s v="Manhattan"/>
    <x v="0"/>
    <s v="Taxi"/>
    <n v="0"/>
  </r>
  <r>
    <d v="2020-01-24T00:00:00"/>
    <d v="1899-12-30T23:55:00"/>
    <s v="Manhattan"/>
    <x v="4"/>
    <s v="Sedan"/>
    <n v="0"/>
  </r>
  <r>
    <d v="2020-01-25T00:00:00"/>
    <d v="1899-12-30T16:39:00"/>
    <s v="Bronx"/>
    <x v="3"/>
    <s v="Taxi"/>
    <n v="0"/>
  </r>
  <r>
    <d v="2020-01-27T00:00:00"/>
    <d v="1899-12-30T15:50:00"/>
    <s v="Manhattan"/>
    <x v="0"/>
    <s v="Bike"/>
    <n v="1"/>
  </r>
  <r>
    <d v="2020-01-28T00:00:00"/>
    <d v="1899-12-30T08:10:00"/>
    <s v="Manhattan"/>
    <x v="8"/>
    <s v="Pick-up Truck"/>
    <n v="0"/>
  </r>
  <r>
    <d v="2020-01-28T00:00:00"/>
    <d v="1899-12-30T18:41:00"/>
    <s v="Manhattan"/>
    <x v="0"/>
    <s v="Taxi"/>
    <n v="0"/>
  </r>
  <r>
    <d v="2020-01-29T00:00:00"/>
    <d v="1899-12-30T19:35:00"/>
    <s v="Manhattan"/>
    <x v="0"/>
    <s v="Box Truck"/>
    <n v="0"/>
  </r>
  <r>
    <d v="2020-02-01T00:00:00"/>
    <d v="1899-12-30T00:24:00"/>
    <s v="Brooklyn"/>
    <x v="0"/>
    <s v="Taxi"/>
    <n v="1"/>
  </r>
  <r>
    <d v="2020-02-01T00:00:00"/>
    <d v="1899-12-30T09:55:00"/>
    <s v="Manhattan"/>
    <x v="0"/>
    <s v="Taxi"/>
    <n v="0"/>
  </r>
  <r>
    <d v="2020-02-02T00:00:00"/>
    <d v="1899-12-30T02:00:00"/>
    <s v="Manhattan"/>
    <x v="4"/>
    <s v="Taxi"/>
    <n v="0"/>
  </r>
  <r>
    <d v="2020-02-02T00:00:00"/>
    <d v="1899-12-30T14:30:00"/>
    <s v="Manhattan"/>
    <x v="8"/>
    <s v="Taxi"/>
    <n v="0"/>
  </r>
  <r>
    <d v="2020-02-02T00:00:00"/>
    <d v="1899-12-30T16:16:00"/>
    <s v="Manhattan"/>
    <x v="0"/>
    <s v="Sedan"/>
    <n v="0"/>
  </r>
  <r>
    <d v="2020-02-03T00:00:00"/>
    <d v="1899-12-30T23:33:00"/>
    <s v="Queens"/>
    <x v="0"/>
    <s v="Sedan"/>
    <n v="0"/>
  </r>
  <r>
    <d v="2020-02-04T00:00:00"/>
    <d v="1899-12-30T18:20:00"/>
    <s v="Manhattan"/>
    <x v="6"/>
    <s v="Bus"/>
    <n v="0"/>
  </r>
  <r>
    <d v="2020-02-05T00:00:00"/>
    <d v="1899-12-30T09:30:00"/>
    <s v="Bronx"/>
    <x v="9"/>
    <s v="Taxi"/>
    <n v="1"/>
  </r>
  <r>
    <d v="2020-02-06T00:00:00"/>
    <d v="1899-12-30T12:00:00"/>
    <s v="Manhattan"/>
    <x v="0"/>
    <s v="Sedan"/>
    <n v="0"/>
  </r>
  <r>
    <d v="2020-02-06T00:00:00"/>
    <d v="1899-12-30T18:06:00"/>
    <s v="Bronx"/>
    <x v="0"/>
    <s v="Taxi"/>
    <n v="0"/>
  </r>
  <r>
    <d v="2020-02-06T00:00:00"/>
    <d v="1899-12-30T20:55:00"/>
    <s v="Manhattan"/>
    <x v="0"/>
    <s v="Bike"/>
    <n v="1"/>
  </r>
  <r>
    <d v="2020-02-06T00:00:00"/>
    <d v="1899-12-30T23:30:00"/>
    <s v="Manhattan"/>
    <x v="5"/>
    <s v="Sedan"/>
    <n v="0"/>
  </r>
  <r>
    <d v="2020-02-07T00:00:00"/>
    <d v="1899-12-30T13:12:00"/>
    <s v="Manhattan"/>
    <x v="0"/>
    <s v="Sedan"/>
    <n v="0"/>
  </r>
  <r>
    <d v="2020-02-07T00:00:00"/>
    <d v="1899-12-30T19:45:00"/>
    <s v="Manhattan"/>
    <x v="3"/>
    <s v="Taxi"/>
    <n v="0"/>
  </r>
  <r>
    <d v="2020-02-08T00:00:00"/>
    <d v="1899-12-30T17:20:00"/>
    <s v="Bronx"/>
    <x v="10"/>
    <s v="Bike"/>
    <n v="1"/>
  </r>
  <r>
    <d v="2020-02-09T00:00:00"/>
    <d v="1899-12-30T01:15:00"/>
    <s v="Manhattan"/>
    <x v="5"/>
    <s v="Taxi"/>
    <n v="0"/>
  </r>
  <r>
    <d v="2020-02-09T00:00:00"/>
    <d v="1899-12-30T14:55:00"/>
    <s v="Brooklyn"/>
    <x v="0"/>
    <s v="Taxi"/>
    <n v="0"/>
  </r>
  <r>
    <d v="2020-02-10T00:00:00"/>
    <d v="1899-12-30T01:10:00"/>
    <s v="Manhattan"/>
    <x v="0"/>
    <s v="Taxi"/>
    <n v="0"/>
  </r>
  <r>
    <d v="2020-02-10T00:00:00"/>
    <d v="1899-12-30T09:00:00"/>
    <s v="Bronx"/>
    <x v="3"/>
    <s v="Taxi"/>
    <n v="0"/>
  </r>
  <r>
    <d v="2020-02-12T00:00:00"/>
    <d v="1899-12-30T10:47:00"/>
    <s v="Manhattan"/>
    <x v="0"/>
    <s v="Taxi"/>
    <n v="0"/>
  </r>
  <r>
    <d v="2020-02-12T00:00:00"/>
    <d v="1899-12-30T21:16:00"/>
    <s v="Manhattan"/>
    <x v="0"/>
    <s v="Pick-up Truck"/>
    <n v="0"/>
  </r>
  <r>
    <d v="2020-02-13T00:00:00"/>
    <d v="1899-12-30T15:10:00"/>
    <s v="Manhattan"/>
    <x v="4"/>
    <s v="Taxi"/>
    <n v="0"/>
  </r>
  <r>
    <d v="2020-02-13T00:00:00"/>
    <d v="1899-12-30T20:02:00"/>
    <s v="Manhattan"/>
    <x v="0"/>
    <s v="Sedan"/>
    <n v="2"/>
  </r>
  <r>
    <d v="2020-02-14T00:00:00"/>
    <d v="1899-12-30T11:53:00"/>
    <s v="Manhattan"/>
    <x v="11"/>
    <s v="Taxi"/>
    <n v="0"/>
  </r>
  <r>
    <d v="2020-02-14T00:00:00"/>
    <d v="1899-12-30T15:45:00"/>
    <s v="Queens"/>
    <x v="0"/>
    <s v="Sedan"/>
    <n v="0"/>
  </r>
  <r>
    <d v="2020-02-15T00:00:00"/>
    <d v="1899-12-30T00:47:00"/>
    <s v="Manhattan"/>
    <x v="4"/>
    <s v="Taxi"/>
    <n v="0"/>
  </r>
  <r>
    <d v="2020-02-15T00:00:00"/>
    <d v="1899-12-30T13:46:00"/>
    <s v="Brooklyn"/>
    <x v="5"/>
    <s v="Sedan"/>
    <n v="0"/>
  </r>
  <r>
    <d v="2020-02-19T00:00:00"/>
    <d v="1899-12-30T00:00:00"/>
    <s v="Manhattan"/>
    <x v="4"/>
    <s v="Bike"/>
    <n v="0"/>
  </r>
  <r>
    <d v="2020-02-19T00:00:00"/>
    <d v="1899-12-30T12:30:00"/>
    <s v="Brooklyn"/>
    <x v="3"/>
    <s v="Sedan"/>
    <n v="0"/>
  </r>
  <r>
    <d v="2020-02-19T00:00:00"/>
    <d v="1899-12-30T16:55:00"/>
    <s v="Queens"/>
    <x v="0"/>
    <s v="Sedan"/>
    <n v="0"/>
  </r>
  <r>
    <d v="2020-02-22T00:00:00"/>
    <d v="1899-12-30T21:29:00"/>
    <s v="Manhattan"/>
    <x v="3"/>
    <s v="Sedan"/>
    <n v="0"/>
  </r>
  <r>
    <d v="2020-02-24T00:00:00"/>
    <d v="1899-12-30T11:41:00"/>
    <s v="Manhattan"/>
    <x v="11"/>
    <s v="Sedan"/>
    <n v="0"/>
  </r>
  <r>
    <d v="2020-02-25T00:00:00"/>
    <d v="1899-12-30T11:39:00"/>
    <s v="Queens"/>
    <x v="0"/>
    <s v="Taxi"/>
    <n v="0"/>
  </r>
  <r>
    <d v="2020-02-26T00:00:00"/>
    <d v="1899-12-30T08:50:00"/>
    <s v="Manhattan"/>
    <x v="0"/>
    <s v="Sedan"/>
    <n v="0"/>
  </r>
  <r>
    <d v="2020-02-26T00:00:00"/>
    <d v="1899-12-30T10:30:00"/>
    <s v="Manhattan"/>
    <x v="5"/>
    <s v="Pick-up Truck"/>
    <n v="0"/>
  </r>
  <r>
    <d v="2020-02-27T00:00:00"/>
    <d v="1899-12-30T10:15:00"/>
    <s v="Manhattan"/>
    <x v="0"/>
    <s v="Sedan"/>
    <n v="0"/>
  </r>
  <r>
    <d v="2020-02-27T00:00:00"/>
    <d v="1899-12-30T21:30:00"/>
    <s v="Manhattan"/>
    <x v="3"/>
    <s v="Taxi"/>
    <n v="0"/>
  </r>
  <r>
    <d v="2020-02-28T00:00:00"/>
    <d v="1899-12-30T12:41:00"/>
    <s v="Bronx"/>
    <x v="0"/>
    <s v="Sedan"/>
    <n v="0"/>
  </r>
  <r>
    <d v="2020-02-28T00:00:00"/>
    <d v="1899-12-30T17:30:00"/>
    <s v="Manhattan"/>
    <x v="3"/>
    <s v="Taxi"/>
    <n v="0"/>
  </r>
  <r>
    <d v="2020-02-28T00:00:00"/>
    <d v="1899-12-30T20:00:00"/>
    <s v="Queens"/>
    <x v="0"/>
    <s v="Sedan"/>
    <n v="0"/>
  </r>
  <r>
    <d v="2020-02-29T00:00:00"/>
    <d v="1899-12-30T02:10:00"/>
    <s v="Brooklyn"/>
    <x v="0"/>
    <s v="Sedan"/>
    <n v="0"/>
  </r>
  <r>
    <d v="2020-02-29T00:00:00"/>
    <d v="1899-12-30T15:53:00"/>
    <s v="Manhattan"/>
    <x v="0"/>
    <s v="Bike"/>
    <n v="0"/>
  </r>
  <r>
    <d v="2020-02-29T00:00:00"/>
    <d v="1899-12-30T23:10:00"/>
    <s v="Manhattan"/>
    <x v="0"/>
    <s v="Taxi"/>
    <n v="0"/>
  </r>
  <r>
    <d v="2020-03-01T00:00:00"/>
    <d v="1899-12-30T01:54:00"/>
    <s v="Manhattan"/>
    <x v="0"/>
    <s v="Sedan"/>
    <n v="0"/>
  </r>
  <r>
    <d v="2020-03-01T00:00:00"/>
    <d v="1899-12-30T19:18:00"/>
    <s v="Bronx"/>
    <x v="5"/>
    <s v="Pick-up Truck"/>
    <n v="0"/>
  </r>
  <r>
    <d v="2020-03-01T00:00:00"/>
    <d v="1899-12-30T20:10:00"/>
    <s v="Queens"/>
    <x v="4"/>
    <s v="Sedan"/>
    <n v="0"/>
  </r>
  <r>
    <d v="2020-03-01T00:00:00"/>
    <d v="1899-12-30T22:00:00"/>
    <s v="Manhattan"/>
    <x v="0"/>
    <s v="Taxi"/>
    <n v="0"/>
  </r>
  <r>
    <d v="2020-03-02T00:00:00"/>
    <d v="1899-12-30T11:31:00"/>
    <s v="Manhattan"/>
    <x v="0"/>
    <s v="Sedan"/>
    <n v="0"/>
  </r>
  <r>
    <d v="2020-03-02T00:00:00"/>
    <d v="1899-12-30T12:00:00"/>
    <s v="Manhattan"/>
    <x v="12"/>
    <s v="Van"/>
    <n v="0"/>
  </r>
  <r>
    <d v="2020-03-02T00:00:00"/>
    <d v="1899-12-30T14:50:00"/>
    <s v="Manhattan"/>
    <x v="3"/>
    <s v="Taxi"/>
    <n v="0"/>
  </r>
  <r>
    <d v="2020-03-03T00:00:00"/>
    <d v="1899-12-30T08:40:00"/>
    <s v="Brooklyn"/>
    <x v="13"/>
    <s v="Sedan"/>
    <n v="0"/>
  </r>
  <r>
    <d v="2020-03-03T00:00:00"/>
    <d v="1899-12-30T20:25:00"/>
    <s v="Manhattan"/>
    <x v="0"/>
    <s v="Taxi"/>
    <n v="0"/>
  </r>
  <r>
    <d v="2020-03-04T00:00:00"/>
    <d v="1899-12-30T00:05:00"/>
    <s v="Queens"/>
    <x v="2"/>
    <s v="Bus"/>
    <n v="0"/>
  </r>
  <r>
    <d v="2020-03-05T00:00:00"/>
    <d v="1899-12-30T11:30:00"/>
    <s v="Manhattan"/>
    <x v="4"/>
    <s v="Bus"/>
    <n v="0"/>
  </r>
  <r>
    <d v="2020-03-06T00:00:00"/>
    <d v="1899-12-30T00:32:00"/>
    <s v="Manhattan"/>
    <x v="10"/>
    <s v="Taxi"/>
    <n v="0"/>
  </r>
  <r>
    <d v="2020-03-06T00:00:00"/>
    <d v="1899-12-30T02:21:00"/>
    <s v="Manhattan"/>
    <x v="14"/>
    <s v="Box Truck"/>
    <n v="0"/>
  </r>
  <r>
    <d v="2020-03-06T00:00:00"/>
    <d v="1899-12-30T21:10:00"/>
    <s v="Queens"/>
    <x v="0"/>
    <s v="Sedan"/>
    <n v="1"/>
  </r>
  <r>
    <d v="2020-03-06T00:00:00"/>
    <d v="1899-12-30T21:35:00"/>
    <s v="Manhattan"/>
    <x v="15"/>
    <s v="Sedan"/>
    <n v="0"/>
  </r>
  <r>
    <d v="2020-03-07T00:00:00"/>
    <d v="1899-12-30T13:51:00"/>
    <s v="Manhattan"/>
    <x v="2"/>
    <s v="Sedan"/>
    <n v="0"/>
  </r>
  <r>
    <d v="2020-03-08T00:00:00"/>
    <d v="1899-12-30T03:34:00"/>
    <s v="Manhattan"/>
    <x v="3"/>
    <s v="Taxi"/>
    <n v="0"/>
  </r>
  <r>
    <d v="2020-03-08T00:00:00"/>
    <d v="1899-12-30T05:22:00"/>
    <s v="Queens"/>
    <x v="4"/>
    <s v="Sedan"/>
    <n v="0"/>
  </r>
  <r>
    <d v="2020-03-08T00:00:00"/>
    <d v="1899-12-30T20:00:00"/>
    <s v="Manhattan"/>
    <x v="13"/>
    <s v="Taxi"/>
    <n v="0"/>
  </r>
  <r>
    <d v="2020-03-08T00:00:00"/>
    <d v="1899-12-30T21:50:00"/>
    <s v="Manhattan"/>
    <x v="0"/>
    <s v="Sedan"/>
    <n v="0"/>
  </r>
  <r>
    <d v="2020-03-09T00:00:00"/>
    <d v="1899-12-30T00:29:00"/>
    <s v="Manhattan"/>
    <x v="0"/>
    <s v="Sedan"/>
    <n v="1"/>
  </r>
  <r>
    <d v="2020-03-09T00:00:00"/>
    <d v="1899-12-30T17:48:00"/>
    <s v="Bronx"/>
    <x v="5"/>
    <s v="Sedan"/>
    <n v="0"/>
  </r>
  <r>
    <d v="2020-03-10T00:00:00"/>
    <d v="1899-12-30T18:46:00"/>
    <s v="Manhattan"/>
    <x v="4"/>
    <s v="Sedan"/>
    <n v="0"/>
  </r>
  <r>
    <d v="2020-03-11T00:00:00"/>
    <d v="1899-12-30T12:44:00"/>
    <s v="Manhattan"/>
    <x v="7"/>
    <s v="Sedan"/>
    <n v="0"/>
  </r>
  <r>
    <d v="2020-03-11T00:00:00"/>
    <d v="1899-12-30T16:25:00"/>
    <s v="Manhattan"/>
    <x v="0"/>
    <s v="Sedan"/>
    <n v="0"/>
  </r>
  <r>
    <d v="2020-03-11T00:00:00"/>
    <d v="1899-12-30T17:00:00"/>
    <s v="Manhattan"/>
    <x v="3"/>
    <s v="Sedan"/>
    <n v="2"/>
  </r>
  <r>
    <d v="2020-03-11T00:00:00"/>
    <d v="1899-12-30T22:20:00"/>
    <s v="Manhattan"/>
    <x v="0"/>
    <s v="Bike"/>
    <n v="1"/>
  </r>
  <r>
    <d v="2020-03-12T00:00:00"/>
    <d v="1899-12-30T13:40:00"/>
    <s v="Bronx"/>
    <x v="0"/>
    <s v="Sedan"/>
    <n v="0"/>
  </r>
  <r>
    <d v="2020-03-12T00:00:00"/>
    <d v="1899-12-30T23:56:00"/>
    <s v="Manhattan"/>
    <x v="0"/>
    <s v="Taxi"/>
    <n v="0"/>
  </r>
  <r>
    <d v="2020-03-13T00:00:00"/>
    <d v="1899-12-30T17:18:00"/>
    <s v="Manhattan"/>
    <x v="0"/>
    <s v="Taxi"/>
    <n v="0"/>
  </r>
  <r>
    <d v="2020-03-13T00:00:00"/>
    <d v="1899-12-30T18:35:00"/>
    <s v="Manhattan"/>
    <x v="6"/>
    <s v="Bike"/>
    <n v="1"/>
  </r>
  <r>
    <d v="2020-03-14T00:00:00"/>
    <d v="1899-12-30T10:40:00"/>
    <s v="Brooklyn"/>
    <x v="16"/>
    <s v="Pick-up Truck"/>
    <n v="0"/>
  </r>
  <r>
    <d v="2020-03-14T00:00:00"/>
    <d v="1899-12-30T22:17:00"/>
    <s v="Bronx"/>
    <x v="0"/>
    <s v="E-Bike"/>
    <n v="2"/>
  </r>
  <r>
    <d v="2020-03-15T00:00:00"/>
    <d v="1899-12-30T16:40:00"/>
    <s v="Queens"/>
    <x v="0"/>
    <s v="Sedan"/>
    <n v="0"/>
  </r>
  <r>
    <d v="2020-03-16T00:00:00"/>
    <d v="1899-12-30T00:44:00"/>
    <s v="Manhattan"/>
    <x v="0"/>
    <s v="Box Truck"/>
    <n v="0"/>
  </r>
  <r>
    <d v="2020-03-20T00:00:00"/>
    <d v="1899-12-30T00:00:00"/>
    <s v="Manhattan"/>
    <x v="8"/>
    <s v="Bike"/>
    <n v="1"/>
  </r>
  <r>
    <d v="2020-03-20T00:00:00"/>
    <d v="1899-12-30T08:50:00"/>
    <s v="Manhattan"/>
    <x v="0"/>
    <s v="Sedan"/>
    <n v="1"/>
  </r>
  <r>
    <d v="2020-03-21T00:00:00"/>
    <d v="1899-12-30T15:40:00"/>
    <s v="Manhattan"/>
    <x v="11"/>
    <s v="Bus"/>
    <n v="0"/>
  </r>
  <r>
    <d v="2020-03-21T00:00:00"/>
    <d v="1899-12-30T21:00:00"/>
    <s v="Bronx"/>
    <x v="0"/>
    <s v="Sedan"/>
    <n v="0"/>
  </r>
  <r>
    <d v="2020-03-22T00:00:00"/>
    <d v="1899-12-30T09:20:00"/>
    <s v="Bronx"/>
    <x v="3"/>
    <s v="Sedan"/>
    <n v="1"/>
  </r>
  <r>
    <d v="2020-03-27T00:00:00"/>
    <d v="1899-12-30T17:37:00"/>
    <s v="Manhattan"/>
    <x v="0"/>
    <s v="E-Bike"/>
    <n v="0"/>
  </r>
  <r>
    <d v="2020-03-28T00:00:00"/>
    <d v="1899-12-30T15:00:00"/>
    <s v="Brooklyn"/>
    <x v="0"/>
    <s v="Sedan"/>
    <n v="0"/>
  </r>
  <r>
    <d v="2020-03-28T00:00:00"/>
    <d v="1899-12-30T22:20:00"/>
    <s v="Manhattan"/>
    <x v="9"/>
    <s v="Taxi"/>
    <n v="0"/>
  </r>
  <r>
    <d v="2020-04-14T00:00:00"/>
    <d v="1899-12-30T20:30:00"/>
    <s v="Brooklyn"/>
    <x v="0"/>
    <s v="Bike"/>
    <n v="1"/>
  </r>
  <r>
    <d v="2020-04-16T00:00:00"/>
    <d v="1899-12-30T12:25:00"/>
    <s v="Bronx"/>
    <x v="17"/>
    <s v="E-Scooter"/>
    <n v="1"/>
  </r>
  <r>
    <d v="2020-04-30T00:00:00"/>
    <d v="1899-12-30T06:29:00"/>
    <s v="Manhattan"/>
    <x v="0"/>
    <s v="Taxi"/>
    <n v="0"/>
  </r>
  <r>
    <d v="2020-05-02T00:00:00"/>
    <d v="1899-12-30T14:47:00"/>
    <s v="Manhattan"/>
    <x v="0"/>
    <s v="Bike"/>
    <n v="1"/>
  </r>
  <r>
    <d v="2020-05-13T00:00:00"/>
    <d v="1899-12-30T21:30:00"/>
    <s v="Bronx"/>
    <x v="3"/>
    <s v="Sedan"/>
    <n v="3"/>
  </r>
  <r>
    <d v="2020-05-13T00:00:00"/>
    <d v="1899-12-30T22:38:00"/>
    <s v="Brooklyn"/>
    <x v="5"/>
    <s v="Sedan"/>
    <n v="0"/>
  </r>
  <r>
    <d v="2020-05-16T00:00:00"/>
    <d v="1899-12-30T17:00:00"/>
    <s v="Bronx"/>
    <x v="10"/>
    <s v="Bike"/>
    <n v="1"/>
  </r>
  <r>
    <d v="2020-05-18T00:00:00"/>
    <d v="1899-12-30T15:41:00"/>
    <s v="Bronx"/>
    <x v="15"/>
    <s v="Sedan"/>
    <n v="0"/>
  </r>
  <r>
    <d v="2020-05-20T00:00:00"/>
    <d v="1899-12-30T03:43:00"/>
    <s v="Brooklyn"/>
    <x v="2"/>
    <s v="Dump"/>
    <n v="0"/>
  </r>
  <r>
    <d v="2020-05-22T00:00:00"/>
    <d v="1899-12-30T23:56:00"/>
    <s v="Brooklyn"/>
    <x v="0"/>
    <s v="Sedan"/>
    <n v="1"/>
  </r>
  <r>
    <d v="2020-05-23T00:00:00"/>
    <d v="1899-12-30T17:30:00"/>
    <s v="Queens"/>
    <x v="13"/>
    <s v="Sedan"/>
    <n v="0"/>
  </r>
  <r>
    <d v="2020-05-25T00:00:00"/>
    <d v="1899-12-30T18:55:00"/>
    <s v="Bronx"/>
    <x v="3"/>
    <s v="Sedan"/>
    <n v="0"/>
  </r>
  <r>
    <d v="2020-05-31T00:00:00"/>
    <d v="1899-12-30T00:45:00"/>
    <s v="Queens"/>
    <x v="3"/>
    <s v="Sedan"/>
    <n v="0"/>
  </r>
  <r>
    <d v="2020-05-31T00:00:00"/>
    <d v="1899-12-30T02:19:00"/>
    <s v="Brooklyn"/>
    <x v="3"/>
    <s v="Sedan"/>
    <n v="2"/>
  </r>
  <r>
    <d v="2020-06-13T00:00:00"/>
    <d v="1899-12-30T21:05:00"/>
    <s v="Manhattan"/>
    <x v="10"/>
    <s v="Bike"/>
    <n v="1"/>
  </r>
  <r>
    <d v="2020-06-16T00:00:00"/>
    <d v="1899-12-30T22:15:00"/>
    <s v="Manhattan"/>
    <x v="5"/>
    <s v="Sedan"/>
    <n v="2"/>
  </r>
  <r>
    <d v="2020-06-25T00:00:00"/>
    <d v="1899-12-30T03:37:00"/>
    <s v="Manhattan"/>
    <x v="0"/>
    <s v="Bike"/>
    <n v="1"/>
  </r>
  <r>
    <d v="2020-06-25T00:00:00"/>
    <d v="1899-12-30T21:47:00"/>
    <s v="Manhattan"/>
    <x v="0"/>
    <s v="Sedan"/>
    <n v="1"/>
  </r>
  <r>
    <d v="2020-07-01T00:00:00"/>
    <d v="1899-12-30T01:35:00"/>
    <s v="Manhattan"/>
    <x v="1"/>
    <s v="Sedan"/>
    <n v="2"/>
  </r>
  <r>
    <d v="2020-07-04T00:00:00"/>
    <d v="1899-12-30T17:08:00"/>
    <s v="Bronx"/>
    <x v="0"/>
    <s v="E-Bike"/>
    <n v="1"/>
  </r>
  <r>
    <d v="2020-07-09T00:00:00"/>
    <d v="1899-12-30T13:20:00"/>
    <s v="Brooklyn"/>
    <x v="11"/>
    <s v="Sedan"/>
    <n v="2"/>
  </r>
  <r>
    <d v="2020-07-09T00:00:00"/>
    <d v="1899-12-30T22:08:00"/>
    <s v="Manhattan"/>
    <x v="0"/>
    <s v="Sedan"/>
    <n v="5"/>
  </r>
  <r>
    <d v="2020-07-11T00:00:00"/>
    <d v="1899-12-30T22:19:00"/>
    <s v="Manhattan"/>
    <x v="10"/>
    <s v="Bike"/>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6">
  <location ref="A1:B14" firstHeaderRow="1" firstDataRow="1" firstDataCol="1"/>
  <pivotFields count="10">
    <pivotField compact="0" showAll="0"/>
    <pivotField compact="0" numFmtId="166"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compact="0" showAll="0"/>
    <pivotField compact="0" showAll="0"/>
    <pivotField compact="0" showAll="0"/>
    <pivotField compact="0" showAll="0"/>
    <pivotField compact="0" showAll="0"/>
    <pivotField compact="0" numFmtId="167" showAll="0"/>
    <pivotField dataField="1" compact="0" numFmtId="167" showAll="0"/>
    <pivotField axis="axisRow" compact="0"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13">
    <i>
      <x v="1"/>
    </i>
    <i>
      <x v="2"/>
    </i>
    <i>
      <x v="3"/>
    </i>
    <i>
      <x v="4"/>
    </i>
    <i>
      <x v="5"/>
    </i>
    <i>
      <x v="6"/>
    </i>
    <i>
      <x v="7"/>
    </i>
    <i>
      <x v="8"/>
    </i>
    <i>
      <x v="9"/>
    </i>
    <i>
      <x v="10"/>
    </i>
    <i>
      <x v="11"/>
    </i>
    <i>
      <x v="12"/>
    </i>
    <i t="grand">
      <x/>
    </i>
  </rowItems>
  <colItems count="1">
    <i/>
  </colItems>
  <dataFields count="1">
    <dataField name="Sum of Revenue" fld="8" baseField="0" baseItem="0" numFmtId="169"/>
  </dataFields>
  <chartFormats count="2">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068319-9CCF-427F-9241-7208F63F3690}" name="PivotTable2" cacheId="1"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location ref="A3:D11" firstHeaderRow="0" firstDataRow="1" firstDataCol="1"/>
  <pivotFields count="5">
    <pivotField compact="0" showAll="0"/>
    <pivotField axis="axisRow" compact="0" showAll="0" sortType="descending">
      <items count="8">
        <item x="5"/>
        <item x="1"/>
        <item x="4"/>
        <item x="2"/>
        <item x="6"/>
        <item x="0"/>
        <item x="3"/>
        <item t="default"/>
      </items>
      <autoSortScope>
        <pivotArea dataOnly="0" outline="0" fieldPosition="0">
          <references count="1">
            <reference field="4294967294" count="1" selected="0">
              <x v="0"/>
            </reference>
          </references>
        </pivotArea>
      </autoSortScope>
    </pivotField>
    <pivotField dataField="1" compact="0" numFmtId="3" showAll="0"/>
    <pivotField dataField="1" compact="0" numFmtId="3" showAll="0"/>
    <pivotField dataField="1" compact="0" dragToRow="0" dragToCol="0" dragToPage="0" showAll="0" defaultSubtotal="0"/>
  </pivotFields>
  <rowFields count="1">
    <field x="1"/>
  </rowFields>
  <rowItems count="8">
    <i>
      <x/>
    </i>
    <i>
      <x v="5"/>
    </i>
    <i>
      <x v="6"/>
    </i>
    <i>
      <x v="1"/>
    </i>
    <i>
      <x v="2"/>
    </i>
    <i>
      <x v="4"/>
    </i>
    <i>
      <x v="3"/>
    </i>
    <i t="grand">
      <x/>
    </i>
  </rowItems>
  <colFields count="1">
    <field x="-2"/>
  </colFields>
  <colItems count="3">
    <i>
      <x/>
    </i>
    <i i="1">
      <x v="1"/>
    </i>
    <i i="2">
      <x v="2"/>
    </i>
  </colItems>
  <dataFields count="3">
    <dataField name="Sum of Population" fld="2" baseField="0" baseItem="0" numFmtId="3"/>
    <dataField name="Sum of Area" fld="3" baseField="0" baseItem="0" numFmtId="3"/>
    <dataField name="Sum of Population Density" fld="4"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560AC7-C100-45DE-B936-375296B5EDC8}" name="PivotTable11" cacheId="2"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location ref="A3:B22" firstHeaderRow="1" firstDataRow="1" firstDataCol="1"/>
  <pivotFields count="6">
    <pivotField compact="0" numFmtId="166" showAll="0"/>
    <pivotField compact="0" numFmtId="21" showAll="0"/>
    <pivotField compact="0" showAll="0"/>
    <pivotField axis="axisRow" compact="0" showAll="0" sortType="descending">
      <items count="19">
        <item x="16"/>
        <item x="15"/>
        <item x="0"/>
        <item x="6"/>
        <item x="8"/>
        <item x="11"/>
        <item x="3"/>
        <item x="14"/>
        <item x="12"/>
        <item x="4"/>
        <item x="2"/>
        <item x="10"/>
        <item x="13"/>
        <item x="1"/>
        <item x="9"/>
        <item x="5"/>
        <item x="7"/>
        <item x="17"/>
        <item t="default"/>
      </items>
      <autoSortScope>
        <pivotArea dataOnly="0" outline="0" fieldPosition="0">
          <references count="1">
            <reference field="4294967294" count="1" selected="0">
              <x v="0"/>
            </reference>
          </references>
        </pivotArea>
      </autoSortScope>
    </pivotField>
    <pivotField compact="0" showAll="0"/>
    <pivotField dataField="1" compact="0" showAll="0"/>
  </pivotFields>
  <rowFields count="1">
    <field x="3"/>
  </rowFields>
  <rowItems count="19">
    <i>
      <x v="2"/>
    </i>
    <i>
      <x v="6"/>
    </i>
    <i>
      <x v="13"/>
    </i>
    <i>
      <x v="11"/>
    </i>
    <i>
      <x v="15"/>
    </i>
    <i>
      <x v="5"/>
    </i>
    <i>
      <x v="3"/>
    </i>
    <i>
      <x v="4"/>
    </i>
    <i>
      <x v="14"/>
    </i>
    <i>
      <x v="17"/>
    </i>
    <i>
      <x v="10"/>
    </i>
    <i>
      <x v="12"/>
    </i>
    <i>
      <x v="1"/>
    </i>
    <i>
      <x v="9"/>
    </i>
    <i>
      <x v="16"/>
    </i>
    <i>
      <x v="7"/>
    </i>
    <i>
      <x/>
    </i>
    <i>
      <x v="8"/>
    </i>
    <i t="grand">
      <x/>
    </i>
  </rowItems>
  <colItems count="1">
    <i/>
  </colItems>
  <dataFields count="1">
    <dataField name="Sum of # of Persons Injured" fld="5" showDataAs="percentOfCo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8BBE5F-ECE8-4F34-99F9-EB46F8EDEF64}" name="Orders" displayName="Orders" ref="A1:I201" totalsRowShown="0" headerRowDxfId="25">
  <tableColumns count="9">
    <tableColumn id="1" xr3:uid="{253DEC1F-2114-42D1-9400-718FDA8B2D69}" name="Order #" dataDxfId="24"/>
    <tableColumn id="2" xr3:uid="{3249B105-5C02-4571-B3DB-EDA39EFB7002}" name="Order Date" dataDxfId="23"/>
    <tableColumn id="3" xr3:uid="{2F3D3C83-F599-4AD6-BAF9-20FA1181D535}" name="Country"/>
    <tableColumn id="4" xr3:uid="{F029C4F8-1E85-4C9C-A395-EC8D88AAB8D6}" name="Client ID" dataDxfId="22"/>
    <tableColumn id="5" xr3:uid="{8819422A-EA97-44E3-BDAD-5AE2CA8C94FF}" name="Product ID" dataDxfId="21"/>
    <tableColumn id="6" xr3:uid="{A4197599-9FAC-4CDD-84C4-74EF858EAC34}" name="Product Name" dataDxfId="20">
      <calculatedColumnFormula>VLOOKUP(Orders[[#This Row],[Product ID]],Products[],2,0)</calculatedColumnFormula>
    </tableColumn>
    <tableColumn id="7" xr3:uid="{BD7625F2-896F-4E9E-92FC-C15CA1876863}" name="Quantity" dataDxfId="19"/>
    <tableColumn id="8" xr3:uid="{39FB4A89-48B9-4C24-8193-1D3CBAF8ECE3}" name="Unit Price" dataDxfId="18"/>
    <tableColumn id="9" xr3:uid="{12D49EA0-508E-4705-9567-F9C502883F9D}" name="Revenue" dataDxfId="1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33576D-BC45-433F-92C0-1303B33DC064}" name="Products" displayName="Products" ref="A1:B15" totalsRowShown="0" headerRowDxfId="16">
  <tableColumns count="2">
    <tableColumn id="1" xr3:uid="{C474EA5F-C83B-4834-B50F-5A975D97C746}" name="Product ID" dataDxfId="15"/>
    <tableColumn id="2" xr3:uid="{BAEA2952-1E49-42E6-80BC-BA56A13A8113}" name="Product Nam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5BE63AE-B112-4D33-8570-B2BEE4487560}" name="Countries" displayName="Countries" ref="A1:B15" totalsRowShown="0" headerRowDxfId="14">
  <tableColumns count="2">
    <tableColumn id="1" xr3:uid="{2FA72F14-FDA2-4370-89A0-E48FE1726282}" name="Country"/>
    <tableColumn id="2" xr3:uid="{D19A61EF-F1A2-4838-AB70-E53821484D86}" name="Orders" dataDxfId="1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D557C25-6F33-4F5D-B9FB-913AECF9A28A}" name="PricePerOunce" displayName="PricePerOunce" ref="A1:G31" totalsRowShown="0" headerRowDxfId="12" dataDxfId="11">
  <tableColumns count="7">
    <tableColumn id="1" xr3:uid="{CB6B1193-531E-435A-95F3-92180CA20C25}" name="Team"/>
    <tableColumn id="2" xr3:uid="{D7A04607-F18B-4258-BD5A-E3DE6A39DC4D}" name="2013" dataDxfId="10"/>
    <tableColumn id="3" xr3:uid="{4C4C6E51-5069-4273-8A10-972DCFFB86CE}" name="2014" dataDxfId="9"/>
    <tableColumn id="4" xr3:uid="{C0B1B17B-D4E8-4197-BC82-63C519D40983}" name="2015" dataDxfId="8"/>
    <tableColumn id="5" xr3:uid="{9DD8C667-C884-4FFD-976B-EA42DA175676}" name="2016" dataDxfId="7"/>
    <tableColumn id="6" xr3:uid="{159094D7-662A-481F-828D-E033B7D87902}" name="2018" dataDxfId="6"/>
    <tableColumn id="7" xr3:uid="{159125B0-AD3F-4CB6-A91C-0460390447D1}" name="Change" dataDxfId="5">
      <calculatedColumnFormula>IF(PricePerOunce[[#This Row],[2018]]=PricePerOunce[[#This Row],[2013]],"None",IF(OR(PricePerOunce[[#This Row],[2018]]&gt;PricePerOunce[[#This Row],[2016]],PricePerOunce[[#This Row],[2018]]&gt;AVERAGE(PricePerOunce[[#This Row],[2013]:[2016]])),"Increase","Decrease"))</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455AE1B-8B90-484B-B3B2-E098B0A0400A}" name="Indicators" displayName="Indicators" ref="A1:D182" totalsRowShown="0" headerRowDxfId="4">
  <tableColumns count="4">
    <tableColumn id="1" xr3:uid="{F0E34CBA-BB15-4CCE-90F3-F4802FDF3939}" name="Country" dataDxfId="3"/>
    <tableColumn id="2" xr3:uid="{5D17D228-9A18-4BBF-9C16-B497D7A6553F}" name="Region"/>
    <tableColumn id="5" xr3:uid="{30CFD427-ECCC-45D7-AE78-484F4B8FEFC9}" name="Population" dataDxfId="2"/>
    <tableColumn id="6" xr3:uid="{5506DAA7-FE51-40FB-98E3-449FB3B50206}" name="Area"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BED2-E873-4914-9525-5880DC245935}">
  <sheetPr>
    <tabColor theme="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59999389629810485"/>
  </sheetPr>
  <dimension ref="A1:L201"/>
  <sheetViews>
    <sheetView workbookViewId="0"/>
  </sheetViews>
  <sheetFormatPr defaultRowHeight="14.4" x14ac:dyDescent="0.3"/>
  <cols>
    <col min="1" max="1" width="9.44140625" customWidth="1"/>
    <col min="2" max="2" width="14.33203125" customWidth="1"/>
    <col min="3" max="3" width="17.109375" customWidth="1"/>
    <col min="4" max="4" width="11.44140625" bestFit="1" customWidth="1"/>
    <col min="5" max="5" width="12.33203125" customWidth="1"/>
    <col min="6" max="6" width="18.5546875" customWidth="1"/>
    <col min="7" max="9" width="11.44140625" customWidth="1"/>
    <col min="11" max="11" width="17.109375" customWidth="1"/>
    <col min="12" max="12" width="11.44140625" customWidth="1"/>
  </cols>
  <sheetData>
    <row r="1" spans="1:12" x14ac:dyDescent="0.3">
      <c r="A1" s="3" t="s">
        <v>42</v>
      </c>
      <c r="B1" s="3" t="s">
        <v>16</v>
      </c>
      <c r="C1" s="3" t="s">
        <v>0</v>
      </c>
      <c r="D1" s="3" t="s">
        <v>21</v>
      </c>
      <c r="E1" s="3" t="s">
        <v>17</v>
      </c>
      <c r="F1" s="3" t="s">
        <v>18</v>
      </c>
      <c r="G1" s="3" t="s">
        <v>1</v>
      </c>
      <c r="H1" s="3" t="s">
        <v>19</v>
      </c>
      <c r="I1" s="3" t="s">
        <v>20</v>
      </c>
      <c r="K1" s="12" t="s">
        <v>0</v>
      </c>
      <c r="L1" s="13" t="s">
        <v>22</v>
      </c>
    </row>
    <row r="2" spans="1:12" x14ac:dyDescent="0.3">
      <c r="A2" s="1">
        <v>540546</v>
      </c>
      <c r="B2" s="2">
        <v>43474</v>
      </c>
      <c r="C2" t="s">
        <v>9</v>
      </c>
      <c r="D2" s="1">
        <v>12766</v>
      </c>
      <c r="E2" s="1">
        <v>22740</v>
      </c>
      <c r="F2" t="str">
        <f>VLOOKUP(Orders[[#This Row],[Product ID]],Products[],2,0)</f>
        <v>Polkadot Pen</v>
      </c>
      <c r="G2" s="1">
        <v>48</v>
      </c>
      <c r="H2" s="19">
        <v>0.85</v>
      </c>
      <c r="I2" s="19">
        <v>40.799999999999997</v>
      </c>
      <c r="K2" s="42" t="s">
        <v>2</v>
      </c>
      <c r="L2" s="14">
        <f>COUNTIFS(Orders[Country],K2,Orders[Revenue],"&gt;=100")</f>
        <v>3</v>
      </c>
    </row>
    <row r="3" spans="1:12" x14ac:dyDescent="0.3">
      <c r="A3" s="1">
        <v>541115</v>
      </c>
      <c r="B3" s="2">
        <v>43478</v>
      </c>
      <c r="C3" t="s">
        <v>10</v>
      </c>
      <c r="D3" s="1">
        <v>12578</v>
      </c>
      <c r="E3" s="1">
        <v>21260</v>
      </c>
      <c r="F3" t="str">
        <f>VLOOKUP(Orders[[#This Row],[Product ID]],Products[],2,0)</f>
        <v>First Aid Tin</v>
      </c>
      <c r="G3" s="1">
        <v>6</v>
      </c>
      <c r="H3" s="19">
        <v>3.25</v>
      </c>
      <c r="I3" s="19">
        <v>19.5</v>
      </c>
    </row>
    <row r="4" spans="1:12" x14ac:dyDescent="0.3">
      <c r="A4" s="1">
        <v>541115</v>
      </c>
      <c r="B4" s="2">
        <v>43478</v>
      </c>
      <c r="C4" t="s">
        <v>10</v>
      </c>
      <c r="D4" s="1">
        <v>12578</v>
      </c>
      <c r="E4" s="1">
        <v>22190</v>
      </c>
      <c r="F4" t="str">
        <f>VLOOKUP(Orders[[#This Row],[Product ID]],Products[],2,0)</f>
        <v>Local Cafe Mug</v>
      </c>
      <c r="G4" s="1">
        <v>12</v>
      </c>
      <c r="H4" s="19">
        <v>2.1</v>
      </c>
      <c r="I4" s="19">
        <v>25.200000000000003</v>
      </c>
    </row>
    <row r="5" spans="1:12" x14ac:dyDescent="0.3">
      <c r="A5" s="1">
        <v>541224</v>
      </c>
      <c r="B5" s="2">
        <v>43479</v>
      </c>
      <c r="C5" t="s">
        <v>5</v>
      </c>
      <c r="D5" s="1">
        <v>12474</v>
      </c>
      <c r="E5" s="1">
        <v>21025</v>
      </c>
      <c r="F5" t="str">
        <f>VLOOKUP(Orders[[#This Row],[Product ID]],Products[],2,0)</f>
        <v>Space Frog</v>
      </c>
      <c r="G5" s="1">
        <v>10</v>
      </c>
      <c r="H5" s="19">
        <v>1.25</v>
      </c>
      <c r="I5" s="19">
        <v>12.5</v>
      </c>
    </row>
    <row r="6" spans="1:12" x14ac:dyDescent="0.3">
      <c r="A6" s="1">
        <v>541269</v>
      </c>
      <c r="B6" s="2">
        <v>43482</v>
      </c>
      <c r="C6" t="s">
        <v>5</v>
      </c>
      <c r="D6" s="1">
        <v>12626</v>
      </c>
      <c r="E6" s="1">
        <v>22174</v>
      </c>
      <c r="F6" t="str">
        <f>VLOOKUP(Orders[[#This Row],[Product ID]],Products[],2,0)</f>
        <v>Photo Cube</v>
      </c>
      <c r="G6" s="1">
        <v>12</v>
      </c>
      <c r="H6" s="19">
        <v>1.65</v>
      </c>
      <c r="I6" s="19">
        <v>19.799999999999997</v>
      </c>
    </row>
    <row r="7" spans="1:12" x14ac:dyDescent="0.3">
      <c r="A7" s="1">
        <v>541509</v>
      </c>
      <c r="B7" s="2">
        <v>43483</v>
      </c>
      <c r="C7" t="s">
        <v>2</v>
      </c>
      <c r="D7" s="1">
        <v>13263</v>
      </c>
      <c r="E7" s="1">
        <v>22694</v>
      </c>
      <c r="F7" t="str">
        <f>VLOOKUP(Orders[[#This Row],[Product ID]],Products[],2,0)</f>
        <v xml:space="preserve">Wicker Star </v>
      </c>
      <c r="G7" s="1">
        <v>1</v>
      </c>
      <c r="H7" s="19">
        <v>2.1</v>
      </c>
      <c r="I7" s="19">
        <v>2.1</v>
      </c>
    </row>
    <row r="8" spans="1:12" x14ac:dyDescent="0.3">
      <c r="A8" s="1">
        <v>541631</v>
      </c>
      <c r="B8" s="2">
        <v>43485</v>
      </c>
      <c r="C8" t="s">
        <v>3</v>
      </c>
      <c r="D8" s="1">
        <v>12637</v>
      </c>
      <c r="E8" s="1">
        <v>22174</v>
      </c>
      <c r="F8" t="str">
        <f>VLOOKUP(Orders[[#This Row],[Product ID]],Products[],2,0)</f>
        <v>Photo Cube</v>
      </c>
      <c r="G8" s="1">
        <v>12</v>
      </c>
      <c r="H8" s="19">
        <v>1.65</v>
      </c>
      <c r="I8" s="19">
        <v>19.799999999999997</v>
      </c>
    </row>
    <row r="9" spans="1:12" x14ac:dyDescent="0.3">
      <c r="A9" s="1">
        <v>541711</v>
      </c>
      <c r="B9" s="2">
        <v>43486</v>
      </c>
      <c r="C9" t="s">
        <v>4</v>
      </c>
      <c r="D9" s="1">
        <v>14646</v>
      </c>
      <c r="E9" s="1">
        <v>22653</v>
      </c>
      <c r="F9" t="str">
        <f>VLOOKUP(Orders[[#This Row],[Product ID]],Products[],2,0)</f>
        <v xml:space="preserve">Button Box </v>
      </c>
      <c r="G9" s="1">
        <v>10</v>
      </c>
      <c r="H9" s="19">
        <v>1.95</v>
      </c>
      <c r="I9" s="19">
        <v>19.5</v>
      </c>
    </row>
    <row r="10" spans="1:12" x14ac:dyDescent="0.3">
      <c r="A10" s="1">
        <v>542080</v>
      </c>
      <c r="B10" s="2">
        <v>43490</v>
      </c>
      <c r="C10" t="s">
        <v>5</v>
      </c>
      <c r="D10" s="1">
        <v>13815</v>
      </c>
      <c r="E10" s="1">
        <v>20713</v>
      </c>
      <c r="F10" t="str">
        <f>VLOOKUP(Orders[[#This Row],[Product ID]],Products[],2,0)</f>
        <v>Jumbo Bag Owls</v>
      </c>
      <c r="G10" s="1">
        <v>10</v>
      </c>
      <c r="H10" s="19">
        <v>1.95</v>
      </c>
      <c r="I10" s="19">
        <v>19.5</v>
      </c>
    </row>
    <row r="11" spans="1:12" x14ac:dyDescent="0.3">
      <c r="A11" s="1">
        <v>542080</v>
      </c>
      <c r="B11" s="2">
        <v>43490</v>
      </c>
      <c r="C11" t="s">
        <v>5</v>
      </c>
      <c r="D11" s="1">
        <v>13815</v>
      </c>
      <c r="E11" s="1">
        <v>22740</v>
      </c>
      <c r="F11" t="str">
        <f>VLOOKUP(Orders[[#This Row],[Product ID]],Products[],2,0)</f>
        <v>Polkadot Pen</v>
      </c>
      <c r="G11" s="1">
        <v>48</v>
      </c>
      <c r="H11" s="19">
        <v>0.85</v>
      </c>
      <c r="I11" s="19">
        <v>40.799999999999997</v>
      </c>
    </row>
    <row r="12" spans="1:12" x14ac:dyDescent="0.3">
      <c r="A12" s="1">
        <v>542080</v>
      </c>
      <c r="B12" s="2">
        <v>43490</v>
      </c>
      <c r="C12" t="s">
        <v>5</v>
      </c>
      <c r="D12" s="1">
        <v>13815</v>
      </c>
      <c r="E12" s="1">
        <v>22741</v>
      </c>
      <c r="F12" t="str">
        <f>VLOOKUP(Orders[[#This Row],[Product ID]],Products[],2,0)</f>
        <v>Funky Diva Pen</v>
      </c>
      <c r="G12" s="1">
        <v>48</v>
      </c>
      <c r="H12" s="19">
        <v>0.85</v>
      </c>
      <c r="I12" s="19">
        <v>40.799999999999997</v>
      </c>
    </row>
    <row r="13" spans="1:12" x14ac:dyDescent="0.3">
      <c r="A13" s="1">
        <v>542371</v>
      </c>
      <c r="B13" s="2">
        <v>43492</v>
      </c>
      <c r="C13" t="s">
        <v>5</v>
      </c>
      <c r="D13" s="1">
        <v>12468</v>
      </c>
      <c r="E13" s="1">
        <v>62018</v>
      </c>
      <c r="F13" t="str">
        <f>VLOOKUP(Orders[[#This Row],[Product ID]],Products[],2,0)</f>
        <v xml:space="preserve">Sombrero </v>
      </c>
      <c r="G13" s="1">
        <v>6</v>
      </c>
      <c r="H13" s="19">
        <v>1.95</v>
      </c>
      <c r="I13" s="19">
        <v>11.7</v>
      </c>
    </row>
    <row r="14" spans="1:12" x14ac:dyDescent="0.3">
      <c r="A14" s="1">
        <v>542428</v>
      </c>
      <c r="B14" s="2">
        <v>43493</v>
      </c>
      <c r="C14" t="s">
        <v>13</v>
      </c>
      <c r="D14" s="1">
        <v>17404</v>
      </c>
      <c r="E14" s="1">
        <v>21260</v>
      </c>
      <c r="F14" t="str">
        <f>VLOOKUP(Orders[[#This Row],[Product ID]],Products[],2,0)</f>
        <v>First Aid Tin</v>
      </c>
      <c r="G14" s="1">
        <v>48</v>
      </c>
      <c r="H14" s="19">
        <v>3.25</v>
      </c>
      <c r="I14" s="19">
        <v>156</v>
      </c>
    </row>
    <row r="15" spans="1:12" x14ac:dyDescent="0.3">
      <c r="A15" s="1">
        <v>542535</v>
      </c>
      <c r="B15" s="2">
        <v>43493</v>
      </c>
      <c r="C15" t="s">
        <v>3</v>
      </c>
      <c r="D15" s="1">
        <v>12735</v>
      </c>
      <c r="E15" s="1">
        <v>21888</v>
      </c>
      <c r="F15" t="str">
        <f>VLOOKUP(Orders[[#This Row],[Product ID]],Products[],2,0)</f>
        <v>Bingo Set</v>
      </c>
      <c r="G15" s="1">
        <v>4</v>
      </c>
      <c r="H15" s="19">
        <v>3.75</v>
      </c>
      <c r="I15" s="19">
        <v>15</v>
      </c>
    </row>
    <row r="16" spans="1:12" x14ac:dyDescent="0.3">
      <c r="A16" s="1">
        <v>542612</v>
      </c>
      <c r="B16" s="2">
        <v>43495</v>
      </c>
      <c r="C16" t="s">
        <v>2</v>
      </c>
      <c r="D16" s="1">
        <v>17841</v>
      </c>
      <c r="E16" s="1">
        <v>20713</v>
      </c>
      <c r="F16" t="str">
        <f>VLOOKUP(Orders[[#This Row],[Product ID]],Products[],2,0)</f>
        <v>Jumbo Bag Owls</v>
      </c>
      <c r="G16" s="1">
        <v>1</v>
      </c>
      <c r="H16" s="19">
        <v>1.95</v>
      </c>
      <c r="I16" s="19">
        <v>1.95</v>
      </c>
    </row>
    <row r="17" spans="1:9" x14ac:dyDescent="0.3">
      <c r="A17" s="1">
        <v>542648</v>
      </c>
      <c r="B17" s="2">
        <v>43496</v>
      </c>
      <c r="C17" t="s">
        <v>5</v>
      </c>
      <c r="D17" s="1">
        <v>12476</v>
      </c>
      <c r="E17" s="1">
        <v>21116</v>
      </c>
      <c r="F17" t="str">
        <f>VLOOKUP(Orders[[#This Row],[Product ID]],Products[],2,0)</f>
        <v>Owl Doorstop</v>
      </c>
      <c r="G17" s="1">
        <v>3</v>
      </c>
      <c r="H17" s="19">
        <v>4.95</v>
      </c>
      <c r="I17" s="19">
        <v>14.850000000000001</v>
      </c>
    </row>
    <row r="18" spans="1:9" x14ac:dyDescent="0.3">
      <c r="A18" s="1">
        <v>542887</v>
      </c>
      <c r="B18" s="2">
        <v>43497</v>
      </c>
      <c r="C18" t="s">
        <v>15</v>
      </c>
      <c r="D18" s="1">
        <v>12373</v>
      </c>
      <c r="E18" s="1">
        <v>20713</v>
      </c>
      <c r="F18" t="str">
        <f>VLOOKUP(Orders[[#This Row],[Product ID]],Products[],2,0)</f>
        <v>Jumbo Bag Owls</v>
      </c>
      <c r="G18" s="1">
        <v>10</v>
      </c>
      <c r="H18" s="19">
        <v>1.95</v>
      </c>
      <c r="I18" s="19">
        <v>19.5</v>
      </c>
    </row>
    <row r="19" spans="1:9" x14ac:dyDescent="0.3">
      <c r="A19" s="1">
        <v>543731</v>
      </c>
      <c r="B19" s="2">
        <v>43507</v>
      </c>
      <c r="C19" t="s">
        <v>2</v>
      </c>
      <c r="D19" s="1">
        <v>17677</v>
      </c>
      <c r="E19" s="1">
        <v>20713</v>
      </c>
      <c r="F19" t="str">
        <f>VLOOKUP(Orders[[#This Row],[Product ID]],Products[],2,0)</f>
        <v>Jumbo Bag Owls</v>
      </c>
      <c r="G19" s="1">
        <v>100</v>
      </c>
      <c r="H19" s="19">
        <v>1.65</v>
      </c>
      <c r="I19" s="19">
        <v>165</v>
      </c>
    </row>
    <row r="20" spans="1:9" x14ac:dyDescent="0.3">
      <c r="A20" s="1">
        <v>543733</v>
      </c>
      <c r="B20" s="2">
        <v>43507</v>
      </c>
      <c r="C20" t="s">
        <v>11</v>
      </c>
      <c r="D20" s="1">
        <v>12395</v>
      </c>
      <c r="E20" s="1">
        <v>22740</v>
      </c>
      <c r="F20" t="str">
        <f>VLOOKUP(Orders[[#This Row],[Product ID]],Products[],2,0)</f>
        <v>Polkadot Pen</v>
      </c>
      <c r="G20" s="1">
        <v>48</v>
      </c>
      <c r="H20" s="19">
        <v>0.85</v>
      </c>
      <c r="I20" s="19">
        <v>40.799999999999997</v>
      </c>
    </row>
    <row r="21" spans="1:9" x14ac:dyDescent="0.3">
      <c r="A21" s="1">
        <v>543737</v>
      </c>
      <c r="B21" s="2">
        <v>43507</v>
      </c>
      <c r="C21" t="s">
        <v>5</v>
      </c>
      <c r="D21" s="1">
        <v>12477</v>
      </c>
      <c r="E21" s="1">
        <v>21116</v>
      </c>
      <c r="F21" t="str">
        <f>VLOOKUP(Orders[[#This Row],[Product ID]],Products[],2,0)</f>
        <v>Owl Doorstop</v>
      </c>
      <c r="G21" s="1">
        <v>3</v>
      </c>
      <c r="H21" s="19">
        <v>4.95</v>
      </c>
      <c r="I21" s="19">
        <v>14.850000000000001</v>
      </c>
    </row>
    <row r="22" spans="1:9" x14ac:dyDescent="0.3">
      <c r="A22" s="1">
        <v>543831</v>
      </c>
      <c r="B22" s="2">
        <v>43510</v>
      </c>
      <c r="C22" t="s">
        <v>2</v>
      </c>
      <c r="D22" s="1">
        <v>15769</v>
      </c>
      <c r="E22" s="1">
        <v>20713</v>
      </c>
      <c r="F22" t="str">
        <f>VLOOKUP(Orders[[#This Row],[Product ID]],Products[],2,0)</f>
        <v>Jumbo Bag Owls</v>
      </c>
      <c r="G22" s="1">
        <v>100</v>
      </c>
      <c r="H22" s="19">
        <v>1.65</v>
      </c>
      <c r="I22" s="19">
        <v>165</v>
      </c>
    </row>
    <row r="23" spans="1:9" x14ac:dyDescent="0.3">
      <c r="A23" s="1">
        <v>544355</v>
      </c>
      <c r="B23" s="2">
        <v>43514</v>
      </c>
      <c r="C23" t="s">
        <v>3</v>
      </c>
      <c r="D23" s="1">
        <v>12714</v>
      </c>
      <c r="E23" s="1">
        <v>22741</v>
      </c>
      <c r="F23" t="str">
        <f>VLOOKUP(Orders[[#This Row],[Product ID]],Products[],2,0)</f>
        <v>Funky Diva Pen</v>
      </c>
      <c r="G23" s="1">
        <v>48</v>
      </c>
      <c r="H23" s="19">
        <v>0.85</v>
      </c>
      <c r="I23" s="19">
        <v>40.799999999999997</v>
      </c>
    </row>
    <row r="24" spans="1:9" x14ac:dyDescent="0.3">
      <c r="A24" s="1">
        <v>544355</v>
      </c>
      <c r="B24" s="2">
        <v>43514</v>
      </c>
      <c r="C24" t="s">
        <v>3</v>
      </c>
      <c r="D24" s="1">
        <v>12714</v>
      </c>
      <c r="E24" s="1">
        <v>22740</v>
      </c>
      <c r="F24" t="str">
        <f>VLOOKUP(Orders[[#This Row],[Product ID]],Products[],2,0)</f>
        <v>Polkadot Pen</v>
      </c>
      <c r="G24" s="1">
        <v>96</v>
      </c>
      <c r="H24" s="19">
        <v>0.85</v>
      </c>
      <c r="I24" s="19">
        <v>81.599999999999994</v>
      </c>
    </row>
    <row r="25" spans="1:9" x14ac:dyDescent="0.3">
      <c r="A25" s="1">
        <v>544399</v>
      </c>
      <c r="B25" s="2">
        <v>43514</v>
      </c>
      <c r="C25" t="s">
        <v>10</v>
      </c>
      <c r="D25" s="1">
        <v>12594</v>
      </c>
      <c r="E25" s="1">
        <v>20713</v>
      </c>
      <c r="F25" t="str">
        <f>VLOOKUP(Orders[[#This Row],[Product ID]],Products[],2,0)</f>
        <v>Jumbo Bag Owls</v>
      </c>
      <c r="G25" s="1">
        <v>10</v>
      </c>
      <c r="H25" s="19">
        <v>1.95</v>
      </c>
      <c r="I25" s="19">
        <v>19.5</v>
      </c>
    </row>
    <row r="26" spans="1:9" x14ac:dyDescent="0.3">
      <c r="A26" s="1">
        <v>544480</v>
      </c>
      <c r="B26" s="2">
        <v>43517</v>
      </c>
      <c r="C26" t="s">
        <v>4</v>
      </c>
      <c r="D26" s="1">
        <v>14646</v>
      </c>
      <c r="E26" s="1">
        <v>20713</v>
      </c>
      <c r="F26" t="str">
        <f>VLOOKUP(Orders[[#This Row],[Product ID]],Products[],2,0)</f>
        <v>Jumbo Bag Owls</v>
      </c>
      <c r="G26" s="1">
        <v>100</v>
      </c>
      <c r="H26" s="19">
        <v>1.65</v>
      </c>
      <c r="I26" s="19">
        <v>165</v>
      </c>
    </row>
    <row r="27" spans="1:9" x14ac:dyDescent="0.3">
      <c r="A27" s="1">
        <v>544480</v>
      </c>
      <c r="B27" s="2">
        <v>43517</v>
      </c>
      <c r="C27" t="s">
        <v>4</v>
      </c>
      <c r="D27" s="1">
        <v>14646</v>
      </c>
      <c r="E27" s="1">
        <v>22653</v>
      </c>
      <c r="F27" t="str">
        <f>VLOOKUP(Orders[[#This Row],[Product ID]],Products[],2,0)</f>
        <v xml:space="preserve">Button Box </v>
      </c>
      <c r="G27" s="1">
        <v>200</v>
      </c>
      <c r="H27" s="19">
        <v>1.65</v>
      </c>
      <c r="I27" s="19">
        <v>330</v>
      </c>
    </row>
    <row r="28" spans="1:9" x14ac:dyDescent="0.3">
      <c r="A28" s="1">
        <v>544657</v>
      </c>
      <c r="B28" s="2">
        <v>43518</v>
      </c>
      <c r="C28" t="s">
        <v>2</v>
      </c>
      <c r="D28" s="1">
        <v>14895</v>
      </c>
      <c r="E28" s="1">
        <v>22174</v>
      </c>
      <c r="F28" t="str">
        <f>VLOOKUP(Orders[[#This Row],[Product ID]],Products[],2,0)</f>
        <v>Photo Cube</v>
      </c>
      <c r="G28" s="1">
        <v>12</v>
      </c>
      <c r="H28" s="19">
        <v>1.65</v>
      </c>
      <c r="I28" s="19">
        <v>19.799999999999997</v>
      </c>
    </row>
    <row r="29" spans="1:9" x14ac:dyDescent="0.3">
      <c r="A29" s="1">
        <v>544672</v>
      </c>
      <c r="B29" s="2">
        <v>43518</v>
      </c>
      <c r="C29" t="s">
        <v>4</v>
      </c>
      <c r="D29" s="1">
        <v>14646</v>
      </c>
      <c r="E29" s="1">
        <v>22653</v>
      </c>
      <c r="F29" t="str">
        <f>VLOOKUP(Orders[[#This Row],[Product ID]],Products[],2,0)</f>
        <v xml:space="preserve">Button Box </v>
      </c>
      <c r="G29" s="1">
        <v>20</v>
      </c>
      <c r="H29" s="19">
        <v>1.95</v>
      </c>
      <c r="I29" s="19">
        <v>39</v>
      </c>
    </row>
    <row r="30" spans="1:9" x14ac:dyDescent="0.3">
      <c r="A30" s="1">
        <v>544672</v>
      </c>
      <c r="B30" s="2">
        <v>43518</v>
      </c>
      <c r="C30" t="s">
        <v>4</v>
      </c>
      <c r="D30" s="1">
        <v>14646</v>
      </c>
      <c r="E30" s="1">
        <v>20713</v>
      </c>
      <c r="F30" t="str">
        <f>VLOOKUP(Orders[[#This Row],[Product ID]],Products[],2,0)</f>
        <v>Jumbo Bag Owls</v>
      </c>
      <c r="G30" s="1">
        <v>100</v>
      </c>
      <c r="H30" s="19">
        <v>1.65</v>
      </c>
      <c r="I30" s="19">
        <v>165</v>
      </c>
    </row>
    <row r="31" spans="1:9" x14ac:dyDescent="0.3">
      <c r="A31" s="1">
        <v>544811</v>
      </c>
      <c r="B31" s="2">
        <v>43519</v>
      </c>
      <c r="C31" t="s">
        <v>5</v>
      </c>
      <c r="D31" s="1">
        <v>12471</v>
      </c>
      <c r="E31" s="1">
        <v>22741</v>
      </c>
      <c r="F31" t="str">
        <f>VLOOKUP(Orders[[#This Row],[Product ID]],Products[],2,0)</f>
        <v>Funky Diva Pen</v>
      </c>
      <c r="G31" s="1">
        <v>48</v>
      </c>
      <c r="H31" s="19">
        <v>0.85</v>
      </c>
      <c r="I31" s="19">
        <v>40.799999999999997</v>
      </c>
    </row>
    <row r="32" spans="1:9" x14ac:dyDescent="0.3">
      <c r="A32" s="1">
        <v>545664</v>
      </c>
      <c r="B32" s="2">
        <v>43528</v>
      </c>
      <c r="C32" t="s">
        <v>10</v>
      </c>
      <c r="D32" s="1">
        <v>12584</v>
      </c>
      <c r="E32" s="1">
        <v>21260</v>
      </c>
      <c r="F32" t="str">
        <f>VLOOKUP(Orders[[#This Row],[Product ID]],Products[],2,0)</f>
        <v>First Aid Tin</v>
      </c>
      <c r="G32" s="1">
        <v>6</v>
      </c>
      <c r="H32" s="19">
        <v>3.25</v>
      </c>
      <c r="I32" s="19">
        <v>19.5</v>
      </c>
    </row>
    <row r="33" spans="1:9" x14ac:dyDescent="0.3">
      <c r="A33" s="1">
        <v>545937</v>
      </c>
      <c r="B33" s="2">
        <v>43532</v>
      </c>
      <c r="C33" t="s">
        <v>9</v>
      </c>
      <c r="D33" s="1">
        <v>12758</v>
      </c>
      <c r="E33" s="1">
        <v>22740</v>
      </c>
      <c r="F33" t="str">
        <f>VLOOKUP(Orders[[#This Row],[Product ID]],Products[],2,0)</f>
        <v>Polkadot Pen</v>
      </c>
      <c r="G33" s="1">
        <v>48</v>
      </c>
      <c r="H33" s="19">
        <v>0.85</v>
      </c>
      <c r="I33" s="19">
        <v>40.799999999999997</v>
      </c>
    </row>
    <row r="34" spans="1:9" x14ac:dyDescent="0.3">
      <c r="A34" s="1">
        <v>545988</v>
      </c>
      <c r="B34" s="2">
        <v>43532</v>
      </c>
      <c r="C34" t="s">
        <v>5</v>
      </c>
      <c r="D34" s="1">
        <v>12662</v>
      </c>
      <c r="E34" s="1">
        <v>20713</v>
      </c>
      <c r="F34" t="str">
        <f>VLOOKUP(Orders[[#This Row],[Product ID]],Products[],2,0)</f>
        <v>Jumbo Bag Owls</v>
      </c>
      <c r="G34" s="1">
        <v>10</v>
      </c>
      <c r="H34" s="19">
        <v>1.95</v>
      </c>
      <c r="I34" s="19">
        <v>19.5</v>
      </c>
    </row>
    <row r="35" spans="1:9" x14ac:dyDescent="0.3">
      <c r="A35" s="1">
        <v>546780</v>
      </c>
      <c r="B35" s="2">
        <v>43541</v>
      </c>
      <c r="C35" t="s">
        <v>12</v>
      </c>
      <c r="D35" s="1">
        <v>12435</v>
      </c>
      <c r="E35" s="1">
        <v>20713</v>
      </c>
      <c r="F35" t="str">
        <f>VLOOKUP(Orders[[#This Row],[Product ID]],Products[],2,0)</f>
        <v>Jumbo Bag Owls</v>
      </c>
      <c r="G35" s="1">
        <v>20</v>
      </c>
      <c r="H35" s="19">
        <v>1.95</v>
      </c>
      <c r="I35" s="19">
        <v>39</v>
      </c>
    </row>
    <row r="36" spans="1:9" x14ac:dyDescent="0.3">
      <c r="A36" s="1">
        <v>546843</v>
      </c>
      <c r="B36" s="2">
        <v>43541</v>
      </c>
      <c r="C36" t="s">
        <v>5</v>
      </c>
      <c r="D36" s="1">
        <v>12472</v>
      </c>
      <c r="E36" s="1">
        <v>20713</v>
      </c>
      <c r="F36" t="str">
        <f>VLOOKUP(Orders[[#This Row],[Product ID]],Products[],2,0)</f>
        <v>Jumbo Bag Owls</v>
      </c>
      <c r="G36" s="1">
        <v>10</v>
      </c>
      <c r="H36" s="19">
        <v>1.95</v>
      </c>
      <c r="I36" s="19">
        <v>19.5</v>
      </c>
    </row>
    <row r="37" spans="1:9" x14ac:dyDescent="0.3">
      <c r="A37" s="1">
        <v>546843</v>
      </c>
      <c r="B37" s="2">
        <v>43541</v>
      </c>
      <c r="C37" t="s">
        <v>5</v>
      </c>
      <c r="D37" s="1">
        <v>12472</v>
      </c>
      <c r="E37" s="1">
        <v>22740</v>
      </c>
      <c r="F37" t="str">
        <f>VLOOKUP(Orders[[#This Row],[Product ID]],Products[],2,0)</f>
        <v>Polkadot Pen</v>
      </c>
      <c r="G37" s="1">
        <v>48</v>
      </c>
      <c r="H37" s="19">
        <v>0.85</v>
      </c>
      <c r="I37" s="19">
        <v>40.799999999999997</v>
      </c>
    </row>
    <row r="38" spans="1:9" x14ac:dyDescent="0.3">
      <c r="A38" s="1">
        <v>546920</v>
      </c>
      <c r="B38" s="2">
        <v>43542</v>
      </c>
      <c r="C38" t="s">
        <v>5</v>
      </c>
      <c r="D38" s="1">
        <v>12471</v>
      </c>
      <c r="E38" s="1">
        <v>22741</v>
      </c>
      <c r="F38" t="str">
        <f>VLOOKUP(Orders[[#This Row],[Product ID]],Products[],2,0)</f>
        <v>Funky Diva Pen</v>
      </c>
      <c r="G38" s="1">
        <v>48</v>
      </c>
      <c r="H38" s="19">
        <v>0.85</v>
      </c>
      <c r="I38" s="19">
        <v>40.799999999999997</v>
      </c>
    </row>
    <row r="39" spans="1:9" x14ac:dyDescent="0.3">
      <c r="A39" s="1">
        <v>547194</v>
      </c>
      <c r="B39" s="2">
        <v>43545</v>
      </c>
      <c r="C39" t="s">
        <v>3</v>
      </c>
      <c r="D39" s="1">
        <v>12637</v>
      </c>
      <c r="E39" s="1">
        <v>20713</v>
      </c>
      <c r="F39" t="str">
        <f>VLOOKUP(Orders[[#This Row],[Product ID]],Products[],2,0)</f>
        <v>Jumbo Bag Owls</v>
      </c>
      <c r="G39" s="1">
        <v>2</v>
      </c>
      <c r="H39" s="19">
        <v>1.95</v>
      </c>
      <c r="I39" s="19">
        <v>3.9</v>
      </c>
    </row>
    <row r="40" spans="1:9" x14ac:dyDescent="0.3">
      <c r="A40" s="1">
        <v>547517</v>
      </c>
      <c r="B40" s="2">
        <v>43547</v>
      </c>
      <c r="C40" t="s">
        <v>11</v>
      </c>
      <c r="D40" s="1">
        <v>12395</v>
      </c>
      <c r="E40" s="1">
        <v>22740</v>
      </c>
      <c r="F40" t="str">
        <f>VLOOKUP(Orders[[#This Row],[Product ID]],Products[],2,0)</f>
        <v>Polkadot Pen</v>
      </c>
      <c r="G40" s="1">
        <v>48</v>
      </c>
      <c r="H40" s="19">
        <v>0.85</v>
      </c>
      <c r="I40" s="19">
        <v>40.799999999999997</v>
      </c>
    </row>
    <row r="41" spans="1:9" x14ac:dyDescent="0.3">
      <c r="A41" s="1">
        <v>547685</v>
      </c>
      <c r="B41" s="2">
        <v>43548</v>
      </c>
      <c r="C41" t="s">
        <v>11</v>
      </c>
      <c r="D41" s="1">
        <v>12408</v>
      </c>
      <c r="E41" s="1">
        <v>20713</v>
      </c>
      <c r="F41" t="str">
        <f>VLOOKUP(Orders[[#This Row],[Product ID]],Products[],2,0)</f>
        <v>Jumbo Bag Owls</v>
      </c>
      <c r="G41" s="1">
        <v>10</v>
      </c>
      <c r="H41" s="19">
        <v>1.95</v>
      </c>
      <c r="I41" s="19">
        <v>19.5</v>
      </c>
    </row>
    <row r="42" spans="1:9" x14ac:dyDescent="0.3">
      <c r="A42" s="1">
        <v>547897</v>
      </c>
      <c r="B42" s="2">
        <v>43552</v>
      </c>
      <c r="C42" t="s">
        <v>9</v>
      </c>
      <c r="D42" s="1">
        <v>12792</v>
      </c>
      <c r="E42" s="1">
        <v>21888</v>
      </c>
      <c r="F42" t="str">
        <f>VLOOKUP(Orders[[#This Row],[Product ID]],Products[],2,0)</f>
        <v>Bingo Set</v>
      </c>
      <c r="G42" s="1">
        <v>4</v>
      </c>
      <c r="H42" s="19">
        <v>3.75</v>
      </c>
      <c r="I42" s="19">
        <v>15</v>
      </c>
    </row>
    <row r="43" spans="1:9" x14ac:dyDescent="0.3">
      <c r="A43" s="1">
        <v>548711</v>
      </c>
      <c r="B43" s="2">
        <v>43558</v>
      </c>
      <c r="C43" t="s">
        <v>2</v>
      </c>
      <c r="D43" s="1">
        <v>18116</v>
      </c>
      <c r="E43" s="1">
        <v>22694</v>
      </c>
      <c r="F43" t="str">
        <f>VLOOKUP(Orders[[#This Row],[Product ID]],Products[],2,0)</f>
        <v xml:space="preserve">Wicker Star </v>
      </c>
      <c r="G43" s="1">
        <v>1</v>
      </c>
      <c r="H43" s="19">
        <v>2.1</v>
      </c>
      <c r="I43" s="19">
        <v>2.1</v>
      </c>
    </row>
    <row r="44" spans="1:9" x14ac:dyDescent="0.3">
      <c r="A44" s="1">
        <v>548745</v>
      </c>
      <c r="B44" s="2">
        <v>43559</v>
      </c>
      <c r="C44" t="s">
        <v>5</v>
      </c>
      <c r="D44" s="1">
        <v>12471</v>
      </c>
      <c r="E44" s="1">
        <v>22741</v>
      </c>
      <c r="F44" t="str">
        <f>VLOOKUP(Orders[[#This Row],[Product ID]],Products[],2,0)</f>
        <v>Funky Diva Pen</v>
      </c>
      <c r="G44" s="1">
        <v>48</v>
      </c>
      <c r="H44" s="19">
        <v>0.85</v>
      </c>
      <c r="I44" s="19">
        <v>40.799999999999997</v>
      </c>
    </row>
    <row r="45" spans="1:9" x14ac:dyDescent="0.3">
      <c r="A45" s="1">
        <v>550188</v>
      </c>
      <c r="B45" s="2">
        <v>43569</v>
      </c>
      <c r="C45" t="s">
        <v>7</v>
      </c>
      <c r="D45" s="1">
        <v>12457</v>
      </c>
      <c r="E45" s="1">
        <v>21888</v>
      </c>
      <c r="F45" t="str">
        <f>VLOOKUP(Orders[[#This Row],[Product ID]],Products[],2,0)</f>
        <v>Bingo Set</v>
      </c>
      <c r="G45" s="1">
        <v>4</v>
      </c>
      <c r="H45" s="19">
        <v>3.75</v>
      </c>
      <c r="I45" s="19">
        <v>15</v>
      </c>
    </row>
    <row r="46" spans="1:9" x14ac:dyDescent="0.3">
      <c r="A46" s="1">
        <v>550665</v>
      </c>
      <c r="B46" s="2">
        <v>43575</v>
      </c>
      <c r="C46" t="s">
        <v>5</v>
      </c>
      <c r="D46" s="1">
        <v>12530</v>
      </c>
      <c r="E46" s="1">
        <v>22740</v>
      </c>
      <c r="F46" t="str">
        <f>VLOOKUP(Orders[[#This Row],[Product ID]],Products[],2,0)</f>
        <v>Polkadot Pen</v>
      </c>
      <c r="G46" s="1">
        <v>48</v>
      </c>
      <c r="H46" s="19">
        <v>0.85</v>
      </c>
      <c r="I46" s="19">
        <v>40.799999999999997</v>
      </c>
    </row>
    <row r="47" spans="1:9" x14ac:dyDescent="0.3">
      <c r="A47" s="1">
        <v>550827</v>
      </c>
      <c r="B47" s="2">
        <v>43576</v>
      </c>
      <c r="C47" t="s">
        <v>3</v>
      </c>
      <c r="D47" s="1">
        <v>12670</v>
      </c>
      <c r="E47" s="1">
        <v>22740</v>
      </c>
      <c r="F47" t="str">
        <f>VLOOKUP(Orders[[#This Row],[Product ID]],Products[],2,0)</f>
        <v>Polkadot Pen</v>
      </c>
      <c r="G47" s="1">
        <v>48</v>
      </c>
      <c r="H47" s="19">
        <v>0.85</v>
      </c>
      <c r="I47" s="19">
        <v>40.799999999999997</v>
      </c>
    </row>
    <row r="48" spans="1:9" x14ac:dyDescent="0.3">
      <c r="A48" s="1">
        <v>552337</v>
      </c>
      <c r="B48" s="2">
        <v>43594</v>
      </c>
      <c r="C48" t="s">
        <v>5</v>
      </c>
      <c r="D48" s="1">
        <v>12621</v>
      </c>
      <c r="E48" s="1">
        <v>21116</v>
      </c>
      <c r="F48" t="str">
        <f>VLOOKUP(Orders[[#This Row],[Product ID]],Products[],2,0)</f>
        <v>Owl Doorstop</v>
      </c>
      <c r="G48" s="1">
        <v>3</v>
      </c>
      <c r="H48" s="19">
        <v>4.95</v>
      </c>
      <c r="I48" s="19">
        <v>14.850000000000001</v>
      </c>
    </row>
    <row r="49" spans="1:9" x14ac:dyDescent="0.3">
      <c r="A49" s="1">
        <v>552978</v>
      </c>
      <c r="B49" s="2">
        <v>43597</v>
      </c>
      <c r="C49" t="s">
        <v>5</v>
      </c>
      <c r="D49" s="1">
        <v>12590</v>
      </c>
      <c r="E49" s="1">
        <v>22740</v>
      </c>
      <c r="F49" t="str">
        <f>VLOOKUP(Orders[[#This Row],[Product ID]],Products[],2,0)</f>
        <v>Polkadot Pen</v>
      </c>
      <c r="G49" s="1">
        <v>48</v>
      </c>
      <c r="H49" s="19">
        <v>0.85</v>
      </c>
      <c r="I49" s="19">
        <v>40.799999999999997</v>
      </c>
    </row>
    <row r="50" spans="1:9" x14ac:dyDescent="0.3">
      <c r="A50" s="1">
        <v>553037</v>
      </c>
      <c r="B50" s="2">
        <v>43598</v>
      </c>
      <c r="C50" t="s">
        <v>5</v>
      </c>
      <c r="D50" s="1">
        <v>12471</v>
      </c>
      <c r="E50" s="1">
        <v>22741</v>
      </c>
      <c r="F50" t="str">
        <f>VLOOKUP(Orders[[#This Row],[Product ID]],Products[],2,0)</f>
        <v>Funky Diva Pen</v>
      </c>
      <c r="G50" s="1">
        <v>48</v>
      </c>
      <c r="H50" s="19">
        <v>0.85</v>
      </c>
      <c r="I50" s="19">
        <v>40.799999999999997</v>
      </c>
    </row>
    <row r="51" spans="1:9" x14ac:dyDescent="0.3">
      <c r="A51" s="1">
        <v>553377</v>
      </c>
      <c r="B51" s="2">
        <v>43601</v>
      </c>
      <c r="C51" t="s">
        <v>2</v>
      </c>
      <c r="D51" s="1">
        <v>14888</v>
      </c>
      <c r="E51" s="1">
        <v>21888</v>
      </c>
      <c r="F51" t="str">
        <f>VLOOKUP(Orders[[#This Row],[Product ID]],Products[],2,0)</f>
        <v>Bingo Set</v>
      </c>
      <c r="G51" s="1">
        <v>6</v>
      </c>
      <c r="H51" s="19">
        <v>3.75</v>
      </c>
      <c r="I51" s="19">
        <v>22.5</v>
      </c>
    </row>
    <row r="52" spans="1:9" x14ac:dyDescent="0.3">
      <c r="A52" s="1">
        <v>553540</v>
      </c>
      <c r="B52" s="2">
        <v>43602</v>
      </c>
      <c r="C52" t="s">
        <v>2</v>
      </c>
      <c r="D52" s="1">
        <v>17511</v>
      </c>
      <c r="E52" s="1">
        <v>21888</v>
      </c>
      <c r="F52" t="str">
        <f>VLOOKUP(Orders[[#This Row],[Product ID]],Products[],2,0)</f>
        <v>Bingo Set</v>
      </c>
      <c r="G52" s="1">
        <v>4</v>
      </c>
      <c r="H52" s="19">
        <v>3.75</v>
      </c>
      <c r="I52" s="19">
        <v>15</v>
      </c>
    </row>
    <row r="53" spans="1:9" x14ac:dyDescent="0.3">
      <c r="A53" s="1">
        <v>553832</v>
      </c>
      <c r="B53" s="2">
        <v>43604</v>
      </c>
      <c r="C53" t="s">
        <v>2</v>
      </c>
      <c r="D53" s="1">
        <v>12957</v>
      </c>
      <c r="E53" s="1">
        <v>21025</v>
      </c>
      <c r="F53" t="str">
        <f>VLOOKUP(Orders[[#This Row],[Product ID]],Products[],2,0)</f>
        <v>Space Frog</v>
      </c>
      <c r="G53" s="1">
        <v>10</v>
      </c>
      <c r="H53" s="19">
        <v>1.25</v>
      </c>
      <c r="I53" s="19">
        <v>12.5</v>
      </c>
    </row>
    <row r="54" spans="1:9" x14ac:dyDescent="0.3">
      <c r="A54" s="1">
        <v>554356</v>
      </c>
      <c r="B54" s="2">
        <v>43609</v>
      </c>
      <c r="C54" t="s">
        <v>3</v>
      </c>
      <c r="D54" s="1">
        <v>12670</v>
      </c>
      <c r="E54" s="1">
        <v>22740</v>
      </c>
      <c r="F54" t="str">
        <f>VLOOKUP(Orders[[#This Row],[Product ID]],Products[],2,0)</f>
        <v>Polkadot Pen</v>
      </c>
      <c r="G54" s="1">
        <v>48</v>
      </c>
      <c r="H54" s="19">
        <v>0.85</v>
      </c>
      <c r="I54" s="19">
        <v>40.799999999999997</v>
      </c>
    </row>
    <row r="55" spans="1:9" x14ac:dyDescent="0.3">
      <c r="A55" s="1">
        <v>555095</v>
      </c>
      <c r="B55" s="2">
        <v>43616</v>
      </c>
      <c r="C55" t="s">
        <v>8</v>
      </c>
      <c r="D55" s="1">
        <v>12540</v>
      </c>
      <c r="E55" s="1">
        <v>21116</v>
      </c>
      <c r="F55" t="str">
        <f>VLOOKUP(Orders[[#This Row],[Product ID]],Products[],2,0)</f>
        <v>Owl Doorstop</v>
      </c>
      <c r="G55" s="1">
        <v>3</v>
      </c>
      <c r="H55" s="19">
        <v>4.95</v>
      </c>
      <c r="I55" s="19">
        <v>14.850000000000001</v>
      </c>
    </row>
    <row r="56" spans="1:9" x14ac:dyDescent="0.3">
      <c r="A56" s="1">
        <v>555162</v>
      </c>
      <c r="B56" s="2">
        <v>43617</v>
      </c>
      <c r="C56" t="s">
        <v>5</v>
      </c>
      <c r="D56" s="1">
        <v>12473</v>
      </c>
      <c r="E56" s="1">
        <v>22740</v>
      </c>
      <c r="F56" t="str">
        <f>VLOOKUP(Orders[[#This Row],[Product ID]],Products[],2,0)</f>
        <v>Polkadot Pen</v>
      </c>
      <c r="G56" s="1">
        <v>48</v>
      </c>
      <c r="H56" s="19">
        <v>0.85</v>
      </c>
      <c r="I56" s="19">
        <v>40.799999999999997</v>
      </c>
    </row>
    <row r="57" spans="1:9" x14ac:dyDescent="0.3">
      <c r="A57" s="1">
        <v>555162</v>
      </c>
      <c r="B57" s="2">
        <v>43617</v>
      </c>
      <c r="C57" t="s">
        <v>5</v>
      </c>
      <c r="D57" s="1">
        <v>12473</v>
      </c>
      <c r="E57" s="1">
        <v>22741</v>
      </c>
      <c r="F57" t="str">
        <f>VLOOKUP(Orders[[#This Row],[Product ID]],Products[],2,0)</f>
        <v>Funky Diva Pen</v>
      </c>
      <c r="G57" s="1">
        <v>48</v>
      </c>
      <c r="H57" s="19">
        <v>0.85</v>
      </c>
      <c r="I57" s="19">
        <v>40.799999999999997</v>
      </c>
    </row>
    <row r="58" spans="1:9" x14ac:dyDescent="0.3">
      <c r="A58" s="1">
        <v>555284</v>
      </c>
      <c r="B58" s="2">
        <v>43618</v>
      </c>
      <c r="C58" t="s">
        <v>2</v>
      </c>
      <c r="D58" s="1">
        <v>14298</v>
      </c>
      <c r="E58" s="1">
        <v>62018</v>
      </c>
      <c r="F58" t="str">
        <f>VLOOKUP(Orders[[#This Row],[Product ID]],Products[],2,0)</f>
        <v xml:space="preserve">Sombrero </v>
      </c>
      <c r="G58" s="1">
        <v>48</v>
      </c>
      <c r="H58" s="19">
        <v>1.25</v>
      </c>
      <c r="I58" s="19">
        <v>60</v>
      </c>
    </row>
    <row r="59" spans="1:9" x14ac:dyDescent="0.3">
      <c r="A59" s="1">
        <v>555572</v>
      </c>
      <c r="B59" s="2">
        <v>43621</v>
      </c>
      <c r="C59" t="s">
        <v>11</v>
      </c>
      <c r="D59" s="1">
        <v>12449</v>
      </c>
      <c r="E59" s="1">
        <v>21888</v>
      </c>
      <c r="F59" t="str">
        <f>VLOOKUP(Orders[[#This Row],[Product ID]],Products[],2,0)</f>
        <v>Bingo Set</v>
      </c>
      <c r="G59" s="1">
        <v>4</v>
      </c>
      <c r="H59" s="19">
        <v>3.75</v>
      </c>
      <c r="I59" s="19">
        <v>15</v>
      </c>
    </row>
    <row r="60" spans="1:9" x14ac:dyDescent="0.3">
      <c r="A60" s="1">
        <v>555637</v>
      </c>
      <c r="B60" s="2">
        <v>43622</v>
      </c>
      <c r="C60" t="s">
        <v>3</v>
      </c>
      <c r="D60" s="1">
        <v>12535</v>
      </c>
      <c r="E60" s="1">
        <v>21116</v>
      </c>
      <c r="F60" t="str">
        <f>VLOOKUP(Orders[[#This Row],[Product ID]],Products[],2,0)</f>
        <v>Owl Doorstop</v>
      </c>
      <c r="G60" s="1">
        <v>3</v>
      </c>
      <c r="H60" s="19">
        <v>4.95</v>
      </c>
      <c r="I60" s="19">
        <v>14.850000000000001</v>
      </c>
    </row>
    <row r="61" spans="1:9" x14ac:dyDescent="0.3">
      <c r="A61" s="1">
        <v>556258</v>
      </c>
      <c r="B61" s="2">
        <v>43625</v>
      </c>
      <c r="C61" t="s">
        <v>3</v>
      </c>
      <c r="D61" s="1">
        <v>12694</v>
      </c>
      <c r="E61" s="1">
        <v>21888</v>
      </c>
      <c r="F61" t="str">
        <f>VLOOKUP(Orders[[#This Row],[Product ID]],Products[],2,0)</f>
        <v>Bingo Set</v>
      </c>
      <c r="G61" s="1">
        <v>4</v>
      </c>
      <c r="H61" s="19">
        <v>3.75</v>
      </c>
      <c r="I61" s="19">
        <v>15</v>
      </c>
    </row>
    <row r="62" spans="1:9" x14ac:dyDescent="0.3">
      <c r="A62" s="1">
        <v>557007</v>
      </c>
      <c r="B62" s="2">
        <v>43632</v>
      </c>
      <c r="C62" t="s">
        <v>8</v>
      </c>
      <c r="D62" s="1">
        <v>12484</v>
      </c>
      <c r="E62" s="1">
        <v>22197</v>
      </c>
      <c r="F62" t="str">
        <f>VLOOKUP(Orders[[#This Row],[Product ID]],Products[],2,0)</f>
        <v>Popcorn Holder</v>
      </c>
      <c r="G62" s="1">
        <v>5</v>
      </c>
      <c r="H62" s="19">
        <v>0.85</v>
      </c>
      <c r="I62" s="19">
        <v>4.25</v>
      </c>
    </row>
    <row r="63" spans="1:9" x14ac:dyDescent="0.3">
      <c r="A63" s="1">
        <v>557466</v>
      </c>
      <c r="B63" s="2">
        <v>43636</v>
      </c>
      <c r="C63" t="s">
        <v>5</v>
      </c>
      <c r="D63" s="1">
        <v>13815</v>
      </c>
      <c r="E63" s="1">
        <v>22740</v>
      </c>
      <c r="F63" t="str">
        <f>VLOOKUP(Orders[[#This Row],[Product ID]],Products[],2,0)</f>
        <v>Polkadot Pen</v>
      </c>
      <c r="G63" s="1">
        <v>48</v>
      </c>
      <c r="H63" s="19">
        <v>0.85</v>
      </c>
      <c r="I63" s="19">
        <v>40.799999999999997</v>
      </c>
    </row>
    <row r="64" spans="1:9" x14ac:dyDescent="0.3">
      <c r="A64" s="1">
        <v>557509</v>
      </c>
      <c r="B64" s="2">
        <v>43636</v>
      </c>
      <c r="C64" t="s">
        <v>2</v>
      </c>
      <c r="D64" s="1">
        <v>15389</v>
      </c>
      <c r="E64" s="1">
        <v>62018</v>
      </c>
      <c r="F64" t="str">
        <f>VLOOKUP(Orders[[#This Row],[Product ID]],Products[],2,0)</f>
        <v xml:space="preserve">Sombrero </v>
      </c>
      <c r="G64" s="1">
        <v>400</v>
      </c>
      <c r="H64" s="19">
        <v>1.25</v>
      </c>
      <c r="I64" s="19">
        <v>500</v>
      </c>
    </row>
    <row r="65" spans="1:9" x14ac:dyDescent="0.3">
      <c r="A65" s="1">
        <v>557525</v>
      </c>
      <c r="B65" s="2">
        <v>43637</v>
      </c>
      <c r="C65" t="s">
        <v>4</v>
      </c>
      <c r="D65" s="1">
        <v>12759</v>
      </c>
      <c r="E65" s="1">
        <v>21260</v>
      </c>
      <c r="F65" t="str">
        <f>VLOOKUP(Orders[[#This Row],[Product ID]],Products[],2,0)</f>
        <v>First Aid Tin</v>
      </c>
      <c r="G65" s="1">
        <v>6</v>
      </c>
      <c r="H65" s="19">
        <v>3.25</v>
      </c>
      <c r="I65" s="19">
        <v>19.5</v>
      </c>
    </row>
    <row r="66" spans="1:9" x14ac:dyDescent="0.3">
      <c r="A66" s="1">
        <v>557789</v>
      </c>
      <c r="B66" s="2">
        <v>43638</v>
      </c>
      <c r="C66" t="s">
        <v>11</v>
      </c>
      <c r="D66" s="1">
        <v>12379</v>
      </c>
      <c r="E66" s="1">
        <v>22740</v>
      </c>
      <c r="F66" t="str">
        <f>VLOOKUP(Orders[[#This Row],[Product ID]],Products[],2,0)</f>
        <v>Polkadot Pen</v>
      </c>
      <c r="G66" s="1">
        <v>48</v>
      </c>
      <c r="H66" s="19">
        <v>0.85</v>
      </c>
      <c r="I66" s="19">
        <v>40.799999999999997</v>
      </c>
    </row>
    <row r="67" spans="1:9" x14ac:dyDescent="0.3">
      <c r="A67" s="1">
        <v>557885</v>
      </c>
      <c r="B67" s="2">
        <v>43639</v>
      </c>
      <c r="C67" t="s">
        <v>11</v>
      </c>
      <c r="D67" s="1">
        <v>12465</v>
      </c>
      <c r="E67" s="1">
        <v>22740</v>
      </c>
      <c r="F67" t="str">
        <f>VLOOKUP(Orders[[#This Row],[Product ID]],Products[],2,0)</f>
        <v>Polkadot Pen</v>
      </c>
      <c r="G67" s="1">
        <v>48</v>
      </c>
      <c r="H67" s="19">
        <v>0.85</v>
      </c>
      <c r="I67" s="19">
        <v>40.799999999999997</v>
      </c>
    </row>
    <row r="68" spans="1:9" x14ac:dyDescent="0.3">
      <c r="A68" s="1">
        <v>558262</v>
      </c>
      <c r="B68" s="2">
        <v>43644</v>
      </c>
      <c r="C68" t="s">
        <v>4</v>
      </c>
      <c r="D68" s="1">
        <v>14646</v>
      </c>
      <c r="E68" s="1">
        <v>20713</v>
      </c>
      <c r="F68" t="str">
        <f>VLOOKUP(Orders[[#This Row],[Product ID]],Products[],2,0)</f>
        <v>Jumbo Bag Owls</v>
      </c>
      <c r="G68" s="1">
        <v>200</v>
      </c>
      <c r="H68" s="19">
        <v>1.79</v>
      </c>
      <c r="I68" s="19">
        <v>358</v>
      </c>
    </row>
    <row r="69" spans="1:9" x14ac:dyDescent="0.3">
      <c r="A69" s="1">
        <v>558628</v>
      </c>
      <c r="B69" s="2">
        <v>43646</v>
      </c>
      <c r="C69" t="s">
        <v>5</v>
      </c>
      <c r="D69" s="1">
        <v>12626</v>
      </c>
      <c r="E69" s="1">
        <v>20713</v>
      </c>
      <c r="F69" t="str">
        <f>VLOOKUP(Orders[[#This Row],[Product ID]],Products[],2,0)</f>
        <v>Jumbo Bag Owls</v>
      </c>
      <c r="G69" s="1">
        <v>10</v>
      </c>
      <c r="H69" s="19">
        <v>2.08</v>
      </c>
      <c r="I69" s="19">
        <v>20.8</v>
      </c>
    </row>
    <row r="70" spans="1:9" x14ac:dyDescent="0.3">
      <c r="A70" s="1">
        <v>559036</v>
      </c>
      <c r="B70" s="2">
        <v>43651</v>
      </c>
      <c r="C70" t="s">
        <v>3</v>
      </c>
      <c r="D70" s="1">
        <v>12637</v>
      </c>
      <c r="E70" s="1">
        <v>22174</v>
      </c>
      <c r="F70" t="str">
        <f>VLOOKUP(Orders[[#This Row],[Product ID]],Products[],2,0)</f>
        <v>Photo Cube</v>
      </c>
      <c r="G70" s="1">
        <v>12</v>
      </c>
      <c r="H70" s="19">
        <v>1.65</v>
      </c>
      <c r="I70" s="19">
        <v>19.799999999999997</v>
      </c>
    </row>
    <row r="71" spans="1:9" x14ac:dyDescent="0.3">
      <c r="A71" s="1">
        <v>559366</v>
      </c>
      <c r="B71" s="2">
        <v>43654</v>
      </c>
      <c r="C71" t="s">
        <v>2</v>
      </c>
      <c r="D71" s="1">
        <v>13102</v>
      </c>
      <c r="E71" s="1">
        <v>22197</v>
      </c>
      <c r="F71" t="str">
        <f>VLOOKUP(Orders[[#This Row],[Product ID]],Products[],2,0)</f>
        <v>Popcorn Holder</v>
      </c>
      <c r="G71" s="1">
        <v>24</v>
      </c>
      <c r="H71" s="19">
        <v>0.85</v>
      </c>
      <c r="I71" s="19">
        <v>20.399999999999999</v>
      </c>
    </row>
    <row r="72" spans="1:9" x14ac:dyDescent="0.3">
      <c r="A72" s="1">
        <v>559418</v>
      </c>
      <c r="B72" s="2">
        <v>43654</v>
      </c>
      <c r="C72" t="s">
        <v>3</v>
      </c>
      <c r="D72" s="1">
        <v>12681</v>
      </c>
      <c r="E72" s="1">
        <v>22197</v>
      </c>
      <c r="F72" t="str">
        <f>VLOOKUP(Orders[[#This Row],[Product ID]],Products[],2,0)</f>
        <v>Popcorn Holder</v>
      </c>
      <c r="G72" s="1">
        <v>12</v>
      </c>
      <c r="H72" s="19">
        <v>0.85</v>
      </c>
      <c r="I72" s="19">
        <v>10.199999999999999</v>
      </c>
    </row>
    <row r="73" spans="1:9" x14ac:dyDescent="0.3">
      <c r="A73" s="1">
        <v>559550</v>
      </c>
      <c r="B73" s="2">
        <v>43656</v>
      </c>
      <c r="C73" t="s">
        <v>2</v>
      </c>
      <c r="D73" s="1">
        <v>17757</v>
      </c>
      <c r="E73" s="1">
        <v>22197</v>
      </c>
      <c r="F73" t="str">
        <f>VLOOKUP(Orders[[#This Row],[Product ID]],Products[],2,0)</f>
        <v>Popcorn Holder</v>
      </c>
      <c r="G73" s="1">
        <v>10</v>
      </c>
      <c r="H73" s="19">
        <v>0.85</v>
      </c>
      <c r="I73" s="19">
        <v>8.5</v>
      </c>
    </row>
    <row r="74" spans="1:9" x14ac:dyDescent="0.3">
      <c r="A74" s="1">
        <v>559665</v>
      </c>
      <c r="B74" s="2">
        <v>43657</v>
      </c>
      <c r="C74" t="s">
        <v>8</v>
      </c>
      <c r="D74" s="1">
        <v>12556</v>
      </c>
      <c r="E74" s="1">
        <v>22197</v>
      </c>
      <c r="F74" t="str">
        <f>VLOOKUP(Orders[[#This Row],[Product ID]],Products[],2,0)</f>
        <v>Popcorn Holder</v>
      </c>
      <c r="G74" s="1">
        <v>4</v>
      </c>
      <c r="H74" s="19">
        <v>0.85</v>
      </c>
      <c r="I74" s="19">
        <v>3.4</v>
      </c>
    </row>
    <row r="75" spans="1:9" x14ac:dyDescent="0.3">
      <c r="A75" s="1">
        <v>559862</v>
      </c>
      <c r="B75" s="2">
        <v>43659</v>
      </c>
      <c r="C75" t="s">
        <v>9</v>
      </c>
      <c r="D75" s="1">
        <v>12782</v>
      </c>
      <c r="E75" s="1">
        <v>22740</v>
      </c>
      <c r="F75" t="str">
        <f>VLOOKUP(Orders[[#This Row],[Product ID]],Products[],2,0)</f>
        <v>Polkadot Pen</v>
      </c>
      <c r="G75" s="1">
        <v>48</v>
      </c>
      <c r="H75" s="19">
        <v>0.85</v>
      </c>
      <c r="I75" s="19">
        <v>40.799999999999997</v>
      </c>
    </row>
    <row r="76" spans="1:9" x14ac:dyDescent="0.3">
      <c r="A76" s="1">
        <v>559907</v>
      </c>
      <c r="B76" s="2">
        <v>43659</v>
      </c>
      <c r="C76" t="s">
        <v>9</v>
      </c>
      <c r="D76" s="1">
        <v>12766</v>
      </c>
      <c r="E76" s="1">
        <v>22740</v>
      </c>
      <c r="F76" t="str">
        <f>VLOOKUP(Orders[[#This Row],[Product ID]],Products[],2,0)</f>
        <v>Polkadot Pen</v>
      </c>
      <c r="G76" s="1">
        <v>96</v>
      </c>
      <c r="H76" s="19">
        <v>0.85</v>
      </c>
      <c r="I76" s="19">
        <v>81.599999999999994</v>
      </c>
    </row>
    <row r="77" spans="1:9" x14ac:dyDescent="0.3">
      <c r="A77" s="1">
        <v>560211</v>
      </c>
      <c r="B77" s="2">
        <v>43661</v>
      </c>
      <c r="C77" t="s">
        <v>5</v>
      </c>
      <c r="D77" s="1">
        <v>12621</v>
      </c>
      <c r="E77" s="1">
        <v>20713</v>
      </c>
      <c r="F77" t="str">
        <f>VLOOKUP(Orders[[#This Row],[Product ID]],Products[],2,0)</f>
        <v>Jumbo Bag Owls</v>
      </c>
      <c r="G77" s="1">
        <v>10</v>
      </c>
      <c r="H77" s="19">
        <v>2.08</v>
      </c>
      <c r="I77" s="19">
        <v>20.8</v>
      </c>
    </row>
    <row r="78" spans="1:9" x14ac:dyDescent="0.3">
      <c r="A78" s="1">
        <v>560590</v>
      </c>
      <c r="B78" s="2">
        <v>43665</v>
      </c>
      <c r="C78" t="s">
        <v>5</v>
      </c>
      <c r="D78" s="1">
        <v>12560</v>
      </c>
      <c r="E78" s="1">
        <v>22740</v>
      </c>
      <c r="F78" t="str">
        <f>VLOOKUP(Orders[[#This Row],[Product ID]],Products[],2,0)</f>
        <v>Polkadot Pen</v>
      </c>
      <c r="G78" s="1">
        <v>48</v>
      </c>
      <c r="H78" s="19">
        <v>0.85</v>
      </c>
      <c r="I78" s="19">
        <v>40.799999999999997</v>
      </c>
    </row>
    <row r="79" spans="1:9" x14ac:dyDescent="0.3">
      <c r="A79" s="1">
        <v>560694</v>
      </c>
      <c r="B79" s="2">
        <v>43666</v>
      </c>
      <c r="C79" t="s">
        <v>9</v>
      </c>
      <c r="D79" s="1">
        <v>12757</v>
      </c>
      <c r="E79" s="1">
        <v>20713</v>
      </c>
      <c r="F79" t="str">
        <f>VLOOKUP(Orders[[#This Row],[Product ID]],Products[],2,0)</f>
        <v>Jumbo Bag Owls</v>
      </c>
      <c r="G79" s="1">
        <v>10</v>
      </c>
      <c r="H79" s="19">
        <v>2.08</v>
      </c>
      <c r="I79" s="19">
        <v>20.8</v>
      </c>
    </row>
    <row r="80" spans="1:9" x14ac:dyDescent="0.3">
      <c r="A80" s="1">
        <v>560901</v>
      </c>
      <c r="B80" s="2">
        <v>43667</v>
      </c>
      <c r="C80" t="s">
        <v>5</v>
      </c>
      <c r="D80" s="1">
        <v>12476</v>
      </c>
      <c r="E80" s="1">
        <v>21116</v>
      </c>
      <c r="F80" t="str">
        <f>VLOOKUP(Orders[[#This Row],[Product ID]],Products[],2,0)</f>
        <v>Owl Doorstop</v>
      </c>
      <c r="G80" s="1">
        <v>3</v>
      </c>
      <c r="H80" s="19">
        <v>4.95</v>
      </c>
      <c r="I80" s="19">
        <v>14.850000000000001</v>
      </c>
    </row>
    <row r="81" spans="1:9" x14ac:dyDescent="0.3">
      <c r="A81" s="1">
        <v>561066</v>
      </c>
      <c r="B81" s="2">
        <v>43670</v>
      </c>
      <c r="C81" t="s">
        <v>2</v>
      </c>
      <c r="D81" s="1">
        <v>16710</v>
      </c>
      <c r="E81" s="1">
        <v>22197</v>
      </c>
      <c r="F81" t="str">
        <f>VLOOKUP(Orders[[#This Row],[Product ID]],Products[],2,0)</f>
        <v>Popcorn Holder</v>
      </c>
      <c r="G81" s="1">
        <v>12</v>
      </c>
      <c r="H81" s="19">
        <v>0.85</v>
      </c>
      <c r="I81" s="19">
        <v>10.199999999999999</v>
      </c>
    </row>
    <row r="82" spans="1:9" x14ac:dyDescent="0.3">
      <c r="A82" s="1">
        <v>561093</v>
      </c>
      <c r="B82" s="2">
        <v>43671</v>
      </c>
      <c r="C82" t="s">
        <v>8</v>
      </c>
      <c r="D82" s="1">
        <v>12540</v>
      </c>
      <c r="E82" s="1">
        <v>21116</v>
      </c>
      <c r="F82" t="str">
        <f>VLOOKUP(Orders[[#This Row],[Product ID]],Products[],2,0)</f>
        <v>Owl Doorstop</v>
      </c>
      <c r="G82" s="1">
        <v>6</v>
      </c>
      <c r="H82" s="19">
        <v>4.95</v>
      </c>
      <c r="I82" s="19">
        <v>29.700000000000003</v>
      </c>
    </row>
    <row r="83" spans="1:9" x14ac:dyDescent="0.3">
      <c r="A83" s="1">
        <v>561093</v>
      </c>
      <c r="B83" s="2">
        <v>43671</v>
      </c>
      <c r="C83" t="s">
        <v>8</v>
      </c>
      <c r="D83" s="1">
        <v>12540</v>
      </c>
      <c r="E83" s="1">
        <v>22740</v>
      </c>
      <c r="F83" t="str">
        <f>VLOOKUP(Orders[[#This Row],[Product ID]],Products[],2,0)</f>
        <v>Polkadot Pen</v>
      </c>
      <c r="G83" s="1">
        <v>48</v>
      </c>
      <c r="H83" s="19">
        <v>0.85</v>
      </c>
      <c r="I83" s="19">
        <v>40.799999999999997</v>
      </c>
    </row>
    <row r="84" spans="1:9" x14ac:dyDescent="0.3">
      <c r="A84" s="1">
        <v>561902</v>
      </c>
      <c r="B84" s="2">
        <v>43677</v>
      </c>
      <c r="C84" t="s">
        <v>13</v>
      </c>
      <c r="D84" s="1">
        <v>17404</v>
      </c>
      <c r="E84" s="1">
        <v>21260</v>
      </c>
      <c r="F84" t="str">
        <f>VLOOKUP(Orders[[#This Row],[Product ID]],Products[],2,0)</f>
        <v>First Aid Tin</v>
      </c>
      <c r="G84" s="1">
        <v>48</v>
      </c>
      <c r="H84" s="19">
        <v>3.25</v>
      </c>
      <c r="I84" s="19">
        <v>156</v>
      </c>
    </row>
    <row r="85" spans="1:9" x14ac:dyDescent="0.3">
      <c r="A85" s="1">
        <v>562605</v>
      </c>
      <c r="B85" s="2">
        <v>43685</v>
      </c>
      <c r="C85" t="s">
        <v>5</v>
      </c>
      <c r="D85" s="1">
        <v>12530</v>
      </c>
      <c r="E85" s="1">
        <v>20713</v>
      </c>
      <c r="F85" t="str">
        <f>VLOOKUP(Orders[[#This Row],[Product ID]],Products[],2,0)</f>
        <v>Jumbo Bag Owls</v>
      </c>
      <c r="G85" s="1">
        <v>10</v>
      </c>
      <c r="H85" s="19">
        <v>2.08</v>
      </c>
      <c r="I85" s="19">
        <v>20.8</v>
      </c>
    </row>
    <row r="86" spans="1:9" x14ac:dyDescent="0.3">
      <c r="A86" s="1">
        <v>562789</v>
      </c>
      <c r="B86" s="2">
        <v>43686</v>
      </c>
      <c r="C86" t="s">
        <v>4</v>
      </c>
      <c r="D86" s="1">
        <v>14646</v>
      </c>
      <c r="E86" s="1">
        <v>20713</v>
      </c>
      <c r="F86" t="str">
        <f>VLOOKUP(Orders[[#This Row],[Product ID]],Products[],2,0)</f>
        <v>Jumbo Bag Owls</v>
      </c>
      <c r="G86" s="1">
        <v>100</v>
      </c>
      <c r="H86" s="19">
        <v>1.79</v>
      </c>
      <c r="I86" s="19">
        <v>179</v>
      </c>
    </row>
    <row r="87" spans="1:9" x14ac:dyDescent="0.3">
      <c r="A87" s="1">
        <v>563749</v>
      </c>
      <c r="B87" s="2">
        <v>43696</v>
      </c>
      <c r="C87" t="s">
        <v>15</v>
      </c>
      <c r="D87" s="1">
        <v>12360</v>
      </c>
      <c r="E87" s="1">
        <v>20713</v>
      </c>
      <c r="F87" t="str">
        <f>VLOOKUP(Orders[[#This Row],[Product ID]],Products[],2,0)</f>
        <v>Jumbo Bag Owls</v>
      </c>
      <c r="G87" s="1">
        <v>10</v>
      </c>
      <c r="H87" s="19">
        <v>2.08</v>
      </c>
      <c r="I87" s="19">
        <v>20.8</v>
      </c>
    </row>
    <row r="88" spans="1:9" x14ac:dyDescent="0.3">
      <c r="A88" s="1">
        <v>563756</v>
      </c>
      <c r="B88" s="2">
        <v>43696</v>
      </c>
      <c r="C88" t="s">
        <v>7</v>
      </c>
      <c r="D88" s="1">
        <v>12418</v>
      </c>
      <c r="E88" s="1">
        <v>21888</v>
      </c>
      <c r="F88" t="str">
        <f>VLOOKUP(Orders[[#This Row],[Product ID]],Products[],2,0)</f>
        <v>Bingo Set</v>
      </c>
      <c r="G88" s="1">
        <v>4</v>
      </c>
      <c r="H88" s="19">
        <v>3.75</v>
      </c>
      <c r="I88" s="19">
        <v>15</v>
      </c>
    </row>
    <row r="89" spans="1:9" x14ac:dyDescent="0.3">
      <c r="A89" s="1">
        <v>563808</v>
      </c>
      <c r="B89" s="2">
        <v>43696</v>
      </c>
      <c r="C89" t="s">
        <v>5</v>
      </c>
      <c r="D89" s="1">
        <v>12626</v>
      </c>
      <c r="E89" s="1">
        <v>20713</v>
      </c>
      <c r="F89" t="str">
        <f>VLOOKUP(Orders[[#This Row],[Product ID]],Products[],2,0)</f>
        <v>Jumbo Bag Owls</v>
      </c>
      <c r="G89" s="1">
        <v>20</v>
      </c>
      <c r="H89" s="19">
        <v>2.08</v>
      </c>
      <c r="I89" s="19">
        <v>41.6</v>
      </c>
    </row>
    <row r="90" spans="1:9" x14ac:dyDescent="0.3">
      <c r="A90" s="1">
        <v>563950</v>
      </c>
      <c r="B90" s="2">
        <v>43699</v>
      </c>
      <c r="C90" t="s">
        <v>5</v>
      </c>
      <c r="D90" s="1">
        <v>12471</v>
      </c>
      <c r="E90" s="1">
        <v>22741</v>
      </c>
      <c r="F90" t="str">
        <f>VLOOKUP(Orders[[#This Row],[Product ID]],Products[],2,0)</f>
        <v>Funky Diva Pen</v>
      </c>
      <c r="G90" s="1">
        <v>96</v>
      </c>
      <c r="H90" s="19">
        <v>0.85</v>
      </c>
      <c r="I90" s="19">
        <v>81.599999999999994</v>
      </c>
    </row>
    <row r="91" spans="1:9" x14ac:dyDescent="0.3">
      <c r="A91" s="1">
        <v>564140</v>
      </c>
      <c r="B91" s="2">
        <v>43700</v>
      </c>
      <c r="C91" t="s">
        <v>5</v>
      </c>
      <c r="D91" s="1">
        <v>12621</v>
      </c>
      <c r="E91" s="1">
        <v>21116</v>
      </c>
      <c r="F91" t="str">
        <f>VLOOKUP(Orders[[#This Row],[Product ID]],Products[],2,0)</f>
        <v>Owl Doorstop</v>
      </c>
      <c r="G91" s="1">
        <v>3</v>
      </c>
      <c r="H91" s="19">
        <v>4.95</v>
      </c>
      <c r="I91" s="19">
        <v>14.850000000000001</v>
      </c>
    </row>
    <row r="92" spans="1:9" x14ac:dyDescent="0.3">
      <c r="A92" s="1">
        <v>564328</v>
      </c>
      <c r="B92" s="2">
        <v>43701</v>
      </c>
      <c r="C92" t="s">
        <v>5</v>
      </c>
      <c r="D92" s="1">
        <v>12662</v>
      </c>
      <c r="E92" s="1">
        <v>20713</v>
      </c>
      <c r="F92" t="str">
        <f>VLOOKUP(Orders[[#This Row],[Product ID]],Products[],2,0)</f>
        <v>Jumbo Bag Owls</v>
      </c>
      <c r="G92" s="1">
        <v>10</v>
      </c>
      <c r="H92" s="19">
        <v>2.08</v>
      </c>
      <c r="I92" s="19">
        <v>20.8</v>
      </c>
    </row>
    <row r="93" spans="1:9" x14ac:dyDescent="0.3">
      <c r="A93" s="1">
        <v>564360</v>
      </c>
      <c r="B93" s="2">
        <v>43701</v>
      </c>
      <c r="C93" t="s">
        <v>5</v>
      </c>
      <c r="D93" s="1">
        <v>12471</v>
      </c>
      <c r="E93" s="1">
        <v>22741</v>
      </c>
      <c r="F93" t="str">
        <f>VLOOKUP(Orders[[#This Row],[Product ID]],Products[],2,0)</f>
        <v>Funky Diva Pen</v>
      </c>
      <c r="G93" s="1">
        <v>96</v>
      </c>
      <c r="H93" s="19">
        <v>0.85</v>
      </c>
      <c r="I93" s="19">
        <v>81.599999999999994</v>
      </c>
    </row>
    <row r="94" spans="1:9" x14ac:dyDescent="0.3">
      <c r="A94" s="1">
        <v>564438</v>
      </c>
      <c r="B94" s="2">
        <v>43702</v>
      </c>
      <c r="C94" t="s">
        <v>2</v>
      </c>
      <c r="D94" s="1">
        <v>16628</v>
      </c>
      <c r="E94" s="1">
        <v>20713</v>
      </c>
      <c r="F94" t="str">
        <f>VLOOKUP(Orders[[#This Row],[Product ID]],Products[],2,0)</f>
        <v>Jumbo Bag Owls</v>
      </c>
      <c r="G94" s="1">
        <v>20</v>
      </c>
      <c r="H94" s="19">
        <v>2.08</v>
      </c>
      <c r="I94" s="19">
        <v>41.6</v>
      </c>
    </row>
    <row r="95" spans="1:9" x14ac:dyDescent="0.3">
      <c r="A95" s="1">
        <v>564479</v>
      </c>
      <c r="B95" s="2">
        <v>43702</v>
      </c>
      <c r="C95" t="s">
        <v>3</v>
      </c>
      <c r="D95" s="1">
        <v>12682</v>
      </c>
      <c r="E95" s="1">
        <v>22197</v>
      </c>
      <c r="F95" t="str">
        <f>VLOOKUP(Orders[[#This Row],[Product ID]],Products[],2,0)</f>
        <v>Popcorn Holder</v>
      </c>
      <c r="G95" s="1">
        <v>12</v>
      </c>
      <c r="H95" s="19">
        <v>0.85</v>
      </c>
      <c r="I95" s="19">
        <v>10.199999999999999</v>
      </c>
    </row>
    <row r="96" spans="1:9" x14ac:dyDescent="0.3">
      <c r="A96" s="1">
        <v>564539</v>
      </c>
      <c r="B96" s="2">
        <v>43702</v>
      </c>
      <c r="C96" t="s">
        <v>13</v>
      </c>
      <c r="D96" s="1">
        <v>12715</v>
      </c>
      <c r="E96" s="1">
        <v>20713</v>
      </c>
      <c r="F96" t="str">
        <f>VLOOKUP(Orders[[#This Row],[Product ID]],Products[],2,0)</f>
        <v>Jumbo Bag Owls</v>
      </c>
      <c r="G96" s="1">
        <v>10</v>
      </c>
      <c r="H96" s="19">
        <v>2.08</v>
      </c>
      <c r="I96" s="19">
        <v>20.8</v>
      </c>
    </row>
    <row r="97" spans="1:9" x14ac:dyDescent="0.3">
      <c r="A97" s="1">
        <v>564734</v>
      </c>
      <c r="B97" s="2">
        <v>43705</v>
      </c>
      <c r="C97" t="s">
        <v>8</v>
      </c>
      <c r="D97" s="1">
        <v>12484</v>
      </c>
      <c r="E97" s="1">
        <v>22197</v>
      </c>
      <c r="F97" t="str">
        <f>VLOOKUP(Orders[[#This Row],[Product ID]],Products[],2,0)</f>
        <v>Popcorn Holder</v>
      </c>
      <c r="G97" s="1">
        <v>18</v>
      </c>
      <c r="H97" s="19">
        <v>0.85</v>
      </c>
      <c r="I97" s="19">
        <v>15.299999999999999</v>
      </c>
    </row>
    <row r="98" spans="1:9" x14ac:dyDescent="0.3">
      <c r="A98" s="1">
        <v>564965</v>
      </c>
      <c r="B98" s="2">
        <v>43708</v>
      </c>
      <c r="C98" t="s">
        <v>2</v>
      </c>
      <c r="D98" s="1">
        <v>17677</v>
      </c>
      <c r="E98" s="1">
        <v>22197</v>
      </c>
      <c r="F98" t="str">
        <f>VLOOKUP(Orders[[#This Row],[Product ID]],Products[],2,0)</f>
        <v>Popcorn Holder</v>
      </c>
      <c r="G98" s="1">
        <v>12</v>
      </c>
      <c r="H98" s="19">
        <v>0.85</v>
      </c>
      <c r="I98" s="19">
        <v>10.199999999999999</v>
      </c>
    </row>
    <row r="99" spans="1:9" x14ac:dyDescent="0.3">
      <c r="A99" s="1">
        <v>565333</v>
      </c>
      <c r="B99" s="2">
        <v>43710</v>
      </c>
      <c r="C99" t="s">
        <v>14</v>
      </c>
      <c r="D99" s="1">
        <v>12375</v>
      </c>
      <c r="E99" s="1">
        <v>20713</v>
      </c>
      <c r="F99" t="str">
        <f>VLOOKUP(Orders[[#This Row],[Product ID]],Products[],2,0)</f>
        <v>Jumbo Bag Owls</v>
      </c>
      <c r="G99" s="1">
        <v>10</v>
      </c>
      <c r="H99" s="19">
        <v>2.08</v>
      </c>
      <c r="I99" s="19">
        <v>20.8</v>
      </c>
    </row>
    <row r="100" spans="1:9" x14ac:dyDescent="0.3">
      <c r="A100" s="1">
        <v>565386</v>
      </c>
      <c r="B100" s="2">
        <v>43710</v>
      </c>
      <c r="C100" t="s">
        <v>2</v>
      </c>
      <c r="D100" s="1">
        <v>17997</v>
      </c>
      <c r="E100" s="1">
        <v>22174</v>
      </c>
      <c r="F100" t="str">
        <f>VLOOKUP(Orders[[#This Row],[Product ID]],Products[],2,0)</f>
        <v>Photo Cube</v>
      </c>
      <c r="G100" s="1">
        <v>6</v>
      </c>
      <c r="H100" s="19">
        <v>1.65</v>
      </c>
      <c r="I100" s="19">
        <v>9.8999999999999986</v>
      </c>
    </row>
    <row r="101" spans="1:9" x14ac:dyDescent="0.3">
      <c r="A101" s="1">
        <v>565416</v>
      </c>
      <c r="B101" s="2">
        <v>43712</v>
      </c>
      <c r="C101" t="s">
        <v>5</v>
      </c>
      <c r="D101" s="1">
        <v>12710</v>
      </c>
      <c r="E101" s="1">
        <v>22197</v>
      </c>
      <c r="F101" t="str">
        <f>VLOOKUP(Orders[[#This Row],[Product ID]],Products[],2,0)</f>
        <v>Popcorn Holder</v>
      </c>
      <c r="G101" s="1">
        <v>12</v>
      </c>
      <c r="H101" s="19">
        <v>0.85</v>
      </c>
      <c r="I101" s="19">
        <v>10.199999999999999</v>
      </c>
    </row>
    <row r="102" spans="1:9" x14ac:dyDescent="0.3">
      <c r="A102" s="1">
        <v>565430</v>
      </c>
      <c r="B102" s="2">
        <v>43712</v>
      </c>
      <c r="C102" t="s">
        <v>5</v>
      </c>
      <c r="D102" s="1">
        <v>14335</v>
      </c>
      <c r="E102" s="1">
        <v>22174</v>
      </c>
      <c r="F102" t="str">
        <f>VLOOKUP(Orders[[#This Row],[Product ID]],Products[],2,0)</f>
        <v>Photo Cube</v>
      </c>
      <c r="G102" s="1">
        <v>12</v>
      </c>
      <c r="H102" s="19">
        <v>1.65</v>
      </c>
      <c r="I102" s="19">
        <v>19.799999999999997</v>
      </c>
    </row>
    <row r="103" spans="1:9" x14ac:dyDescent="0.3">
      <c r="A103" s="1">
        <v>565519</v>
      </c>
      <c r="B103" s="2">
        <v>43713</v>
      </c>
      <c r="C103" t="s">
        <v>8</v>
      </c>
      <c r="D103" s="1">
        <v>12502</v>
      </c>
      <c r="E103" s="1">
        <v>22741</v>
      </c>
      <c r="F103" t="str">
        <f>VLOOKUP(Orders[[#This Row],[Product ID]],Products[],2,0)</f>
        <v>Funky Diva Pen</v>
      </c>
      <c r="G103" s="1">
        <v>48</v>
      </c>
      <c r="H103" s="19">
        <v>0.85</v>
      </c>
      <c r="I103" s="19">
        <v>40.799999999999997</v>
      </c>
    </row>
    <row r="104" spans="1:9" x14ac:dyDescent="0.3">
      <c r="A104" s="1">
        <v>565765</v>
      </c>
      <c r="B104" s="2">
        <v>43714</v>
      </c>
      <c r="C104" t="s">
        <v>5</v>
      </c>
      <c r="D104" s="1">
        <v>12526</v>
      </c>
      <c r="E104" s="1">
        <v>20713</v>
      </c>
      <c r="F104" t="str">
        <f>VLOOKUP(Orders[[#This Row],[Product ID]],Products[],2,0)</f>
        <v>Jumbo Bag Owls</v>
      </c>
      <c r="G104" s="1">
        <v>10</v>
      </c>
      <c r="H104" s="19">
        <v>2.08</v>
      </c>
      <c r="I104" s="19">
        <v>20.8</v>
      </c>
    </row>
    <row r="105" spans="1:9" x14ac:dyDescent="0.3">
      <c r="A105" s="1">
        <v>565854</v>
      </c>
      <c r="B105" s="2">
        <v>43715</v>
      </c>
      <c r="C105" t="s">
        <v>3</v>
      </c>
      <c r="D105" s="1">
        <v>12490</v>
      </c>
      <c r="E105" s="1">
        <v>22197</v>
      </c>
      <c r="F105" t="str">
        <f>VLOOKUP(Orders[[#This Row],[Product ID]],Products[],2,0)</f>
        <v>Popcorn Holder</v>
      </c>
      <c r="G105" s="1">
        <v>36</v>
      </c>
      <c r="H105" s="19">
        <v>0.85</v>
      </c>
      <c r="I105" s="19">
        <v>30.599999999999998</v>
      </c>
    </row>
    <row r="106" spans="1:9" x14ac:dyDescent="0.3">
      <c r="A106" s="1">
        <v>565865</v>
      </c>
      <c r="B106" s="2">
        <v>43715</v>
      </c>
      <c r="C106" t="s">
        <v>3</v>
      </c>
      <c r="D106" s="1">
        <v>12637</v>
      </c>
      <c r="E106" s="1">
        <v>22174</v>
      </c>
      <c r="F106" t="str">
        <f>VLOOKUP(Orders[[#This Row],[Product ID]],Products[],2,0)</f>
        <v>Photo Cube</v>
      </c>
      <c r="G106" s="1">
        <v>12</v>
      </c>
      <c r="H106" s="19">
        <v>1.65</v>
      </c>
      <c r="I106" s="19">
        <v>19.799999999999997</v>
      </c>
    </row>
    <row r="107" spans="1:9" x14ac:dyDescent="0.3">
      <c r="A107" s="1">
        <v>565930</v>
      </c>
      <c r="B107" s="2">
        <v>43716</v>
      </c>
      <c r="C107" t="s">
        <v>3</v>
      </c>
      <c r="D107" s="1">
        <v>12685</v>
      </c>
      <c r="E107" s="1">
        <v>22174</v>
      </c>
      <c r="F107" t="str">
        <f>VLOOKUP(Orders[[#This Row],[Product ID]],Products[],2,0)</f>
        <v>Photo Cube</v>
      </c>
      <c r="G107" s="1">
        <v>12</v>
      </c>
      <c r="H107" s="19">
        <v>1.65</v>
      </c>
      <c r="I107" s="19">
        <v>19.799999999999997</v>
      </c>
    </row>
    <row r="108" spans="1:9" x14ac:dyDescent="0.3">
      <c r="A108" s="1">
        <v>565967</v>
      </c>
      <c r="B108" s="2">
        <v>43716</v>
      </c>
      <c r="C108" t="s">
        <v>4</v>
      </c>
      <c r="D108" s="1">
        <v>14646</v>
      </c>
      <c r="E108" s="1">
        <v>20713</v>
      </c>
      <c r="F108" t="str">
        <f>VLOOKUP(Orders[[#This Row],[Product ID]],Products[],2,0)</f>
        <v>Jumbo Bag Owls</v>
      </c>
      <c r="G108" s="1">
        <v>10</v>
      </c>
      <c r="H108" s="19">
        <v>2.08</v>
      </c>
      <c r="I108" s="19">
        <v>20.8</v>
      </c>
    </row>
    <row r="109" spans="1:9" x14ac:dyDescent="0.3">
      <c r="A109" s="1">
        <v>565967</v>
      </c>
      <c r="B109" s="2">
        <v>43716</v>
      </c>
      <c r="C109" t="s">
        <v>4</v>
      </c>
      <c r="D109" s="1">
        <v>14646</v>
      </c>
      <c r="E109" s="1">
        <v>22653</v>
      </c>
      <c r="F109" t="str">
        <f>VLOOKUP(Orders[[#This Row],[Product ID]],Products[],2,0)</f>
        <v xml:space="preserve">Button Box </v>
      </c>
      <c r="G109" s="1">
        <v>20</v>
      </c>
      <c r="H109" s="19">
        <v>1.95</v>
      </c>
      <c r="I109" s="19">
        <v>39</v>
      </c>
    </row>
    <row r="110" spans="1:9" x14ac:dyDescent="0.3">
      <c r="A110" s="1">
        <v>566076</v>
      </c>
      <c r="B110" s="2">
        <v>43717</v>
      </c>
      <c r="C110" t="s">
        <v>11</v>
      </c>
      <c r="D110" s="1">
        <v>12449</v>
      </c>
      <c r="E110" s="1">
        <v>21888</v>
      </c>
      <c r="F110" t="str">
        <f>VLOOKUP(Orders[[#This Row],[Product ID]],Products[],2,0)</f>
        <v>Bingo Set</v>
      </c>
      <c r="G110" s="1">
        <v>4</v>
      </c>
      <c r="H110" s="19">
        <v>3.75</v>
      </c>
      <c r="I110" s="19">
        <v>15</v>
      </c>
    </row>
    <row r="111" spans="1:9" x14ac:dyDescent="0.3">
      <c r="A111" s="1">
        <v>566163</v>
      </c>
      <c r="B111" s="2">
        <v>43717</v>
      </c>
      <c r="C111" t="s">
        <v>3</v>
      </c>
      <c r="D111" s="1">
        <v>12637</v>
      </c>
      <c r="E111" s="1">
        <v>22174</v>
      </c>
      <c r="F111" t="str">
        <f>VLOOKUP(Orders[[#This Row],[Product ID]],Products[],2,0)</f>
        <v>Photo Cube</v>
      </c>
      <c r="G111" s="1">
        <v>12</v>
      </c>
      <c r="H111" s="19">
        <v>1.65</v>
      </c>
      <c r="I111" s="19">
        <v>19.799999999999997</v>
      </c>
    </row>
    <row r="112" spans="1:9" x14ac:dyDescent="0.3">
      <c r="A112" s="1">
        <v>566195</v>
      </c>
      <c r="B112" s="2">
        <v>43717</v>
      </c>
      <c r="C112" t="s">
        <v>6</v>
      </c>
      <c r="D112" s="1">
        <v>12433</v>
      </c>
      <c r="E112" s="1">
        <v>22197</v>
      </c>
      <c r="F112" t="str">
        <f>VLOOKUP(Orders[[#This Row],[Product ID]],Products[],2,0)</f>
        <v>Popcorn Holder</v>
      </c>
      <c r="G112" s="1">
        <v>100</v>
      </c>
      <c r="H112" s="19">
        <v>0.72</v>
      </c>
      <c r="I112" s="19">
        <v>72</v>
      </c>
    </row>
    <row r="113" spans="1:9" x14ac:dyDescent="0.3">
      <c r="A113" s="1">
        <v>566567</v>
      </c>
      <c r="B113" s="2">
        <v>43721</v>
      </c>
      <c r="C113" t="s">
        <v>2</v>
      </c>
      <c r="D113" s="1">
        <v>16161</v>
      </c>
      <c r="E113" s="1">
        <v>20713</v>
      </c>
      <c r="F113" t="str">
        <f>VLOOKUP(Orders[[#This Row],[Product ID]],Products[],2,0)</f>
        <v>Jumbo Bag Owls</v>
      </c>
      <c r="G113" s="1">
        <v>10</v>
      </c>
      <c r="H113" s="19">
        <v>2.08</v>
      </c>
      <c r="I113" s="19">
        <v>20.8</v>
      </c>
    </row>
    <row r="114" spans="1:9" x14ac:dyDescent="0.3">
      <c r="A114" s="1">
        <v>566721</v>
      </c>
      <c r="B114" s="2">
        <v>43722</v>
      </c>
      <c r="C114" t="s">
        <v>2</v>
      </c>
      <c r="D114" s="1">
        <v>12921</v>
      </c>
      <c r="E114" s="1">
        <v>22653</v>
      </c>
      <c r="F114" t="str">
        <f>VLOOKUP(Orders[[#This Row],[Product ID]],Products[],2,0)</f>
        <v xml:space="preserve">Button Box </v>
      </c>
      <c r="G114" s="1">
        <v>10</v>
      </c>
      <c r="H114" s="19">
        <v>1.95</v>
      </c>
      <c r="I114" s="19">
        <v>19.5</v>
      </c>
    </row>
    <row r="115" spans="1:9" x14ac:dyDescent="0.3">
      <c r="A115" s="1">
        <v>567185</v>
      </c>
      <c r="B115" s="2">
        <v>43726</v>
      </c>
      <c r="C115" t="s">
        <v>2</v>
      </c>
      <c r="D115" s="1">
        <v>16370</v>
      </c>
      <c r="E115" s="1">
        <v>20713</v>
      </c>
      <c r="F115" t="str">
        <f>VLOOKUP(Orders[[#This Row],[Product ID]],Products[],2,0)</f>
        <v>Jumbo Bag Owls</v>
      </c>
      <c r="G115" s="1">
        <v>4</v>
      </c>
      <c r="H115" s="19">
        <v>2.08</v>
      </c>
      <c r="I115" s="19">
        <v>8.32</v>
      </c>
    </row>
    <row r="116" spans="1:9" x14ac:dyDescent="0.3">
      <c r="A116" s="1">
        <v>567280</v>
      </c>
      <c r="B116" s="2">
        <v>43727</v>
      </c>
      <c r="C116" t="s">
        <v>4</v>
      </c>
      <c r="D116" s="1">
        <v>14646</v>
      </c>
      <c r="E116" s="1">
        <v>20713</v>
      </c>
      <c r="F116" t="str">
        <f>VLOOKUP(Orders[[#This Row],[Product ID]],Products[],2,0)</f>
        <v>Jumbo Bag Owls</v>
      </c>
      <c r="G116" s="1">
        <v>100</v>
      </c>
      <c r="H116" s="19">
        <v>1.79</v>
      </c>
      <c r="I116" s="19">
        <v>179</v>
      </c>
    </row>
    <row r="117" spans="1:9" x14ac:dyDescent="0.3">
      <c r="A117" s="1">
        <v>567526</v>
      </c>
      <c r="B117" s="2">
        <v>43729</v>
      </c>
      <c r="C117" t="s">
        <v>12</v>
      </c>
      <c r="D117" s="1">
        <v>12435</v>
      </c>
      <c r="E117" s="1">
        <v>20713</v>
      </c>
      <c r="F117" t="str">
        <f>VLOOKUP(Orders[[#This Row],[Product ID]],Products[],2,0)</f>
        <v>Jumbo Bag Owls</v>
      </c>
      <c r="G117" s="1">
        <v>100</v>
      </c>
      <c r="H117" s="19">
        <v>1.79</v>
      </c>
      <c r="I117" s="19">
        <v>179</v>
      </c>
    </row>
    <row r="118" spans="1:9" x14ac:dyDescent="0.3">
      <c r="A118" s="1">
        <v>567552</v>
      </c>
      <c r="B118" s="2">
        <v>43729</v>
      </c>
      <c r="C118" t="s">
        <v>3</v>
      </c>
      <c r="D118" s="1">
        <v>12583</v>
      </c>
      <c r="E118" s="1">
        <v>22197</v>
      </c>
      <c r="F118" t="str">
        <f>VLOOKUP(Orders[[#This Row],[Product ID]],Products[],2,0)</f>
        <v>Popcorn Holder</v>
      </c>
      <c r="G118" s="1">
        <v>24</v>
      </c>
      <c r="H118" s="19">
        <v>0.85</v>
      </c>
      <c r="I118" s="19">
        <v>20.399999999999999</v>
      </c>
    </row>
    <row r="119" spans="1:9" x14ac:dyDescent="0.3">
      <c r="A119" s="1">
        <v>567795</v>
      </c>
      <c r="B119" s="2">
        <v>43730</v>
      </c>
      <c r="C119" t="s">
        <v>4</v>
      </c>
      <c r="D119" s="1">
        <v>14646</v>
      </c>
      <c r="E119" s="1">
        <v>20713</v>
      </c>
      <c r="F119" t="str">
        <f>VLOOKUP(Orders[[#This Row],[Product ID]],Products[],2,0)</f>
        <v>Jumbo Bag Owls</v>
      </c>
      <c r="G119" s="1">
        <v>100</v>
      </c>
      <c r="H119" s="19">
        <v>1.79</v>
      </c>
      <c r="I119" s="19">
        <v>179</v>
      </c>
    </row>
    <row r="120" spans="1:9" x14ac:dyDescent="0.3">
      <c r="A120" s="1">
        <v>567915</v>
      </c>
      <c r="B120" s="2">
        <v>43730</v>
      </c>
      <c r="C120" t="s">
        <v>3</v>
      </c>
      <c r="D120" s="1">
        <v>12579</v>
      </c>
      <c r="E120" s="1">
        <v>62018</v>
      </c>
      <c r="F120" t="str">
        <f>VLOOKUP(Orders[[#This Row],[Product ID]],Products[],2,0)</f>
        <v xml:space="preserve">Sombrero </v>
      </c>
      <c r="G120" s="1">
        <v>6</v>
      </c>
      <c r="H120" s="19">
        <v>1.95</v>
      </c>
      <c r="I120" s="19">
        <v>11.7</v>
      </c>
    </row>
    <row r="121" spans="1:9" x14ac:dyDescent="0.3">
      <c r="A121" s="1">
        <v>567924</v>
      </c>
      <c r="B121" s="2">
        <v>43730</v>
      </c>
      <c r="C121" t="s">
        <v>5</v>
      </c>
      <c r="D121" s="1">
        <v>12471</v>
      </c>
      <c r="E121" s="1">
        <v>22741</v>
      </c>
      <c r="F121" t="str">
        <f>VLOOKUP(Orders[[#This Row],[Product ID]],Products[],2,0)</f>
        <v>Funky Diva Pen</v>
      </c>
      <c r="G121" s="1">
        <v>48</v>
      </c>
      <c r="H121" s="19">
        <v>0.85</v>
      </c>
      <c r="I121" s="19">
        <v>40.799999999999997</v>
      </c>
    </row>
    <row r="122" spans="1:9" x14ac:dyDescent="0.3">
      <c r="A122" s="1">
        <v>567928</v>
      </c>
      <c r="B122" s="2">
        <v>43730</v>
      </c>
      <c r="C122" t="s">
        <v>11</v>
      </c>
      <c r="D122" s="1">
        <v>12380</v>
      </c>
      <c r="E122" s="1">
        <v>20713</v>
      </c>
      <c r="F122" t="str">
        <f>VLOOKUP(Orders[[#This Row],[Product ID]],Products[],2,0)</f>
        <v>Jumbo Bag Owls</v>
      </c>
      <c r="G122" s="1">
        <v>10</v>
      </c>
      <c r="H122" s="19">
        <v>2.08</v>
      </c>
      <c r="I122" s="19">
        <v>20.8</v>
      </c>
    </row>
    <row r="123" spans="1:9" x14ac:dyDescent="0.3">
      <c r="A123" s="1">
        <v>567938</v>
      </c>
      <c r="B123" s="2">
        <v>43730</v>
      </c>
      <c r="C123" t="s">
        <v>14</v>
      </c>
      <c r="D123" s="1">
        <v>12704</v>
      </c>
      <c r="E123" s="1">
        <v>22694</v>
      </c>
      <c r="F123" t="str">
        <f>VLOOKUP(Orders[[#This Row],[Product ID]],Products[],2,0)</f>
        <v xml:space="preserve">Wicker Star </v>
      </c>
      <c r="G123" s="1">
        <v>6</v>
      </c>
      <c r="H123" s="19">
        <v>2.1</v>
      </c>
      <c r="I123" s="19">
        <v>12.600000000000001</v>
      </c>
    </row>
    <row r="124" spans="1:9" x14ac:dyDescent="0.3">
      <c r="A124" s="1">
        <v>568040</v>
      </c>
      <c r="B124" s="2">
        <v>43731</v>
      </c>
      <c r="C124" t="s">
        <v>3</v>
      </c>
      <c r="D124" s="1">
        <v>12681</v>
      </c>
      <c r="E124" s="1">
        <v>22197</v>
      </c>
      <c r="F124" t="str">
        <f>VLOOKUP(Orders[[#This Row],[Product ID]],Products[],2,0)</f>
        <v>Popcorn Holder</v>
      </c>
      <c r="G124" s="1">
        <v>12</v>
      </c>
      <c r="H124" s="19">
        <v>0.85</v>
      </c>
      <c r="I124" s="19">
        <v>10.199999999999999</v>
      </c>
    </row>
    <row r="125" spans="1:9" x14ac:dyDescent="0.3">
      <c r="A125" s="1">
        <v>568179</v>
      </c>
      <c r="B125" s="2">
        <v>43733</v>
      </c>
      <c r="C125" t="s">
        <v>8</v>
      </c>
      <c r="D125" s="1">
        <v>12545</v>
      </c>
      <c r="E125" s="1">
        <v>22197</v>
      </c>
      <c r="F125" t="str">
        <f>VLOOKUP(Orders[[#This Row],[Product ID]],Products[],2,0)</f>
        <v>Popcorn Holder</v>
      </c>
      <c r="G125" s="1">
        <v>12</v>
      </c>
      <c r="H125" s="19">
        <v>0.85</v>
      </c>
      <c r="I125" s="19">
        <v>10.199999999999999</v>
      </c>
    </row>
    <row r="126" spans="1:9" x14ac:dyDescent="0.3">
      <c r="A126" s="1">
        <v>568650</v>
      </c>
      <c r="B126" s="2">
        <v>43736</v>
      </c>
      <c r="C126" t="s">
        <v>7</v>
      </c>
      <c r="D126" s="1">
        <v>13505</v>
      </c>
      <c r="E126" s="1">
        <v>22653</v>
      </c>
      <c r="F126" t="str">
        <f>VLOOKUP(Orders[[#This Row],[Product ID]],Products[],2,0)</f>
        <v xml:space="preserve">Button Box </v>
      </c>
      <c r="G126" s="1">
        <v>10</v>
      </c>
      <c r="H126" s="19">
        <v>1.95</v>
      </c>
      <c r="I126" s="19">
        <v>19.5</v>
      </c>
    </row>
    <row r="127" spans="1:9" x14ac:dyDescent="0.3">
      <c r="A127" s="1">
        <v>568650</v>
      </c>
      <c r="B127" s="2">
        <v>43736</v>
      </c>
      <c r="C127" t="s">
        <v>7</v>
      </c>
      <c r="D127" s="1">
        <v>13505</v>
      </c>
      <c r="E127" s="1">
        <v>22174</v>
      </c>
      <c r="F127" t="str">
        <f>VLOOKUP(Orders[[#This Row],[Product ID]],Products[],2,0)</f>
        <v>Photo Cube</v>
      </c>
      <c r="G127" s="1">
        <v>12</v>
      </c>
      <c r="H127" s="19">
        <v>1.65</v>
      </c>
      <c r="I127" s="19">
        <v>19.799999999999997</v>
      </c>
    </row>
    <row r="128" spans="1:9" x14ac:dyDescent="0.3">
      <c r="A128" s="1">
        <v>568953</v>
      </c>
      <c r="B128" s="2">
        <v>43737</v>
      </c>
      <c r="C128" t="s">
        <v>3</v>
      </c>
      <c r="D128" s="1">
        <v>12728</v>
      </c>
      <c r="E128" s="1">
        <v>22197</v>
      </c>
      <c r="F128" t="str">
        <f>VLOOKUP(Orders[[#This Row],[Product ID]],Products[],2,0)</f>
        <v>Popcorn Holder</v>
      </c>
      <c r="G128" s="1">
        <v>12</v>
      </c>
      <c r="H128" s="19">
        <v>0.85</v>
      </c>
      <c r="I128" s="19">
        <v>10.199999999999999</v>
      </c>
    </row>
    <row r="129" spans="1:9" x14ac:dyDescent="0.3">
      <c r="A129" s="1">
        <v>568953</v>
      </c>
      <c r="B129" s="2">
        <v>43737</v>
      </c>
      <c r="C129" t="s">
        <v>3</v>
      </c>
      <c r="D129" s="1">
        <v>12728</v>
      </c>
      <c r="E129" s="1">
        <v>22741</v>
      </c>
      <c r="F129" t="str">
        <f>VLOOKUP(Orders[[#This Row],[Product ID]],Products[],2,0)</f>
        <v>Funky Diva Pen</v>
      </c>
      <c r="G129" s="1">
        <v>48</v>
      </c>
      <c r="H129" s="19">
        <v>0.85</v>
      </c>
      <c r="I129" s="19">
        <v>40.799999999999997</v>
      </c>
    </row>
    <row r="130" spans="1:9" x14ac:dyDescent="0.3">
      <c r="A130" s="1">
        <v>569332</v>
      </c>
      <c r="B130" s="2">
        <v>43741</v>
      </c>
      <c r="C130" t="s">
        <v>3</v>
      </c>
      <c r="D130" s="1">
        <v>12637</v>
      </c>
      <c r="E130" s="1">
        <v>20713</v>
      </c>
      <c r="F130" t="str">
        <f>VLOOKUP(Orders[[#This Row],[Product ID]],Products[],2,0)</f>
        <v>Jumbo Bag Owls</v>
      </c>
      <c r="G130" s="1">
        <v>3</v>
      </c>
      <c r="H130" s="19">
        <v>2.08</v>
      </c>
      <c r="I130" s="19">
        <v>6.24</v>
      </c>
    </row>
    <row r="131" spans="1:9" x14ac:dyDescent="0.3">
      <c r="A131" s="1">
        <v>569486</v>
      </c>
      <c r="B131" s="2">
        <v>43742</v>
      </c>
      <c r="C131" t="s">
        <v>2</v>
      </c>
      <c r="D131" s="1">
        <v>15339</v>
      </c>
      <c r="E131" s="1">
        <v>22694</v>
      </c>
      <c r="F131" t="str">
        <f>VLOOKUP(Orders[[#This Row],[Product ID]],Products[],2,0)</f>
        <v xml:space="preserve">Wicker Star </v>
      </c>
      <c r="G131" s="1">
        <v>2</v>
      </c>
      <c r="H131" s="19">
        <v>2.1</v>
      </c>
      <c r="I131" s="19">
        <v>4.2</v>
      </c>
    </row>
    <row r="132" spans="1:9" x14ac:dyDescent="0.3">
      <c r="A132" s="1">
        <v>569562</v>
      </c>
      <c r="B132" s="2">
        <v>43743</v>
      </c>
      <c r="C132" t="s">
        <v>5</v>
      </c>
      <c r="D132" s="1">
        <v>12720</v>
      </c>
      <c r="E132" s="1">
        <v>22197</v>
      </c>
      <c r="F132" t="str">
        <f>VLOOKUP(Orders[[#This Row],[Product ID]],Products[],2,0)</f>
        <v>Popcorn Holder</v>
      </c>
      <c r="G132" s="1">
        <v>12</v>
      </c>
      <c r="H132" s="19">
        <v>0.85</v>
      </c>
      <c r="I132" s="19">
        <v>10.199999999999999</v>
      </c>
    </row>
    <row r="133" spans="1:9" x14ac:dyDescent="0.3">
      <c r="A133" s="1">
        <v>569640</v>
      </c>
      <c r="B133" s="2">
        <v>43743</v>
      </c>
      <c r="C133" t="s">
        <v>5</v>
      </c>
      <c r="D133" s="1">
        <v>12471</v>
      </c>
      <c r="E133" s="1">
        <v>22741</v>
      </c>
      <c r="F133" t="str">
        <f>VLOOKUP(Orders[[#This Row],[Product ID]],Products[],2,0)</f>
        <v>Funky Diva Pen</v>
      </c>
      <c r="G133" s="1">
        <v>96</v>
      </c>
      <c r="H133" s="19">
        <v>0.85</v>
      </c>
      <c r="I133" s="19">
        <v>81.599999999999994</v>
      </c>
    </row>
    <row r="134" spans="1:9" x14ac:dyDescent="0.3">
      <c r="A134" s="1">
        <v>569653</v>
      </c>
      <c r="B134" s="2">
        <v>43743</v>
      </c>
      <c r="C134" t="s">
        <v>7</v>
      </c>
      <c r="D134" s="1">
        <v>12451</v>
      </c>
      <c r="E134" s="1">
        <v>20713</v>
      </c>
      <c r="F134" t="str">
        <f>VLOOKUP(Orders[[#This Row],[Product ID]],Products[],2,0)</f>
        <v>Jumbo Bag Owls</v>
      </c>
      <c r="G134" s="1">
        <v>10</v>
      </c>
      <c r="H134" s="19">
        <v>2.08</v>
      </c>
      <c r="I134" s="19">
        <v>20.8</v>
      </c>
    </row>
    <row r="135" spans="1:9" x14ac:dyDescent="0.3">
      <c r="A135" s="1">
        <v>569844</v>
      </c>
      <c r="B135" s="2">
        <v>43744</v>
      </c>
      <c r="C135" t="s">
        <v>5</v>
      </c>
      <c r="D135" s="1">
        <v>12626</v>
      </c>
      <c r="E135" s="1">
        <v>20713</v>
      </c>
      <c r="F135" t="str">
        <f>VLOOKUP(Orders[[#This Row],[Product ID]],Products[],2,0)</f>
        <v>Jumbo Bag Owls</v>
      </c>
      <c r="G135" s="1">
        <v>10</v>
      </c>
      <c r="H135" s="19">
        <v>2.08</v>
      </c>
      <c r="I135" s="19">
        <v>20.8</v>
      </c>
    </row>
    <row r="136" spans="1:9" x14ac:dyDescent="0.3">
      <c r="A136" s="1">
        <v>569848</v>
      </c>
      <c r="B136" s="2">
        <v>43744</v>
      </c>
      <c r="C136" t="s">
        <v>2</v>
      </c>
      <c r="D136" s="1">
        <v>16316</v>
      </c>
      <c r="E136" s="1">
        <v>22197</v>
      </c>
      <c r="F136" t="str">
        <f>VLOOKUP(Orders[[#This Row],[Product ID]],Products[],2,0)</f>
        <v>Popcorn Holder</v>
      </c>
      <c r="G136" s="1">
        <v>24</v>
      </c>
      <c r="H136" s="19">
        <v>0.85</v>
      </c>
      <c r="I136" s="19">
        <v>20.399999999999999</v>
      </c>
    </row>
    <row r="137" spans="1:9" x14ac:dyDescent="0.3">
      <c r="A137" s="1">
        <v>569860</v>
      </c>
      <c r="B137" s="2">
        <v>43744</v>
      </c>
      <c r="C137" t="s">
        <v>5</v>
      </c>
      <c r="D137" s="1">
        <v>13812</v>
      </c>
      <c r="E137" s="1">
        <v>22197</v>
      </c>
      <c r="F137" t="str">
        <f>VLOOKUP(Orders[[#This Row],[Product ID]],Products[],2,0)</f>
        <v>Popcorn Holder</v>
      </c>
      <c r="G137" s="1">
        <v>12</v>
      </c>
      <c r="H137" s="19">
        <v>0.85</v>
      </c>
      <c r="I137" s="19">
        <v>10.199999999999999</v>
      </c>
    </row>
    <row r="138" spans="1:9" x14ac:dyDescent="0.3">
      <c r="A138" s="1">
        <v>569866</v>
      </c>
      <c r="B138" s="2">
        <v>43744</v>
      </c>
      <c r="C138" t="s">
        <v>9</v>
      </c>
      <c r="D138" s="1">
        <v>12757</v>
      </c>
      <c r="E138" s="1">
        <v>20713</v>
      </c>
      <c r="F138" t="str">
        <f>VLOOKUP(Orders[[#This Row],[Product ID]],Products[],2,0)</f>
        <v>Jumbo Bag Owls</v>
      </c>
      <c r="G138" s="1">
        <v>10</v>
      </c>
      <c r="H138" s="19">
        <v>2.08</v>
      </c>
      <c r="I138" s="19">
        <v>20.8</v>
      </c>
    </row>
    <row r="139" spans="1:9" x14ac:dyDescent="0.3">
      <c r="A139" s="1">
        <v>569866</v>
      </c>
      <c r="B139" s="2">
        <v>43744</v>
      </c>
      <c r="C139" t="s">
        <v>9</v>
      </c>
      <c r="D139" s="1">
        <v>12757</v>
      </c>
      <c r="E139" s="1">
        <v>22741</v>
      </c>
      <c r="F139" t="str">
        <f>VLOOKUP(Orders[[#This Row],[Product ID]],Products[],2,0)</f>
        <v>Funky Diva Pen</v>
      </c>
      <c r="G139" s="1">
        <v>12</v>
      </c>
      <c r="H139" s="19">
        <v>0.85</v>
      </c>
      <c r="I139" s="19">
        <v>10.199999999999999</v>
      </c>
    </row>
    <row r="140" spans="1:9" x14ac:dyDescent="0.3">
      <c r="A140" s="1">
        <v>570249</v>
      </c>
      <c r="B140" s="2">
        <v>43748</v>
      </c>
      <c r="C140" t="s">
        <v>2</v>
      </c>
      <c r="D140" s="1">
        <v>17509</v>
      </c>
      <c r="E140" s="1">
        <v>21888</v>
      </c>
      <c r="F140" t="str">
        <f>VLOOKUP(Orders[[#This Row],[Product ID]],Products[],2,0)</f>
        <v>Bingo Set</v>
      </c>
      <c r="G140" s="1">
        <v>4</v>
      </c>
      <c r="H140" s="19">
        <v>3.75</v>
      </c>
      <c r="I140" s="19">
        <v>15</v>
      </c>
    </row>
    <row r="141" spans="1:9" x14ac:dyDescent="0.3">
      <c r="A141" s="1">
        <v>570653</v>
      </c>
      <c r="B141" s="2">
        <v>43749</v>
      </c>
      <c r="C141" t="s">
        <v>2</v>
      </c>
      <c r="D141" s="1">
        <v>14710</v>
      </c>
      <c r="E141" s="1">
        <v>22197</v>
      </c>
      <c r="F141" t="str">
        <f>VLOOKUP(Orders[[#This Row],[Product ID]],Products[],2,0)</f>
        <v>Popcorn Holder</v>
      </c>
      <c r="G141" s="1">
        <v>6</v>
      </c>
      <c r="H141" s="19">
        <v>0.85</v>
      </c>
      <c r="I141" s="19">
        <v>5.0999999999999996</v>
      </c>
    </row>
    <row r="142" spans="1:9" x14ac:dyDescent="0.3">
      <c r="A142" s="1">
        <v>570672</v>
      </c>
      <c r="B142" s="2">
        <v>43749</v>
      </c>
      <c r="C142" t="s">
        <v>3</v>
      </c>
      <c r="D142" s="1">
        <v>12536</v>
      </c>
      <c r="E142" s="1">
        <v>21888</v>
      </c>
      <c r="F142" t="str">
        <f>VLOOKUP(Orders[[#This Row],[Product ID]],Products[],2,0)</f>
        <v>Bingo Set</v>
      </c>
      <c r="G142" s="1">
        <v>4</v>
      </c>
      <c r="H142" s="19">
        <v>3.75</v>
      </c>
      <c r="I142" s="19">
        <v>15</v>
      </c>
    </row>
    <row r="143" spans="1:9" x14ac:dyDescent="0.3">
      <c r="A143" s="1">
        <v>570833</v>
      </c>
      <c r="B143" s="2">
        <v>43750</v>
      </c>
      <c r="C143" t="s">
        <v>2</v>
      </c>
      <c r="D143" s="1">
        <v>14834</v>
      </c>
      <c r="E143" s="1">
        <v>22197</v>
      </c>
      <c r="F143" t="str">
        <f>VLOOKUP(Orders[[#This Row],[Product ID]],Products[],2,0)</f>
        <v>Popcorn Holder</v>
      </c>
      <c r="G143" s="1">
        <v>24</v>
      </c>
      <c r="H143" s="19">
        <v>0.85</v>
      </c>
      <c r="I143" s="19">
        <v>20.399999999999999</v>
      </c>
    </row>
    <row r="144" spans="1:9" x14ac:dyDescent="0.3">
      <c r="A144" s="1">
        <v>570851</v>
      </c>
      <c r="B144" s="2">
        <v>43750</v>
      </c>
      <c r="C144" t="s">
        <v>3</v>
      </c>
      <c r="D144" s="1">
        <v>12583</v>
      </c>
      <c r="E144" s="1">
        <v>22197</v>
      </c>
      <c r="F144" t="str">
        <f>VLOOKUP(Orders[[#This Row],[Product ID]],Products[],2,0)</f>
        <v>Popcorn Holder</v>
      </c>
      <c r="G144" s="1">
        <v>12</v>
      </c>
      <c r="H144" s="19">
        <v>0.85</v>
      </c>
      <c r="I144" s="19">
        <v>10.199999999999999</v>
      </c>
    </row>
    <row r="145" spans="1:9" x14ac:dyDescent="0.3">
      <c r="A145" s="1">
        <v>570964</v>
      </c>
      <c r="B145" s="2">
        <v>43751</v>
      </c>
      <c r="C145" t="s">
        <v>9</v>
      </c>
      <c r="D145" s="1">
        <v>12766</v>
      </c>
      <c r="E145" s="1">
        <v>21888</v>
      </c>
      <c r="F145" t="str">
        <f>VLOOKUP(Orders[[#This Row],[Product ID]],Products[],2,0)</f>
        <v>Bingo Set</v>
      </c>
      <c r="G145" s="1">
        <v>4</v>
      </c>
      <c r="H145" s="19">
        <v>3.75</v>
      </c>
      <c r="I145" s="19">
        <v>15</v>
      </c>
    </row>
    <row r="146" spans="1:9" x14ac:dyDescent="0.3">
      <c r="A146" s="1">
        <v>571227</v>
      </c>
      <c r="B146" s="2">
        <v>43752</v>
      </c>
      <c r="C146" t="s">
        <v>5</v>
      </c>
      <c r="D146" s="1">
        <v>12477</v>
      </c>
      <c r="E146" s="1">
        <v>21116</v>
      </c>
      <c r="F146" t="str">
        <f>VLOOKUP(Orders[[#This Row],[Product ID]],Products[],2,0)</f>
        <v>Owl Doorstop</v>
      </c>
      <c r="G146" s="1">
        <v>6</v>
      </c>
      <c r="H146" s="19">
        <v>4.95</v>
      </c>
      <c r="I146" s="19">
        <v>29.700000000000003</v>
      </c>
    </row>
    <row r="147" spans="1:9" x14ac:dyDescent="0.3">
      <c r="A147" s="1">
        <v>571280</v>
      </c>
      <c r="B147" s="2">
        <v>43754</v>
      </c>
      <c r="C147" t="s">
        <v>2</v>
      </c>
      <c r="D147" s="1">
        <v>18122</v>
      </c>
      <c r="E147" s="1">
        <v>22197</v>
      </c>
      <c r="F147" t="str">
        <f>VLOOKUP(Orders[[#This Row],[Product ID]],Products[],2,0)</f>
        <v>Popcorn Holder</v>
      </c>
      <c r="G147" s="1">
        <v>6</v>
      </c>
      <c r="H147" s="19">
        <v>0.85</v>
      </c>
      <c r="I147" s="19">
        <v>5.0999999999999996</v>
      </c>
    </row>
    <row r="148" spans="1:9" x14ac:dyDescent="0.3">
      <c r="A148" s="1">
        <v>571328</v>
      </c>
      <c r="B148" s="2">
        <v>43755</v>
      </c>
      <c r="C148" t="s">
        <v>5</v>
      </c>
      <c r="D148" s="1">
        <v>12473</v>
      </c>
      <c r="E148" s="1">
        <v>22741</v>
      </c>
      <c r="F148" t="str">
        <f>VLOOKUP(Orders[[#This Row],[Product ID]],Products[],2,0)</f>
        <v>Funky Diva Pen</v>
      </c>
      <c r="G148" s="1">
        <v>48</v>
      </c>
      <c r="H148" s="19">
        <v>0.85</v>
      </c>
      <c r="I148" s="19">
        <v>40.799999999999997</v>
      </c>
    </row>
    <row r="149" spans="1:9" x14ac:dyDescent="0.3">
      <c r="A149" s="1">
        <v>571670</v>
      </c>
      <c r="B149" s="2">
        <v>43756</v>
      </c>
      <c r="C149" t="s">
        <v>10</v>
      </c>
      <c r="D149" s="1">
        <v>12611</v>
      </c>
      <c r="E149" s="1">
        <v>22197</v>
      </c>
      <c r="F149" t="str">
        <f>VLOOKUP(Orders[[#This Row],[Product ID]],Products[],2,0)</f>
        <v>Popcorn Holder</v>
      </c>
      <c r="G149" s="1">
        <v>12</v>
      </c>
      <c r="H149" s="19">
        <v>0.85</v>
      </c>
      <c r="I149" s="19">
        <v>10.199999999999999</v>
      </c>
    </row>
    <row r="150" spans="1:9" x14ac:dyDescent="0.3">
      <c r="A150" s="1">
        <v>571904</v>
      </c>
      <c r="B150" s="2">
        <v>43757</v>
      </c>
      <c r="C150" t="s">
        <v>5</v>
      </c>
      <c r="D150" s="1">
        <v>12522</v>
      </c>
      <c r="E150" s="1">
        <v>21116</v>
      </c>
      <c r="F150" t="str">
        <f>VLOOKUP(Orders[[#This Row],[Product ID]],Products[],2,0)</f>
        <v>Owl Doorstop</v>
      </c>
      <c r="G150" s="1">
        <v>3</v>
      </c>
      <c r="H150" s="19">
        <v>4.95</v>
      </c>
      <c r="I150" s="19">
        <v>14.850000000000001</v>
      </c>
    </row>
    <row r="151" spans="1:9" x14ac:dyDescent="0.3">
      <c r="A151" s="1">
        <v>572058</v>
      </c>
      <c r="B151" s="2">
        <v>43758</v>
      </c>
      <c r="C151" t="s">
        <v>2</v>
      </c>
      <c r="D151" s="1">
        <v>18252</v>
      </c>
      <c r="E151" s="1">
        <v>23417</v>
      </c>
      <c r="F151" t="str">
        <f>VLOOKUP(Orders[[#This Row],[Product ID]],Products[],2,0)</f>
        <v>Bathroom Hook</v>
      </c>
      <c r="G151" s="1">
        <v>1</v>
      </c>
      <c r="H151" s="19">
        <v>1.65</v>
      </c>
      <c r="I151" s="19">
        <v>1.65</v>
      </c>
    </row>
    <row r="152" spans="1:9" x14ac:dyDescent="0.3">
      <c r="A152" s="1">
        <v>572065</v>
      </c>
      <c r="B152" s="2">
        <v>43758</v>
      </c>
      <c r="C152" t="s">
        <v>8</v>
      </c>
      <c r="D152" s="1">
        <v>12556</v>
      </c>
      <c r="E152" s="1">
        <v>22197</v>
      </c>
      <c r="F152" t="str">
        <f>VLOOKUP(Orders[[#This Row],[Product ID]],Products[],2,0)</f>
        <v>Popcorn Holder</v>
      </c>
      <c r="G152" s="1">
        <v>3</v>
      </c>
      <c r="H152" s="19">
        <v>0.85</v>
      </c>
      <c r="I152" s="19">
        <v>2.5499999999999998</v>
      </c>
    </row>
    <row r="153" spans="1:9" x14ac:dyDescent="0.3">
      <c r="A153" s="1">
        <v>572327</v>
      </c>
      <c r="B153" s="2">
        <v>43762</v>
      </c>
      <c r="C153" t="s">
        <v>2</v>
      </c>
      <c r="D153" s="1">
        <v>15277</v>
      </c>
      <c r="E153" s="1">
        <v>21888</v>
      </c>
      <c r="F153" t="str">
        <f>VLOOKUP(Orders[[#This Row],[Product ID]],Products[],2,0)</f>
        <v>Bingo Set</v>
      </c>
      <c r="G153" s="1">
        <v>8</v>
      </c>
      <c r="H153" s="19">
        <v>3.75</v>
      </c>
      <c r="I153" s="19">
        <v>30</v>
      </c>
    </row>
    <row r="154" spans="1:9" x14ac:dyDescent="0.3">
      <c r="A154" s="1">
        <v>572887</v>
      </c>
      <c r="B154" s="2">
        <v>43764</v>
      </c>
      <c r="C154" t="s">
        <v>11</v>
      </c>
      <c r="D154" s="1">
        <v>12362</v>
      </c>
      <c r="E154" s="1">
        <v>22174</v>
      </c>
      <c r="F154" t="str">
        <f>VLOOKUP(Orders[[#This Row],[Product ID]],Products[],2,0)</f>
        <v>Photo Cube</v>
      </c>
      <c r="G154" s="1">
        <v>12</v>
      </c>
      <c r="H154" s="19">
        <v>1.65</v>
      </c>
      <c r="I154" s="19">
        <v>19.799999999999997</v>
      </c>
    </row>
    <row r="155" spans="1:9" x14ac:dyDescent="0.3">
      <c r="A155" s="1">
        <v>573333</v>
      </c>
      <c r="B155" s="2">
        <v>43768</v>
      </c>
      <c r="C155" t="s">
        <v>13</v>
      </c>
      <c r="D155" s="1">
        <v>12483</v>
      </c>
      <c r="E155" s="1">
        <v>21888</v>
      </c>
      <c r="F155" t="str">
        <f>VLOOKUP(Orders[[#This Row],[Product ID]],Products[],2,0)</f>
        <v>Bingo Set</v>
      </c>
      <c r="G155" s="1">
        <v>4</v>
      </c>
      <c r="H155" s="19">
        <v>3.75</v>
      </c>
      <c r="I155" s="19">
        <v>15</v>
      </c>
    </row>
    <row r="156" spans="1:9" x14ac:dyDescent="0.3">
      <c r="A156" s="1">
        <v>573343</v>
      </c>
      <c r="B156" s="2">
        <v>43768</v>
      </c>
      <c r="C156" t="s">
        <v>2</v>
      </c>
      <c r="D156" s="1">
        <v>13566</v>
      </c>
      <c r="E156" s="1">
        <v>21888</v>
      </c>
      <c r="F156" t="str">
        <f>VLOOKUP(Orders[[#This Row],[Product ID]],Products[],2,0)</f>
        <v>Bingo Set</v>
      </c>
      <c r="G156" s="1">
        <v>2</v>
      </c>
      <c r="H156" s="19">
        <v>3.75</v>
      </c>
      <c r="I156" s="19">
        <v>7.5</v>
      </c>
    </row>
    <row r="157" spans="1:9" x14ac:dyDescent="0.3">
      <c r="A157" s="1">
        <v>573656</v>
      </c>
      <c r="B157" s="2">
        <v>43769</v>
      </c>
      <c r="C157" t="s">
        <v>11</v>
      </c>
      <c r="D157" s="1">
        <v>12417</v>
      </c>
      <c r="E157" s="1">
        <v>22741</v>
      </c>
      <c r="F157" t="str">
        <f>VLOOKUP(Orders[[#This Row],[Product ID]],Products[],2,0)</f>
        <v>Funky Diva Pen</v>
      </c>
      <c r="G157" s="1">
        <v>48</v>
      </c>
      <c r="H157" s="19">
        <v>0.85</v>
      </c>
      <c r="I157" s="19">
        <v>40.799999999999997</v>
      </c>
    </row>
    <row r="158" spans="1:9" x14ac:dyDescent="0.3">
      <c r="A158" s="1">
        <v>573814</v>
      </c>
      <c r="B158" s="2">
        <v>43770</v>
      </c>
      <c r="C158" t="s">
        <v>2</v>
      </c>
      <c r="D158" s="1">
        <v>13268</v>
      </c>
      <c r="E158" s="1">
        <v>23417</v>
      </c>
      <c r="F158" t="str">
        <f>VLOOKUP(Orders[[#This Row],[Product ID]],Products[],2,0)</f>
        <v>Bathroom Hook</v>
      </c>
      <c r="G158" s="1">
        <v>4</v>
      </c>
      <c r="H158" s="19">
        <v>1.65</v>
      </c>
      <c r="I158" s="19">
        <v>6.6</v>
      </c>
    </row>
    <row r="159" spans="1:9" x14ac:dyDescent="0.3">
      <c r="A159" s="1">
        <v>573889</v>
      </c>
      <c r="B159" s="2">
        <v>43770</v>
      </c>
      <c r="C159" t="s">
        <v>2</v>
      </c>
      <c r="D159" s="1">
        <v>13571</v>
      </c>
      <c r="E159" s="1">
        <v>22197</v>
      </c>
      <c r="F159" t="str">
        <f>VLOOKUP(Orders[[#This Row],[Product ID]],Products[],2,0)</f>
        <v>Popcorn Holder</v>
      </c>
      <c r="G159" s="1">
        <v>15</v>
      </c>
      <c r="H159" s="19">
        <v>0.85</v>
      </c>
      <c r="I159" s="19">
        <v>12.75</v>
      </c>
    </row>
    <row r="160" spans="1:9" x14ac:dyDescent="0.3">
      <c r="A160" s="1">
        <v>574093</v>
      </c>
      <c r="B160" s="2">
        <v>43772</v>
      </c>
      <c r="C160" t="s">
        <v>3</v>
      </c>
      <c r="D160" s="1">
        <v>12437</v>
      </c>
      <c r="E160" s="1">
        <v>22197</v>
      </c>
      <c r="F160" t="str">
        <f>VLOOKUP(Orders[[#This Row],[Product ID]],Products[],2,0)</f>
        <v>Popcorn Holder</v>
      </c>
      <c r="G160" s="1">
        <v>12</v>
      </c>
      <c r="H160" s="19">
        <v>0.85</v>
      </c>
      <c r="I160" s="19">
        <v>10.199999999999999</v>
      </c>
    </row>
    <row r="161" spans="1:9" x14ac:dyDescent="0.3">
      <c r="A161" s="1">
        <v>574329</v>
      </c>
      <c r="B161" s="2">
        <v>43773</v>
      </c>
      <c r="C161" t="s">
        <v>11</v>
      </c>
      <c r="D161" s="1">
        <v>12362</v>
      </c>
      <c r="E161" s="1">
        <v>22197</v>
      </c>
      <c r="F161" t="str">
        <f>VLOOKUP(Orders[[#This Row],[Product ID]],Products[],2,0)</f>
        <v>Popcorn Holder</v>
      </c>
      <c r="G161" s="1">
        <v>36</v>
      </c>
      <c r="H161" s="19">
        <v>0.85</v>
      </c>
      <c r="I161" s="19">
        <v>30.599999999999998</v>
      </c>
    </row>
    <row r="162" spans="1:9" x14ac:dyDescent="0.3">
      <c r="A162" s="1">
        <v>574501</v>
      </c>
      <c r="B162" s="2">
        <v>43773</v>
      </c>
      <c r="C162" t="s">
        <v>3</v>
      </c>
      <c r="D162" s="1">
        <v>12577</v>
      </c>
      <c r="E162" s="1">
        <v>22174</v>
      </c>
      <c r="F162" t="str">
        <f>VLOOKUP(Orders[[#This Row],[Product ID]],Products[],2,0)</f>
        <v>Photo Cube</v>
      </c>
      <c r="G162" s="1">
        <v>3</v>
      </c>
      <c r="H162" s="19">
        <v>1.65</v>
      </c>
      <c r="I162" s="19">
        <v>4.9499999999999993</v>
      </c>
    </row>
    <row r="163" spans="1:9" x14ac:dyDescent="0.3">
      <c r="A163" s="1">
        <v>574506</v>
      </c>
      <c r="B163" s="2">
        <v>43773</v>
      </c>
      <c r="C163" t="s">
        <v>3</v>
      </c>
      <c r="D163" s="1">
        <v>12577</v>
      </c>
      <c r="E163" s="1">
        <v>22197</v>
      </c>
      <c r="F163" t="str">
        <f>VLOOKUP(Orders[[#This Row],[Product ID]],Products[],2,0)</f>
        <v>Popcorn Holder</v>
      </c>
      <c r="G163" s="1">
        <v>2</v>
      </c>
      <c r="H163" s="19">
        <v>0.85</v>
      </c>
      <c r="I163" s="19">
        <v>1.7</v>
      </c>
    </row>
    <row r="164" spans="1:9" x14ac:dyDescent="0.3">
      <c r="A164" s="1">
        <v>574506</v>
      </c>
      <c r="B164" s="2">
        <v>43773</v>
      </c>
      <c r="C164" t="s">
        <v>3</v>
      </c>
      <c r="D164" s="1">
        <v>12577</v>
      </c>
      <c r="E164" s="1">
        <v>22197</v>
      </c>
      <c r="F164" t="str">
        <f>VLOOKUP(Orders[[#This Row],[Product ID]],Products[],2,0)</f>
        <v>Popcorn Holder</v>
      </c>
      <c r="G164" s="1">
        <v>4</v>
      </c>
      <c r="H164" s="19">
        <v>0.85</v>
      </c>
      <c r="I164" s="19">
        <v>3.4</v>
      </c>
    </row>
    <row r="165" spans="1:9" x14ac:dyDescent="0.3">
      <c r="A165" s="1">
        <v>574550</v>
      </c>
      <c r="B165" s="2">
        <v>43773</v>
      </c>
      <c r="C165" t="s">
        <v>8</v>
      </c>
      <c r="D165" s="1">
        <v>12484</v>
      </c>
      <c r="E165" s="1">
        <v>22197</v>
      </c>
      <c r="F165" t="str">
        <f>VLOOKUP(Orders[[#This Row],[Product ID]],Products[],2,0)</f>
        <v>Popcorn Holder</v>
      </c>
      <c r="G165" s="1">
        <v>12</v>
      </c>
      <c r="H165" s="19">
        <v>0.85</v>
      </c>
      <c r="I165" s="19">
        <v>10.199999999999999</v>
      </c>
    </row>
    <row r="166" spans="1:9" x14ac:dyDescent="0.3">
      <c r="A166" s="1">
        <v>574575</v>
      </c>
      <c r="B166" s="2">
        <v>43773</v>
      </c>
      <c r="C166" t="s">
        <v>2</v>
      </c>
      <c r="D166" s="1">
        <v>14971</v>
      </c>
      <c r="E166" s="1">
        <v>22694</v>
      </c>
      <c r="F166" t="str">
        <f>VLOOKUP(Orders[[#This Row],[Product ID]],Products[],2,0)</f>
        <v xml:space="preserve">Wicker Star </v>
      </c>
      <c r="G166" s="1">
        <v>2</v>
      </c>
      <c r="H166" s="19">
        <v>2.1</v>
      </c>
      <c r="I166" s="19">
        <v>4.2</v>
      </c>
    </row>
    <row r="167" spans="1:9" x14ac:dyDescent="0.3">
      <c r="A167" s="1">
        <v>574709</v>
      </c>
      <c r="B167" s="2">
        <v>43775</v>
      </c>
      <c r="C167" t="s">
        <v>2</v>
      </c>
      <c r="D167" s="1">
        <v>17768</v>
      </c>
      <c r="E167" s="1">
        <v>22197</v>
      </c>
      <c r="F167" t="str">
        <f>VLOOKUP(Orders[[#This Row],[Product ID]],Products[],2,0)</f>
        <v>Popcorn Holder</v>
      </c>
      <c r="G167" s="1">
        <v>22</v>
      </c>
      <c r="H167" s="19">
        <v>0.85</v>
      </c>
      <c r="I167" s="19">
        <v>18.7</v>
      </c>
    </row>
    <row r="168" spans="1:9" x14ac:dyDescent="0.3">
      <c r="A168" s="1">
        <v>574714</v>
      </c>
      <c r="B168" s="2">
        <v>43775</v>
      </c>
      <c r="C168" t="s">
        <v>2</v>
      </c>
      <c r="D168" s="1">
        <v>15427</v>
      </c>
      <c r="E168" s="1">
        <v>22197</v>
      </c>
      <c r="F168" t="str">
        <f>VLOOKUP(Orders[[#This Row],[Product ID]],Products[],2,0)</f>
        <v>Popcorn Holder</v>
      </c>
      <c r="G168" s="1">
        <v>4</v>
      </c>
      <c r="H168" s="19">
        <v>0.85</v>
      </c>
      <c r="I168" s="19">
        <v>3.4</v>
      </c>
    </row>
    <row r="169" spans="1:9" x14ac:dyDescent="0.3">
      <c r="A169" s="1">
        <v>574740</v>
      </c>
      <c r="B169" s="2">
        <v>43775</v>
      </c>
      <c r="C169" t="s">
        <v>7</v>
      </c>
      <c r="D169" s="1">
        <v>12357</v>
      </c>
      <c r="E169" s="1">
        <v>22190</v>
      </c>
      <c r="F169" t="str">
        <f>VLOOKUP(Orders[[#This Row],[Product ID]],Products[],2,0)</f>
        <v>Local Cafe Mug</v>
      </c>
      <c r="G169" s="1">
        <v>12</v>
      </c>
      <c r="H169" s="19">
        <v>2.1</v>
      </c>
      <c r="I169" s="19">
        <v>25.200000000000003</v>
      </c>
    </row>
    <row r="170" spans="1:9" x14ac:dyDescent="0.3">
      <c r="A170" s="1">
        <v>574740</v>
      </c>
      <c r="B170" s="2">
        <v>43775</v>
      </c>
      <c r="C170" t="s">
        <v>7</v>
      </c>
      <c r="D170" s="1">
        <v>12357</v>
      </c>
      <c r="E170" s="1">
        <v>21116</v>
      </c>
      <c r="F170" t="str">
        <f>VLOOKUP(Orders[[#This Row],[Product ID]],Products[],2,0)</f>
        <v>Owl Doorstop</v>
      </c>
      <c r="G170" s="1">
        <v>16</v>
      </c>
      <c r="H170" s="19">
        <v>4.25</v>
      </c>
      <c r="I170" s="19">
        <v>68</v>
      </c>
    </row>
    <row r="171" spans="1:9" x14ac:dyDescent="0.3">
      <c r="A171" s="1">
        <v>575067</v>
      </c>
      <c r="B171" s="2">
        <v>43777</v>
      </c>
      <c r="C171" t="s">
        <v>3</v>
      </c>
      <c r="D171" s="1">
        <v>12583</v>
      </c>
      <c r="E171" s="1">
        <v>22197</v>
      </c>
      <c r="F171" t="str">
        <f>VLOOKUP(Orders[[#This Row],[Product ID]],Products[],2,0)</f>
        <v>Popcorn Holder</v>
      </c>
      <c r="G171" s="1">
        <v>24</v>
      </c>
      <c r="H171" s="19">
        <v>0.85</v>
      </c>
      <c r="I171" s="19">
        <v>20.399999999999999</v>
      </c>
    </row>
    <row r="172" spans="1:9" x14ac:dyDescent="0.3">
      <c r="A172" s="1">
        <v>575331</v>
      </c>
      <c r="B172" s="2">
        <v>43778</v>
      </c>
      <c r="C172" t="s">
        <v>2</v>
      </c>
      <c r="D172" s="1">
        <v>13209</v>
      </c>
      <c r="E172" s="1">
        <v>22197</v>
      </c>
      <c r="F172" t="str">
        <f>VLOOKUP(Orders[[#This Row],[Product ID]],Products[],2,0)</f>
        <v>Popcorn Holder</v>
      </c>
      <c r="G172" s="1">
        <v>12</v>
      </c>
      <c r="H172" s="19">
        <v>0.85</v>
      </c>
      <c r="I172" s="19">
        <v>10.199999999999999</v>
      </c>
    </row>
    <row r="173" spans="1:9" x14ac:dyDescent="0.3">
      <c r="A173" s="1">
        <v>575507</v>
      </c>
      <c r="B173" s="2">
        <v>43779</v>
      </c>
      <c r="C173" t="s">
        <v>2</v>
      </c>
      <c r="D173" s="1">
        <v>17197</v>
      </c>
      <c r="E173" s="1">
        <v>21888</v>
      </c>
      <c r="F173" t="str">
        <f>VLOOKUP(Orders[[#This Row],[Product ID]],Products[],2,0)</f>
        <v>Bingo Set</v>
      </c>
      <c r="G173" s="1">
        <v>4</v>
      </c>
      <c r="H173" s="19">
        <v>3.75</v>
      </c>
      <c r="I173" s="19">
        <v>15</v>
      </c>
    </row>
    <row r="174" spans="1:9" x14ac:dyDescent="0.3">
      <c r="A174" s="1">
        <v>575514</v>
      </c>
      <c r="B174" s="2">
        <v>43779</v>
      </c>
      <c r="C174" t="s">
        <v>8</v>
      </c>
      <c r="D174" s="1">
        <v>12541</v>
      </c>
      <c r="E174" s="1">
        <v>22197</v>
      </c>
      <c r="F174" t="str">
        <f>VLOOKUP(Orders[[#This Row],[Product ID]],Products[],2,0)</f>
        <v>Popcorn Holder</v>
      </c>
      <c r="G174" s="1">
        <v>24</v>
      </c>
      <c r="H174" s="19">
        <v>0.85</v>
      </c>
      <c r="I174" s="19">
        <v>20.399999999999999</v>
      </c>
    </row>
    <row r="175" spans="1:9" x14ac:dyDescent="0.3">
      <c r="A175" s="1">
        <v>575880</v>
      </c>
      <c r="B175" s="2">
        <v>43780</v>
      </c>
      <c r="C175" t="s">
        <v>3</v>
      </c>
      <c r="D175" s="1">
        <v>12726</v>
      </c>
      <c r="E175" s="1">
        <v>21888</v>
      </c>
      <c r="F175" t="str">
        <f>VLOOKUP(Orders[[#This Row],[Product ID]],Products[],2,0)</f>
        <v>Bingo Set</v>
      </c>
      <c r="G175" s="1">
        <v>4</v>
      </c>
      <c r="H175" s="19">
        <v>3.75</v>
      </c>
      <c r="I175" s="19">
        <v>15</v>
      </c>
    </row>
    <row r="176" spans="1:9" x14ac:dyDescent="0.3">
      <c r="A176" s="1">
        <v>575886</v>
      </c>
      <c r="B176" s="2">
        <v>43780</v>
      </c>
      <c r="C176" t="s">
        <v>5</v>
      </c>
      <c r="D176" s="1">
        <v>12517</v>
      </c>
      <c r="E176" s="1">
        <v>20713</v>
      </c>
      <c r="F176" t="str">
        <f>VLOOKUP(Orders[[#This Row],[Product ID]],Products[],2,0)</f>
        <v>Jumbo Bag Owls</v>
      </c>
      <c r="G176" s="1">
        <v>3</v>
      </c>
      <c r="H176" s="19">
        <v>2.08</v>
      </c>
      <c r="I176" s="19">
        <v>6.24</v>
      </c>
    </row>
    <row r="177" spans="1:9" x14ac:dyDescent="0.3">
      <c r="A177" s="1">
        <v>576215</v>
      </c>
      <c r="B177" s="2">
        <v>43783</v>
      </c>
      <c r="C177" t="s">
        <v>2</v>
      </c>
      <c r="D177" s="1">
        <v>17652</v>
      </c>
      <c r="E177" s="1">
        <v>22197</v>
      </c>
      <c r="F177" t="str">
        <f>VLOOKUP(Orders[[#This Row],[Product ID]],Products[],2,0)</f>
        <v>Popcorn Holder</v>
      </c>
      <c r="G177" s="1">
        <v>24</v>
      </c>
      <c r="H177" s="19">
        <v>0.85</v>
      </c>
      <c r="I177" s="19">
        <v>20.399999999999999</v>
      </c>
    </row>
    <row r="178" spans="1:9" x14ac:dyDescent="0.3">
      <c r="A178" s="1">
        <v>576255</v>
      </c>
      <c r="B178" s="2">
        <v>43783</v>
      </c>
      <c r="C178" t="s">
        <v>2</v>
      </c>
      <c r="D178" s="1">
        <v>15993</v>
      </c>
      <c r="E178" s="1">
        <v>22197</v>
      </c>
      <c r="F178" t="str">
        <f>VLOOKUP(Orders[[#This Row],[Product ID]],Products[],2,0)</f>
        <v>Popcorn Holder</v>
      </c>
      <c r="G178" s="1">
        <v>10</v>
      </c>
      <c r="H178" s="19">
        <v>0.85</v>
      </c>
      <c r="I178" s="19">
        <v>8.5</v>
      </c>
    </row>
    <row r="179" spans="1:9" x14ac:dyDescent="0.3">
      <c r="A179" s="1">
        <v>576629</v>
      </c>
      <c r="B179" s="2">
        <v>43785</v>
      </c>
      <c r="C179" t="s">
        <v>5</v>
      </c>
      <c r="D179" s="1">
        <v>12621</v>
      </c>
      <c r="E179" s="1">
        <v>62018</v>
      </c>
      <c r="F179" t="str">
        <f>VLOOKUP(Orders[[#This Row],[Product ID]],Products[],2,0)</f>
        <v xml:space="preserve">Sombrero </v>
      </c>
      <c r="G179" s="1">
        <v>6</v>
      </c>
      <c r="H179" s="19">
        <v>1.95</v>
      </c>
      <c r="I179" s="19">
        <v>11.7</v>
      </c>
    </row>
    <row r="180" spans="1:9" x14ac:dyDescent="0.3">
      <c r="A180" s="1">
        <v>577033</v>
      </c>
      <c r="B180" s="2">
        <v>43786</v>
      </c>
      <c r="C180" t="s">
        <v>2</v>
      </c>
      <c r="D180" s="1">
        <v>17797</v>
      </c>
      <c r="E180" s="1">
        <v>22694</v>
      </c>
      <c r="F180" t="str">
        <f>VLOOKUP(Orders[[#This Row],[Product ID]],Products[],2,0)</f>
        <v xml:space="preserve">Wicker Star </v>
      </c>
      <c r="G180" s="1">
        <v>4</v>
      </c>
      <c r="H180" s="19">
        <v>2.1</v>
      </c>
      <c r="I180" s="19">
        <v>8.4</v>
      </c>
    </row>
    <row r="181" spans="1:9" x14ac:dyDescent="0.3">
      <c r="A181" s="1">
        <v>577046</v>
      </c>
      <c r="B181" s="2">
        <v>43786</v>
      </c>
      <c r="C181" t="s">
        <v>11</v>
      </c>
      <c r="D181" s="1">
        <v>12449</v>
      </c>
      <c r="E181" s="1">
        <v>22174</v>
      </c>
      <c r="F181" t="str">
        <f>VLOOKUP(Orders[[#This Row],[Product ID]],Products[],2,0)</f>
        <v>Photo Cube</v>
      </c>
      <c r="G181" s="1">
        <v>12</v>
      </c>
      <c r="H181" s="19">
        <v>1.65</v>
      </c>
      <c r="I181" s="19">
        <v>19.799999999999997</v>
      </c>
    </row>
    <row r="182" spans="1:9" x14ac:dyDescent="0.3">
      <c r="A182" s="1">
        <v>577121</v>
      </c>
      <c r="B182" s="2">
        <v>43786</v>
      </c>
      <c r="C182" t="s">
        <v>3</v>
      </c>
      <c r="D182" s="1">
        <v>12681</v>
      </c>
      <c r="E182" s="1">
        <v>22197</v>
      </c>
      <c r="F182" t="str">
        <f>VLOOKUP(Orders[[#This Row],[Product ID]],Products[],2,0)</f>
        <v>Popcorn Holder</v>
      </c>
      <c r="G182" s="1">
        <v>12</v>
      </c>
      <c r="H182" s="19">
        <v>0.85</v>
      </c>
      <c r="I182" s="19">
        <v>10.199999999999999</v>
      </c>
    </row>
    <row r="183" spans="1:9" x14ac:dyDescent="0.3">
      <c r="A183" s="1">
        <v>577152</v>
      </c>
      <c r="B183" s="2">
        <v>43787</v>
      </c>
      <c r="C183" t="s">
        <v>3</v>
      </c>
      <c r="D183" s="1">
        <v>14277</v>
      </c>
      <c r="E183" s="1">
        <v>22741</v>
      </c>
      <c r="F183" t="str">
        <f>VLOOKUP(Orders[[#This Row],[Product ID]],Products[],2,0)</f>
        <v>Funky Diva Pen</v>
      </c>
      <c r="G183" s="1">
        <v>48</v>
      </c>
      <c r="H183" s="19">
        <v>0.85</v>
      </c>
      <c r="I183" s="19">
        <v>40.799999999999997</v>
      </c>
    </row>
    <row r="184" spans="1:9" x14ac:dyDescent="0.3">
      <c r="A184" s="1">
        <v>577314</v>
      </c>
      <c r="B184" s="2">
        <v>43787</v>
      </c>
      <c r="C184" t="s">
        <v>6</v>
      </c>
      <c r="D184" s="1">
        <v>12444</v>
      </c>
      <c r="E184" s="1">
        <v>22694</v>
      </c>
      <c r="F184" t="str">
        <f>VLOOKUP(Orders[[#This Row],[Product ID]],Products[],2,0)</f>
        <v xml:space="preserve">Wicker Star </v>
      </c>
      <c r="G184" s="1">
        <v>6</v>
      </c>
      <c r="H184" s="19">
        <v>2.1</v>
      </c>
      <c r="I184" s="19">
        <v>12.600000000000001</v>
      </c>
    </row>
    <row r="185" spans="1:9" x14ac:dyDescent="0.3">
      <c r="A185" s="1">
        <v>577316</v>
      </c>
      <c r="B185" s="2">
        <v>43787</v>
      </c>
      <c r="C185" t="s">
        <v>10</v>
      </c>
      <c r="D185" s="1">
        <v>12578</v>
      </c>
      <c r="E185" s="1">
        <v>21888</v>
      </c>
      <c r="F185" t="str">
        <f>VLOOKUP(Orders[[#This Row],[Product ID]],Products[],2,0)</f>
        <v>Bingo Set</v>
      </c>
      <c r="G185" s="1">
        <v>4</v>
      </c>
      <c r="H185" s="19">
        <v>3.75</v>
      </c>
      <c r="I185" s="19">
        <v>15</v>
      </c>
    </row>
    <row r="186" spans="1:9" x14ac:dyDescent="0.3">
      <c r="A186" s="1">
        <v>577476</v>
      </c>
      <c r="B186" s="2">
        <v>43789</v>
      </c>
      <c r="C186" t="s">
        <v>8</v>
      </c>
      <c r="D186" s="1">
        <v>12540</v>
      </c>
      <c r="E186" s="1">
        <v>21116</v>
      </c>
      <c r="F186" t="str">
        <f>VLOOKUP(Orders[[#This Row],[Product ID]],Products[],2,0)</f>
        <v>Owl Doorstop</v>
      </c>
      <c r="G186" s="1">
        <v>6</v>
      </c>
      <c r="H186" s="19">
        <v>4.95</v>
      </c>
      <c r="I186" s="19">
        <v>29.700000000000003</v>
      </c>
    </row>
    <row r="187" spans="1:9" x14ac:dyDescent="0.3">
      <c r="A187" s="1">
        <v>577476</v>
      </c>
      <c r="B187" s="2">
        <v>43789</v>
      </c>
      <c r="C187" t="s">
        <v>8</v>
      </c>
      <c r="D187" s="1">
        <v>12540</v>
      </c>
      <c r="E187" s="1">
        <v>22741</v>
      </c>
      <c r="F187" t="str">
        <f>VLOOKUP(Orders[[#This Row],[Product ID]],Products[],2,0)</f>
        <v>Funky Diva Pen</v>
      </c>
      <c r="G187" s="1">
        <v>48</v>
      </c>
      <c r="H187" s="19">
        <v>0.85</v>
      </c>
      <c r="I187" s="19">
        <v>40.799999999999997</v>
      </c>
    </row>
    <row r="188" spans="1:9" x14ac:dyDescent="0.3">
      <c r="A188" s="1">
        <v>577938</v>
      </c>
      <c r="B188" s="2">
        <v>43791</v>
      </c>
      <c r="C188" t="s">
        <v>2</v>
      </c>
      <c r="D188" s="1">
        <v>15525</v>
      </c>
      <c r="E188" s="1">
        <v>22197</v>
      </c>
      <c r="F188" t="str">
        <f>VLOOKUP(Orders[[#This Row],[Product ID]],Products[],2,0)</f>
        <v>Popcorn Holder</v>
      </c>
      <c r="G188" s="1">
        <v>2</v>
      </c>
      <c r="H188" s="19">
        <v>0.85</v>
      </c>
      <c r="I188" s="19">
        <v>1.7</v>
      </c>
    </row>
    <row r="189" spans="1:9" x14ac:dyDescent="0.3">
      <c r="A189" s="1">
        <v>578108</v>
      </c>
      <c r="B189" s="2">
        <v>43792</v>
      </c>
      <c r="C189" t="s">
        <v>10</v>
      </c>
      <c r="D189" s="1">
        <v>14912</v>
      </c>
      <c r="E189" s="1">
        <v>22197</v>
      </c>
      <c r="F189" t="str">
        <f>VLOOKUP(Orders[[#This Row],[Product ID]],Products[],2,0)</f>
        <v>Popcorn Holder</v>
      </c>
      <c r="G189" s="1">
        <v>100</v>
      </c>
      <c r="H189" s="19">
        <v>0.72</v>
      </c>
      <c r="I189" s="19">
        <v>72</v>
      </c>
    </row>
    <row r="190" spans="1:9" x14ac:dyDescent="0.3">
      <c r="A190" s="1">
        <v>578147</v>
      </c>
      <c r="B190" s="2">
        <v>43792</v>
      </c>
      <c r="C190" t="s">
        <v>2</v>
      </c>
      <c r="D190" s="1">
        <v>12748</v>
      </c>
      <c r="E190" s="1">
        <v>22197</v>
      </c>
      <c r="F190" t="str">
        <f>VLOOKUP(Orders[[#This Row],[Product ID]],Products[],2,0)</f>
        <v>Popcorn Holder</v>
      </c>
      <c r="G190" s="1">
        <v>4</v>
      </c>
      <c r="H190" s="19">
        <v>0.85</v>
      </c>
      <c r="I190" s="19">
        <v>3.4</v>
      </c>
    </row>
    <row r="191" spans="1:9" x14ac:dyDescent="0.3">
      <c r="A191" s="1">
        <v>578781</v>
      </c>
      <c r="B191" s="2">
        <v>43794</v>
      </c>
      <c r="C191" t="s">
        <v>2</v>
      </c>
      <c r="D191" s="1">
        <v>15872</v>
      </c>
      <c r="E191" s="1">
        <v>62018</v>
      </c>
      <c r="F191" t="str">
        <f>VLOOKUP(Orders[[#This Row],[Product ID]],Products[],2,0)</f>
        <v xml:space="preserve">Sombrero </v>
      </c>
      <c r="G191" s="1">
        <v>1</v>
      </c>
      <c r="H191" s="19">
        <v>1.95</v>
      </c>
      <c r="I191" s="19">
        <v>1.95</v>
      </c>
    </row>
    <row r="192" spans="1:9" x14ac:dyDescent="0.3">
      <c r="A192" s="1">
        <v>578949</v>
      </c>
      <c r="B192" s="2">
        <v>43796</v>
      </c>
      <c r="C192" t="s">
        <v>2</v>
      </c>
      <c r="D192" s="1">
        <v>14954</v>
      </c>
      <c r="E192" s="1">
        <v>21260</v>
      </c>
      <c r="F192" t="str">
        <f>VLOOKUP(Orders[[#This Row],[Product ID]],Products[],2,0)</f>
        <v>First Aid Tin</v>
      </c>
      <c r="G192" s="1">
        <v>1</v>
      </c>
      <c r="H192" s="19">
        <v>3.25</v>
      </c>
      <c r="I192" s="19">
        <v>3.25</v>
      </c>
    </row>
    <row r="193" spans="1:9" x14ac:dyDescent="0.3">
      <c r="A193" s="1">
        <v>579135</v>
      </c>
      <c r="B193" s="2">
        <v>43797</v>
      </c>
      <c r="C193" t="s">
        <v>2</v>
      </c>
      <c r="D193" s="1">
        <v>18096</v>
      </c>
      <c r="E193" s="1">
        <v>22197</v>
      </c>
      <c r="F193" t="str">
        <f>VLOOKUP(Orders[[#This Row],[Product ID]],Products[],2,0)</f>
        <v>Popcorn Holder</v>
      </c>
      <c r="G193" s="1">
        <v>20</v>
      </c>
      <c r="H193" s="19">
        <v>0.85</v>
      </c>
      <c r="I193" s="19">
        <v>17</v>
      </c>
    </row>
    <row r="194" spans="1:9" x14ac:dyDescent="0.3">
      <c r="A194" s="1">
        <v>579503</v>
      </c>
      <c r="B194" s="2">
        <v>43798</v>
      </c>
      <c r="C194" t="s">
        <v>8</v>
      </c>
      <c r="D194" s="1">
        <v>17097</v>
      </c>
      <c r="E194" s="1">
        <v>20713</v>
      </c>
      <c r="F194" t="str">
        <f>VLOOKUP(Orders[[#This Row],[Product ID]],Products[],2,0)</f>
        <v>Jumbo Bag Owls</v>
      </c>
      <c r="G194" s="1">
        <v>1</v>
      </c>
      <c r="H194" s="19">
        <v>2.08</v>
      </c>
      <c r="I194" s="19">
        <v>2.08</v>
      </c>
    </row>
    <row r="195" spans="1:9" x14ac:dyDescent="0.3">
      <c r="A195" s="1">
        <v>579692</v>
      </c>
      <c r="B195" s="2">
        <v>43799</v>
      </c>
      <c r="C195" t="s">
        <v>6</v>
      </c>
      <c r="D195" s="1">
        <v>12433</v>
      </c>
      <c r="E195" s="1">
        <v>22197</v>
      </c>
      <c r="F195" t="str">
        <f>VLOOKUP(Orders[[#This Row],[Product ID]],Products[],2,0)</f>
        <v>Popcorn Holder</v>
      </c>
      <c r="G195" s="1">
        <v>100</v>
      </c>
      <c r="H195" s="19">
        <v>0.72</v>
      </c>
      <c r="I195" s="19">
        <v>72</v>
      </c>
    </row>
    <row r="196" spans="1:9" x14ac:dyDescent="0.3">
      <c r="A196" s="1">
        <v>580265</v>
      </c>
      <c r="B196" s="2">
        <v>43801</v>
      </c>
      <c r="C196" t="s">
        <v>14</v>
      </c>
      <c r="D196" s="1">
        <v>12587</v>
      </c>
      <c r="E196" s="1">
        <v>20713</v>
      </c>
      <c r="F196" t="str">
        <f>VLOOKUP(Orders[[#This Row],[Product ID]],Products[],2,0)</f>
        <v>Jumbo Bag Owls</v>
      </c>
      <c r="G196" s="1">
        <v>10</v>
      </c>
      <c r="H196" s="19">
        <v>2.08</v>
      </c>
      <c r="I196" s="19">
        <v>20.8</v>
      </c>
    </row>
    <row r="197" spans="1:9" x14ac:dyDescent="0.3">
      <c r="A197" s="1">
        <v>580998</v>
      </c>
      <c r="B197" s="2">
        <v>43805</v>
      </c>
      <c r="C197" t="s">
        <v>2</v>
      </c>
      <c r="D197" s="1">
        <v>16987</v>
      </c>
      <c r="E197" s="1">
        <v>22694</v>
      </c>
      <c r="F197" t="str">
        <f>VLOOKUP(Orders[[#This Row],[Product ID]],Products[],2,0)</f>
        <v xml:space="preserve">Wicker Star </v>
      </c>
      <c r="G197" s="1">
        <v>2</v>
      </c>
      <c r="H197" s="19">
        <v>2.1</v>
      </c>
      <c r="I197" s="19">
        <v>4.2</v>
      </c>
    </row>
    <row r="198" spans="1:9" x14ac:dyDescent="0.3">
      <c r="A198" s="1">
        <v>581246</v>
      </c>
      <c r="B198" s="2">
        <v>43807</v>
      </c>
      <c r="C198" t="s">
        <v>2</v>
      </c>
      <c r="D198" s="1">
        <v>15453</v>
      </c>
      <c r="E198" s="1">
        <v>22694</v>
      </c>
      <c r="F198" t="str">
        <f>VLOOKUP(Orders[[#This Row],[Product ID]],Products[],2,0)</f>
        <v xml:space="preserve">Wicker Star </v>
      </c>
      <c r="G198" s="1">
        <v>1</v>
      </c>
      <c r="H198" s="19">
        <v>2.1</v>
      </c>
      <c r="I198" s="19">
        <v>2.1</v>
      </c>
    </row>
    <row r="199" spans="1:9" x14ac:dyDescent="0.3">
      <c r="A199" s="1">
        <v>581253</v>
      </c>
      <c r="B199" s="2">
        <v>43807</v>
      </c>
      <c r="C199" t="s">
        <v>2</v>
      </c>
      <c r="D199" s="1">
        <v>16891</v>
      </c>
      <c r="E199" s="1">
        <v>22694</v>
      </c>
      <c r="F199" t="str">
        <f>VLOOKUP(Orders[[#This Row],[Product ID]],Products[],2,0)</f>
        <v xml:space="preserve">Wicker Star </v>
      </c>
      <c r="G199" s="1">
        <v>4</v>
      </c>
      <c r="H199" s="19">
        <v>2.1</v>
      </c>
      <c r="I199" s="19">
        <v>8.4</v>
      </c>
    </row>
    <row r="200" spans="1:9" x14ac:dyDescent="0.3">
      <c r="A200" s="1">
        <v>581412</v>
      </c>
      <c r="B200" s="2">
        <v>43807</v>
      </c>
      <c r="C200" t="s">
        <v>2</v>
      </c>
      <c r="D200" s="1">
        <v>14415</v>
      </c>
      <c r="E200" s="1">
        <v>20713</v>
      </c>
      <c r="F200" t="str">
        <f>VLOOKUP(Orders[[#This Row],[Product ID]],Products[],2,0)</f>
        <v>Jumbo Bag Owls</v>
      </c>
      <c r="G200" s="1">
        <v>5</v>
      </c>
      <c r="H200" s="19">
        <v>2.08</v>
      </c>
      <c r="I200" s="19">
        <v>10.4</v>
      </c>
    </row>
    <row r="201" spans="1:9" x14ac:dyDescent="0.3">
      <c r="A201" s="1">
        <v>581476</v>
      </c>
      <c r="B201" s="2">
        <v>43808</v>
      </c>
      <c r="C201" t="s">
        <v>6</v>
      </c>
      <c r="D201" s="1">
        <v>12433</v>
      </c>
      <c r="E201" s="1">
        <v>22197</v>
      </c>
      <c r="F201" t="str">
        <f>VLOOKUP(Orders[[#This Row],[Product ID]],Products[],2,0)</f>
        <v>Popcorn Holder</v>
      </c>
      <c r="G201" s="1">
        <v>100</v>
      </c>
      <c r="H201" s="19">
        <v>0.72</v>
      </c>
      <c r="I201" s="19">
        <v>72</v>
      </c>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'Countries'!$A$2:$A$15</xm:f>
          </x14:formula1>
          <xm:sqref>K2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3" tint="0.59999389629810485"/>
  </sheetPr>
  <dimension ref="A1:B15"/>
  <sheetViews>
    <sheetView workbookViewId="0"/>
  </sheetViews>
  <sheetFormatPr defaultRowHeight="14.4" x14ac:dyDescent="0.3"/>
  <cols>
    <col min="1" max="1" width="12.88671875" customWidth="1"/>
    <col min="2" max="2" width="18.5546875" customWidth="1"/>
  </cols>
  <sheetData>
    <row r="1" spans="1:2" x14ac:dyDescent="0.3">
      <c r="A1" s="3" t="s">
        <v>17</v>
      </c>
      <c r="B1" s="3" t="s">
        <v>18</v>
      </c>
    </row>
    <row r="2" spans="1:2" x14ac:dyDescent="0.3">
      <c r="A2" s="1">
        <v>20713</v>
      </c>
      <c r="B2" t="s">
        <v>634</v>
      </c>
    </row>
    <row r="3" spans="1:2" x14ac:dyDescent="0.3">
      <c r="A3" s="1">
        <v>21025</v>
      </c>
      <c r="B3" t="s">
        <v>635</v>
      </c>
    </row>
    <row r="4" spans="1:2" x14ac:dyDescent="0.3">
      <c r="A4" s="1">
        <v>21116</v>
      </c>
      <c r="B4" t="s">
        <v>636</v>
      </c>
    </row>
    <row r="5" spans="1:2" x14ac:dyDescent="0.3">
      <c r="A5" s="1">
        <v>21260</v>
      </c>
      <c r="B5" t="s">
        <v>637</v>
      </c>
    </row>
    <row r="6" spans="1:2" x14ac:dyDescent="0.3">
      <c r="A6" s="1">
        <v>21888</v>
      </c>
      <c r="B6" t="s">
        <v>638</v>
      </c>
    </row>
    <row r="7" spans="1:2" x14ac:dyDescent="0.3">
      <c r="A7" s="1">
        <v>22174</v>
      </c>
      <c r="B7" t="s">
        <v>639</v>
      </c>
    </row>
    <row r="8" spans="1:2" x14ac:dyDescent="0.3">
      <c r="A8" s="1">
        <v>22190</v>
      </c>
      <c r="B8" t="s">
        <v>640</v>
      </c>
    </row>
    <row r="9" spans="1:2" x14ac:dyDescent="0.3">
      <c r="A9" s="1">
        <v>22197</v>
      </c>
      <c r="B9" t="s">
        <v>641</v>
      </c>
    </row>
    <row r="10" spans="1:2" x14ac:dyDescent="0.3">
      <c r="A10" s="1">
        <v>22653</v>
      </c>
      <c r="B10" t="s">
        <v>642</v>
      </c>
    </row>
    <row r="11" spans="1:2" x14ac:dyDescent="0.3">
      <c r="A11" s="1">
        <v>22694</v>
      </c>
      <c r="B11" t="s">
        <v>643</v>
      </c>
    </row>
    <row r="12" spans="1:2" x14ac:dyDescent="0.3">
      <c r="A12" s="1">
        <v>22740</v>
      </c>
      <c r="B12" t="s">
        <v>644</v>
      </c>
    </row>
    <row r="13" spans="1:2" x14ac:dyDescent="0.3">
      <c r="A13" s="1">
        <v>22741</v>
      </c>
      <c r="B13" t="s">
        <v>645</v>
      </c>
    </row>
    <row r="14" spans="1:2" x14ac:dyDescent="0.3">
      <c r="A14" s="1">
        <v>23417</v>
      </c>
      <c r="B14" t="s">
        <v>646</v>
      </c>
    </row>
    <row r="15" spans="1:2" x14ac:dyDescent="0.3">
      <c r="A15" s="1">
        <v>62018</v>
      </c>
      <c r="B15" t="s">
        <v>647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3" tint="0.59999389629810485"/>
  </sheetPr>
  <dimension ref="A1:B15"/>
  <sheetViews>
    <sheetView workbookViewId="0"/>
  </sheetViews>
  <sheetFormatPr defaultRowHeight="14.4" x14ac:dyDescent="0.3"/>
  <cols>
    <col min="1" max="1" width="17.109375" customWidth="1"/>
  </cols>
  <sheetData>
    <row r="1" spans="1:2" x14ac:dyDescent="0.3">
      <c r="A1" s="3" t="s">
        <v>0</v>
      </c>
      <c r="B1" s="3" t="s">
        <v>22</v>
      </c>
    </row>
    <row r="2" spans="1:2" x14ac:dyDescent="0.3">
      <c r="A2" t="s">
        <v>15</v>
      </c>
      <c r="B2" s="1">
        <v>2</v>
      </c>
    </row>
    <row r="3" spans="1:2" x14ac:dyDescent="0.3">
      <c r="A3" t="s">
        <v>11</v>
      </c>
      <c r="B3" s="1">
        <v>12</v>
      </c>
    </row>
    <row r="4" spans="1:2" x14ac:dyDescent="0.3">
      <c r="A4" t="s">
        <v>12</v>
      </c>
      <c r="B4" s="1">
        <v>2</v>
      </c>
    </row>
    <row r="5" spans="1:2" x14ac:dyDescent="0.3">
      <c r="A5" t="s">
        <v>14</v>
      </c>
      <c r="B5" s="1">
        <v>3</v>
      </c>
    </row>
    <row r="6" spans="1:2" x14ac:dyDescent="0.3">
      <c r="A6" t="s">
        <v>3</v>
      </c>
      <c r="B6" s="1">
        <v>32</v>
      </c>
    </row>
    <row r="7" spans="1:2" x14ac:dyDescent="0.3">
      <c r="A7" t="s">
        <v>5</v>
      </c>
      <c r="B7" s="1">
        <v>44</v>
      </c>
    </row>
    <row r="8" spans="1:2" x14ac:dyDescent="0.3">
      <c r="A8" t="s">
        <v>10</v>
      </c>
      <c r="B8" s="1">
        <v>7</v>
      </c>
    </row>
    <row r="9" spans="1:2" x14ac:dyDescent="0.3">
      <c r="A9" t="s">
        <v>4</v>
      </c>
      <c r="B9" s="1">
        <v>12</v>
      </c>
    </row>
    <row r="10" spans="1:2" x14ac:dyDescent="0.3">
      <c r="A10" t="s">
        <v>6</v>
      </c>
      <c r="B10" s="1">
        <v>4</v>
      </c>
    </row>
    <row r="11" spans="1:2" x14ac:dyDescent="0.3">
      <c r="A11" t="s">
        <v>9</v>
      </c>
      <c r="B11" s="1">
        <v>9</v>
      </c>
    </row>
    <row r="12" spans="1:2" x14ac:dyDescent="0.3">
      <c r="A12" t="s">
        <v>8</v>
      </c>
      <c r="B12" s="1">
        <v>14</v>
      </c>
    </row>
    <row r="13" spans="1:2" x14ac:dyDescent="0.3">
      <c r="A13" t="s">
        <v>13</v>
      </c>
      <c r="B13" s="1">
        <v>4</v>
      </c>
    </row>
    <row r="14" spans="1:2" x14ac:dyDescent="0.3">
      <c r="A14" t="s">
        <v>7</v>
      </c>
      <c r="B14" s="1">
        <v>7</v>
      </c>
    </row>
    <row r="15" spans="1:2" x14ac:dyDescent="0.3">
      <c r="A15" t="s">
        <v>2</v>
      </c>
      <c r="B15" s="1">
        <v>48</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3" tint="0.59999389629810485"/>
  </sheetPr>
  <dimension ref="A1:B5"/>
  <sheetViews>
    <sheetView workbookViewId="0">
      <selection sqref="A1:B1"/>
    </sheetView>
  </sheetViews>
  <sheetFormatPr defaultRowHeight="14.4" x14ac:dyDescent="0.3"/>
  <cols>
    <col min="1" max="1" width="20" customWidth="1"/>
    <col min="2" max="2" width="11.44140625" customWidth="1"/>
  </cols>
  <sheetData>
    <row r="1" spans="1:2" x14ac:dyDescent="0.3">
      <c r="A1" s="46" t="s">
        <v>23</v>
      </c>
      <c r="B1" s="46"/>
    </row>
    <row r="2" spans="1:2" x14ac:dyDescent="0.3">
      <c r="A2" s="4" t="s">
        <v>24</v>
      </c>
      <c r="B2" s="6">
        <v>250000</v>
      </c>
    </row>
    <row r="3" spans="1:2" x14ac:dyDescent="0.3">
      <c r="A3" s="4" t="s">
        <v>25</v>
      </c>
      <c r="B3" s="5">
        <v>4.4999999999999998E-2</v>
      </c>
    </row>
    <row r="4" spans="1:2" x14ac:dyDescent="0.3">
      <c r="A4" s="7" t="s">
        <v>26</v>
      </c>
      <c r="B4" s="8">
        <v>30</v>
      </c>
    </row>
    <row r="5" spans="1:2" x14ac:dyDescent="0.3">
      <c r="A5" s="9" t="s">
        <v>27</v>
      </c>
      <c r="B5" s="10">
        <f>PMT(B3/12,B4*12,B2,,1)</f>
        <v>-1261.9808463907364</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3" tint="0.59999389629810485"/>
  </sheetPr>
  <dimension ref="A1:B14"/>
  <sheetViews>
    <sheetView workbookViewId="0">
      <pivotSelection pane="bottomRight" click="2" r:id="rId1">
        <pivotArea field="9" type="button" dataOnly="0" labelOnly="1" outline="0" axis="axisRow" fieldPosition="0"/>
      </pivotSelection>
    </sheetView>
  </sheetViews>
  <sheetFormatPr defaultRowHeight="14.4" x14ac:dyDescent="0.3"/>
  <cols>
    <col min="1" max="1" width="11.33203125" bestFit="1" customWidth="1"/>
    <col min="2" max="2" width="15.5546875" bestFit="1" customWidth="1"/>
  </cols>
  <sheetData>
    <row r="1" spans="1:2" x14ac:dyDescent="0.3">
      <c r="A1" s="11" t="s">
        <v>648</v>
      </c>
      <c r="B1" t="s">
        <v>41</v>
      </c>
    </row>
    <row r="2" spans="1:2" x14ac:dyDescent="0.3">
      <c r="A2" t="s">
        <v>29</v>
      </c>
      <c r="B2" s="6">
        <v>459.8</v>
      </c>
    </row>
    <row r="3" spans="1:2" x14ac:dyDescent="0.3">
      <c r="A3" t="s">
        <v>30</v>
      </c>
      <c r="B3" s="6">
        <v>1306.6499999999999</v>
      </c>
    </row>
    <row r="4" spans="1:2" x14ac:dyDescent="0.3">
      <c r="A4" t="s">
        <v>31</v>
      </c>
      <c r="B4" s="6">
        <v>299.10000000000002</v>
      </c>
    </row>
    <row r="5" spans="1:2" x14ac:dyDescent="0.3">
      <c r="A5" t="s">
        <v>32</v>
      </c>
      <c r="B5" s="6">
        <v>139.5</v>
      </c>
    </row>
    <row r="6" spans="1:2" x14ac:dyDescent="0.3">
      <c r="A6" t="s">
        <v>33</v>
      </c>
      <c r="B6" s="6">
        <v>202.1</v>
      </c>
    </row>
    <row r="7" spans="1:2" x14ac:dyDescent="0.3">
      <c r="A7" t="s">
        <v>34</v>
      </c>
      <c r="B7" s="6">
        <v>1211.3999999999999</v>
      </c>
    </row>
    <row r="8" spans="1:2" x14ac:dyDescent="0.3">
      <c r="A8" t="s">
        <v>35</v>
      </c>
      <c r="B8" s="6">
        <v>518.65000000000009</v>
      </c>
    </row>
    <row r="9" spans="1:2" x14ac:dyDescent="0.3">
      <c r="A9" t="s">
        <v>36</v>
      </c>
      <c r="B9" s="6">
        <v>574.15000000000009</v>
      </c>
    </row>
    <row r="10" spans="1:2" x14ac:dyDescent="0.3">
      <c r="A10" t="s">
        <v>37</v>
      </c>
      <c r="B10" s="6">
        <v>1161.72</v>
      </c>
    </row>
    <row r="11" spans="1:2" x14ac:dyDescent="0.3">
      <c r="A11" t="s">
        <v>38</v>
      </c>
      <c r="B11" s="6">
        <v>504.09000000000003</v>
      </c>
    </row>
    <row r="12" spans="1:2" x14ac:dyDescent="0.3">
      <c r="A12" t="s">
        <v>39</v>
      </c>
      <c r="B12" s="6">
        <v>678.42000000000007</v>
      </c>
    </row>
    <row r="13" spans="1:2" x14ac:dyDescent="0.3">
      <c r="A13" t="s">
        <v>40</v>
      </c>
      <c r="B13" s="6">
        <v>117.9</v>
      </c>
    </row>
    <row r="14" spans="1:2" x14ac:dyDescent="0.3">
      <c r="A14" t="s">
        <v>28</v>
      </c>
      <c r="B14" s="6">
        <v>7173.4799999999987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8F821-0C2E-4EBD-942B-050E10D714E5}">
  <sheetPr>
    <tabColor theme="5"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8A77F-E240-4B6F-84DD-BD140F84A281}">
  <sheetPr>
    <tabColor theme="5" tint="0.59999389629810485"/>
  </sheetPr>
  <dimension ref="A1:E11"/>
  <sheetViews>
    <sheetView showGridLines="0" zoomScaleNormal="100" workbookViewId="0"/>
  </sheetViews>
  <sheetFormatPr defaultRowHeight="14.4" x14ac:dyDescent="0.3"/>
  <cols>
    <col min="3" max="3" width="28.5546875" customWidth="1"/>
  </cols>
  <sheetData>
    <row r="1" spans="1:5" ht="15.75" customHeight="1" x14ac:dyDescent="0.3"/>
    <row r="2" spans="1:5" ht="15.75" customHeight="1" x14ac:dyDescent="0.5">
      <c r="C2" s="47" t="s">
        <v>43</v>
      </c>
      <c r="D2" s="15"/>
      <c r="E2" s="15"/>
    </row>
    <row r="3" spans="1:5" ht="15.75" customHeight="1" x14ac:dyDescent="0.5">
      <c r="C3" s="47"/>
      <c r="D3" s="15"/>
      <c r="E3" s="15"/>
    </row>
    <row r="4" spans="1:5" ht="15.75" customHeight="1" thickBot="1" x14ac:dyDescent="0.55000000000000004">
      <c r="A4" s="16"/>
      <c r="B4" s="16"/>
      <c r="C4" s="48"/>
      <c r="D4" s="15"/>
      <c r="E4" s="15"/>
    </row>
    <row r="5" spans="1:5" ht="15.75" customHeight="1" thickBot="1" x14ac:dyDescent="0.35"/>
    <row r="6" spans="1:5" ht="15.75" customHeight="1" thickBot="1" x14ac:dyDescent="0.35">
      <c r="B6" s="4" t="s">
        <v>45</v>
      </c>
      <c r="C6" s="41" t="s">
        <v>106</v>
      </c>
    </row>
    <row r="7" spans="1:5" ht="15.75" customHeight="1" thickBot="1" x14ac:dyDescent="0.35"/>
    <row r="8" spans="1:5" ht="15.75" customHeight="1" thickBot="1" x14ac:dyDescent="0.35">
      <c r="B8" s="4" t="s">
        <v>137</v>
      </c>
      <c r="C8" s="17">
        <f>IFERROR(INDEX('Beer Prices'!$A$1:$E$31,MATCH('Team Selector'!$C$6,'Beer Prices'!$A$1:$A$31,0),MATCH('Team Selector'!$B8,'Beer Prices'!$A$1:$E$1,0)),"-")</f>
        <v>6</v>
      </c>
    </row>
    <row r="9" spans="1:5" ht="15.75" customHeight="1" thickBot="1" x14ac:dyDescent="0.35">
      <c r="B9" s="4" t="s">
        <v>136</v>
      </c>
      <c r="C9" s="21">
        <f>IFERROR(INDEX('Beer Prices'!$A$1:$E$31,MATCH('Team Selector'!$C$6,'Beer Prices'!$A$1:$A$31,0),MATCH('Team Selector'!$B9,'Beer Prices'!$A$1:$E$1,0)),"-")</f>
        <v>12</v>
      </c>
    </row>
    <row r="10" spans="1:5" ht="15.75" customHeight="1" thickBot="1" x14ac:dyDescent="0.35"/>
    <row r="11" spans="1:5" ht="15.75" customHeight="1" thickBot="1" x14ac:dyDescent="0.35">
      <c r="B11" s="4" t="s">
        <v>633</v>
      </c>
      <c r="C11" s="20">
        <f>IFERROR(C8/C9,"-")</f>
        <v>0.5</v>
      </c>
    </row>
  </sheetData>
  <mergeCells count="1">
    <mergeCell ref="C2:C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48E0B6A-9E19-4F7E-A22A-4819988C1D2D}">
          <x14:formula1>
            <xm:f>'Beer Prices'!$A$2:$A$31</xm:f>
          </x14:formula1>
          <xm:sqref>C6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CCAAD-0F45-400A-AF28-A32F649A8BD1}">
  <sheetPr>
    <tabColor theme="5" tint="0.59999389629810485"/>
  </sheetPr>
  <dimension ref="A1:E31"/>
  <sheetViews>
    <sheetView workbookViewId="0"/>
  </sheetViews>
  <sheetFormatPr defaultRowHeight="14.4" outlineLevelCol="1" x14ac:dyDescent="0.3"/>
  <cols>
    <col min="1" max="1" width="21.44140625" bestFit="1" customWidth="1"/>
    <col min="2" max="3" width="14.33203125" customWidth="1" outlineLevel="1"/>
    <col min="5" max="5" width="9.6640625" customWidth="1"/>
  </cols>
  <sheetData>
    <row r="1" spans="1:5" x14ac:dyDescent="0.3">
      <c r="A1" s="18" t="s">
        <v>45</v>
      </c>
      <c r="B1" s="18" t="s">
        <v>46</v>
      </c>
      <c r="C1" s="18" t="s">
        <v>47</v>
      </c>
      <c r="D1" s="18" t="s">
        <v>137</v>
      </c>
      <c r="E1" s="18" t="s">
        <v>136</v>
      </c>
    </row>
    <row r="2" spans="1:5" x14ac:dyDescent="0.3">
      <c r="A2" t="s">
        <v>48</v>
      </c>
      <c r="B2" t="s">
        <v>49</v>
      </c>
      <c r="C2" t="s">
        <v>50</v>
      </c>
      <c r="D2" s="19">
        <v>4</v>
      </c>
      <c r="E2" s="1">
        <v>14</v>
      </c>
    </row>
    <row r="3" spans="1:5" x14ac:dyDescent="0.3">
      <c r="A3" t="s">
        <v>51</v>
      </c>
      <c r="B3" t="s">
        <v>52</v>
      </c>
      <c r="C3" t="s">
        <v>53</v>
      </c>
      <c r="D3" s="19">
        <v>5</v>
      </c>
      <c r="E3" s="1">
        <v>12</v>
      </c>
    </row>
    <row r="4" spans="1:5" x14ac:dyDescent="0.3">
      <c r="A4" t="s">
        <v>54</v>
      </c>
      <c r="B4" t="s">
        <v>55</v>
      </c>
      <c r="C4" t="s">
        <v>56</v>
      </c>
      <c r="D4" s="19">
        <v>4</v>
      </c>
      <c r="E4" s="1">
        <v>12</v>
      </c>
    </row>
    <row r="5" spans="1:5" x14ac:dyDescent="0.3">
      <c r="A5" t="s">
        <v>57</v>
      </c>
      <c r="B5" t="s">
        <v>58</v>
      </c>
      <c r="C5" t="s">
        <v>59</v>
      </c>
      <c r="D5" s="19">
        <v>8</v>
      </c>
      <c r="E5" s="1">
        <v>12</v>
      </c>
    </row>
    <row r="6" spans="1:5" x14ac:dyDescent="0.3">
      <c r="A6" t="s">
        <v>60</v>
      </c>
      <c r="B6" t="s">
        <v>61</v>
      </c>
      <c r="C6" t="s">
        <v>62</v>
      </c>
      <c r="D6" s="19">
        <v>9</v>
      </c>
      <c r="E6" s="1">
        <v>20</v>
      </c>
    </row>
    <row r="7" spans="1:5" x14ac:dyDescent="0.3">
      <c r="A7" t="s">
        <v>63</v>
      </c>
      <c r="B7" t="s">
        <v>64</v>
      </c>
      <c r="C7" t="s">
        <v>62</v>
      </c>
      <c r="D7" s="19">
        <v>7</v>
      </c>
      <c r="E7" s="1">
        <v>16</v>
      </c>
    </row>
    <row r="8" spans="1:5" x14ac:dyDescent="0.3">
      <c r="A8" t="s">
        <v>65</v>
      </c>
      <c r="B8" t="s">
        <v>66</v>
      </c>
      <c r="C8" t="s">
        <v>67</v>
      </c>
      <c r="D8" s="19">
        <v>6.25</v>
      </c>
      <c r="E8" s="1">
        <v>14</v>
      </c>
    </row>
    <row r="9" spans="1:5" x14ac:dyDescent="0.3">
      <c r="A9" t="s">
        <v>68</v>
      </c>
      <c r="B9" t="s">
        <v>69</v>
      </c>
      <c r="C9" t="s">
        <v>70</v>
      </c>
      <c r="D9" s="19">
        <v>5</v>
      </c>
      <c r="E9" s="1">
        <v>12</v>
      </c>
    </row>
    <row r="10" spans="1:5" x14ac:dyDescent="0.3">
      <c r="A10" t="s">
        <v>71</v>
      </c>
      <c r="B10" t="s">
        <v>72</v>
      </c>
      <c r="C10" t="s">
        <v>73</v>
      </c>
      <c r="D10" s="19">
        <v>3</v>
      </c>
      <c r="E10" s="1">
        <v>12</v>
      </c>
    </row>
    <row r="11" spans="1:5" x14ac:dyDescent="0.3">
      <c r="A11" t="s">
        <v>74</v>
      </c>
      <c r="B11" t="s">
        <v>75</v>
      </c>
      <c r="C11" t="s">
        <v>76</v>
      </c>
      <c r="D11" s="19">
        <v>5</v>
      </c>
      <c r="E11" s="1">
        <v>12</v>
      </c>
    </row>
    <row r="12" spans="1:5" x14ac:dyDescent="0.3">
      <c r="A12" t="s">
        <v>77</v>
      </c>
      <c r="B12" t="s">
        <v>78</v>
      </c>
      <c r="C12" t="s">
        <v>79</v>
      </c>
      <c r="D12" s="19">
        <v>6</v>
      </c>
      <c r="E12" s="1">
        <v>14</v>
      </c>
    </row>
    <row r="13" spans="1:5" x14ac:dyDescent="0.3">
      <c r="A13" t="s">
        <v>80</v>
      </c>
      <c r="B13" t="s">
        <v>81</v>
      </c>
      <c r="C13" t="s">
        <v>82</v>
      </c>
      <c r="D13" s="19">
        <v>4</v>
      </c>
      <c r="E13" s="1">
        <v>12</v>
      </c>
    </row>
    <row r="14" spans="1:5" x14ac:dyDescent="0.3">
      <c r="A14" t="s">
        <v>83</v>
      </c>
      <c r="B14" t="s">
        <v>84</v>
      </c>
      <c r="C14" t="s">
        <v>85</v>
      </c>
      <c r="D14" s="19">
        <v>4.5</v>
      </c>
      <c r="E14" s="1">
        <v>12</v>
      </c>
    </row>
    <row r="15" spans="1:5" x14ac:dyDescent="0.3">
      <c r="A15" t="s">
        <v>86</v>
      </c>
      <c r="B15" t="s">
        <v>87</v>
      </c>
      <c r="C15" t="s">
        <v>88</v>
      </c>
      <c r="D15" s="19">
        <v>6.25</v>
      </c>
      <c r="E15" s="1">
        <v>16</v>
      </c>
    </row>
    <row r="16" spans="1:5" x14ac:dyDescent="0.3">
      <c r="A16" t="s">
        <v>89</v>
      </c>
      <c r="B16" t="s">
        <v>90</v>
      </c>
      <c r="C16" t="s">
        <v>91</v>
      </c>
      <c r="D16" s="19">
        <v>6</v>
      </c>
      <c r="E16" s="1">
        <v>12</v>
      </c>
    </row>
    <row r="17" spans="1:5" x14ac:dyDescent="0.3">
      <c r="A17" t="s">
        <v>92</v>
      </c>
      <c r="B17" t="s">
        <v>93</v>
      </c>
      <c r="C17" t="s">
        <v>94</v>
      </c>
      <c r="D17" s="19">
        <v>7</v>
      </c>
      <c r="E17" s="1">
        <v>16</v>
      </c>
    </row>
    <row r="18" spans="1:5" x14ac:dyDescent="0.3">
      <c r="A18" t="s">
        <v>95</v>
      </c>
      <c r="B18" t="s">
        <v>96</v>
      </c>
      <c r="C18" t="s">
        <v>97</v>
      </c>
      <c r="D18" s="19">
        <v>8.5</v>
      </c>
      <c r="E18" s="1">
        <v>20</v>
      </c>
    </row>
    <row r="19" spans="1:5" x14ac:dyDescent="0.3">
      <c r="A19" t="s">
        <v>98</v>
      </c>
      <c r="B19" t="s">
        <v>99</v>
      </c>
      <c r="C19" t="s">
        <v>100</v>
      </c>
      <c r="D19" s="19">
        <v>10.5</v>
      </c>
      <c r="E19" s="1">
        <v>20</v>
      </c>
    </row>
    <row r="20" spans="1:5" x14ac:dyDescent="0.3">
      <c r="A20" t="s">
        <v>101</v>
      </c>
      <c r="B20" t="s">
        <v>102</v>
      </c>
      <c r="C20" t="s">
        <v>100</v>
      </c>
      <c r="D20" s="19">
        <v>6</v>
      </c>
      <c r="E20" s="1">
        <v>12</v>
      </c>
    </row>
    <row r="21" spans="1:5" x14ac:dyDescent="0.3">
      <c r="A21" t="s">
        <v>103</v>
      </c>
      <c r="B21" t="s">
        <v>104</v>
      </c>
      <c r="C21" t="s">
        <v>105</v>
      </c>
      <c r="D21" s="19">
        <v>5.5</v>
      </c>
      <c r="E21" s="1">
        <v>12</v>
      </c>
    </row>
    <row r="22" spans="1:5" x14ac:dyDescent="0.3">
      <c r="A22" t="s">
        <v>106</v>
      </c>
      <c r="B22" t="s">
        <v>107</v>
      </c>
      <c r="C22" t="s">
        <v>108</v>
      </c>
      <c r="D22" s="19">
        <v>6</v>
      </c>
      <c r="E22" s="1">
        <v>12</v>
      </c>
    </row>
    <row r="23" spans="1:5" x14ac:dyDescent="0.3">
      <c r="A23" t="s">
        <v>109</v>
      </c>
      <c r="B23" t="s">
        <v>110</v>
      </c>
      <c r="C23" t="s">
        <v>111</v>
      </c>
      <c r="D23" s="19">
        <v>6</v>
      </c>
      <c r="E23" s="1">
        <v>16</v>
      </c>
    </row>
    <row r="24" spans="1:5" x14ac:dyDescent="0.3">
      <c r="A24" t="s">
        <v>112</v>
      </c>
      <c r="B24" t="s">
        <v>113</v>
      </c>
      <c r="C24" t="s">
        <v>114</v>
      </c>
      <c r="D24" s="19">
        <v>5</v>
      </c>
      <c r="E24" s="1">
        <v>12</v>
      </c>
    </row>
    <row r="25" spans="1:5" x14ac:dyDescent="0.3">
      <c r="A25" t="s">
        <v>115</v>
      </c>
      <c r="B25" t="s">
        <v>116</v>
      </c>
      <c r="C25" t="s">
        <v>117</v>
      </c>
      <c r="D25" s="19">
        <v>8.25</v>
      </c>
      <c r="E25" s="1">
        <v>14</v>
      </c>
    </row>
    <row r="26" spans="1:5" x14ac:dyDescent="0.3">
      <c r="A26" t="s">
        <v>118</v>
      </c>
      <c r="B26" t="s">
        <v>119</v>
      </c>
      <c r="C26" t="s">
        <v>120</v>
      </c>
      <c r="D26" s="19">
        <v>5</v>
      </c>
      <c r="E26" s="1">
        <v>12</v>
      </c>
    </row>
    <row r="27" spans="1:5" x14ac:dyDescent="0.3">
      <c r="A27" t="s">
        <v>121</v>
      </c>
      <c r="B27" t="s">
        <v>122</v>
      </c>
      <c r="C27" t="s">
        <v>123</v>
      </c>
      <c r="D27" s="19">
        <v>5</v>
      </c>
      <c r="E27" s="1">
        <v>12</v>
      </c>
    </row>
    <row r="28" spans="1:5" x14ac:dyDescent="0.3">
      <c r="A28" t="s">
        <v>124</v>
      </c>
      <c r="B28" t="s">
        <v>125</v>
      </c>
      <c r="C28" t="s">
        <v>126</v>
      </c>
      <c r="D28" s="19">
        <v>5</v>
      </c>
      <c r="E28" s="1">
        <v>12</v>
      </c>
    </row>
    <row r="29" spans="1:5" x14ac:dyDescent="0.3">
      <c r="A29" t="s">
        <v>127</v>
      </c>
      <c r="B29" t="s">
        <v>128</v>
      </c>
      <c r="C29" t="s">
        <v>129</v>
      </c>
      <c r="D29" s="19">
        <v>6</v>
      </c>
      <c r="E29" s="1">
        <v>16</v>
      </c>
    </row>
    <row r="30" spans="1:5" x14ac:dyDescent="0.3">
      <c r="A30" t="s">
        <v>130</v>
      </c>
      <c r="B30" t="s">
        <v>131</v>
      </c>
      <c r="C30" t="s">
        <v>132</v>
      </c>
      <c r="D30" s="19">
        <v>5.67</v>
      </c>
      <c r="E30" s="1">
        <v>14</v>
      </c>
    </row>
    <row r="31" spans="1:5" x14ac:dyDescent="0.3">
      <c r="A31" t="s">
        <v>133</v>
      </c>
      <c r="B31" t="s">
        <v>134</v>
      </c>
      <c r="C31" t="s">
        <v>135</v>
      </c>
      <c r="D31" s="19">
        <v>7</v>
      </c>
      <c r="E31" s="1">
        <v>14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37877-E444-4725-9857-A307A1D29154}">
  <sheetPr>
    <tabColor theme="5" tint="0.59999389629810485"/>
  </sheetPr>
  <dimension ref="A1:G31"/>
  <sheetViews>
    <sheetView workbookViewId="0"/>
  </sheetViews>
  <sheetFormatPr defaultRowHeight="14.4" x14ac:dyDescent="0.3"/>
  <cols>
    <col min="1" max="1" width="21.44140625" bestFit="1" customWidth="1"/>
    <col min="7" max="7" width="11.44140625" customWidth="1"/>
  </cols>
  <sheetData>
    <row r="1" spans="1:7" x14ac:dyDescent="0.3">
      <c r="A1" s="18" t="s">
        <v>45</v>
      </c>
      <c r="B1" s="18" t="s">
        <v>138</v>
      </c>
      <c r="C1" s="18" t="s">
        <v>139</v>
      </c>
      <c r="D1" s="18" t="s">
        <v>140</v>
      </c>
      <c r="E1" s="18" t="s">
        <v>141</v>
      </c>
      <c r="F1" s="18" t="s">
        <v>142</v>
      </c>
      <c r="G1" s="18" t="s">
        <v>143</v>
      </c>
    </row>
    <row r="2" spans="1:7" x14ac:dyDescent="0.3">
      <c r="A2" t="s">
        <v>48</v>
      </c>
      <c r="B2" s="19">
        <v>0.28999999999999998</v>
      </c>
      <c r="C2" s="19">
        <v>0.28999999999999998</v>
      </c>
      <c r="D2" s="19">
        <v>0.28999999999999998</v>
      </c>
      <c r="E2" s="19">
        <v>0.28999999999999998</v>
      </c>
      <c r="F2" s="19">
        <v>0.28999999999999998</v>
      </c>
      <c r="G2" t="str">
        <f>IF(PricePerOunce[[#This Row],[2018]]=PricePerOunce[[#This Row],[2013]],"None",IF(OR(PricePerOunce[[#This Row],[2018]]&gt;PricePerOunce[[#This Row],[2016]],PricePerOunce[[#This Row],[2018]]&gt;AVERAGE(PricePerOunce[[#This Row],[2013]:[2016]])),"Increase","Decrease"))</f>
        <v>None</v>
      </c>
    </row>
    <row r="3" spans="1:7" x14ac:dyDescent="0.3">
      <c r="A3" t="s">
        <v>51</v>
      </c>
      <c r="B3" s="19">
        <v>0.45</v>
      </c>
      <c r="C3" s="19">
        <v>0.45</v>
      </c>
      <c r="D3" s="19">
        <v>0.45</v>
      </c>
      <c r="E3" s="19">
        <v>0.48</v>
      </c>
      <c r="F3" s="19">
        <v>0.42</v>
      </c>
      <c r="G3" t="str">
        <f>IF(PricePerOunce[[#This Row],[2018]]=PricePerOunce[[#This Row],[2013]],"None",IF(OR(PricePerOunce[[#This Row],[2018]]&gt;PricePerOunce[[#This Row],[2016]],PricePerOunce[[#This Row],[2018]]&gt;AVERAGE(PricePerOunce[[#This Row],[2013]:[2016]])),"Increase","Decrease"))</f>
        <v>Decrease</v>
      </c>
    </row>
    <row r="4" spans="1:7" x14ac:dyDescent="0.3">
      <c r="A4" t="s">
        <v>54</v>
      </c>
      <c r="B4" s="19">
        <v>0.38</v>
      </c>
      <c r="C4" s="19">
        <v>0.42</v>
      </c>
      <c r="D4" s="19">
        <v>0.42</v>
      </c>
      <c r="E4" s="19">
        <v>0.42</v>
      </c>
      <c r="F4" s="19">
        <v>0.33</v>
      </c>
      <c r="G4" t="str">
        <f>IF(PricePerOunce[[#This Row],[2018]]=PricePerOunce[[#This Row],[2013]],"None",IF(OR(PricePerOunce[[#This Row],[2018]]&gt;PricePerOunce[[#This Row],[2016]],PricePerOunce[[#This Row],[2018]]&gt;AVERAGE(PricePerOunce[[#This Row],[2013]:[2016]])),"Increase","Decrease"))</f>
        <v>Decrease</v>
      </c>
    </row>
    <row r="5" spans="1:7" x14ac:dyDescent="0.3">
      <c r="A5" t="s">
        <v>57</v>
      </c>
      <c r="B5" s="19">
        <v>0.6</v>
      </c>
      <c r="C5" s="19">
        <v>0.65</v>
      </c>
      <c r="D5" s="19">
        <v>0.65</v>
      </c>
      <c r="E5" s="19">
        <v>0.65</v>
      </c>
      <c r="F5" s="19">
        <v>0.67</v>
      </c>
      <c r="G5" t="str">
        <f>IF(PricePerOunce[[#This Row],[2018]]=PricePerOunce[[#This Row],[2013]],"None",IF(OR(PricePerOunce[[#This Row],[2018]]&gt;PricePerOunce[[#This Row],[2016]],PricePerOunce[[#This Row],[2018]]&gt;AVERAGE(PricePerOunce[[#This Row],[2013]:[2016]])),"Increase","Decrease"))</f>
        <v>Increase</v>
      </c>
    </row>
    <row r="6" spans="1:7" x14ac:dyDescent="0.3">
      <c r="A6" t="s">
        <v>60</v>
      </c>
      <c r="B6" s="19">
        <v>0.45</v>
      </c>
      <c r="C6" s="19">
        <v>0.47</v>
      </c>
      <c r="D6" s="19">
        <v>0.47</v>
      </c>
      <c r="E6" s="19">
        <v>0.47</v>
      </c>
      <c r="F6" s="19">
        <v>0.45</v>
      </c>
      <c r="G6" t="str">
        <f>IF(PricePerOunce[[#This Row],[2018]]=PricePerOunce[[#This Row],[2013]],"None",IF(OR(PricePerOunce[[#This Row],[2018]]&gt;PricePerOunce[[#This Row],[2016]],PricePerOunce[[#This Row],[2018]]&gt;AVERAGE(PricePerOunce[[#This Row],[2013]:[2016]])),"Increase","Decrease"))</f>
        <v>None</v>
      </c>
    </row>
    <row r="7" spans="1:7" x14ac:dyDescent="0.3">
      <c r="A7" t="s">
        <v>63</v>
      </c>
      <c r="B7" s="19">
        <v>0.41</v>
      </c>
      <c r="C7" s="19">
        <v>0.41</v>
      </c>
      <c r="D7" s="19">
        <v>0.41</v>
      </c>
      <c r="E7" s="19">
        <v>0.41</v>
      </c>
      <c r="F7" s="19">
        <v>0.44</v>
      </c>
      <c r="G7" t="str">
        <f>IF(PricePerOunce[[#This Row],[2018]]=PricePerOunce[[#This Row],[2013]],"None",IF(OR(PricePerOunce[[#This Row],[2018]]&gt;PricePerOunce[[#This Row],[2016]],PricePerOunce[[#This Row],[2018]]&gt;AVERAGE(PricePerOunce[[#This Row],[2013]:[2016]])),"Increase","Decrease"))</f>
        <v>Increase</v>
      </c>
    </row>
    <row r="8" spans="1:7" x14ac:dyDescent="0.3">
      <c r="A8" t="s">
        <v>65</v>
      </c>
      <c r="B8" s="19">
        <v>0.46</v>
      </c>
      <c r="C8" s="19">
        <v>0.46</v>
      </c>
      <c r="D8" s="19">
        <v>0.46</v>
      </c>
      <c r="E8" s="19">
        <v>0.38</v>
      </c>
      <c r="F8" s="19">
        <v>0.45</v>
      </c>
      <c r="G8" t="str">
        <f>IF(PricePerOunce[[#This Row],[2018]]=PricePerOunce[[#This Row],[2013]],"None",IF(OR(PricePerOunce[[#This Row],[2018]]&gt;PricePerOunce[[#This Row],[2016]],PricePerOunce[[#This Row],[2018]]&gt;AVERAGE(PricePerOunce[[#This Row],[2013]:[2016]])),"Increase","Decrease"))</f>
        <v>Increase</v>
      </c>
    </row>
    <row r="9" spans="1:7" x14ac:dyDescent="0.3">
      <c r="A9" t="s">
        <v>68</v>
      </c>
      <c r="B9" s="19">
        <v>0.33</v>
      </c>
      <c r="C9" s="19">
        <v>0.33</v>
      </c>
      <c r="D9" s="19">
        <v>0.33</v>
      </c>
      <c r="E9" s="19">
        <v>0.33</v>
      </c>
      <c r="F9" s="19">
        <v>0.42</v>
      </c>
      <c r="G9" t="str">
        <f>IF(PricePerOunce[[#This Row],[2018]]=PricePerOunce[[#This Row],[2013]],"None",IF(OR(PricePerOunce[[#This Row],[2018]]&gt;PricePerOunce[[#This Row],[2016]],PricePerOunce[[#This Row],[2018]]&gt;AVERAGE(PricePerOunce[[#This Row],[2013]:[2016]])),"Increase","Decrease"))</f>
        <v>Increase</v>
      </c>
    </row>
    <row r="10" spans="1:7" x14ac:dyDescent="0.3">
      <c r="A10" t="s">
        <v>71</v>
      </c>
      <c r="B10" s="19">
        <v>0.38</v>
      </c>
      <c r="C10" s="19">
        <v>0.38</v>
      </c>
      <c r="D10" s="19">
        <v>0.38</v>
      </c>
      <c r="E10" s="19">
        <v>0.25</v>
      </c>
      <c r="F10" s="19">
        <v>0.25</v>
      </c>
      <c r="G10" t="str">
        <f>IF(PricePerOunce[[#This Row],[2018]]=PricePerOunce[[#This Row],[2013]],"None",IF(OR(PricePerOunce[[#This Row],[2018]]&gt;PricePerOunce[[#This Row],[2016]],PricePerOunce[[#This Row],[2018]]&gt;AVERAGE(PricePerOunce[[#This Row],[2013]:[2016]])),"Increase","Decrease"))</f>
        <v>Decrease</v>
      </c>
    </row>
    <row r="11" spans="1:7" x14ac:dyDescent="0.3">
      <c r="A11" t="s">
        <v>74</v>
      </c>
      <c r="B11" s="19">
        <v>0.42</v>
      </c>
      <c r="C11" s="19">
        <v>0.42</v>
      </c>
      <c r="D11" s="19">
        <v>0.42</v>
      </c>
      <c r="E11" s="19">
        <v>0.42</v>
      </c>
      <c r="F11" s="19">
        <v>0.42</v>
      </c>
      <c r="G11" t="str">
        <f>IF(PricePerOunce[[#This Row],[2018]]=PricePerOunce[[#This Row],[2013]],"None",IF(OR(PricePerOunce[[#This Row],[2018]]&gt;PricePerOunce[[#This Row],[2016]],PricePerOunce[[#This Row],[2018]]&gt;AVERAGE(PricePerOunce[[#This Row],[2013]:[2016]])),"Increase","Decrease"))</f>
        <v>None</v>
      </c>
    </row>
    <row r="12" spans="1:7" x14ac:dyDescent="0.3">
      <c r="A12" t="s">
        <v>77</v>
      </c>
      <c r="B12" s="19">
        <v>0.36</v>
      </c>
      <c r="C12" s="19">
        <v>0.36</v>
      </c>
      <c r="D12" s="19">
        <v>0.36</v>
      </c>
      <c r="E12" s="19">
        <v>0.36</v>
      </c>
      <c r="F12" s="19">
        <v>0.43</v>
      </c>
      <c r="G12" t="str">
        <f>IF(PricePerOunce[[#This Row],[2018]]=PricePerOunce[[#This Row],[2013]],"None",IF(OR(PricePerOunce[[#This Row],[2018]]&gt;PricePerOunce[[#This Row],[2016]],PricePerOunce[[#This Row],[2018]]&gt;AVERAGE(PricePerOunce[[#This Row],[2013]:[2016]])),"Increase","Decrease"))</f>
        <v>Increase</v>
      </c>
    </row>
    <row r="13" spans="1:7" x14ac:dyDescent="0.3">
      <c r="A13" t="s">
        <v>80</v>
      </c>
      <c r="B13" s="19">
        <v>0.41</v>
      </c>
      <c r="C13" s="19">
        <v>0.41</v>
      </c>
      <c r="D13" s="19">
        <v>0.41</v>
      </c>
      <c r="E13" s="19">
        <v>0.41</v>
      </c>
      <c r="F13" s="19">
        <v>0.33</v>
      </c>
      <c r="G13" t="str">
        <f>IF(PricePerOunce[[#This Row],[2018]]=PricePerOunce[[#This Row],[2013]],"None",IF(OR(PricePerOunce[[#This Row],[2018]]&gt;PricePerOunce[[#This Row],[2016]],PricePerOunce[[#This Row],[2018]]&gt;AVERAGE(PricePerOunce[[#This Row],[2013]:[2016]])),"Increase","Decrease"))</f>
        <v>Decrease</v>
      </c>
    </row>
    <row r="14" spans="1:7" x14ac:dyDescent="0.3">
      <c r="A14" t="s">
        <v>83</v>
      </c>
      <c r="B14" s="19">
        <v>0.28000000000000003</v>
      </c>
      <c r="C14" s="19">
        <v>0.28000000000000003</v>
      </c>
      <c r="D14" s="19">
        <v>0.28000000000000003</v>
      </c>
      <c r="E14" s="19">
        <v>0.28000000000000003</v>
      </c>
      <c r="F14" s="19">
        <v>0.38</v>
      </c>
      <c r="G14" t="str">
        <f>IF(PricePerOunce[[#This Row],[2018]]=PricePerOunce[[#This Row],[2013]],"None",IF(OR(PricePerOunce[[#This Row],[2018]]&gt;PricePerOunce[[#This Row],[2016]],PricePerOunce[[#This Row],[2018]]&gt;AVERAGE(PricePerOunce[[#This Row],[2013]:[2016]])),"Increase","Decrease"))</f>
        <v>Increase</v>
      </c>
    </row>
    <row r="15" spans="1:7" x14ac:dyDescent="0.3">
      <c r="A15" t="s">
        <v>86</v>
      </c>
      <c r="B15" s="19">
        <v>0.39</v>
      </c>
      <c r="C15" s="19">
        <v>0.34</v>
      </c>
      <c r="D15" s="19">
        <v>0.34</v>
      </c>
      <c r="E15" s="19">
        <v>0.31</v>
      </c>
      <c r="F15" s="19">
        <v>0.39</v>
      </c>
      <c r="G15" t="str">
        <f>IF(PricePerOunce[[#This Row],[2018]]=PricePerOunce[[#This Row],[2013]],"None",IF(OR(PricePerOunce[[#This Row],[2018]]&gt;PricePerOunce[[#This Row],[2016]],PricePerOunce[[#This Row],[2018]]&gt;AVERAGE(PricePerOunce[[#This Row],[2013]:[2016]])),"Increase","Decrease"))</f>
        <v>None</v>
      </c>
    </row>
    <row r="16" spans="1:7" x14ac:dyDescent="0.3">
      <c r="A16" t="s">
        <v>89</v>
      </c>
      <c r="B16" s="19">
        <v>0.4</v>
      </c>
      <c r="C16" s="19">
        <v>0.5</v>
      </c>
      <c r="D16" s="19">
        <v>0.5</v>
      </c>
      <c r="E16" s="19">
        <v>0.5</v>
      </c>
      <c r="F16" s="19">
        <v>0.5</v>
      </c>
      <c r="G16" t="str">
        <f>IF(PricePerOunce[[#This Row],[2018]]=PricePerOunce[[#This Row],[2013]],"None",IF(OR(PricePerOunce[[#This Row],[2018]]&gt;PricePerOunce[[#This Row],[2016]],PricePerOunce[[#This Row],[2018]]&gt;AVERAGE(PricePerOunce[[#This Row],[2013]:[2016]])),"Increase","Decrease"))</f>
        <v>Increase</v>
      </c>
    </row>
    <row r="17" spans="1:7" x14ac:dyDescent="0.3">
      <c r="A17" t="s">
        <v>92</v>
      </c>
      <c r="B17" s="19">
        <v>0.38</v>
      </c>
      <c r="C17" s="19">
        <v>0.38</v>
      </c>
      <c r="D17" s="19">
        <v>0.38</v>
      </c>
      <c r="E17" s="19">
        <v>0.38</v>
      </c>
      <c r="F17" s="19">
        <v>0.44</v>
      </c>
      <c r="G17" t="str">
        <f>IF(PricePerOunce[[#This Row],[2018]]=PricePerOunce[[#This Row],[2013]],"None",IF(OR(PricePerOunce[[#This Row],[2018]]&gt;PricePerOunce[[#This Row],[2016]],PricePerOunce[[#This Row],[2018]]&gt;AVERAGE(PricePerOunce[[#This Row],[2013]:[2016]])),"Increase","Decrease"))</f>
        <v>Increase</v>
      </c>
    </row>
    <row r="18" spans="1:7" x14ac:dyDescent="0.3">
      <c r="A18" t="s">
        <v>95</v>
      </c>
      <c r="B18" s="19">
        <v>0.38</v>
      </c>
      <c r="C18" s="19">
        <v>0.38</v>
      </c>
      <c r="D18" s="19">
        <v>0.38</v>
      </c>
      <c r="E18" s="19">
        <v>0.38</v>
      </c>
      <c r="F18" s="19">
        <v>0.43</v>
      </c>
      <c r="G18" t="str">
        <f>IF(PricePerOunce[[#This Row],[2018]]=PricePerOunce[[#This Row],[2013]],"None",IF(OR(PricePerOunce[[#This Row],[2018]]&gt;PricePerOunce[[#This Row],[2016]],PricePerOunce[[#This Row],[2018]]&gt;AVERAGE(PricePerOunce[[#This Row],[2013]:[2016]])),"Increase","Decrease"))</f>
        <v>Increase</v>
      </c>
    </row>
    <row r="19" spans="1:7" x14ac:dyDescent="0.3">
      <c r="A19" t="s">
        <v>98</v>
      </c>
      <c r="B19" s="19">
        <v>0.48</v>
      </c>
      <c r="C19" s="19">
        <v>0.48</v>
      </c>
      <c r="D19" s="19">
        <v>0.48</v>
      </c>
      <c r="E19" s="19">
        <v>0.48</v>
      </c>
      <c r="F19" s="19">
        <v>0.53</v>
      </c>
      <c r="G19" t="str">
        <f>IF(PricePerOunce[[#This Row],[2018]]=PricePerOunce[[#This Row],[2013]],"None",IF(OR(PricePerOunce[[#This Row],[2018]]&gt;PricePerOunce[[#This Row],[2016]],PricePerOunce[[#This Row],[2018]]&gt;AVERAGE(PricePerOunce[[#This Row],[2013]:[2016]])),"Increase","Decrease"))</f>
        <v>Increase</v>
      </c>
    </row>
    <row r="20" spans="1:7" x14ac:dyDescent="0.3">
      <c r="A20" t="s">
        <v>101</v>
      </c>
      <c r="B20" s="19">
        <v>0.5</v>
      </c>
      <c r="C20" s="19">
        <v>0.5</v>
      </c>
      <c r="D20" s="19">
        <v>0.5</v>
      </c>
      <c r="E20" s="19">
        <v>0.5</v>
      </c>
      <c r="F20" s="19">
        <v>0.5</v>
      </c>
      <c r="G20" t="str">
        <f>IF(PricePerOunce[[#This Row],[2018]]=PricePerOunce[[#This Row],[2013]],"None",IF(OR(PricePerOunce[[#This Row],[2018]]&gt;PricePerOunce[[#This Row],[2016]],PricePerOunce[[#This Row],[2018]]&gt;AVERAGE(PricePerOunce[[#This Row],[2013]:[2016]])),"Increase","Decrease"))</f>
        <v>None</v>
      </c>
    </row>
    <row r="21" spans="1:7" x14ac:dyDescent="0.3">
      <c r="A21" t="s">
        <v>103</v>
      </c>
      <c r="B21" s="19">
        <v>0.36</v>
      </c>
      <c r="C21" s="19">
        <v>0.42</v>
      </c>
      <c r="D21" s="19">
        <v>0.42</v>
      </c>
      <c r="E21" s="19">
        <v>0.42</v>
      </c>
      <c r="F21" s="19">
        <v>0.46</v>
      </c>
      <c r="G21" t="str">
        <f>IF(PricePerOunce[[#This Row],[2018]]=PricePerOunce[[#This Row],[2013]],"None",IF(OR(PricePerOunce[[#This Row],[2018]]&gt;PricePerOunce[[#This Row],[2016]],PricePerOunce[[#This Row],[2018]]&gt;AVERAGE(PricePerOunce[[#This Row],[2013]:[2016]])),"Increase","Decrease"))</f>
        <v>Increase</v>
      </c>
    </row>
    <row r="22" spans="1:7" x14ac:dyDescent="0.3">
      <c r="A22" t="s">
        <v>106</v>
      </c>
      <c r="B22" s="19">
        <v>0.37</v>
      </c>
      <c r="C22" s="19">
        <v>0.37</v>
      </c>
      <c r="D22" s="19">
        <v>0.37</v>
      </c>
      <c r="E22" s="19">
        <v>0.37</v>
      </c>
      <c r="F22" s="19">
        <v>0.5</v>
      </c>
      <c r="G22" t="str">
        <f>IF(PricePerOunce[[#This Row],[2018]]=PricePerOunce[[#This Row],[2013]],"None",IF(OR(PricePerOunce[[#This Row],[2018]]&gt;PricePerOunce[[#This Row],[2016]],PricePerOunce[[#This Row],[2018]]&gt;AVERAGE(PricePerOunce[[#This Row],[2013]:[2016]])),"Increase","Decrease"))</f>
        <v>Increase</v>
      </c>
    </row>
    <row r="23" spans="1:7" x14ac:dyDescent="0.3">
      <c r="A23" t="s">
        <v>109</v>
      </c>
      <c r="B23" s="19">
        <v>0.34</v>
      </c>
      <c r="C23" s="19">
        <v>0.34</v>
      </c>
      <c r="D23" s="19">
        <v>0.34</v>
      </c>
      <c r="E23" s="19">
        <v>0.34</v>
      </c>
      <c r="F23" s="19">
        <v>0.38</v>
      </c>
      <c r="G23" t="str">
        <f>IF(PricePerOunce[[#This Row],[2018]]=PricePerOunce[[#This Row],[2013]],"None",IF(OR(PricePerOunce[[#This Row],[2018]]&gt;PricePerOunce[[#This Row],[2016]],PricePerOunce[[#This Row],[2018]]&gt;AVERAGE(PricePerOunce[[#This Row],[2013]:[2016]])),"Increase","Decrease"))</f>
        <v>Increase</v>
      </c>
    </row>
    <row r="24" spans="1:7" x14ac:dyDescent="0.3">
      <c r="A24" t="s">
        <v>112</v>
      </c>
      <c r="B24" s="19">
        <v>0.36</v>
      </c>
      <c r="C24" s="19">
        <v>0.36</v>
      </c>
      <c r="D24" s="19">
        <v>0.36</v>
      </c>
      <c r="E24" s="19">
        <v>0.36</v>
      </c>
      <c r="F24" s="19">
        <v>0.42</v>
      </c>
      <c r="G24" t="str">
        <f>IF(PricePerOunce[[#This Row],[2018]]=PricePerOunce[[#This Row],[2013]],"None",IF(OR(PricePerOunce[[#This Row],[2018]]&gt;PricePerOunce[[#This Row],[2016]],PricePerOunce[[#This Row],[2018]]&gt;AVERAGE(PricePerOunce[[#This Row],[2013]:[2016]])),"Increase","Decrease"))</f>
        <v>Increase</v>
      </c>
    </row>
    <row r="25" spans="1:7" x14ac:dyDescent="0.3">
      <c r="A25" t="s">
        <v>115</v>
      </c>
      <c r="B25" s="19">
        <v>0.42</v>
      </c>
      <c r="C25" s="19">
        <v>0.5</v>
      </c>
      <c r="D25" s="19">
        <v>0.5</v>
      </c>
      <c r="E25" s="19">
        <v>0.54</v>
      </c>
      <c r="F25" s="19">
        <v>0.59</v>
      </c>
      <c r="G25" t="str">
        <f>IF(PricePerOunce[[#This Row],[2018]]=PricePerOunce[[#This Row],[2013]],"None",IF(OR(PricePerOunce[[#This Row],[2018]]&gt;PricePerOunce[[#This Row],[2016]],PricePerOunce[[#This Row],[2018]]&gt;AVERAGE(PricePerOunce[[#This Row],[2013]:[2016]])),"Increase","Decrease"))</f>
        <v>Increase</v>
      </c>
    </row>
    <row r="26" spans="1:7" x14ac:dyDescent="0.3">
      <c r="A26" t="s">
        <v>118</v>
      </c>
      <c r="B26" s="19">
        <v>0.46</v>
      </c>
      <c r="C26" s="19">
        <v>0.5</v>
      </c>
      <c r="D26" s="19">
        <v>0.5</v>
      </c>
      <c r="E26" s="19">
        <v>0.38</v>
      </c>
      <c r="F26" s="19">
        <v>0.42</v>
      </c>
      <c r="G26" t="str">
        <f>IF(PricePerOunce[[#This Row],[2018]]=PricePerOunce[[#This Row],[2013]],"None",IF(OR(PricePerOunce[[#This Row],[2018]]&gt;PricePerOunce[[#This Row],[2016]],PricePerOunce[[#This Row],[2018]]&gt;AVERAGE(PricePerOunce[[#This Row],[2013]:[2016]])),"Increase","Decrease"))</f>
        <v>Increase</v>
      </c>
    </row>
    <row r="27" spans="1:7" x14ac:dyDescent="0.3">
      <c r="A27" t="s">
        <v>121</v>
      </c>
      <c r="B27" s="19">
        <v>0.56000000000000005</v>
      </c>
      <c r="C27" s="19">
        <v>0.56000000000000005</v>
      </c>
      <c r="D27" s="19">
        <v>0.56000000000000005</v>
      </c>
      <c r="E27" s="19">
        <v>0.42</v>
      </c>
      <c r="F27" s="19">
        <v>0.42</v>
      </c>
      <c r="G27" t="str">
        <f>IF(PricePerOunce[[#This Row],[2018]]=PricePerOunce[[#This Row],[2013]],"None",IF(OR(PricePerOunce[[#This Row],[2018]]&gt;PricePerOunce[[#This Row],[2016]],PricePerOunce[[#This Row],[2018]]&gt;AVERAGE(PricePerOunce[[#This Row],[2013]:[2016]])),"Increase","Decrease"))</f>
        <v>Decrease</v>
      </c>
    </row>
    <row r="28" spans="1:7" x14ac:dyDescent="0.3">
      <c r="A28" t="s">
        <v>124</v>
      </c>
      <c r="B28" s="19">
        <v>0.42</v>
      </c>
      <c r="C28" s="19">
        <v>0.42</v>
      </c>
      <c r="D28" s="19">
        <v>0.42</v>
      </c>
      <c r="E28" s="19">
        <v>0.42</v>
      </c>
      <c r="F28" s="19">
        <v>0.42</v>
      </c>
      <c r="G28" t="str">
        <f>IF(PricePerOunce[[#This Row],[2018]]=PricePerOunce[[#This Row],[2013]],"None",IF(OR(PricePerOunce[[#This Row],[2018]]&gt;PricePerOunce[[#This Row],[2016]],PricePerOunce[[#This Row],[2018]]&gt;AVERAGE(PricePerOunce[[#This Row],[2013]:[2016]])),"Increase","Decrease"))</f>
        <v>None</v>
      </c>
    </row>
    <row r="29" spans="1:7" x14ac:dyDescent="0.3">
      <c r="A29" t="s">
        <v>127</v>
      </c>
      <c r="B29" s="19">
        <v>0.31</v>
      </c>
      <c r="C29" s="19">
        <v>0.31</v>
      </c>
      <c r="D29" s="19">
        <v>0.31</v>
      </c>
      <c r="E29" s="19">
        <v>0.38</v>
      </c>
      <c r="F29" s="19">
        <v>0.38</v>
      </c>
      <c r="G29" t="str">
        <f>IF(PricePerOunce[[#This Row],[2018]]=PricePerOunce[[#This Row],[2013]],"None",IF(OR(PricePerOunce[[#This Row],[2018]]&gt;PricePerOunce[[#This Row],[2016]],PricePerOunce[[#This Row],[2018]]&gt;AVERAGE(PricePerOunce[[#This Row],[2013]:[2016]])),"Increase","Decrease"))</f>
        <v>Increase</v>
      </c>
    </row>
    <row r="30" spans="1:7" x14ac:dyDescent="0.3">
      <c r="A30" t="s">
        <v>130</v>
      </c>
      <c r="B30" s="19">
        <v>0.52</v>
      </c>
      <c r="C30" s="19">
        <v>0.49</v>
      </c>
      <c r="D30" s="19">
        <v>0.49</v>
      </c>
      <c r="E30" s="19">
        <v>0.49</v>
      </c>
      <c r="F30" s="19">
        <v>0.41</v>
      </c>
      <c r="G30" t="str">
        <f>IF(PricePerOunce[[#This Row],[2018]]=PricePerOunce[[#This Row],[2013]],"None",IF(OR(PricePerOunce[[#This Row],[2018]]&gt;PricePerOunce[[#This Row],[2016]],PricePerOunce[[#This Row],[2018]]&gt;AVERAGE(PricePerOunce[[#This Row],[2013]:[2016]])),"Increase","Decrease"))</f>
        <v>Decrease</v>
      </c>
    </row>
    <row r="31" spans="1:7" x14ac:dyDescent="0.3">
      <c r="A31" t="s">
        <v>133</v>
      </c>
      <c r="B31" s="19">
        <v>0.52</v>
      </c>
      <c r="C31" s="19">
        <v>0.41</v>
      </c>
      <c r="D31" s="19">
        <v>0.41</v>
      </c>
      <c r="E31" s="19">
        <v>0.41</v>
      </c>
      <c r="F31" s="19">
        <v>0.5</v>
      </c>
      <c r="G31" t="str">
        <f>IF(PricePerOunce[[#This Row],[2018]]=PricePerOunce[[#This Row],[2013]],"None",IF(OR(PricePerOunce[[#This Row],[2018]]&gt;PricePerOunce[[#This Row],[2016]],PricePerOunce[[#This Row],[2018]]&gt;AVERAGE(PricePerOunce[[#This Row],[2013]:[2016]])),"Increase","Decrease"))</f>
        <v>Increase</v>
      </c>
    </row>
  </sheetData>
  <conditionalFormatting sqref="B2:F31">
    <cfRule type="colorScale" priority="1">
      <colorScale>
        <cfvo type="min"/>
        <cfvo type="percentile" val="50"/>
        <cfvo type="max"/>
        <color rgb="FF63BE7B"/>
        <color rgb="FFFCFCFF"/>
        <color rgb="FFF8696B"/>
      </colorScale>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4DC98-164E-4A7E-B87A-D3F50E324558}">
  <sheetPr>
    <tabColor theme="9"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218F-302D-441B-9B0B-FB1DF647E442}">
  <sheetPr>
    <tabColor theme="9" tint="0.59999389629810485"/>
  </sheetPr>
  <dimension ref="A1:D182"/>
  <sheetViews>
    <sheetView workbookViewId="0"/>
  </sheetViews>
  <sheetFormatPr defaultRowHeight="14.4" x14ac:dyDescent="0.3"/>
  <cols>
    <col min="1" max="1" width="28.5546875" customWidth="1"/>
    <col min="2" max="2" width="25.6640625" customWidth="1"/>
    <col min="3" max="3" width="12.6640625" bestFit="1" customWidth="1"/>
    <col min="4" max="4" width="11.44140625" customWidth="1"/>
  </cols>
  <sheetData>
    <row r="1" spans="1:4" x14ac:dyDescent="0.3">
      <c r="A1" s="23" t="s">
        <v>0</v>
      </c>
      <c r="B1" s="23" t="s">
        <v>144</v>
      </c>
      <c r="C1" s="23" t="s">
        <v>319</v>
      </c>
      <c r="D1" s="23" t="s">
        <v>321</v>
      </c>
    </row>
    <row r="2" spans="1:4" x14ac:dyDescent="0.3">
      <c r="A2" t="s">
        <v>145</v>
      </c>
      <c r="B2" t="s">
        <v>146</v>
      </c>
      <c r="C2" s="22">
        <v>38041754</v>
      </c>
      <c r="D2" s="22">
        <v>652230</v>
      </c>
    </row>
    <row r="3" spans="1:4" x14ac:dyDescent="0.3">
      <c r="A3" t="s">
        <v>147</v>
      </c>
      <c r="B3" t="s">
        <v>148</v>
      </c>
      <c r="C3" s="22">
        <v>2854191</v>
      </c>
      <c r="D3" s="22">
        <v>28748</v>
      </c>
    </row>
    <row r="4" spans="1:4" x14ac:dyDescent="0.3">
      <c r="A4" t="s">
        <v>149</v>
      </c>
      <c r="B4" t="s">
        <v>150</v>
      </c>
      <c r="C4" s="22">
        <v>43053054</v>
      </c>
      <c r="D4" s="22">
        <v>2381741</v>
      </c>
    </row>
    <row r="5" spans="1:4" x14ac:dyDescent="0.3">
      <c r="A5" t="s">
        <v>151</v>
      </c>
      <c r="B5" t="s">
        <v>148</v>
      </c>
      <c r="C5" s="22">
        <v>77142</v>
      </c>
      <c r="D5" s="22">
        <v>468</v>
      </c>
    </row>
    <row r="6" spans="1:4" x14ac:dyDescent="0.3">
      <c r="A6" t="s">
        <v>152</v>
      </c>
      <c r="B6" t="s">
        <v>153</v>
      </c>
      <c r="C6" s="22">
        <v>31825295</v>
      </c>
      <c r="D6" s="22">
        <v>1246700</v>
      </c>
    </row>
    <row r="7" spans="1:4" x14ac:dyDescent="0.3">
      <c r="A7" t="s">
        <v>154</v>
      </c>
      <c r="B7" t="s">
        <v>155</v>
      </c>
      <c r="C7" s="22">
        <v>97118</v>
      </c>
      <c r="D7" s="22">
        <v>442.6</v>
      </c>
    </row>
    <row r="8" spans="1:4" x14ac:dyDescent="0.3">
      <c r="A8" t="s">
        <v>156</v>
      </c>
      <c r="B8" t="s">
        <v>155</v>
      </c>
      <c r="C8" s="22">
        <v>44938712</v>
      </c>
      <c r="D8" s="22">
        <v>2780400</v>
      </c>
    </row>
    <row r="9" spans="1:4" x14ac:dyDescent="0.3">
      <c r="A9" t="s">
        <v>157</v>
      </c>
      <c r="B9" t="s">
        <v>148</v>
      </c>
      <c r="C9" s="22">
        <v>2957731</v>
      </c>
      <c r="D9" s="22">
        <v>29743</v>
      </c>
    </row>
    <row r="10" spans="1:4" x14ac:dyDescent="0.3">
      <c r="A10" t="s">
        <v>158</v>
      </c>
      <c r="B10" t="s">
        <v>159</v>
      </c>
      <c r="C10" s="22">
        <v>25364307</v>
      </c>
      <c r="D10" s="22">
        <v>7741220</v>
      </c>
    </row>
    <row r="11" spans="1:4" x14ac:dyDescent="0.3">
      <c r="A11" t="s">
        <v>15</v>
      </c>
      <c r="B11" t="s">
        <v>148</v>
      </c>
      <c r="C11" s="22">
        <v>8877067</v>
      </c>
      <c r="D11" s="22">
        <v>83871</v>
      </c>
    </row>
    <row r="12" spans="1:4" x14ac:dyDescent="0.3">
      <c r="A12" t="s">
        <v>160</v>
      </c>
      <c r="B12" t="s">
        <v>148</v>
      </c>
      <c r="C12" s="22">
        <v>10023318</v>
      </c>
      <c r="D12" s="22">
        <v>86600</v>
      </c>
    </row>
    <row r="13" spans="1:4" x14ac:dyDescent="0.3">
      <c r="A13" t="s">
        <v>161</v>
      </c>
      <c r="B13" t="s">
        <v>150</v>
      </c>
      <c r="C13" s="22">
        <v>1641172</v>
      </c>
      <c r="D13" s="22">
        <v>765.3</v>
      </c>
    </row>
    <row r="14" spans="1:4" x14ac:dyDescent="0.3">
      <c r="A14" t="s">
        <v>162</v>
      </c>
      <c r="B14" t="s">
        <v>146</v>
      </c>
      <c r="C14" s="22">
        <v>163046161</v>
      </c>
      <c r="D14" s="22">
        <v>148460</v>
      </c>
    </row>
    <row r="15" spans="1:4" x14ac:dyDescent="0.3">
      <c r="A15" t="s">
        <v>163</v>
      </c>
      <c r="B15" t="s">
        <v>148</v>
      </c>
      <c r="C15" s="22">
        <v>9466856</v>
      </c>
      <c r="D15" s="22">
        <v>207600</v>
      </c>
    </row>
    <row r="16" spans="1:4" x14ac:dyDescent="0.3">
      <c r="A16" t="s">
        <v>11</v>
      </c>
      <c r="B16" t="s">
        <v>148</v>
      </c>
      <c r="C16" s="22">
        <v>11484055</v>
      </c>
      <c r="D16" s="22">
        <v>30528</v>
      </c>
    </row>
    <row r="17" spans="1:4" x14ac:dyDescent="0.3">
      <c r="A17" t="s">
        <v>164</v>
      </c>
      <c r="B17" t="s">
        <v>155</v>
      </c>
      <c r="C17" s="22">
        <v>390353</v>
      </c>
      <c r="D17" s="22">
        <v>22966</v>
      </c>
    </row>
    <row r="18" spans="1:4" x14ac:dyDescent="0.3">
      <c r="A18" t="s">
        <v>165</v>
      </c>
      <c r="B18" t="s">
        <v>153</v>
      </c>
      <c r="C18" s="22">
        <v>11801151</v>
      </c>
      <c r="D18" s="22">
        <v>112622</v>
      </c>
    </row>
    <row r="19" spans="1:4" x14ac:dyDescent="0.3">
      <c r="A19" t="s">
        <v>166</v>
      </c>
      <c r="B19" t="s">
        <v>146</v>
      </c>
      <c r="C19" s="22">
        <v>763092</v>
      </c>
      <c r="D19" s="22">
        <v>38394</v>
      </c>
    </row>
    <row r="20" spans="1:4" x14ac:dyDescent="0.3">
      <c r="A20" t="s">
        <v>167</v>
      </c>
      <c r="B20" t="s">
        <v>155</v>
      </c>
      <c r="C20" s="22">
        <v>11513100</v>
      </c>
      <c r="D20" s="22">
        <v>1098581</v>
      </c>
    </row>
    <row r="21" spans="1:4" x14ac:dyDescent="0.3">
      <c r="A21" t="s">
        <v>168</v>
      </c>
      <c r="B21" t="s">
        <v>148</v>
      </c>
      <c r="C21" s="22">
        <v>3301000</v>
      </c>
      <c r="D21" s="22">
        <v>51197</v>
      </c>
    </row>
    <row r="22" spans="1:4" x14ac:dyDescent="0.3">
      <c r="A22" t="s">
        <v>169</v>
      </c>
      <c r="B22" t="s">
        <v>153</v>
      </c>
      <c r="C22" s="22">
        <v>2303697</v>
      </c>
      <c r="D22" s="22">
        <v>581730</v>
      </c>
    </row>
    <row r="23" spans="1:4" x14ac:dyDescent="0.3">
      <c r="A23" t="s">
        <v>170</v>
      </c>
      <c r="B23" t="s">
        <v>155</v>
      </c>
      <c r="C23" s="22">
        <v>212559417</v>
      </c>
      <c r="D23" s="22">
        <v>8515770</v>
      </c>
    </row>
    <row r="24" spans="1:4" x14ac:dyDescent="0.3">
      <c r="A24" t="s">
        <v>171</v>
      </c>
      <c r="B24" t="s">
        <v>159</v>
      </c>
      <c r="C24" s="22">
        <v>433285</v>
      </c>
      <c r="D24" s="22">
        <v>5765</v>
      </c>
    </row>
    <row r="25" spans="1:4" x14ac:dyDescent="0.3">
      <c r="A25" t="s">
        <v>172</v>
      </c>
      <c r="B25" t="s">
        <v>148</v>
      </c>
      <c r="C25" s="22">
        <v>6975761</v>
      </c>
      <c r="D25" s="22">
        <v>110879</v>
      </c>
    </row>
    <row r="26" spans="1:4" x14ac:dyDescent="0.3">
      <c r="A26" t="s">
        <v>173</v>
      </c>
      <c r="B26" t="s">
        <v>153</v>
      </c>
      <c r="C26" s="22">
        <v>20321378</v>
      </c>
      <c r="D26" s="22">
        <v>274200</v>
      </c>
    </row>
    <row r="27" spans="1:4" x14ac:dyDescent="0.3">
      <c r="A27" t="s">
        <v>174</v>
      </c>
      <c r="B27" t="s">
        <v>153</v>
      </c>
      <c r="C27" s="22">
        <v>11530580</v>
      </c>
      <c r="D27" s="22">
        <v>27830</v>
      </c>
    </row>
    <row r="28" spans="1:4" x14ac:dyDescent="0.3">
      <c r="A28" t="s">
        <v>175</v>
      </c>
      <c r="B28" t="s">
        <v>153</v>
      </c>
      <c r="C28" s="22">
        <v>549935</v>
      </c>
      <c r="D28" s="22">
        <v>4033</v>
      </c>
    </row>
    <row r="29" spans="1:4" x14ac:dyDescent="0.3">
      <c r="A29" t="s">
        <v>176</v>
      </c>
      <c r="B29" t="s">
        <v>159</v>
      </c>
      <c r="C29" s="22">
        <v>16486542</v>
      </c>
      <c r="D29" s="22">
        <v>181035</v>
      </c>
    </row>
    <row r="30" spans="1:4" x14ac:dyDescent="0.3">
      <c r="A30" t="s">
        <v>177</v>
      </c>
      <c r="B30" t="s">
        <v>153</v>
      </c>
      <c r="C30" s="22">
        <v>25876380</v>
      </c>
      <c r="D30" s="22">
        <v>475440</v>
      </c>
    </row>
    <row r="31" spans="1:4" x14ac:dyDescent="0.3">
      <c r="A31" t="s">
        <v>178</v>
      </c>
      <c r="B31" t="s">
        <v>179</v>
      </c>
      <c r="C31" s="22">
        <v>37589262</v>
      </c>
      <c r="D31" s="22">
        <v>9984670</v>
      </c>
    </row>
    <row r="32" spans="1:4" x14ac:dyDescent="0.3">
      <c r="A32" t="s">
        <v>180</v>
      </c>
      <c r="B32" t="s">
        <v>153</v>
      </c>
      <c r="C32" s="22">
        <v>4745185</v>
      </c>
      <c r="D32" s="22">
        <v>622984</v>
      </c>
    </row>
    <row r="33" spans="1:4" x14ac:dyDescent="0.3">
      <c r="A33" t="s">
        <v>181</v>
      </c>
      <c r="B33" t="s">
        <v>153</v>
      </c>
      <c r="C33" s="22">
        <v>15946876</v>
      </c>
      <c r="D33" s="22">
        <v>1284000</v>
      </c>
    </row>
    <row r="34" spans="1:4" x14ac:dyDescent="0.3">
      <c r="A34" t="s">
        <v>182</v>
      </c>
      <c r="B34" t="s">
        <v>155</v>
      </c>
      <c r="C34" s="22">
        <v>18952038</v>
      </c>
      <c r="D34" s="22">
        <v>756096.3</v>
      </c>
    </row>
    <row r="35" spans="1:4" x14ac:dyDescent="0.3">
      <c r="A35" t="s">
        <v>183</v>
      </c>
      <c r="B35" t="s">
        <v>159</v>
      </c>
      <c r="C35" s="22">
        <v>1397715000</v>
      </c>
      <c r="D35" s="22">
        <v>9596960</v>
      </c>
    </row>
    <row r="36" spans="1:4" x14ac:dyDescent="0.3">
      <c r="A36" t="s">
        <v>184</v>
      </c>
      <c r="B36" t="s">
        <v>155</v>
      </c>
      <c r="C36" s="22">
        <v>50339443</v>
      </c>
      <c r="D36" s="22">
        <v>1138910</v>
      </c>
    </row>
    <row r="37" spans="1:4" x14ac:dyDescent="0.3">
      <c r="A37" t="s">
        <v>185</v>
      </c>
      <c r="B37" t="s">
        <v>153</v>
      </c>
      <c r="C37" s="22">
        <v>850886</v>
      </c>
      <c r="D37" s="22">
        <v>2235</v>
      </c>
    </row>
    <row r="38" spans="1:4" x14ac:dyDescent="0.3">
      <c r="A38" t="s">
        <v>186</v>
      </c>
      <c r="B38" t="s">
        <v>153</v>
      </c>
      <c r="C38" s="22">
        <v>86790567</v>
      </c>
      <c r="D38" s="22">
        <v>2344858</v>
      </c>
    </row>
    <row r="39" spans="1:4" x14ac:dyDescent="0.3">
      <c r="A39" t="s">
        <v>187</v>
      </c>
      <c r="B39" t="s">
        <v>153</v>
      </c>
      <c r="C39" s="22">
        <v>5380508</v>
      </c>
      <c r="D39" s="22">
        <v>342000</v>
      </c>
    </row>
    <row r="40" spans="1:4" x14ac:dyDescent="0.3">
      <c r="A40" t="s">
        <v>188</v>
      </c>
      <c r="B40" t="s">
        <v>155</v>
      </c>
      <c r="C40" s="22">
        <v>5047561</v>
      </c>
      <c r="D40" s="22">
        <v>51100</v>
      </c>
    </row>
    <row r="41" spans="1:4" x14ac:dyDescent="0.3">
      <c r="A41" t="s">
        <v>189</v>
      </c>
      <c r="B41" t="s">
        <v>153</v>
      </c>
      <c r="C41" s="22">
        <v>25716544</v>
      </c>
      <c r="D41" s="22">
        <v>322463</v>
      </c>
    </row>
    <row r="42" spans="1:4" x14ac:dyDescent="0.3">
      <c r="A42" t="s">
        <v>190</v>
      </c>
      <c r="B42" t="s">
        <v>148</v>
      </c>
      <c r="C42" s="22">
        <v>4067500</v>
      </c>
      <c r="D42" s="22">
        <v>56594</v>
      </c>
    </row>
    <row r="43" spans="1:4" x14ac:dyDescent="0.3">
      <c r="A43" t="s">
        <v>191</v>
      </c>
      <c r="B43" t="s">
        <v>148</v>
      </c>
      <c r="C43" s="22">
        <v>1198575</v>
      </c>
      <c r="D43" s="22">
        <v>9251</v>
      </c>
    </row>
    <row r="44" spans="1:4" x14ac:dyDescent="0.3">
      <c r="A44" t="s">
        <v>192</v>
      </c>
      <c r="B44" t="s">
        <v>148</v>
      </c>
      <c r="C44" s="22">
        <v>10669709</v>
      </c>
      <c r="D44" s="22">
        <v>78867</v>
      </c>
    </row>
    <row r="45" spans="1:4" x14ac:dyDescent="0.3">
      <c r="A45" t="s">
        <v>12</v>
      </c>
      <c r="B45" t="s">
        <v>148</v>
      </c>
      <c r="C45" s="22">
        <v>5818553</v>
      </c>
      <c r="D45" s="22">
        <v>43094</v>
      </c>
    </row>
    <row r="46" spans="1:4" x14ac:dyDescent="0.3">
      <c r="A46" t="s">
        <v>193</v>
      </c>
      <c r="B46" t="s">
        <v>150</v>
      </c>
      <c r="C46" s="22">
        <v>973560</v>
      </c>
      <c r="D46" s="22">
        <v>23200</v>
      </c>
    </row>
    <row r="47" spans="1:4" x14ac:dyDescent="0.3">
      <c r="A47" t="s">
        <v>194</v>
      </c>
      <c r="B47" t="s">
        <v>155</v>
      </c>
      <c r="C47" s="22">
        <v>71808</v>
      </c>
      <c r="D47" s="22">
        <v>751</v>
      </c>
    </row>
    <row r="48" spans="1:4" x14ac:dyDescent="0.3">
      <c r="A48" t="s">
        <v>195</v>
      </c>
      <c r="B48" t="s">
        <v>155</v>
      </c>
      <c r="C48" s="22">
        <v>10738958</v>
      </c>
      <c r="D48" s="22">
        <v>48670</v>
      </c>
    </row>
    <row r="49" spans="1:4" x14ac:dyDescent="0.3">
      <c r="A49" t="s">
        <v>196</v>
      </c>
      <c r="B49" t="s">
        <v>155</v>
      </c>
      <c r="C49" s="22">
        <v>17373662</v>
      </c>
      <c r="D49" s="22">
        <v>283561</v>
      </c>
    </row>
    <row r="50" spans="1:4" x14ac:dyDescent="0.3">
      <c r="A50" t="s">
        <v>197</v>
      </c>
      <c r="B50" t="s">
        <v>150</v>
      </c>
      <c r="C50" s="22">
        <v>100388073</v>
      </c>
      <c r="D50" s="22">
        <v>1001450</v>
      </c>
    </row>
    <row r="51" spans="1:4" x14ac:dyDescent="0.3">
      <c r="A51" t="s">
        <v>198</v>
      </c>
      <c r="B51" t="s">
        <v>155</v>
      </c>
      <c r="C51" s="22">
        <v>6453553</v>
      </c>
      <c r="D51" s="22">
        <v>21041</v>
      </c>
    </row>
    <row r="52" spans="1:4" x14ac:dyDescent="0.3">
      <c r="A52" t="s">
        <v>199</v>
      </c>
      <c r="B52" t="s">
        <v>153</v>
      </c>
      <c r="C52" s="22">
        <v>1355986</v>
      </c>
      <c r="D52" s="22">
        <v>28051</v>
      </c>
    </row>
    <row r="53" spans="1:4" x14ac:dyDescent="0.3">
      <c r="A53" t="s">
        <v>200</v>
      </c>
      <c r="B53" t="s">
        <v>148</v>
      </c>
      <c r="C53" s="22">
        <v>1326590</v>
      </c>
      <c r="D53" s="22">
        <v>45228</v>
      </c>
    </row>
    <row r="54" spans="1:4" x14ac:dyDescent="0.3">
      <c r="A54" t="s">
        <v>201</v>
      </c>
      <c r="B54" t="s">
        <v>153</v>
      </c>
      <c r="C54" s="22">
        <v>1093238</v>
      </c>
      <c r="D54" s="22">
        <v>17364</v>
      </c>
    </row>
    <row r="55" spans="1:4" x14ac:dyDescent="0.3">
      <c r="A55" t="s">
        <v>202</v>
      </c>
      <c r="B55" t="s">
        <v>153</v>
      </c>
      <c r="C55" s="22">
        <v>112078730</v>
      </c>
      <c r="D55" s="22">
        <v>1104300</v>
      </c>
    </row>
    <row r="56" spans="1:4" x14ac:dyDescent="0.3">
      <c r="A56" t="s">
        <v>203</v>
      </c>
      <c r="B56" t="s">
        <v>159</v>
      </c>
      <c r="C56" s="22">
        <v>889953</v>
      </c>
      <c r="D56" s="22">
        <v>18274</v>
      </c>
    </row>
    <row r="57" spans="1:4" x14ac:dyDescent="0.3">
      <c r="A57" t="s">
        <v>14</v>
      </c>
      <c r="B57" t="s">
        <v>148</v>
      </c>
      <c r="C57" s="22">
        <v>5520314</v>
      </c>
      <c r="D57" s="22">
        <v>338145</v>
      </c>
    </row>
    <row r="58" spans="1:4" x14ac:dyDescent="0.3">
      <c r="A58" t="s">
        <v>3</v>
      </c>
      <c r="B58" t="s">
        <v>148</v>
      </c>
      <c r="C58" s="22">
        <v>67059887</v>
      </c>
      <c r="D58" s="22">
        <v>643801</v>
      </c>
    </row>
    <row r="59" spans="1:4" x14ac:dyDescent="0.3">
      <c r="A59" t="s">
        <v>204</v>
      </c>
      <c r="B59" t="s">
        <v>153</v>
      </c>
      <c r="C59" s="22">
        <v>2172579</v>
      </c>
      <c r="D59" s="22">
        <v>267667</v>
      </c>
    </row>
    <row r="60" spans="1:4" x14ac:dyDescent="0.3">
      <c r="A60" t="s">
        <v>205</v>
      </c>
      <c r="B60" t="s">
        <v>153</v>
      </c>
      <c r="C60" s="22">
        <v>2347706</v>
      </c>
      <c r="D60" s="22">
        <v>11300</v>
      </c>
    </row>
    <row r="61" spans="1:4" x14ac:dyDescent="0.3">
      <c r="A61" t="s">
        <v>206</v>
      </c>
      <c r="B61" t="s">
        <v>148</v>
      </c>
      <c r="C61" s="22">
        <v>3720382</v>
      </c>
      <c r="D61" s="22">
        <v>69700</v>
      </c>
    </row>
    <row r="62" spans="1:4" x14ac:dyDescent="0.3">
      <c r="A62" t="s">
        <v>5</v>
      </c>
      <c r="B62" t="s">
        <v>148</v>
      </c>
      <c r="C62" s="22">
        <v>83132799</v>
      </c>
      <c r="D62" s="22">
        <v>357022</v>
      </c>
    </row>
    <row r="63" spans="1:4" x14ac:dyDescent="0.3">
      <c r="A63" t="s">
        <v>207</v>
      </c>
      <c r="B63" t="s">
        <v>153</v>
      </c>
      <c r="C63" s="22">
        <v>30417856</v>
      </c>
      <c r="D63" s="22">
        <v>238533</v>
      </c>
    </row>
    <row r="64" spans="1:4" x14ac:dyDescent="0.3">
      <c r="A64" t="s">
        <v>208</v>
      </c>
      <c r="B64" t="s">
        <v>148</v>
      </c>
      <c r="C64" s="22">
        <v>10716322</v>
      </c>
      <c r="D64" s="22">
        <v>131957</v>
      </c>
    </row>
    <row r="65" spans="1:4" x14ac:dyDescent="0.3">
      <c r="A65" t="s">
        <v>209</v>
      </c>
      <c r="B65" t="s">
        <v>155</v>
      </c>
      <c r="C65" s="22">
        <v>112003</v>
      </c>
      <c r="D65" s="22">
        <v>348.5</v>
      </c>
    </row>
    <row r="66" spans="1:4" x14ac:dyDescent="0.3">
      <c r="A66" t="s">
        <v>210</v>
      </c>
      <c r="B66" t="s">
        <v>155</v>
      </c>
      <c r="C66" s="22">
        <v>16604026</v>
      </c>
      <c r="D66" s="22">
        <v>108889</v>
      </c>
    </row>
    <row r="67" spans="1:4" x14ac:dyDescent="0.3">
      <c r="A67" t="s">
        <v>211</v>
      </c>
      <c r="B67" t="s">
        <v>153</v>
      </c>
      <c r="C67" s="22">
        <v>12771246</v>
      </c>
      <c r="D67" s="22">
        <v>245857</v>
      </c>
    </row>
    <row r="68" spans="1:4" x14ac:dyDescent="0.3">
      <c r="A68" t="s">
        <v>212</v>
      </c>
      <c r="B68" t="s">
        <v>153</v>
      </c>
      <c r="C68" s="22">
        <v>1920922</v>
      </c>
      <c r="D68" s="22">
        <v>36125</v>
      </c>
    </row>
    <row r="69" spans="1:4" x14ac:dyDescent="0.3">
      <c r="A69" t="s">
        <v>213</v>
      </c>
      <c r="B69" t="s">
        <v>155</v>
      </c>
      <c r="C69" s="22">
        <v>782766</v>
      </c>
      <c r="D69" s="22">
        <v>214969</v>
      </c>
    </row>
    <row r="70" spans="1:4" x14ac:dyDescent="0.3">
      <c r="A70" t="s">
        <v>214</v>
      </c>
      <c r="B70" t="s">
        <v>155</v>
      </c>
      <c r="C70" s="22">
        <v>11263077</v>
      </c>
      <c r="D70" s="22">
        <v>27750</v>
      </c>
    </row>
    <row r="71" spans="1:4" x14ac:dyDescent="0.3">
      <c r="A71" t="s">
        <v>215</v>
      </c>
      <c r="B71" t="s">
        <v>155</v>
      </c>
      <c r="C71" s="22">
        <v>9746117</v>
      </c>
      <c r="D71" s="22">
        <v>112090</v>
      </c>
    </row>
    <row r="72" spans="1:4" x14ac:dyDescent="0.3">
      <c r="A72" t="s">
        <v>216</v>
      </c>
      <c r="B72" t="s">
        <v>159</v>
      </c>
      <c r="C72" s="22">
        <v>7507400</v>
      </c>
      <c r="D72" s="22">
        <v>1108</v>
      </c>
    </row>
    <row r="73" spans="1:4" x14ac:dyDescent="0.3">
      <c r="A73" t="s">
        <v>217</v>
      </c>
      <c r="B73" t="s">
        <v>148</v>
      </c>
      <c r="C73" s="22">
        <v>9769949</v>
      </c>
      <c r="D73" s="22">
        <v>93028</v>
      </c>
    </row>
    <row r="74" spans="1:4" x14ac:dyDescent="0.3">
      <c r="A74" t="s">
        <v>218</v>
      </c>
      <c r="B74" t="s">
        <v>148</v>
      </c>
      <c r="C74" s="22">
        <v>361313</v>
      </c>
      <c r="D74" s="22">
        <v>103000</v>
      </c>
    </row>
    <row r="75" spans="1:4" x14ac:dyDescent="0.3">
      <c r="A75" t="s">
        <v>219</v>
      </c>
      <c r="B75" t="s">
        <v>146</v>
      </c>
      <c r="C75" s="22">
        <v>1366417754</v>
      </c>
      <c r="D75" s="22">
        <v>3287263</v>
      </c>
    </row>
    <row r="76" spans="1:4" x14ac:dyDescent="0.3">
      <c r="A76" t="s">
        <v>220</v>
      </c>
      <c r="B76" t="s">
        <v>159</v>
      </c>
      <c r="C76" s="22">
        <v>270625568</v>
      </c>
      <c r="D76" s="22">
        <v>1904569</v>
      </c>
    </row>
    <row r="77" spans="1:4" x14ac:dyDescent="0.3">
      <c r="A77" t="s">
        <v>221</v>
      </c>
      <c r="B77" t="s">
        <v>150</v>
      </c>
      <c r="C77" s="22">
        <v>39309783</v>
      </c>
      <c r="D77" s="22">
        <v>438317</v>
      </c>
    </row>
    <row r="78" spans="1:4" x14ac:dyDescent="0.3">
      <c r="A78" t="s">
        <v>222</v>
      </c>
      <c r="B78" t="s">
        <v>148</v>
      </c>
      <c r="C78" s="22">
        <v>4941444</v>
      </c>
      <c r="D78" s="22">
        <v>70273</v>
      </c>
    </row>
    <row r="79" spans="1:4" x14ac:dyDescent="0.3">
      <c r="A79" t="s">
        <v>223</v>
      </c>
      <c r="B79" t="s">
        <v>150</v>
      </c>
      <c r="C79" s="22">
        <v>9053300</v>
      </c>
      <c r="D79" s="22">
        <v>20770</v>
      </c>
    </row>
    <row r="80" spans="1:4" x14ac:dyDescent="0.3">
      <c r="A80" t="s">
        <v>10</v>
      </c>
      <c r="B80" t="s">
        <v>148</v>
      </c>
      <c r="C80" s="22">
        <v>60297396</v>
      </c>
      <c r="D80" s="22">
        <v>301340</v>
      </c>
    </row>
    <row r="81" spans="1:4" x14ac:dyDescent="0.3">
      <c r="A81" t="s">
        <v>224</v>
      </c>
      <c r="B81" t="s">
        <v>155</v>
      </c>
      <c r="C81" s="22">
        <v>2948279</v>
      </c>
      <c r="D81" s="22">
        <v>10991</v>
      </c>
    </row>
    <row r="82" spans="1:4" x14ac:dyDescent="0.3">
      <c r="A82" t="s">
        <v>225</v>
      </c>
      <c r="B82" t="s">
        <v>159</v>
      </c>
      <c r="C82" s="22">
        <v>126264931</v>
      </c>
      <c r="D82" s="22">
        <v>377944</v>
      </c>
    </row>
    <row r="83" spans="1:4" x14ac:dyDescent="0.3">
      <c r="A83" t="s">
        <v>226</v>
      </c>
      <c r="B83" t="s">
        <v>150</v>
      </c>
      <c r="C83" s="22">
        <v>10101694</v>
      </c>
      <c r="D83" s="22">
        <v>89342</v>
      </c>
    </row>
    <row r="84" spans="1:4" x14ac:dyDescent="0.3">
      <c r="A84" t="s">
        <v>227</v>
      </c>
      <c r="B84" t="s">
        <v>148</v>
      </c>
      <c r="C84" s="22">
        <v>18513930</v>
      </c>
      <c r="D84" s="22">
        <v>2724900</v>
      </c>
    </row>
    <row r="85" spans="1:4" x14ac:dyDescent="0.3">
      <c r="A85" t="s">
        <v>228</v>
      </c>
      <c r="B85" t="s">
        <v>153</v>
      </c>
      <c r="C85" s="22">
        <v>52573973</v>
      </c>
      <c r="D85" s="22">
        <v>580367</v>
      </c>
    </row>
    <row r="86" spans="1:4" x14ac:dyDescent="0.3">
      <c r="A86" t="s">
        <v>229</v>
      </c>
      <c r="B86" t="s">
        <v>159</v>
      </c>
      <c r="C86" s="22">
        <v>117606</v>
      </c>
      <c r="D86" s="22">
        <v>811</v>
      </c>
    </row>
    <row r="87" spans="1:4" x14ac:dyDescent="0.3">
      <c r="A87" t="s">
        <v>230</v>
      </c>
      <c r="B87" t="s">
        <v>159</v>
      </c>
      <c r="C87" s="22">
        <v>51709098</v>
      </c>
      <c r="D87" s="22">
        <v>99720</v>
      </c>
    </row>
    <row r="88" spans="1:4" x14ac:dyDescent="0.3">
      <c r="A88" t="s">
        <v>231</v>
      </c>
      <c r="B88" t="s">
        <v>150</v>
      </c>
      <c r="C88" s="22">
        <v>4207083</v>
      </c>
      <c r="D88" s="22">
        <v>17818</v>
      </c>
    </row>
    <row r="89" spans="1:4" x14ac:dyDescent="0.3">
      <c r="A89" t="s">
        <v>232</v>
      </c>
      <c r="B89" t="s">
        <v>148</v>
      </c>
      <c r="C89" s="22">
        <v>6456900</v>
      </c>
      <c r="D89" s="22">
        <v>199951</v>
      </c>
    </row>
    <row r="90" spans="1:4" x14ac:dyDescent="0.3">
      <c r="A90" t="s">
        <v>233</v>
      </c>
      <c r="B90" t="s">
        <v>148</v>
      </c>
      <c r="C90" s="22">
        <v>1912789</v>
      </c>
      <c r="D90" s="22">
        <v>64589</v>
      </c>
    </row>
    <row r="91" spans="1:4" x14ac:dyDescent="0.3">
      <c r="A91" t="s">
        <v>234</v>
      </c>
      <c r="B91" t="s">
        <v>150</v>
      </c>
      <c r="C91" s="22">
        <v>6855713</v>
      </c>
      <c r="D91" s="22">
        <v>10400</v>
      </c>
    </row>
    <row r="92" spans="1:4" x14ac:dyDescent="0.3">
      <c r="A92" t="s">
        <v>235</v>
      </c>
      <c r="B92" t="s">
        <v>153</v>
      </c>
      <c r="C92" s="22">
        <v>2125268</v>
      </c>
      <c r="D92" s="22">
        <v>30355</v>
      </c>
    </row>
    <row r="93" spans="1:4" x14ac:dyDescent="0.3">
      <c r="A93" t="s">
        <v>236</v>
      </c>
      <c r="B93" t="s">
        <v>153</v>
      </c>
      <c r="C93" s="22">
        <v>4937374</v>
      </c>
      <c r="D93" s="22">
        <v>111369</v>
      </c>
    </row>
    <row r="94" spans="1:4" x14ac:dyDescent="0.3">
      <c r="A94" t="s">
        <v>237</v>
      </c>
      <c r="B94" t="s">
        <v>150</v>
      </c>
      <c r="C94" s="22">
        <v>6777452</v>
      </c>
      <c r="D94" s="22">
        <v>1759540</v>
      </c>
    </row>
    <row r="95" spans="1:4" x14ac:dyDescent="0.3">
      <c r="A95" t="s">
        <v>238</v>
      </c>
      <c r="B95" t="s">
        <v>148</v>
      </c>
      <c r="C95" s="22">
        <v>2786844</v>
      </c>
      <c r="D95" s="22">
        <v>65300</v>
      </c>
    </row>
    <row r="96" spans="1:4" x14ac:dyDescent="0.3">
      <c r="A96" t="s">
        <v>239</v>
      </c>
      <c r="B96" t="s">
        <v>148</v>
      </c>
      <c r="C96" s="22">
        <v>619896</v>
      </c>
      <c r="D96" s="22">
        <v>2586</v>
      </c>
    </row>
    <row r="97" spans="1:4" x14ac:dyDescent="0.3">
      <c r="A97" t="s">
        <v>240</v>
      </c>
      <c r="B97" t="s">
        <v>159</v>
      </c>
      <c r="C97" s="22">
        <v>696100</v>
      </c>
      <c r="D97" s="22">
        <v>28.2</v>
      </c>
    </row>
    <row r="98" spans="1:4" x14ac:dyDescent="0.3">
      <c r="A98" t="s">
        <v>241</v>
      </c>
      <c r="B98" t="s">
        <v>153</v>
      </c>
      <c r="C98" s="22">
        <v>26969307</v>
      </c>
      <c r="D98" s="22">
        <v>587041</v>
      </c>
    </row>
    <row r="99" spans="1:4" x14ac:dyDescent="0.3">
      <c r="A99" t="s">
        <v>242</v>
      </c>
      <c r="B99" t="s">
        <v>153</v>
      </c>
      <c r="C99" s="22">
        <v>18628747</v>
      </c>
      <c r="D99" s="22">
        <v>118484</v>
      </c>
    </row>
    <row r="100" spans="1:4" x14ac:dyDescent="0.3">
      <c r="A100" t="s">
        <v>243</v>
      </c>
      <c r="B100" t="s">
        <v>159</v>
      </c>
      <c r="C100" s="22">
        <v>31949777</v>
      </c>
      <c r="D100" s="22">
        <v>329847</v>
      </c>
    </row>
    <row r="101" spans="1:4" x14ac:dyDescent="0.3">
      <c r="A101" t="s">
        <v>244</v>
      </c>
      <c r="B101" t="s">
        <v>146</v>
      </c>
      <c r="C101" s="22">
        <v>530953</v>
      </c>
      <c r="D101" s="22">
        <v>298</v>
      </c>
    </row>
    <row r="102" spans="1:4" x14ac:dyDescent="0.3">
      <c r="A102" t="s">
        <v>245</v>
      </c>
      <c r="B102" t="s">
        <v>153</v>
      </c>
      <c r="C102" s="22">
        <v>19658031</v>
      </c>
      <c r="D102" s="22">
        <v>1240192</v>
      </c>
    </row>
    <row r="103" spans="1:4" x14ac:dyDescent="0.3">
      <c r="A103" t="s">
        <v>246</v>
      </c>
      <c r="B103" t="s">
        <v>150</v>
      </c>
      <c r="C103" s="22">
        <v>502653</v>
      </c>
      <c r="D103" s="22">
        <v>316</v>
      </c>
    </row>
    <row r="104" spans="1:4" x14ac:dyDescent="0.3">
      <c r="A104" t="s">
        <v>247</v>
      </c>
      <c r="B104" t="s">
        <v>159</v>
      </c>
      <c r="C104" s="22">
        <v>58791</v>
      </c>
      <c r="D104" s="22">
        <v>181</v>
      </c>
    </row>
    <row r="105" spans="1:4" x14ac:dyDescent="0.3">
      <c r="A105" t="s">
        <v>248</v>
      </c>
      <c r="B105" t="s">
        <v>153</v>
      </c>
      <c r="C105" s="22">
        <v>4525696</v>
      </c>
      <c r="D105" s="22">
        <v>1030700</v>
      </c>
    </row>
    <row r="106" spans="1:4" x14ac:dyDescent="0.3">
      <c r="A106" t="s">
        <v>249</v>
      </c>
      <c r="B106" t="s">
        <v>153</v>
      </c>
      <c r="C106" s="22">
        <v>1265711</v>
      </c>
      <c r="D106" s="22">
        <v>2040</v>
      </c>
    </row>
    <row r="107" spans="1:4" x14ac:dyDescent="0.3">
      <c r="A107" t="s">
        <v>250</v>
      </c>
      <c r="B107" t="s">
        <v>155</v>
      </c>
      <c r="C107" s="22">
        <v>127575529</v>
      </c>
      <c r="D107" s="22">
        <v>1964375</v>
      </c>
    </row>
    <row r="108" spans="1:4" x14ac:dyDescent="0.3">
      <c r="A108" t="s">
        <v>251</v>
      </c>
      <c r="B108" t="s">
        <v>148</v>
      </c>
      <c r="C108" s="22">
        <v>2657637</v>
      </c>
      <c r="D108" s="22">
        <v>33851</v>
      </c>
    </row>
    <row r="109" spans="1:4" x14ac:dyDescent="0.3">
      <c r="A109" t="s">
        <v>252</v>
      </c>
      <c r="B109" t="s">
        <v>159</v>
      </c>
      <c r="C109" s="22">
        <v>3225167</v>
      </c>
      <c r="D109" s="22">
        <v>1564116</v>
      </c>
    </row>
    <row r="110" spans="1:4" x14ac:dyDescent="0.3">
      <c r="A110" t="s">
        <v>253</v>
      </c>
      <c r="B110" t="s">
        <v>148</v>
      </c>
      <c r="C110" s="22">
        <v>622137</v>
      </c>
      <c r="D110" s="22">
        <v>13812</v>
      </c>
    </row>
    <row r="111" spans="1:4" x14ac:dyDescent="0.3">
      <c r="A111" t="s">
        <v>254</v>
      </c>
      <c r="B111" t="s">
        <v>150</v>
      </c>
      <c r="C111" s="22">
        <v>36471769</v>
      </c>
      <c r="D111" s="22">
        <v>446550</v>
      </c>
    </row>
    <row r="112" spans="1:4" x14ac:dyDescent="0.3">
      <c r="A112" t="s">
        <v>255</v>
      </c>
      <c r="B112" t="s">
        <v>153</v>
      </c>
      <c r="C112" s="22">
        <v>30366036</v>
      </c>
      <c r="D112" s="22">
        <v>799380</v>
      </c>
    </row>
    <row r="113" spans="1:4" x14ac:dyDescent="0.3">
      <c r="A113" t="s">
        <v>256</v>
      </c>
      <c r="B113" t="s">
        <v>159</v>
      </c>
      <c r="C113" s="22">
        <v>54045420</v>
      </c>
      <c r="D113" s="22">
        <v>676578</v>
      </c>
    </row>
    <row r="114" spans="1:4" x14ac:dyDescent="0.3">
      <c r="A114" t="s">
        <v>257</v>
      </c>
      <c r="B114" t="s">
        <v>153</v>
      </c>
      <c r="C114" s="22">
        <v>2494530</v>
      </c>
      <c r="D114" s="22">
        <v>824292</v>
      </c>
    </row>
    <row r="115" spans="1:4" x14ac:dyDescent="0.3">
      <c r="A115" t="s">
        <v>258</v>
      </c>
      <c r="B115" t="s">
        <v>146</v>
      </c>
      <c r="C115" s="22">
        <v>28608710</v>
      </c>
      <c r="D115" s="22">
        <v>147181</v>
      </c>
    </row>
    <row r="116" spans="1:4" x14ac:dyDescent="0.3">
      <c r="A116" t="s">
        <v>4</v>
      </c>
      <c r="B116" t="s">
        <v>148</v>
      </c>
      <c r="C116" s="22">
        <v>17332850</v>
      </c>
      <c r="D116" s="22">
        <v>41543</v>
      </c>
    </row>
    <row r="117" spans="1:4" x14ac:dyDescent="0.3">
      <c r="A117" t="s">
        <v>259</v>
      </c>
      <c r="B117" t="s">
        <v>159</v>
      </c>
      <c r="C117" s="22">
        <v>4699755</v>
      </c>
      <c r="D117" s="22">
        <v>268838</v>
      </c>
    </row>
    <row r="118" spans="1:4" x14ac:dyDescent="0.3">
      <c r="A118" t="s">
        <v>260</v>
      </c>
      <c r="B118" t="s">
        <v>155</v>
      </c>
      <c r="C118" s="22">
        <v>6545502</v>
      </c>
      <c r="D118" s="22">
        <v>130370</v>
      </c>
    </row>
    <row r="119" spans="1:4" x14ac:dyDescent="0.3">
      <c r="A119" t="s">
        <v>261</v>
      </c>
      <c r="B119" t="s">
        <v>153</v>
      </c>
      <c r="C119" s="22">
        <v>23310715</v>
      </c>
      <c r="D119" s="22">
        <v>1267000</v>
      </c>
    </row>
    <row r="120" spans="1:4" x14ac:dyDescent="0.3">
      <c r="A120" t="s">
        <v>262</v>
      </c>
      <c r="B120" t="s">
        <v>153</v>
      </c>
      <c r="C120" s="22">
        <v>200963599</v>
      </c>
      <c r="D120" s="22">
        <v>923768</v>
      </c>
    </row>
    <row r="121" spans="1:4" x14ac:dyDescent="0.3">
      <c r="A121" t="s">
        <v>263</v>
      </c>
      <c r="B121" t="s">
        <v>148</v>
      </c>
      <c r="C121" s="22">
        <v>2107158</v>
      </c>
      <c r="D121" s="22">
        <v>25713</v>
      </c>
    </row>
    <row r="122" spans="1:4" x14ac:dyDescent="0.3">
      <c r="A122" t="s">
        <v>6</v>
      </c>
      <c r="B122" t="s">
        <v>148</v>
      </c>
      <c r="C122" s="22">
        <v>5347896</v>
      </c>
      <c r="D122" s="22">
        <v>323802</v>
      </c>
    </row>
    <row r="123" spans="1:4" x14ac:dyDescent="0.3">
      <c r="A123" t="s">
        <v>264</v>
      </c>
      <c r="B123" t="s">
        <v>150</v>
      </c>
      <c r="C123" s="22">
        <v>4974986</v>
      </c>
      <c r="D123" s="22">
        <v>309500</v>
      </c>
    </row>
    <row r="124" spans="1:4" x14ac:dyDescent="0.3">
      <c r="A124" t="s">
        <v>265</v>
      </c>
      <c r="B124" t="s">
        <v>146</v>
      </c>
      <c r="C124" s="22">
        <v>216565318</v>
      </c>
      <c r="D124" s="22">
        <v>796095</v>
      </c>
    </row>
    <row r="125" spans="1:4" x14ac:dyDescent="0.3">
      <c r="A125" t="s">
        <v>266</v>
      </c>
      <c r="B125" t="s">
        <v>159</v>
      </c>
      <c r="C125" s="22">
        <v>18008</v>
      </c>
      <c r="D125" s="22">
        <v>459</v>
      </c>
    </row>
    <row r="126" spans="1:4" x14ac:dyDescent="0.3">
      <c r="A126" t="s">
        <v>267</v>
      </c>
      <c r="B126" t="s">
        <v>155</v>
      </c>
      <c r="C126" s="22">
        <v>4246439</v>
      </c>
      <c r="D126" s="22">
        <v>75420</v>
      </c>
    </row>
    <row r="127" spans="1:4" x14ac:dyDescent="0.3">
      <c r="A127" t="s">
        <v>268</v>
      </c>
      <c r="B127" t="s">
        <v>159</v>
      </c>
      <c r="C127" s="22">
        <v>8776109</v>
      </c>
      <c r="D127" s="22">
        <v>462840</v>
      </c>
    </row>
    <row r="128" spans="1:4" x14ac:dyDescent="0.3">
      <c r="A128" t="s">
        <v>269</v>
      </c>
      <c r="B128" t="s">
        <v>155</v>
      </c>
      <c r="C128" s="22">
        <v>7044636</v>
      </c>
      <c r="D128" s="22">
        <v>406752</v>
      </c>
    </row>
    <row r="129" spans="1:4" x14ac:dyDescent="0.3">
      <c r="A129" t="s">
        <v>270</v>
      </c>
      <c r="B129" t="s">
        <v>155</v>
      </c>
      <c r="C129" s="22">
        <v>32510453</v>
      </c>
      <c r="D129" s="22">
        <v>1285216</v>
      </c>
    </row>
    <row r="130" spans="1:4" x14ac:dyDescent="0.3">
      <c r="A130" t="s">
        <v>271</v>
      </c>
      <c r="B130" t="s">
        <v>159</v>
      </c>
      <c r="C130" s="22">
        <v>108116615</v>
      </c>
      <c r="D130" s="22">
        <v>300000</v>
      </c>
    </row>
    <row r="131" spans="1:4" x14ac:dyDescent="0.3">
      <c r="A131" t="s">
        <v>272</v>
      </c>
      <c r="B131" t="s">
        <v>148</v>
      </c>
      <c r="C131" s="22">
        <v>37970874</v>
      </c>
      <c r="D131" s="22">
        <v>312685</v>
      </c>
    </row>
    <row r="132" spans="1:4" x14ac:dyDescent="0.3">
      <c r="A132" t="s">
        <v>9</v>
      </c>
      <c r="B132" t="s">
        <v>148</v>
      </c>
      <c r="C132" s="22">
        <v>10269417</v>
      </c>
      <c r="D132" s="22">
        <v>92212</v>
      </c>
    </row>
    <row r="133" spans="1:4" x14ac:dyDescent="0.3">
      <c r="A133" t="s">
        <v>273</v>
      </c>
      <c r="B133" t="s">
        <v>155</v>
      </c>
      <c r="C133" s="22">
        <v>3193694</v>
      </c>
      <c r="D133" s="22">
        <v>13791</v>
      </c>
    </row>
    <row r="134" spans="1:4" x14ac:dyDescent="0.3">
      <c r="A134" t="s">
        <v>274</v>
      </c>
      <c r="B134" t="s">
        <v>150</v>
      </c>
      <c r="C134" s="22">
        <v>2832067</v>
      </c>
      <c r="D134" s="22">
        <v>11586</v>
      </c>
    </row>
    <row r="135" spans="1:4" x14ac:dyDescent="0.3">
      <c r="A135" t="s">
        <v>275</v>
      </c>
      <c r="B135" t="s">
        <v>148</v>
      </c>
      <c r="C135" s="22">
        <v>19356544</v>
      </c>
      <c r="D135" s="22">
        <v>238391</v>
      </c>
    </row>
    <row r="136" spans="1:4" x14ac:dyDescent="0.3">
      <c r="A136" t="s">
        <v>276</v>
      </c>
      <c r="B136" t="s">
        <v>148</v>
      </c>
      <c r="C136" s="22">
        <v>144373535</v>
      </c>
      <c r="D136" s="22">
        <v>17098240</v>
      </c>
    </row>
    <row r="137" spans="1:4" x14ac:dyDescent="0.3">
      <c r="A137" t="s">
        <v>277</v>
      </c>
      <c r="B137" t="s">
        <v>153</v>
      </c>
      <c r="C137" s="22">
        <v>12626950</v>
      </c>
      <c r="D137" s="22">
        <v>26338</v>
      </c>
    </row>
    <row r="138" spans="1:4" x14ac:dyDescent="0.3">
      <c r="A138" t="s">
        <v>278</v>
      </c>
      <c r="B138" t="s">
        <v>159</v>
      </c>
      <c r="C138" s="22">
        <v>202506</v>
      </c>
      <c r="D138" s="22">
        <v>2831</v>
      </c>
    </row>
    <row r="139" spans="1:4" x14ac:dyDescent="0.3">
      <c r="A139" t="s">
        <v>279</v>
      </c>
      <c r="B139" t="s">
        <v>153</v>
      </c>
      <c r="C139" s="22">
        <v>215056</v>
      </c>
      <c r="D139" s="22">
        <v>964</v>
      </c>
    </row>
    <row r="140" spans="1:4" x14ac:dyDescent="0.3">
      <c r="A140" t="s">
        <v>280</v>
      </c>
      <c r="B140" t="s">
        <v>150</v>
      </c>
      <c r="C140" s="22">
        <v>34268528</v>
      </c>
      <c r="D140" s="22">
        <v>2149690</v>
      </c>
    </row>
    <row r="141" spans="1:4" x14ac:dyDescent="0.3">
      <c r="A141" t="s">
        <v>281</v>
      </c>
      <c r="B141" t="s">
        <v>153</v>
      </c>
      <c r="C141" s="22">
        <v>16296364</v>
      </c>
      <c r="D141" s="22">
        <v>196722</v>
      </c>
    </row>
    <row r="142" spans="1:4" x14ac:dyDescent="0.3">
      <c r="A142" t="s">
        <v>282</v>
      </c>
      <c r="B142" t="s">
        <v>148</v>
      </c>
      <c r="C142" s="22">
        <v>6944975</v>
      </c>
      <c r="D142" s="22">
        <v>77474</v>
      </c>
    </row>
    <row r="143" spans="1:4" x14ac:dyDescent="0.3">
      <c r="A143" t="s">
        <v>283</v>
      </c>
      <c r="B143" t="s">
        <v>153</v>
      </c>
      <c r="C143" s="22">
        <v>97625</v>
      </c>
      <c r="D143" s="22">
        <v>455</v>
      </c>
    </row>
    <row r="144" spans="1:4" x14ac:dyDescent="0.3">
      <c r="A144" t="s">
        <v>284</v>
      </c>
      <c r="B144" t="s">
        <v>153</v>
      </c>
      <c r="C144" s="22">
        <v>7813215</v>
      </c>
      <c r="D144" s="22">
        <v>71740</v>
      </c>
    </row>
    <row r="145" spans="1:4" x14ac:dyDescent="0.3">
      <c r="A145" t="s">
        <v>285</v>
      </c>
      <c r="B145" t="s">
        <v>159</v>
      </c>
      <c r="C145" s="22">
        <v>5703569</v>
      </c>
      <c r="D145" s="22">
        <v>716.1</v>
      </c>
    </row>
    <row r="146" spans="1:4" x14ac:dyDescent="0.3">
      <c r="A146" t="s">
        <v>286</v>
      </c>
      <c r="B146" t="s">
        <v>148</v>
      </c>
      <c r="C146" s="22">
        <v>5454073</v>
      </c>
      <c r="D146" s="22">
        <v>49035</v>
      </c>
    </row>
    <row r="147" spans="1:4" x14ac:dyDescent="0.3">
      <c r="A147" t="s">
        <v>287</v>
      </c>
      <c r="B147" t="s">
        <v>148</v>
      </c>
      <c r="C147" s="22">
        <v>2087946</v>
      </c>
      <c r="D147" s="22">
        <v>20273</v>
      </c>
    </row>
    <row r="148" spans="1:4" x14ac:dyDescent="0.3">
      <c r="A148" t="s">
        <v>288</v>
      </c>
      <c r="B148" t="s">
        <v>159</v>
      </c>
      <c r="C148" s="22">
        <v>669823</v>
      </c>
      <c r="D148" s="22">
        <v>28896</v>
      </c>
    </row>
    <row r="149" spans="1:4" x14ac:dyDescent="0.3">
      <c r="A149" t="s">
        <v>289</v>
      </c>
      <c r="B149" t="s">
        <v>153</v>
      </c>
      <c r="C149" s="22">
        <v>15442905</v>
      </c>
      <c r="D149" s="22">
        <v>637657</v>
      </c>
    </row>
    <row r="150" spans="1:4" x14ac:dyDescent="0.3">
      <c r="A150" t="s">
        <v>290</v>
      </c>
      <c r="B150" t="s">
        <v>153</v>
      </c>
      <c r="C150" s="22">
        <v>58558270</v>
      </c>
      <c r="D150" s="22">
        <v>1219090</v>
      </c>
    </row>
    <row r="151" spans="1:4" x14ac:dyDescent="0.3">
      <c r="A151" t="s">
        <v>8</v>
      </c>
      <c r="B151" t="s">
        <v>148</v>
      </c>
      <c r="C151" s="22">
        <v>47076781</v>
      </c>
      <c r="D151" s="22">
        <v>505370</v>
      </c>
    </row>
    <row r="152" spans="1:4" x14ac:dyDescent="0.3">
      <c r="A152" t="s">
        <v>291</v>
      </c>
      <c r="B152" t="s">
        <v>146</v>
      </c>
      <c r="C152" s="22">
        <v>21803000</v>
      </c>
      <c r="D152" s="22">
        <v>65610</v>
      </c>
    </row>
    <row r="153" spans="1:4" x14ac:dyDescent="0.3">
      <c r="A153" t="s">
        <v>292</v>
      </c>
      <c r="B153" t="s">
        <v>155</v>
      </c>
      <c r="C153" s="22">
        <v>52823</v>
      </c>
      <c r="D153" s="22">
        <v>261</v>
      </c>
    </row>
    <row r="154" spans="1:4" x14ac:dyDescent="0.3">
      <c r="A154" t="s">
        <v>293</v>
      </c>
      <c r="B154" t="s">
        <v>155</v>
      </c>
      <c r="C154" s="22">
        <v>182790</v>
      </c>
      <c r="D154" s="22">
        <v>616</v>
      </c>
    </row>
    <row r="155" spans="1:4" x14ac:dyDescent="0.3">
      <c r="A155" t="s">
        <v>294</v>
      </c>
      <c r="B155" t="s">
        <v>155</v>
      </c>
      <c r="C155" s="22">
        <v>110589</v>
      </c>
      <c r="D155" s="22">
        <v>389</v>
      </c>
    </row>
    <row r="156" spans="1:4" x14ac:dyDescent="0.3">
      <c r="A156" t="s">
        <v>295</v>
      </c>
      <c r="B156" t="s">
        <v>155</v>
      </c>
      <c r="C156" s="22">
        <v>581372</v>
      </c>
      <c r="D156" s="22">
        <v>163820</v>
      </c>
    </row>
    <row r="157" spans="1:4" x14ac:dyDescent="0.3">
      <c r="A157" t="s">
        <v>13</v>
      </c>
      <c r="B157" t="s">
        <v>148</v>
      </c>
      <c r="C157" s="22">
        <v>10285453</v>
      </c>
      <c r="D157" s="22">
        <v>450295</v>
      </c>
    </row>
    <row r="158" spans="1:4" x14ac:dyDescent="0.3">
      <c r="A158" t="s">
        <v>7</v>
      </c>
      <c r="B158" t="s">
        <v>148</v>
      </c>
      <c r="C158" s="22">
        <v>8574832</v>
      </c>
      <c r="D158" s="22">
        <v>41277</v>
      </c>
    </row>
    <row r="159" spans="1:4" x14ac:dyDescent="0.3">
      <c r="A159" t="s">
        <v>296</v>
      </c>
      <c r="B159" t="s">
        <v>148</v>
      </c>
      <c r="C159" s="22">
        <v>9321018</v>
      </c>
      <c r="D159" s="22">
        <v>144100</v>
      </c>
    </row>
    <row r="160" spans="1:4" x14ac:dyDescent="0.3">
      <c r="A160" t="s">
        <v>297</v>
      </c>
      <c r="B160" t="s">
        <v>153</v>
      </c>
      <c r="C160" s="22">
        <v>58005463</v>
      </c>
      <c r="D160" s="22">
        <v>947300</v>
      </c>
    </row>
    <row r="161" spans="1:4" x14ac:dyDescent="0.3">
      <c r="A161" t="s">
        <v>298</v>
      </c>
      <c r="B161" t="s">
        <v>159</v>
      </c>
      <c r="C161" s="22">
        <v>69625582</v>
      </c>
      <c r="D161" s="22">
        <v>513120</v>
      </c>
    </row>
    <row r="162" spans="1:4" x14ac:dyDescent="0.3">
      <c r="A162" t="s">
        <v>299</v>
      </c>
      <c r="B162" t="s">
        <v>159</v>
      </c>
      <c r="C162" s="22">
        <v>3500000</v>
      </c>
      <c r="D162" s="22">
        <v>14874</v>
      </c>
    </row>
    <row r="163" spans="1:4" x14ac:dyDescent="0.3">
      <c r="A163" t="s">
        <v>300</v>
      </c>
      <c r="B163" t="s">
        <v>153</v>
      </c>
      <c r="C163" s="22">
        <v>8082366</v>
      </c>
      <c r="D163" s="22">
        <v>56785</v>
      </c>
    </row>
    <row r="164" spans="1:4" x14ac:dyDescent="0.3">
      <c r="A164" t="s">
        <v>301</v>
      </c>
      <c r="B164" t="s">
        <v>159</v>
      </c>
      <c r="C164" s="22">
        <v>104494</v>
      </c>
      <c r="D164" s="22">
        <v>747</v>
      </c>
    </row>
    <row r="165" spans="1:4" x14ac:dyDescent="0.3">
      <c r="A165" t="s">
        <v>302</v>
      </c>
      <c r="B165" t="s">
        <v>155</v>
      </c>
      <c r="C165" s="22">
        <v>1394973</v>
      </c>
      <c r="D165" s="22">
        <v>5128</v>
      </c>
    </row>
    <row r="166" spans="1:4" x14ac:dyDescent="0.3">
      <c r="A166" t="s">
        <v>303</v>
      </c>
      <c r="B166" t="s">
        <v>150</v>
      </c>
      <c r="C166" s="22">
        <v>11694719</v>
      </c>
      <c r="D166" s="22">
        <v>163610</v>
      </c>
    </row>
    <row r="167" spans="1:4" x14ac:dyDescent="0.3">
      <c r="A167" t="s">
        <v>304</v>
      </c>
      <c r="B167" t="s">
        <v>148</v>
      </c>
      <c r="C167" s="22">
        <v>83429615</v>
      </c>
      <c r="D167" s="22">
        <v>783562</v>
      </c>
    </row>
    <row r="168" spans="1:4" x14ac:dyDescent="0.3">
      <c r="A168" t="s">
        <v>305</v>
      </c>
      <c r="B168" t="s">
        <v>148</v>
      </c>
      <c r="C168" s="22">
        <v>5942089</v>
      </c>
      <c r="D168" s="22">
        <v>488100</v>
      </c>
    </row>
    <row r="169" spans="1:4" x14ac:dyDescent="0.3">
      <c r="A169" t="s">
        <v>306</v>
      </c>
      <c r="B169" t="s">
        <v>155</v>
      </c>
      <c r="C169" s="22">
        <v>42953</v>
      </c>
      <c r="D169" s="22">
        <v>948</v>
      </c>
    </row>
    <row r="170" spans="1:4" x14ac:dyDescent="0.3">
      <c r="A170" t="s">
        <v>307</v>
      </c>
      <c r="B170" t="s">
        <v>159</v>
      </c>
      <c r="C170" s="22">
        <v>11646</v>
      </c>
      <c r="D170" s="22">
        <v>26</v>
      </c>
    </row>
    <row r="171" spans="1:4" x14ac:dyDescent="0.3">
      <c r="A171" t="s">
        <v>308</v>
      </c>
      <c r="B171" t="s">
        <v>153</v>
      </c>
      <c r="C171" s="22">
        <v>44269594</v>
      </c>
      <c r="D171" s="22">
        <v>241038</v>
      </c>
    </row>
    <row r="172" spans="1:4" x14ac:dyDescent="0.3">
      <c r="A172" t="s">
        <v>309</v>
      </c>
      <c r="B172" t="s">
        <v>148</v>
      </c>
      <c r="C172" s="22">
        <v>44385155</v>
      </c>
      <c r="D172" s="22">
        <v>603550</v>
      </c>
    </row>
    <row r="173" spans="1:4" x14ac:dyDescent="0.3">
      <c r="A173" t="s">
        <v>310</v>
      </c>
      <c r="B173" t="s">
        <v>150</v>
      </c>
      <c r="C173" s="22">
        <v>9770529</v>
      </c>
      <c r="D173" s="22">
        <v>83600</v>
      </c>
    </row>
    <row r="174" spans="1:4" x14ac:dyDescent="0.3">
      <c r="A174" t="s">
        <v>2</v>
      </c>
      <c r="B174" t="s">
        <v>148</v>
      </c>
      <c r="C174" s="22">
        <v>66834405</v>
      </c>
      <c r="D174" s="22">
        <v>243610</v>
      </c>
    </row>
    <row r="175" spans="1:4" x14ac:dyDescent="0.3">
      <c r="A175" t="s">
        <v>311</v>
      </c>
      <c r="B175" t="s">
        <v>179</v>
      </c>
      <c r="C175" s="22">
        <v>328239523</v>
      </c>
      <c r="D175" s="22">
        <v>9833517</v>
      </c>
    </row>
    <row r="176" spans="1:4" x14ac:dyDescent="0.3">
      <c r="A176" t="s">
        <v>312</v>
      </c>
      <c r="B176" t="s">
        <v>155</v>
      </c>
      <c r="C176" s="22">
        <v>3461734</v>
      </c>
      <c r="D176" s="22">
        <v>176215</v>
      </c>
    </row>
    <row r="177" spans="1:4" x14ac:dyDescent="0.3">
      <c r="A177" t="s">
        <v>313</v>
      </c>
      <c r="B177" t="s">
        <v>148</v>
      </c>
      <c r="C177" s="22">
        <v>33580650</v>
      </c>
      <c r="D177" s="22">
        <v>447400</v>
      </c>
    </row>
    <row r="178" spans="1:4" x14ac:dyDescent="0.3">
      <c r="A178" t="s">
        <v>314</v>
      </c>
      <c r="B178" t="s">
        <v>159</v>
      </c>
      <c r="C178" s="22">
        <v>299882</v>
      </c>
      <c r="D178" s="22">
        <v>12189</v>
      </c>
    </row>
    <row r="179" spans="1:4" x14ac:dyDescent="0.3">
      <c r="A179" t="s">
        <v>315</v>
      </c>
      <c r="B179" t="s">
        <v>159</v>
      </c>
      <c r="C179" s="22">
        <v>96462106</v>
      </c>
      <c r="D179" s="22">
        <v>331210</v>
      </c>
    </row>
    <row r="180" spans="1:4" x14ac:dyDescent="0.3">
      <c r="A180" t="s">
        <v>316</v>
      </c>
      <c r="B180" t="s">
        <v>150</v>
      </c>
      <c r="C180" s="22">
        <v>29161922</v>
      </c>
      <c r="D180" s="22">
        <v>527968</v>
      </c>
    </row>
    <row r="181" spans="1:4" x14ac:dyDescent="0.3">
      <c r="A181" t="s">
        <v>317</v>
      </c>
      <c r="B181" t="s">
        <v>153</v>
      </c>
      <c r="C181" s="22">
        <v>17861030</v>
      </c>
      <c r="D181" s="22">
        <v>752618</v>
      </c>
    </row>
    <row r="182" spans="1:4" x14ac:dyDescent="0.3">
      <c r="A182" t="s">
        <v>318</v>
      </c>
      <c r="B182" t="s">
        <v>153</v>
      </c>
      <c r="C182" s="22">
        <v>14645468</v>
      </c>
      <c r="D182" s="22">
        <v>390757</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C94E2-723D-4954-81B3-83B1097F9523}">
  <sheetPr>
    <tabColor theme="9" tint="0.59999389629810485"/>
  </sheetPr>
  <dimension ref="A3:D11"/>
  <sheetViews>
    <sheetView workbookViewId="0"/>
  </sheetViews>
  <sheetFormatPr defaultRowHeight="14.4" x14ac:dyDescent="0.3"/>
  <cols>
    <col min="1" max="1" width="24.6640625" bestFit="1" customWidth="1"/>
    <col min="2" max="2" width="17.5546875" bestFit="1" customWidth="1"/>
    <col min="3" max="3" width="11.6640625" bestFit="1" customWidth="1"/>
    <col min="4" max="4" width="24.88671875" bestFit="1" customWidth="1"/>
  </cols>
  <sheetData>
    <row r="3" spans="1:4" x14ac:dyDescent="0.3">
      <c r="A3" s="11" t="s">
        <v>144</v>
      </c>
      <c r="B3" t="s">
        <v>320</v>
      </c>
      <c r="C3" t="s">
        <v>322</v>
      </c>
      <c r="D3" t="s">
        <v>654</v>
      </c>
    </row>
    <row r="4" spans="1:4" x14ac:dyDescent="0.3">
      <c r="A4" t="s">
        <v>159</v>
      </c>
      <c r="B4" s="22">
        <v>2285279040</v>
      </c>
      <c r="C4" s="22">
        <v>24434902.300000001</v>
      </c>
      <c r="D4" s="22">
        <v>93.525196538232109</v>
      </c>
    </row>
    <row r="5" spans="1:4" x14ac:dyDescent="0.3">
      <c r="A5" t="s">
        <v>146</v>
      </c>
      <c r="B5" s="22">
        <v>1835776742</v>
      </c>
      <c r="C5" s="22">
        <v>5135531</v>
      </c>
      <c r="D5" s="22">
        <v>357.46580869631595</v>
      </c>
    </row>
    <row r="6" spans="1:4" x14ac:dyDescent="0.3">
      <c r="A6" t="s">
        <v>153</v>
      </c>
      <c r="B6" s="22">
        <v>1049530538</v>
      </c>
      <c r="C6" s="22">
        <v>21646744</v>
      </c>
      <c r="D6" s="22">
        <v>48.484452811933288</v>
      </c>
    </row>
    <row r="7" spans="1:4" x14ac:dyDescent="0.3">
      <c r="A7" t="s">
        <v>148</v>
      </c>
      <c r="B7" s="22">
        <v>918863253</v>
      </c>
      <c r="C7" s="22">
        <v>28062555</v>
      </c>
      <c r="D7" s="22">
        <v>32.743392502927833</v>
      </c>
    </row>
    <row r="8" spans="1:4" x14ac:dyDescent="0.3">
      <c r="A8" t="s">
        <v>155</v>
      </c>
      <c r="B8" s="22">
        <v>606875478</v>
      </c>
      <c r="C8" s="22">
        <v>19416627.399999999</v>
      </c>
      <c r="D8" s="22">
        <v>31.255452633344554</v>
      </c>
    </row>
    <row r="9" spans="1:4" x14ac:dyDescent="0.3">
      <c r="A9" t="s">
        <v>179</v>
      </c>
      <c r="B9" s="22">
        <v>365828785</v>
      </c>
      <c r="C9" s="22">
        <v>19818187</v>
      </c>
      <c r="D9" s="22">
        <v>18.459245792766009</v>
      </c>
    </row>
    <row r="10" spans="1:4" x14ac:dyDescent="0.3">
      <c r="A10" t="s">
        <v>150</v>
      </c>
      <c r="B10" s="22">
        <v>352038057</v>
      </c>
      <c r="C10" s="22">
        <v>9436163.3000000007</v>
      </c>
      <c r="D10" s="22">
        <v>37.307329876328019</v>
      </c>
    </row>
    <row r="11" spans="1:4" x14ac:dyDescent="0.3">
      <c r="A11" t="s">
        <v>28</v>
      </c>
      <c r="B11" s="22">
        <v>7414191893</v>
      </c>
      <c r="C11" s="22">
        <v>127950709.99999999</v>
      </c>
      <c r="D11" s="22">
        <v>57.945687780865001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F28BE-B4AC-4DE5-9D0B-3ED73CCA27E0}">
  <sheetPr>
    <tabColor theme="6"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02ECD-AB14-41B7-80C9-840AFDD63E48}">
  <sheetPr>
    <tabColor theme="6" tint="0.59999389629810485"/>
  </sheetPr>
  <dimension ref="A1:I101"/>
  <sheetViews>
    <sheetView workbookViewId="0"/>
  </sheetViews>
  <sheetFormatPr defaultRowHeight="14.4" x14ac:dyDescent="0.3"/>
  <cols>
    <col min="1" max="1" width="9.109375" customWidth="1"/>
    <col min="2" max="2" width="11.44140625" customWidth="1"/>
    <col min="3" max="4" width="17.109375" customWidth="1"/>
    <col min="5" max="5" width="41.44140625" bestFit="1" customWidth="1"/>
    <col min="6" max="6" width="9.109375" customWidth="1"/>
    <col min="7" max="7" width="14.33203125" customWidth="1"/>
    <col min="8" max="8" width="17.109375" customWidth="1"/>
    <col min="9" max="9" width="9.109375" customWidth="1"/>
  </cols>
  <sheetData>
    <row r="1" spans="1:9" x14ac:dyDescent="0.3">
      <c r="A1" s="24" t="s">
        <v>0</v>
      </c>
      <c r="B1" s="24" t="s">
        <v>323</v>
      </c>
      <c r="C1" s="24" t="s">
        <v>324</v>
      </c>
      <c r="D1" s="24" t="s">
        <v>325</v>
      </c>
      <c r="E1" s="24" t="s">
        <v>326</v>
      </c>
      <c r="F1" s="24" t="s">
        <v>439</v>
      </c>
      <c r="G1" s="24" t="s">
        <v>437</v>
      </c>
      <c r="H1" s="24" t="s">
        <v>438</v>
      </c>
      <c r="I1" s="24" t="s">
        <v>137</v>
      </c>
    </row>
    <row r="2" spans="1:9" x14ac:dyDescent="0.3">
      <c r="A2" t="s">
        <v>3</v>
      </c>
      <c r="B2" t="s">
        <v>358</v>
      </c>
      <c r="C2" t="s">
        <v>359</v>
      </c>
      <c r="D2" t="s">
        <v>329</v>
      </c>
      <c r="E2" t="s">
        <v>367</v>
      </c>
      <c r="F2" s="1">
        <v>2009</v>
      </c>
      <c r="G2" s="1">
        <v>26</v>
      </c>
      <c r="H2" s="1">
        <v>15</v>
      </c>
      <c r="I2" s="25">
        <v>10</v>
      </c>
    </row>
    <row r="3" spans="1:9" x14ac:dyDescent="0.3">
      <c r="A3" t="s">
        <v>3</v>
      </c>
      <c r="B3" t="s">
        <v>358</v>
      </c>
      <c r="C3" t="s">
        <v>359</v>
      </c>
      <c r="D3" t="s">
        <v>329</v>
      </c>
      <c r="E3" t="s">
        <v>401</v>
      </c>
      <c r="F3" s="1">
        <v>2009</v>
      </c>
      <c r="G3" s="1">
        <v>50</v>
      </c>
      <c r="H3" s="1">
        <v>10</v>
      </c>
      <c r="I3" s="25">
        <v>22</v>
      </c>
    </row>
    <row r="4" spans="1:9" x14ac:dyDescent="0.3">
      <c r="A4" t="s">
        <v>3</v>
      </c>
      <c r="B4" t="s">
        <v>358</v>
      </c>
      <c r="C4" t="s">
        <v>359</v>
      </c>
      <c r="D4" t="s">
        <v>329</v>
      </c>
      <c r="E4" t="s">
        <v>368</v>
      </c>
      <c r="F4" s="1">
        <v>2010</v>
      </c>
      <c r="G4" s="1">
        <v>34</v>
      </c>
      <c r="H4" s="1">
        <v>15</v>
      </c>
      <c r="I4" s="25">
        <v>12</v>
      </c>
    </row>
    <row r="5" spans="1:9" x14ac:dyDescent="0.3">
      <c r="A5" t="s">
        <v>3</v>
      </c>
      <c r="B5" t="s">
        <v>358</v>
      </c>
      <c r="C5" t="s">
        <v>359</v>
      </c>
      <c r="D5" t="s">
        <v>329</v>
      </c>
      <c r="E5" t="s">
        <v>360</v>
      </c>
      <c r="F5" s="1">
        <v>2010</v>
      </c>
      <c r="G5" s="1">
        <v>15</v>
      </c>
      <c r="H5" s="1">
        <v>10</v>
      </c>
      <c r="I5" s="25">
        <v>20</v>
      </c>
    </row>
    <row r="6" spans="1:9" x14ac:dyDescent="0.3">
      <c r="A6" t="s">
        <v>3</v>
      </c>
      <c r="B6" t="s">
        <v>358</v>
      </c>
      <c r="C6" t="s">
        <v>359</v>
      </c>
      <c r="D6" t="s">
        <v>329</v>
      </c>
      <c r="E6" t="s">
        <v>411</v>
      </c>
      <c r="F6" s="1">
        <v>2010</v>
      </c>
      <c r="G6" s="1">
        <v>28</v>
      </c>
      <c r="H6" s="1">
        <v>15</v>
      </c>
      <c r="I6" s="25">
        <v>13</v>
      </c>
    </row>
    <row r="7" spans="1:9" x14ac:dyDescent="0.3">
      <c r="A7" t="s">
        <v>3</v>
      </c>
      <c r="B7" t="s">
        <v>358</v>
      </c>
      <c r="C7" t="s">
        <v>359</v>
      </c>
      <c r="D7" t="s">
        <v>329</v>
      </c>
      <c r="E7" t="s">
        <v>369</v>
      </c>
      <c r="F7" s="1">
        <v>2012</v>
      </c>
      <c r="G7" s="1">
        <v>36</v>
      </c>
      <c r="H7" s="1">
        <v>15</v>
      </c>
      <c r="I7" s="25">
        <v>12</v>
      </c>
    </row>
    <row r="8" spans="1:9" x14ac:dyDescent="0.3">
      <c r="A8" t="s">
        <v>3</v>
      </c>
      <c r="B8" t="s">
        <v>358</v>
      </c>
      <c r="C8" t="s">
        <v>359</v>
      </c>
      <c r="D8" t="s">
        <v>329</v>
      </c>
      <c r="E8" t="s">
        <v>370</v>
      </c>
      <c r="F8" s="1">
        <v>2014</v>
      </c>
      <c r="G8" s="1">
        <v>42</v>
      </c>
      <c r="H8" s="1">
        <v>15</v>
      </c>
      <c r="I8" s="25">
        <v>12</v>
      </c>
    </row>
    <row r="9" spans="1:9" x14ac:dyDescent="0.3">
      <c r="A9" t="s">
        <v>3</v>
      </c>
      <c r="B9" t="s">
        <v>358</v>
      </c>
      <c r="C9" t="s">
        <v>359</v>
      </c>
      <c r="D9" t="s">
        <v>329</v>
      </c>
      <c r="E9" t="s">
        <v>398</v>
      </c>
      <c r="F9" s="1">
        <v>2014</v>
      </c>
      <c r="G9" s="1">
        <v>16</v>
      </c>
      <c r="H9" s="1">
        <v>10</v>
      </c>
      <c r="I9" s="25">
        <v>20</v>
      </c>
    </row>
    <row r="10" spans="1:9" x14ac:dyDescent="0.3">
      <c r="A10" t="s">
        <v>3</v>
      </c>
      <c r="B10" t="s">
        <v>358</v>
      </c>
      <c r="C10" t="s">
        <v>359</v>
      </c>
      <c r="D10" t="s">
        <v>329</v>
      </c>
      <c r="E10" t="s">
        <v>400</v>
      </c>
      <c r="F10" s="1">
        <v>2014</v>
      </c>
      <c r="G10" s="1">
        <v>25</v>
      </c>
      <c r="H10" s="1">
        <v>15</v>
      </c>
      <c r="I10" s="25">
        <v>17</v>
      </c>
    </row>
    <row r="11" spans="1:9" x14ac:dyDescent="0.3">
      <c r="A11" t="s">
        <v>3</v>
      </c>
      <c r="B11" t="s">
        <v>358</v>
      </c>
      <c r="C11" t="s">
        <v>359</v>
      </c>
      <c r="D11" t="s">
        <v>329</v>
      </c>
      <c r="E11" t="s">
        <v>380</v>
      </c>
      <c r="F11" s="1">
        <v>2015</v>
      </c>
      <c r="G11" s="1">
        <v>31</v>
      </c>
      <c r="H11" s="1">
        <v>15</v>
      </c>
      <c r="I11" s="25">
        <v>13</v>
      </c>
    </row>
    <row r="12" spans="1:9" x14ac:dyDescent="0.3">
      <c r="A12" t="s">
        <v>3</v>
      </c>
      <c r="B12" t="s">
        <v>358</v>
      </c>
      <c r="C12" t="s">
        <v>359</v>
      </c>
      <c r="D12" t="s">
        <v>329</v>
      </c>
      <c r="E12" t="s">
        <v>361</v>
      </c>
      <c r="F12" s="1">
        <v>2015</v>
      </c>
      <c r="G12" s="1">
        <v>22</v>
      </c>
      <c r="H12" s="1">
        <v>10</v>
      </c>
      <c r="I12" s="25">
        <v>25</v>
      </c>
    </row>
    <row r="13" spans="1:9" x14ac:dyDescent="0.3">
      <c r="A13" t="s">
        <v>3</v>
      </c>
      <c r="B13" t="s">
        <v>340</v>
      </c>
      <c r="C13" t="s">
        <v>341</v>
      </c>
      <c r="D13" t="s">
        <v>342</v>
      </c>
      <c r="E13" t="s">
        <v>394</v>
      </c>
      <c r="F13" s="1">
        <v>2008</v>
      </c>
      <c r="G13" s="1">
        <v>36</v>
      </c>
      <c r="H13" s="1">
        <v>0</v>
      </c>
      <c r="I13" s="25">
        <v>255</v>
      </c>
    </row>
    <row r="14" spans="1:9" x14ac:dyDescent="0.3">
      <c r="A14" t="s">
        <v>3</v>
      </c>
      <c r="B14" t="s">
        <v>340</v>
      </c>
      <c r="C14" t="s">
        <v>341</v>
      </c>
      <c r="D14" t="s">
        <v>342</v>
      </c>
      <c r="E14" t="s">
        <v>412</v>
      </c>
      <c r="F14" s="1">
        <v>2008</v>
      </c>
      <c r="G14" s="1">
        <v>1</v>
      </c>
      <c r="H14" s="1">
        <v>3</v>
      </c>
      <c r="I14" s="25">
        <v>69</v>
      </c>
    </row>
    <row r="15" spans="1:9" x14ac:dyDescent="0.3">
      <c r="A15" t="s">
        <v>3</v>
      </c>
      <c r="B15" t="s">
        <v>340</v>
      </c>
      <c r="C15" t="s">
        <v>341</v>
      </c>
      <c r="D15" t="s">
        <v>342</v>
      </c>
      <c r="E15" t="s">
        <v>345</v>
      </c>
      <c r="F15" s="1">
        <v>2008</v>
      </c>
      <c r="G15" s="1">
        <v>29</v>
      </c>
      <c r="H15" s="1">
        <v>15</v>
      </c>
      <c r="I15" s="25">
        <v>16</v>
      </c>
    </row>
    <row r="16" spans="1:9" x14ac:dyDescent="0.3">
      <c r="A16" t="s">
        <v>3</v>
      </c>
      <c r="B16" t="s">
        <v>340</v>
      </c>
      <c r="C16" t="s">
        <v>341</v>
      </c>
      <c r="D16" t="s">
        <v>342</v>
      </c>
      <c r="E16" t="s">
        <v>397</v>
      </c>
      <c r="F16" s="1">
        <v>2009</v>
      </c>
      <c r="G16" s="1">
        <v>50</v>
      </c>
      <c r="H16" s="1">
        <v>0</v>
      </c>
      <c r="I16" s="25">
        <v>299</v>
      </c>
    </row>
    <row r="17" spans="1:9" x14ac:dyDescent="0.3">
      <c r="A17" t="s">
        <v>3</v>
      </c>
      <c r="B17" t="s">
        <v>340</v>
      </c>
      <c r="C17" t="s">
        <v>341</v>
      </c>
      <c r="D17" t="s">
        <v>342</v>
      </c>
      <c r="E17" t="s">
        <v>343</v>
      </c>
      <c r="F17" s="1">
        <v>2009</v>
      </c>
      <c r="G17" s="1">
        <v>45</v>
      </c>
      <c r="H17" s="1">
        <v>3</v>
      </c>
      <c r="I17" s="25">
        <v>75</v>
      </c>
    </row>
    <row r="18" spans="1:9" x14ac:dyDescent="0.3">
      <c r="A18" t="s">
        <v>3</v>
      </c>
      <c r="B18" t="s">
        <v>340</v>
      </c>
      <c r="C18" t="s">
        <v>341</v>
      </c>
      <c r="D18" t="s">
        <v>342</v>
      </c>
      <c r="E18" t="s">
        <v>350</v>
      </c>
      <c r="F18" s="1">
        <v>2009</v>
      </c>
      <c r="G18" s="1">
        <v>35</v>
      </c>
      <c r="H18" s="1">
        <v>3</v>
      </c>
      <c r="I18" s="25">
        <v>70</v>
      </c>
    </row>
    <row r="19" spans="1:9" x14ac:dyDescent="0.3">
      <c r="A19" t="s">
        <v>3</v>
      </c>
      <c r="B19" t="s">
        <v>340</v>
      </c>
      <c r="C19" t="s">
        <v>341</v>
      </c>
      <c r="D19" t="s">
        <v>342</v>
      </c>
      <c r="E19" t="s">
        <v>391</v>
      </c>
      <c r="F19" s="1">
        <v>2009</v>
      </c>
      <c r="G19" s="1">
        <v>14</v>
      </c>
      <c r="H19" s="1">
        <v>0</v>
      </c>
      <c r="I19" s="25">
        <v>320</v>
      </c>
    </row>
    <row r="20" spans="1:9" x14ac:dyDescent="0.3">
      <c r="A20" t="s">
        <v>3</v>
      </c>
      <c r="B20" t="s">
        <v>340</v>
      </c>
      <c r="C20" t="s">
        <v>341</v>
      </c>
      <c r="D20" t="s">
        <v>342</v>
      </c>
      <c r="E20" t="s">
        <v>419</v>
      </c>
      <c r="F20" s="1">
        <v>2010</v>
      </c>
      <c r="G20" s="1">
        <v>30</v>
      </c>
      <c r="H20" s="1">
        <v>3</v>
      </c>
      <c r="I20" s="25">
        <v>70</v>
      </c>
    </row>
    <row r="21" spans="1:9" x14ac:dyDescent="0.3">
      <c r="A21" t="s">
        <v>3</v>
      </c>
      <c r="B21" t="s">
        <v>340</v>
      </c>
      <c r="C21" t="s">
        <v>341</v>
      </c>
      <c r="D21" t="s">
        <v>342</v>
      </c>
      <c r="E21" t="s">
        <v>425</v>
      </c>
      <c r="F21" s="1">
        <v>2011</v>
      </c>
      <c r="G21" s="1">
        <v>43</v>
      </c>
      <c r="H21" s="1">
        <v>10</v>
      </c>
      <c r="I21" s="25">
        <v>45</v>
      </c>
    </row>
    <row r="22" spans="1:9" x14ac:dyDescent="0.3">
      <c r="A22" t="s">
        <v>3</v>
      </c>
      <c r="B22" t="s">
        <v>340</v>
      </c>
      <c r="C22" t="s">
        <v>341</v>
      </c>
      <c r="D22" t="s">
        <v>342</v>
      </c>
      <c r="E22" t="s">
        <v>392</v>
      </c>
      <c r="F22" s="1">
        <v>2011</v>
      </c>
      <c r="G22" s="1">
        <v>33</v>
      </c>
      <c r="H22" s="1">
        <v>0</v>
      </c>
      <c r="I22" s="25">
        <v>380</v>
      </c>
    </row>
    <row r="23" spans="1:9" x14ac:dyDescent="0.3">
      <c r="A23" t="s">
        <v>3</v>
      </c>
      <c r="B23" t="s">
        <v>340</v>
      </c>
      <c r="C23" t="s">
        <v>341</v>
      </c>
      <c r="D23" t="s">
        <v>342</v>
      </c>
      <c r="E23" t="s">
        <v>418</v>
      </c>
      <c r="F23" s="1">
        <v>2011</v>
      </c>
      <c r="G23" s="1">
        <v>45</v>
      </c>
      <c r="H23" s="1">
        <v>3</v>
      </c>
      <c r="I23" s="25">
        <v>75</v>
      </c>
    </row>
    <row r="24" spans="1:9" x14ac:dyDescent="0.3">
      <c r="A24" t="s">
        <v>3</v>
      </c>
      <c r="B24" t="s">
        <v>340</v>
      </c>
      <c r="C24" t="s">
        <v>341</v>
      </c>
      <c r="D24" t="s">
        <v>342</v>
      </c>
      <c r="E24" t="s">
        <v>348</v>
      </c>
      <c r="F24" s="1">
        <v>2012</v>
      </c>
      <c r="G24" s="1">
        <v>15</v>
      </c>
      <c r="H24" s="1">
        <v>10</v>
      </c>
      <c r="I24" s="25">
        <v>24</v>
      </c>
    </row>
    <row r="25" spans="1:9" x14ac:dyDescent="0.3">
      <c r="A25" t="s">
        <v>3</v>
      </c>
      <c r="B25" t="s">
        <v>340</v>
      </c>
      <c r="C25" t="s">
        <v>341</v>
      </c>
      <c r="D25" t="s">
        <v>342</v>
      </c>
      <c r="E25" t="s">
        <v>399</v>
      </c>
      <c r="F25" s="1">
        <v>2012</v>
      </c>
      <c r="G25" s="1">
        <v>47</v>
      </c>
      <c r="H25" s="1">
        <v>10</v>
      </c>
      <c r="I25" s="25">
        <v>23</v>
      </c>
    </row>
    <row r="26" spans="1:9" x14ac:dyDescent="0.3">
      <c r="A26" t="s">
        <v>3</v>
      </c>
      <c r="B26" t="s">
        <v>340</v>
      </c>
      <c r="C26" t="s">
        <v>341</v>
      </c>
      <c r="D26" t="s">
        <v>342</v>
      </c>
      <c r="E26" t="s">
        <v>396</v>
      </c>
      <c r="F26" s="1">
        <v>2014</v>
      </c>
      <c r="G26" s="1">
        <v>36</v>
      </c>
      <c r="H26" s="1">
        <v>0</v>
      </c>
      <c r="I26" s="25">
        <v>430</v>
      </c>
    </row>
    <row r="27" spans="1:9" x14ac:dyDescent="0.3">
      <c r="A27" t="s">
        <v>3</v>
      </c>
      <c r="B27" t="s">
        <v>340</v>
      </c>
      <c r="C27" t="s">
        <v>341</v>
      </c>
      <c r="D27" t="s">
        <v>342</v>
      </c>
      <c r="E27" t="s">
        <v>349</v>
      </c>
      <c r="F27" s="1">
        <v>2014</v>
      </c>
      <c r="G27" s="1">
        <v>35</v>
      </c>
      <c r="H27" s="1">
        <v>10</v>
      </c>
      <c r="I27" s="25">
        <v>25</v>
      </c>
    </row>
    <row r="28" spans="1:9" x14ac:dyDescent="0.3">
      <c r="A28" t="s">
        <v>3</v>
      </c>
      <c r="B28" t="s">
        <v>340</v>
      </c>
      <c r="C28" t="s">
        <v>341</v>
      </c>
      <c r="D28" t="s">
        <v>342</v>
      </c>
      <c r="E28" t="s">
        <v>378</v>
      </c>
      <c r="F28" s="1">
        <v>2014</v>
      </c>
      <c r="G28" s="1">
        <v>14</v>
      </c>
      <c r="H28" s="1">
        <v>0</v>
      </c>
      <c r="I28" s="25">
        <v>630</v>
      </c>
    </row>
    <row r="29" spans="1:9" x14ac:dyDescent="0.3">
      <c r="A29" t="s">
        <v>3</v>
      </c>
      <c r="B29" t="s">
        <v>340</v>
      </c>
      <c r="C29" t="s">
        <v>341</v>
      </c>
      <c r="D29" t="s">
        <v>342</v>
      </c>
      <c r="E29" t="s">
        <v>395</v>
      </c>
      <c r="F29" s="1">
        <v>2015</v>
      </c>
      <c r="G29" s="1">
        <v>15</v>
      </c>
      <c r="H29" s="1">
        <v>0</v>
      </c>
      <c r="I29" s="25">
        <v>400</v>
      </c>
    </row>
    <row r="30" spans="1:9" x14ac:dyDescent="0.3">
      <c r="A30" t="s">
        <v>3</v>
      </c>
      <c r="B30" t="s">
        <v>340</v>
      </c>
      <c r="C30" t="s">
        <v>341</v>
      </c>
      <c r="D30" t="s">
        <v>342</v>
      </c>
      <c r="E30" t="s">
        <v>393</v>
      </c>
      <c r="F30" s="1">
        <v>2015</v>
      </c>
      <c r="G30" s="1">
        <v>24</v>
      </c>
      <c r="H30" s="1">
        <v>0</v>
      </c>
      <c r="I30" s="25">
        <v>450</v>
      </c>
    </row>
    <row r="31" spans="1:9" x14ac:dyDescent="0.3">
      <c r="A31" t="s">
        <v>3</v>
      </c>
      <c r="B31" t="s">
        <v>340</v>
      </c>
      <c r="C31" t="s">
        <v>341</v>
      </c>
      <c r="D31" t="s">
        <v>342</v>
      </c>
      <c r="E31" t="s">
        <v>420</v>
      </c>
      <c r="F31" s="1">
        <v>2015</v>
      </c>
      <c r="G31" s="1">
        <v>24</v>
      </c>
      <c r="H31" s="1">
        <v>3</v>
      </c>
      <c r="I31" s="25">
        <v>90</v>
      </c>
    </row>
    <row r="32" spans="1:9" x14ac:dyDescent="0.3">
      <c r="A32" t="s">
        <v>3</v>
      </c>
      <c r="B32" t="s">
        <v>340</v>
      </c>
      <c r="C32" t="s">
        <v>341</v>
      </c>
      <c r="D32" t="s">
        <v>342</v>
      </c>
      <c r="E32" t="s">
        <v>420</v>
      </c>
      <c r="F32" s="1">
        <v>2015</v>
      </c>
      <c r="G32" s="1">
        <v>3</v>
      </c>
      <c r="H32" s="1">
        <v>3</v>
      </c>
      <c r="I32" s="25">
        <v>90</v>
      </c>
    </row>
    <row r="33" spans="1:9" x14ac:dyDescent="0.3">
      <c r="A33" t="s">
        <v>3</v>
      </c>
      <c r="B33" t="s">
        <v>340</v>
      </c>
      <c r="C33" t="s">
        <v>341</v>
      </c>
      <c r="D33" t="s">
        <v>346</v>
      </c>
      <c r="E33" t="s">
        <v>382</v>
      </c>
      <c r="F33" s="1">
        <v>2005</v>
      </c>
      <c r="G33" s="1">
        <v>32</v>
      </c>
      <c r="H33" s="1">
        <v>1</v>
      </c>
      <c r="I33" s="25">
        <v>240</v>
      </c>
    </row>
    <row r="34" spans="1:9" x14ac:dyDescent="0.3">
      <c r="A34" t="s">
        <v>3</v>
      </c>
      <c r="B34" t="s">
        <v>340</v>
      </c>
      <c r="C34" t="s">
        <v>341</v>
      </c>
      <c r="D34" t="s">
        <v>346</v>
      </c>
      <c r="E34" t="s">
        <v>386</v>
      </c>
      <c r="F34" s="1">
        <v>2005</v>
      </c>
      <c r="G34" s="1">
        <v>15</v>
      </c>
      <c r="H34" s="1">
        <v>3</v>
      </c>
      <c r="I34" s="25">
        <v>50</v>
      </c>
    </row>
    <row r="35" spans="1:9" x14ac:dyDescent="0.3">
      <c r="A35" t="s">
        <v>3</v>
      </c>
      <c r="B35" t="s">
        <v>340</v>
      </c>
      <c r="C35" t="s">
        <v>341</v>
      </c>
      <c r="D35" t="s">
        <v>346</v>
      </c>
      <c r="E35" t="s">
        <v>402</v>
      </c>
      <c r="F35" s="1">
        <v>2005</v>
      </c>
      <c r="G35" s="1">
        <v>50</v>
      </c>
      <c r="H35" s="1">
        <v>3</v>
      </c>
      <c r="I35" s="25">
        <v>60</v>
      </c>
    </row>
    <row r="36" spans="1:9" x14ac:dyDescent="0.3">
      <c r="A36" t="s">
        <v>3</v>
      </c>
      <c r="B36" t="s">
        <v>340</v>
      </c>
      <c r="C36" t="s">
        <v>341</v>
      </c>
      <c r="D36" t="s">
        <v>346</v>
      </c>
      <c r="E36" t="s">
        <v>381</v>
      </c>
      <c r="F36" s="1">
        <v>2008</v>
      </c>
      <c r="G36" s="1">
        <v>43</v>
      </c>
      <c r="H36" s="1">
        <v>1</v>
      </c>
      <c r="I36" s="25">
        <v>229</v>
      </c>
    </row>
    <row r="37" spans="1:9" x14ac:dyDescent="0.3">
      <c r="A37" t="s">
        <v>3</v>
      </c>
      <c r="B37" t="s">
        <v>340</v>
      </c>
      <c r="C37" t="s">
        <v>341</v>
      </c>
      <c r="D37" t="s">
        <v>346</v>
      </c>
      <c r="E37" t="s">
        <v>410</v>
      </c>
      <c r="F37" s="1">
        <v>2009</v>
      </c>
      <c r="G37" s="1">
        <v>40</v>
      </c>
      <c r="H37" s="1">
        <v>0</v>
      </c>
      <c r="I37" s="25">
        <v>359</v>
      </c>
    </row>
    <row r="38" spans="1:9" x14ac:dyDescent="0.3">
      <c r="A38" t="s">
        <v>3</v>
      </c>
      <c r="B38" t="s">
        <v>340</v>
      </c>
      <c r="C38" t="s">
        <v>341</v>
      </c>
      <c r="D38" t="s">
        <v>346</v>
      </c>
      <c r="E38" t="s">
        <v>347</v>
      </c>
      <c r="F38" s="1">
        <v>2009</v>
      </c>
      <c r="G38" s="1">
        <v>31</v>
      </c>
      <c r="H38" s="1">
        <v>3</v>
      </c>
      <c r="I38" s="25">
        <v>65</v>
      </c>
    </row>
    <row r="39" spans="1:9" x14ac:dyDescent="0.3">
      <c r="A39" t="s">
        <v>3</v>
      </c>
      <c r="B39" t="s">
        <v>340</v>
      </c>
      <c r="C39" t="s">
        <v>341</v>
      </c>
      <c r="D39" t="s">
        <v>346</v>
      </c>
      <c r="E39" t="s">
        <v>379</v>
      </c>
      <c r="F39" s="1">
        <v>2009</v>
      </c>
      <c r="G39" s="1">
        <v>30</v>
      </c>
      <c r="H39" s="1">
        <v>1</v>
      </c>
      <c r="I39" s="25">
        <v>135</v>
      </c>
    </row>
    <row r="40" spans="1:9" x14ac:dyDescent="0.3">
      <c r="A40" t="s">
        <v>3</v>
      </c>
      <c r="B40" t="s">
        <v>340</v>
      </c>
      <c r="C40" t="s">
        <v>341</v>
      </c>
      <c r="D40" t="s">
        <v>346</v>
      </c>
      <c r="E40" t="s">
        <v>351</v>
      </c>
      <c r="F40" s="1">
        <v>2009</v>
      </c>
      <c r="G40" s="1">
        <v>42</v>
      </c>
      <c r="H40" s="1">
        <v>1</v>
      </c>
      <c r="I40" s="25">
        <v>115</v>
      </c>
    </row>
    <row r="41" spans="1:9" x14ac:dyDescent="0.3">
      <c r="A41" t="s">
        <v>3</v>
      </c>
      <c r="B41" t="s">
        <v>340</v>
      </c>
      <c r="C41" t="s">
        <v>341</v>
      </c>
      <c r="D41" t="s">
        <v>346</v>
      </c>
      <c r="E41" t="s">
        <v>415</v>
      </c>
      <c r="F41" s="1">
        <v>2009</v>
      </c>
      <c r="G41" s="1">
        <v>28</v>
      </c>
      <c r="H41" s="1">
        <v>0</v>
      </c>
      <c r="I41" s="25">
        <v>425</v>
      </c>
    </row>
    <row r="42" spans="1:9" x14ac:dyDescent="0.3">
      <c r="A42" t="s">
        <v>3</v>
      </c>
      <c r="B42" t="s">
        <v>340</v>
      </c>
      <c r="C42" t="s">
        <v>341</v>
      </c>
      <c r="D42" t="s">
        <v>346</v>
      </c>
      <c r="E42" t="s">
        <v>383</v>
      </c>
      <c r="F42" s="1">
        <v>2010</v>
      </c>
      <c r="G42" s="1">
        <v>12</v>
      </c>
      <c r="H42" s="1">
        <v>0</v>
      </c>
      <c r="I42" s="25">
        <v>260</v>
      </c>
    </row>
    <row r="43" spans="1:9" x14ac:dyDescent="0.3">
      <c r="A43" t="s">
        <v>3</v>
      </c>
      <c r="B43" t="s">
        <v>340</v>
      </c>
      <c r="C43" t="s">
        <v>341</v>
      </c>
      <c r="D43" t="s">
        <v>346</v>
      </c>
      <c r="E43" t="s">
        <v>384</v>
      </c>
      <c r="F43" s="1">
        <v>2011</v>
      </c>
      <c r="G43" s="1">
        <v>25</v>
      </c>
      <c r="H43" s="1">
        <v>0</v>
      </c>
      <c r="I43" s="25">
        <v>280</v>
      </c>
    </row>
    <row r="44" spans="1:9" x14ac:dyDescent="0.3">
      <c r="A44" t="s">
        <v>3</v>
      </c>
      <c r="B44" t="s">
        <v>340</v>
      </c>
      <c r="C44" t="s">
        <v>341</v>
      </c>
      <c r="D44" t="s">
        <v>346</v>
      </c>
      <c r="E44" t="s">
        <v>413</v>
      </c>
      <c r="F44" s="1">
        <v>2011</v>
      </c>
      <c r="G44" s="1">
        <v>45</v>
      </c>
      <c r="H44" s="1">
        <v>3</v>
      </c>
      <c r="I44" s="25">
        <v>95</v>
      </c>
    </row>
    <row r="45" spans="1:9" x14ac:dyDescent="0.3">
      <c r="A45" t="s">
        <v>3</v>
      </c>
      <c r="B45" t="s">
        <v>340</v>
      </c>
      <c r="C45" t="s">
        <v>341</v>
      </c>
      <c r="D45" t="s">
        <v>346</v>
      </c>
      <c r="E45" t="s">
        <v>418</v>
      </c>
      <c r="F45" s="1">
        <v>2011</v>
      </c>
      <c r="G45" s="1">
        <v>44</v>
      </c>
      <c r="H45" s="1">
        <v>3</v>
      </c>
      <c r="I45" s="25">
        <v>60</v>
      </c>
    </row>
    <row r="46" spans="1:9" x14ac:dyDescent="0.3">
      <c r="A46" t="s">
        <v>3</v>
      </c>
      <c r="B46" t="s">
        <v>340</v>
      </c>
      <c r="C46" t="s">
        <v>341</v>
      </c>
      <c r="D46" t="s">
        <v>346</v>
      </c>
      <c r="E46" t="s">
        <v>406</v>
      </c>
      <c r="F46" s="1">
        <v>2012</v>
      </c>
      <c r="G46" s="1">
        <v>33</v>
      </c>
      <c r="H46" s="1">
        <v>3</v>
      </c>
      <c r="I46" s="25">
        <v>80</v>
      </c>
    </row>
    <row r="47" spans="1:9" x14ac:dyDescent="0.3">
      <c r="A47" t="s">
        <v>3</v>
      </c>
      <c r="B47" t="s">
        <v>340</v>
      </c>
      <c r="C47" t="s">
        <v>341</v>
      </c>
      <c r="D47" t="s">
        <v>346</v>
      </c>
      <c r="E47" t="s">
        <v>385</v>
      </c>
      <c r="F47" s="1">
        <v>2014</v>
      </c>
      <c r="G47" s="1">
        <v>34</v>
      </c>
      <c r="H47" s="1">
        <v>0</v>
      </c>
      <c r="I47" s="25">
        <v>330</v>
      </c>
    </row>
    <row r="48" spans="1:9" x14ac:dyDescent="0.3">
      <c r="A48" t="s">
        <v>3</v>
      </c>
      <c r="B48" t="s">
        <v>340</v>
      </c>
      <c r="C48" t="s">
        <v>341</v>
      </c>
      <c r="D48" t="s">
        <v>346</v>
      </c>
      <c r="E48" t="s">
        <v>414</v>
      </c>
      <c r="F48" s="1">
        <v>2014</v>
      </c>
      <c r="G48" s="1">
        <v>15</v>
      </c>
      <c r="H48" s="1">
        <v>1</v>
      </c>
      <c r="I48" s="25">
        <v>120</v>
      </c>
    </row>
    <row r="49" spans="1:9" x14ac:dyDescent="0.3">
      <c r="A49" t="s">
        <v>3</v>
      </c>
      <c r="B49" t="s">
        <v>340</v>
      </c>
      <c r="C49" t="s">
        <v>341</v>
      </c>
      <c r="D49" t="s">
        <v>346</v>
      </c>
      <c r="E49" t="s">
        <v>416</v>
      </c>
      <c r="F49" s="1">
        <v>2014</v>
      </c>
      <c r="G49" s="1">
        <v>7</v>
      </c>
      <c r="H49" s="1">
        <v>0</v>
      </c>
      <c r="I49" s="25">
        <v>580</v>
      </c>
    </row>
    <row r="50" spans="1:9" x14ac:dyDescent="0.3">
      <c r="A50" t="s">
        <v>3</v>
      </c>
      <c r="B50" t="s">
        <v>340</v>
      </c>
      <c r="C50" t="s">
        <v>341</v>
      </c>
      <c r="D50" t="s">
        <v>346</v>
      </c>
      <c r="E50" t="s">
        <v>404</v>
      </c>
      <c r="F50" s="1">
        <v>2014</v>
      </c>
      <c r="G50" s="1">
        <v>43</v>
      </c>
      <c r="H50" s="1">
        <v>3</v>
      </c>
      <c r="I50" s="25">
        <v>80</v>
      </c>
    </row>
    <row r="51" spans="1:9" x14ac:dyDescent="0.3">
      <c r="A51" t="s">
        <v>3</v>
      </c>
      <c r="B51" t="s">
        <v>340</v>
      </c>
      <c r="C51" t="s">
        <v>341</v>
      </c>
      <c r="D51" t="s">
        <v>346</v>
      </c>
      <c r="E51" t="s">
        <v>404</v>
      </c>
      <c r="F51" s="1">
        <v>2014</v>
      </c>
      <c r="G51" s="1">
        <v>7</v>
      </c>
      <c r="H51" s="1">
        <v>3</v>
      </c>
      <c r="I51" s="25">
        <v>80</v>
      </c>
    </row>
    <row r="52" spans="1:9" x14ac:dyDescent="0.3">
      <c r="A52" t="s">
        <v>3</v>
      </c>
      <c r="B52" t="s">
        <v>340</v>
      </c>
      <c r="C52" t="s">
        <v>341</v>
      </c>
      <c r="D52" t="s">
        <v>346</v>
      </c>
      <c r="E52" t="s">
        <v>387</v>
      </c>
      <c r="F52" s="1">
        <v>2015</v>
      </c>
      <c r="G52" s="1">
        <v>0</v>
      </c>
      <c r="H52" s="1">
        <v>3</v>
      </c>
      <c r="I52" s="25">
        <v>75</v>
      </c>
    </row>
    <row r="53" spans="1:9" x14ac:dyDescent="0.3">
      <c r="A53" t="s">
        <v>3</v>
      </c>
      <c r="B53" t="s">
        <v>340</v>
      </c>
      <c r="C53" t="s">
        <v>341</v>
      </c>
      <c r="D53" t="s">
        <v>346</v>
      </c>
      <c r="E53" t="s">
        <v>387</v>
      </c>
      <c r="F53" s="1">
        <v>2015</v>
      </c>
      <c r="G53" s="1">
        <v>36</v>
      </c>
      <c r="H53" s="1">
        <v>3</v>
      </c>
      <c r="I53" s="25">
        <v>75</v>
      </c>
    </row>
    <row r="54" spans="1:9" x14ac:dyDescent="0.3">
      <c r="A54" t="s">
        <v>3</v>
      </c>
      <c r="B54" t="s">
        <v>340</v>
      </c>
      <c r="C54" t="s">
        <v>341</v>
      </c>
      <c r="D54" t="s">
        <v>346</v>
      </c>
      <c r="E54" t="s">
        <v>417</v>
      </c>
      <c r="F54" s="1">
        <v>2015</v>
      </c>
      <c r="G54" s="1">
        <v>0</v>
      </c>
      <c r="H54" s="1">
        <v>0</v>
      </c>
      <c r="I54" s="25">
        <v>650</v>
      </c>
    </row>
    <row r="55" spans="1:9" x14ac:dyDescent="0.3">
      <c r="A55" t="s">
        <v>3</v>
      </c>
      <c r="B55" t="s">
        <v>340</v>
      </c>
      <c r="C55" t="s">
        <v>341</v>
      </c>
      <c r="D55" t="s">
        <v>346</v>
      </c>
      <c r="E55" t="s">
        <v>403</v>
      </c>
      <c r="F55" s="1">
        <v>2015</v>
      </c>
      <c r="G55" s="1">
        <v>7</v>
      </c>
      <c r="H55" s="1">
        <v>3</v>
      </c>
      <c r="I55" s="25">
        <v>79</v>
      </c>
    </row>
    <row r="56" spans="1:9" x14ac:dyDescent="0.3">
      <c r="A56" t="s">
        <v>3</v>
      </c>
      <c r="B56" t="s">
        <v>340</v>
      </c>
      <c r="C56" t="s">
        <v>341</v>
      </c>
      <c r="D56" t="s">
        <v>346</v>
      </c>
      <c r="E56" t="s">
        <v>405</v>
      </c>
      <c r="F56" s="1">
        <v>2015</v>
      </c>
      <c r="G56" s="1">
        <v>5</v>
      </c>
      <c r="H56" s="1">
        <v>3</v>
      </c>
      <c r="I56" s="25">
        <v>79</v>
      </c>
    </row>
    <row r="57" spans="1:9" x14ac:dyDescent="0.3">
      <c r="A57" t="s">
        <v>3</v>
      </c>
      <c r="B57" t="s">
        <v>334</v>
      </c>
      <c r="C57" t="s">
        <v>335</v>
      </c>
      <c r="D57" t="s">
        <v>346</v>
      </c>
      <c r="E57" t="s">
        <v>377</v>
      </c>
      <c r="F57" s="1">
        <v>2012</v>
      </c>
      <c r="G57" s="1">
        <v>28</v>
      </c>
      <c r="H57" s="1">
        <v>10</v>
      </c>
      <c r="I57" s="25">
        <v>45</v>
      </c>
    </row>
    <row r="58" spans="1:9" x14ac:dyDescent="0.3">
      <c r="A58" t="s">
        <v>3</v>
      </c>
      <c r="B58" t="s">
        <v>334</v>
      </c>
      <c r="C58" t="s">
        <v>335</v>
      </c>
      <c r="D58" t="s">
        <v>346</v>
      </c>
      <c r="E58" t="s">
        <v>366</v>
      </c>
      <c r="F58" s="1">
        <v>2013</v>
      </c>
      <c r="G58" s="1">
        <v>41</v>
      </c>
      <c r="H58" s="1">
        <v>10</v>
      </c>
      <c r="I58" s="25">
        <v>27</v>
      </c>
    </row>
    <row r="59" spans="1:9" x14ac:dyDescent="0.3">
      <c r="A59" t="s">
        <v>3</v>
      </c>
      <c r="B59" t="s">
        <v>334</v>
      </c>
      <c r="C59" t="s">
        <v>335</v>
      </c>
      <c r="D59" t="s">
        <v>346</v>
      </c>
      <c r="E59" t="s">
        <v>366</v>
      </c>
      <c r="F59" s="1">
        <v>2013</v>
      </c>
      <c r="G59" s="1">
        <v>21</v>
      </c>
      <c r="H59" s="1">
        <v>10</v>
      </c>
      <c r="I59" s="25">
        <v>27</v>
      </c>
    </row>
    <row r="60" spans="1:9" x14ac:dyDescent="0.3">
      <c r="A60" t="s">
        <v>3</v>
      </c>
      <c r="B60" t="s">
        <v>334</v>
      </c>
      <c r="C60" t="s">
        <v>335</v>
      </c>
      <c r="D60" t="s">
        <v>346</v>
      </c>
      <c r="E60" t="s">
        <v>362</v>
      </c>
      <c r="F60" s="1">
        <v>2014</v>
      </c>
      <c r="G60" s="1">
        <v>45</v>
      </c>
      <c r="H60" s="1">
        <v>10</v>
      </c>
      <c r="I60" s="25">
        <v>27</v>
      </c>
    </row>
    <row r="61" spans="1:9" x14ac:dyDescent="0.3">
      <c r="A61" t="s">
        <v>3</v>
      </c>
      <c r="B61" t="s">
        <v>334</v>
      </c>
      <c r="C61" t="s">
        <v>335</v>
      </c>
      <c r="D61" t="s">
        <v>336</v>
      </c>
      <c r="E61" t="s">
        <v>426</v>
      </c>
      <c r="F61" s="1">
        <v>2008</v>
      </c>
      <c r="G61" s="1">
        <v>17</v>
      </c>
      <c r="H61" s="1">
        <v>10</v>
      </c>
      <c r="I61" s="25">
        <v>36</v>
      </c>
    </row>
    <row r="62" spans="1:9" x14ac:dyDescent="0.3">
      <c r="A62" t="s">
        <v>3</v>
      </c>
      <c r="B62" t="s">
        <v>334</v>
      </c>
      <c r="C62" t="s">
        <v>335</v>
      </c>
      <c r="D62" t="s">
        <v>336</v>
      </c>
      <c r="E62" t="s">
        <v>374</v>
      </c>
      <c r="F62" s="1">
        <v>2009</v>
      </c>
      <c r="G62" s="1">
        <v>10</v>
      </c>
      <c r="H62" s="1">
        <v>10</v>
      </c>
      <c r="I62" s="25">
        <v>35</v>
      </c>
    </row>
    <row r="63" spans="1:9" x14ac:dyDescent="0.3">
      <c r="A63" t="s">
        <v>3</v>
      </c>
      <c r="B63" t="s">
        <v>334</v>
      </c>
      <c r="C63" t="s">
        <v>335</v>
      </c>
      <c r="D63" t="s">
        <v>336</v>
      </c>
      <c r="E63" t="s">
        <v>409</v>
      </c>
      <c r="F63" s="1">
        <v>2009</v>
      </c>
      <c r="G63" s="1">
        <v>8</v>
      </c>
      <c r="H63" s="1">
        <v>3</v>
      </c>
      <c r="I63" s="25">
        <v>59</v>
      </c>
    </row>
    <row r="64" spans="1:9" x14ac:dyDescent="0.3">
      <c r="A64" t="s">
        <v>3</v>
      </c>
      <c r="B64" t="s">
        <v>334</v>
      </c>
      <c r="C64" t="s">
        <v>335</v>
      </c>
      <c r="D64" t="s">
        <v>336</v>
      </c>
      <c r="E64" t="s">
        <v>337</v>
      </c>
      <c r="F64" s="1">
        <v>2010</v>
      </c>
      <c r="G64" s="1">
        <v>35</v>
      </c>
      <c r="H64" s="1">
        <v>3</v>
      </c>
      <c r="I64" s="25">
        <v>50</v>
      </c>
    </row>
    <row r="65" spans="1:9" x14ac:dyDescent="0.3">
      <c r="A65" t="s">
        <v>3</v>
      </c>
      <c r="B65" t="s">
        <v>334</v>
      </c>
      <c r="C65" t="s">
        <v>335</v>
      </c>
      <c r="D65" t="s">
        <v>336</v>
      </c>
      <c r="E65" t="s">
        <v>371</v>
      </c>
      <c r="F65" s="1">
        <v>2011</v>
      </c>
      <c r="G65" s="1">
        <v>1</v>
      </c>
      <c r="H65" s="1">
        <v>3</v>
      </c>
      <c r="I65" s="25">
        <v>53</v>
      </c>
    </row>
    <row r="66" spans="1:9" x14ac:dyDescent="0.3">
      <c r="A66" t="s">
        <v>3</v>
      </c>
      <c r="B66" t="s">
        <v>334</v>
      </c>
      <c r="C66" t="s">
        <v>335</v>
      </c>
      <c r="D66" t="s">
        <v>336</v>
      </c>
      <c r="E66" t="s">
        <v>407</v>
      </c>
      <c r="F66" s="1">
        <v>2011</v>
      </c>
      <c r="G66" s="1">
        <v>44</v>
      </c>
      <c r="H66" s="1">
        <v>3</v>
      </c>
      <c r="I66" s="25">
        <v>50</v>
      </c>
    </row>
    <row r="67" spans="1:9" x14ac:dyDescent="0.3">
      <c r="A67" t="s">
        <v>3</v>
      </c>
      <c r="B67" t="s">
        <v>334</v>
      </c>
      <c r="C67" t="s">
        <v>335</v>
      </c>
      <c r="D67" t="s">
        <v>336</v>
      </c>
      <c r="E67" t="s">
        <v>390</v>
      </c>
      <c r="F67" s="1">
        <v>2011</v>
      </c>
      <c r="G67" s="1">
        <v>22</v>
      </c>
      <c r="H67" s="1">
        <v>3</v>
      </c>
      <c r="I67" s="25">
        <v>50</v>
      </c>
    </row>
    <row r="68" spans="1:9" x14ac:dyDescent="0.3">
      <c r="A68" t="s">
        <v>3</v>
      </c>
      <c r="B68" t="s">
        <v>334</v>
      </c>
      <c r="C68" t="s">
        <v>335</v>
      </c>
      <c r="D68" t="s">
        <v>336</v>
      </c>
      <c r="E68" t="s">
        <v>356</v>
      </c>
      <c r="F68" s="1">
        <v>2012</v>
      </c>
      <c r="G68" s="1">
        <v>35</v>
      </c>
      <c r="H68" s="1">
        <v>10</v>
      </c>
      <c r="I68" s="25">
        <v>25</v>
      </c>
    </row>
    <row r="69" spans="1:9" x14ac:dyDescent="0.3">
      <c r="A69" t="s">
        <v>3</v>
      </c>
      <c r="B69" t="s">
        <v>334</v>
      </c>
      <c r="C69" t="s">
        <v>335</v>
      </c>
      <c r="D69" t="s">
        <v>336</v>
      </c>
      <c r="E69" t="s">
        <v>338</v>
      </c>
      <c r="F69" s="1">
        <v>2012</v>
      </c>
      <c r="G69" s="1">
        <v>19</v>
      </c>
      <c r="H69" s="1">
        <v>3</v>
      </c>
      <c r="I69" s="25">
        <v>55</v>
      </c>
    </row>
    <row r="70" spans="1:9" x14ac:dyDescent="0.3">
      <c r="A70" t="s">
        <v>3</v>
      </c>
      <c r="B70" t="s">
        <v>334</v>
      </c>
      <c r="C70" t="s">
        <v>335</v>
      </c>
      <c r="D70" t="s">
        <v>336</v>
      </c>
      <c r="E70" t="s">
        <v>377</v>
      </c>
      <c r="F70" s="1">
        <v>2012</v>
      </c>
      <c r="G70" s="1">
        <v>50</v>
      </c>
      <c r="H70" s="1">
        <v>10</v>
      </c>
      <c r="I70" s="25">
        <v>40</v>
      </c>
    </row>
    <row r="71" spans="1:9" x14ac:dyDescent="0.3">
      <c r="A71" t="s">
        <v>3</v>
      </c>
      <c r="B71" t="s">
        <v>334</v>
      </c>
      <c r="C71" t="s">
        <v>335</v>
      </c>
      <c r="D71" t="s">
        <v>336</v>
      </c>
      <c r="E71" t="s">
        <v>363</v>
      </c>
      <c r="F71" s="1">
        <v>2012</v>
      </c>
      <c r="G71" s="1">
        <v>27</v>
      </c>
      <c r="H71" s="1">
        <v>10</v>
      </c>
      <c r="I71" s="25">
        <v>23</v>
      </c>
    </row>
    <row r="72" spans="1:9" x14ac:dyDescent="0.3">
      <c r="A72" t="s">
        <v>3</v>
      </c>
      <c r="B72" t="s">
        <v>334</v>
      </c>
      <c r="C72" t="s">
        <v>335</v>
      </c>
      <c r="D72" t="s">
        <v>336</v>
      </c>
      <c r="E72" t="s">
        <v>408</v>
      </c>
      <c r="F72" s="1">
        <v>2012</v>
      </c>
      <c r="G72" s="1">
        <v>37</v>
      </c>
      <c r="H72" s="1">
        <v>3</v>
      </c>
      <c r="I72" s="25">
        <v>50</v>
      </c>
    </row>
    <row r="73" spans="1:9" x14ac:dyDescent="0.3">
      <c r="A73" t="s">
        <v>3</v>
      </c>
      <c r="B73" t="s">
        <v>334</v>
      </c>
      <c r="C73" t="s">
        <v>335</v>
      </c>
      <c r="D73" t="s">
        <v>336</v>
      </c>
      <c r="E73" t="s">
        <v>373</v>
      </c>
      <c r="F73" s="1">
        <v>2013</v>
      </c>
      <c r="G73" s="1">
        <v>3</v>
      </c>
      <c r="H73" s="1">
        <v>3</v>
      </c>
      <c r="I73" s="25">
        <v>65</v>
      </c>
    </row>
    <row r="74" spans="1:9" x14ac:dyDescent="0.3">
      <c r="A74" t="s">
        <v>3</v>
      </c>
      <c r="B74" t="s">
        <v>334</v>
      </c>
      <c r="C74" t="s">
        <v>335</v>
      </c>
      <c r="D74" t="s">
        <v>336</v>
      </c>
      <c r="E74" t="s">
        <v>376</v>
      </c>
      <c r="F74" s="1">
        <v>2013</v>
      </c>
      <c r="G74" s="1">
        <v>22</v>
      </c>
      <c r="H74" s="1">
        <v>10</v>
      </c>
      <c r="I74" s="25">
        <v>40</v>
      </c>
    </row>
    <row r="75" spans="1:9" x14ac:dyDescent="0.3">
      <c r="A75" t="s">
        <v>3</v>
      </c>
      <c r="B75" t="s">
        <v>334</v>
      </c>
      <c r="C75" t="s">
        <v>335</v>
      </c>
      <c r="D75" t="s">
        <v>336</v>
      </c>
      <c r="E75" t="s">
        <v>366</v>
      </c>
      <c r="F75" s="1">
        <v>2013</v>
      </c>
      <c r="G75" s="1">
        <v>41</v>
      </c>
      <c r="H75" s="1">
        <v>10</v>
      </c>
      <c r="I75" s="25">
        <v>25</v>
      </c>
    </row>
    <row r="76" spans="1:9" x14ac:dyDescent="0.3">
      <c r="A76" t="s">
        <v>3</v>
      </c>
      <c r="B76" t="s">
        <v>334</v>
      </c>
      <c r="C76" t="s">
        <v>335</v>
      </c>
      <c r="D76" t="s">
        <v>336</v>
      </c>
      <c r="E76" t="s">
        <v>372</v>
      </c>
      <c r="F76" s="1">
        <v>2014</v>
      </c>
      <c r="G76" s="1">
        <v>8</v>
      </c>
      <c r="H76" s="1">
        <v>3</v>
      </c>
      <c r="I76" s="25">
        <v>65</v>
      </c>
    </row>
    <row r="77" spans="1:9" x14ac:dyDescent="0.3">
      <c r="A77" t="s">
        <v>3</v>
      </c>
      <c r="B77" t="s">
        <v>334</v>
      </c>
      <c r="C77" t="s">
        <v>335</v>
      </c>
      <c r="D77" t="s">
        <v>336</v>
      </c>
      <c r="E77" t="s">
        <v>389</v>
      </c>
      <c r="F77" s="1">
        <v>2014</v>
      </c>
      <c r="G77" s="1">
        <v>39</v>
      </c>
      <c r="H77" s="1">
        <v>15</v>
      </c>
      <c r="I77" s="25">
        <v>18</v>
      </c>
    </row>
    <row r="78" spans="1:9" x14ac:dyDescent="0.3">
      <c r="A78" t="s">
        <v>3</v>
      </c>
      <c r="B78" t="s">
        <v>334</v>
      </c>
      <c r="C78" t="s">
        <v>335</v>
      </c>
      <c r="D78" t="s">
        <v>336</v>
      </c>
      <c r="E78" t="s">
        <v>339</v>
      </c>
      <c r="F78" s="1">
        <v>2014</v>
      </c>
      <c r="G78" s="1">
        <v>30</v>
      </c>
      <c r="H78" s="1">
        <v>3</v>
      </c>
      <c r="I78" s="25">
        <v>60</v>
      </c>
    </row>
    <row r="79" spans="1:9" x14ac:dyDescent="0.3">
      <c r="A79" t="s">
        <v>3</v>
      </c>
      <c r="B79" t="s">
        <v>334</v>
      </c>
      <c r="C79" t="s">
        <v>335</v>
      </c>
      <c r="D79" t="s">
        <v>336</v>
      </c>
      <c r="E79" t="s">
        <v>375</v>
      </c>
      <c r="F79" s="1">
        <v>2014</v>
      </c>
      <c r="G79" s="1">
        <v>11</v>
      </c>
      <c r="H79" s="1">
        <v>10</v>
      </c>
      <c r="I79" s="25">
        <v>40</v>
      </c>
    </row>
    <row r="80" spans="1:9" x14ac:dyDescent="0.3">
      <c r="A80" t="s">
        <v>3</v>
      </c>
      <c r="B80" t="s">
        <v>334</v>
      </c>
      <c r="C80" t="s">
        <v>335</v>
      </c>
      <c r="D80" t="s">
        <v>336</v>
      </c>
      <c r="E80" t="s">
        <v>362</v>
      </c>
      <c r="F80" s="1">
        <v>2014</v>
      </c>
      <c r="G80" s="1">
        <v>7</v>
      </c>
      <c r="H80" s="1">
        <v>10</v>
      </c>
      <c r="I80" s="25">
        <v>23</v>
      </c>
    </row>
    <row r="81" spans="1:9" x14ac:dyDescent="0.3">
      <c r="A81" t="s">
        <v>3</v>
      </c>
      <c r="B81" t="s">
        <v>334</v>
      </c>
      <c r="C81" t="s">
        <v>335</v>
      </c>
      <c r="D81" t="s">
        <v>336</v>
      </c>
      <c r="E81" t="s">
        <v>357</v>
      </c>
      <c r="F81" s="1">
        <v>2015</v>
      </c>
      <c r="G81" s="1">
        <v>14</v>
      </c>
      <c r="H81" s="1">
        <v>10</v>
      </c>
      <c r="I81" s="25">
        <v>25</v>
      </c>
    </row>
    <row r="82" spans="1:9" x14ac:dyDescent="0.3">
      <c r="A82" t="s">
        <v>3</v>
      </c>
      <c r="B82" t="s">
        <v>334</v>
      </c>
      <c r="C82" t="s">
        <v>335</v>
      </c>
      <c r="D82" t="s">
        <v>336</v>
      </c>
      <c r="E82" t="s">
        <v>388</v>
      </c>
      <c r="F82" s="1">
        <v>2015</v>
      </c>
      <c r="G82" s="1">
        <v>25</v>
      </c>
      <c r="H82" s="1">
        <v>15</v>
      </c>
      <c r="I82" s="25">
        <v>18</v>
      </c>
    </row>
    <row r="83" spans="1:9" x14ac:dyDescent="0.3">
      <c r="A83" t="s">
        <v>3</v>
      </c>
      <c r="B83" t="s">
        <v>334</v>
      </c>
      <c r="C83" t="s">
        <v>335</v>
      </c>
      <c r="D83" t="s">
        <v>336</v>
      </c>
      <c r="E83" t="s">
        <v>364</v>
      </c>
      <c r="F83" s="1">
        <v>2015</v>
      </c>
      <c r="G83" s="1">
        <v>28</v>
      </c>
      <c r="H83" s="1">
        <v>10</v>
      </c>
      <c r="I83" s="25">
        <v>25</v>
      </c>
    </row>
    <row r="84" spans="1:9" x14ac:dyDescent="0.3">
      <c r="A84" t="s">
        <v>3</v>
      </c>
      <c r="B84" t="s">
        <v>334</v>
      </c>
      <c r="C84" t="s">
        <v>335</v>
      </c>
      <c r="D84" t="s">
        <v>336</v>
      </c>
      <c r="E84" t="s">
        <v>365</v>
      </c>
      <c r="F84" s="1">
        <v>2016</v>
      </c>
      <c r="G84" s="1">
        <v>30</v>
      </c>
      <c r="H84" s="1">
        <v>10</v>
      </c>
      <c r="I84" s="25">
        <v>25</v>
      </c>
    </row>
    <row r="85" spans="1:9" x14ac:dyDescent="0.3">
      <c r="A85" t="s">
        <v>327</v>
      </c>
      <c r="B85" t="s">
        <v>135</v>
      </c>
      <c r="C85" t="s">
        <v>328</v>
      </c>
      <c r="D85" t="s">
        <v>329</v>
      </c>
      <c r="E85" t="s">
        <v>421</v>
      </c>
      <c r="F85" s="1">
        <v>2011</v>
      </c>
      <c r="G85" s="1">
        <v>10</v>
      </c>
      <c r="H85" s="1">
        <v>3</v>
      </c>
      <c r="I85" s="25">
        <v>60</v>
      </c>
    </row>
    <row r="86" spans="1:9" x14ac:dyDescent="0.3">
      <c r="A86" t="s">
        <v>327</v>
      </c>
      <c r="B86" t="s">
        <v>135</v>
      </c>
      <c r="C86" t="s">
        <v>328</v>
      </c>
      <c r="D86" t="s">
        <v>329</v>
      </c>
      <c r="E86" t="s">
        <v>421</v>
      </c>
      <c r="F86" s="1">
        <v>2011</v>
      </c>
      <c r="G86" s="1">
        <v>0</v>
      </c>
      <c r="H86" s="1">
        <v>3</v>
      </c>
      <c r="I86" s="25">
        <v>60</v>
      </c>
    </row>
    <row r="87" spans="1:9" x14ac:dyDescent="0.3">
      <c r="A87" t="s">
        <v>327</v>
      </c>
      <c r="B87" t="s">
        <v>135</v>
      </c>
      <c r="C87" t="s">
        <v>328</v>
      </c>
      <c r="D87" t="s">
        <v>329</v>
      </c>
      <c r="E87" t="s">
        <v>355</v>
      </c>
      <c r="F87" s="1">
        <v>2011</v>
      </c>
      <c r="G87" s="1">
        <v>41</v>
      </c>
      <c r="H87" s="1">
        <v>10</v>
      </c>
      <c r="I87" s="25">
        <v>45</v>
      </c>
    </row>
    <row r="88" spans="1:9" x14ac:dyDescent="0.3">
      <c r="A88" t="s">
        <v>327</v>
      </c>
      <c r="B88" t="s">
        <v>135</v>
      </c>
      <c r="C88" t="s">
        <v>328</v>
      </c>
      <c r="D88" t="s">
        <v>329</v>
      </c>
      <c r="E88" t="s">
        <v>424</v>
      </c>
      <c r="F88" s="1">
        <v>2012</v>
      </c>
      <c r="G88" s="1">
        <v>5</v>
      </c>
      <c r="H88" s="1">
        <v>3</v>
      </c>
      <c r="I88" s="25">
        <v>60</v>
      </c>
    </row>
    <row r="89" spans="1:9" x14ac:dyDescent="0.3">
      <c r="A89" t="s">
        <v>327</v>
      </c>
      <c r="B89" t="s">
        <v>135</v>
      </c>
      <c r="C89" t="s">
        <v>328</v>
      </c>
      <c r="D89" t="s">
        <v>329</v>
      </c>
      <c r="E89" t="s">
        <v>331</v>
      </c>
      <c r="F89" s="1">
        <v>2012</v>
      </c>
      <c r="G89" s="1">
        <v>28</v>
      </c>
      <c r="H89" s="1">
        <v>10</v>
      </c>
      <c r="I89" s="25">
        <v>25</v>
      </c>
    </row>
    <row r="90" spans="1:9" x14ac:dyDescent="0.3">
      <c r="A90" t="s">
        <v>327</v>
      </c>
      <c r="B90" t="s">
        <v>135</v>
      </c>
      <c r="C90" t="s">
        <v>328</v>
      </c>
      <c r="D90" t="s">
        <v>329</v>
      </c>
      <c r="E90" t="s">
        <v>352</v>
      </c>
      <c r="F90" s="1">
        <v>2012</v>
      </c>
      <c r="G90" s="1">
        <v>17</v>
      </c>
      <c r="H90" s="1">
        <v>10</v>
      </c>
      <c r="I90" s="25">
        <v>45</v>
      </c>
    </row>
    <row r="91" spans="1:9" x14ac:dyDescent="0.3">
      <c r="A91" t="s">
        <v>327</v>
      </c>
      <c r="B91" t="s">
        <v>135</v>
      </c>
      <c r="C91" t="s">
        <v>328</v>
      </c>
      <c r="D91" t="s">
        <v>329</v>
      </c>
      <c r="E91" t="s">
        <v>422</v>
      </c>
      <c r="F91" s="1">
        <v>2013</v>
      </c>
      <c r="G91" s="1">
        <v>30</v>
      </c>
      <c r="H91" s="1">
        <v>3</v>
      </c>
      <c r="I91" s="25">
        <v>60</v>
      </c>
    </row>
    <row r="92" spans="1:9" x14ac:dyDescent="0.3">
      <c r="A92" t="s">
        <v>327</v>
      </c>
      <c r="B92" t="s">
        <v>135</v>
      </c>
      <c r="C92" t="s">
        <v>328</v>
      </c>
      <c r="D92" t="s">
        <v>329</v>
      </c>
      <c r="E92" t="s">
        <v>344</v>
      </c>
      <c r="F92" s="1">
        <v>2013</v>
      </c>
      <c r="G92" s="1">
        <v>21</v>
      </c>
      <c r="H92" s="1">
        <v>10</v>
      </c>
      <c r="I92" s="25">
        <v>45</v>
      </c>
    </row>
    <row r="93" spans="1:9" x14ac:dyDescent="0.3">
      <c r="A93" t="s">
        <v>327</v>
      </c>
      <c r="B93" t="s">
        <v>135</v>
      </c>
      <c r="C93" t="s">
        <v>328</v>
      </c>
      <c r="D93" t="s">
        <v>329</v>
      </c>
      <c r="E93" t="s">
        <v>330</v>
      </c>
      <c r="F93" s="1">
        <v>2013</v>
      </c>
      <c r="G93" s="1">
        <v>47</v>
      </c>
      <c r="H93" s="1">
        <v>10</v>
      </c>
      <c r="I93" s="25">
        <v>25</v>
      </c>
    </row>
    <row r="94" spans="1:9" x14ac:dyDescent="0.3">
      <c r="A94" t="s">
        <v>327</v>
      </c>
      <c r="B94" t="s">
        <v>135</v>
      </c>
      <c r="C94" t="s">
        <v>328</v>
      </c>
      <c r="D94" t="s">
        <v>329</v>
      </c>
      <c r="E94" t="s">
        <v>354</v>
      </c>
      <c r="F94" s="1">
        <v>2013</v>
      </c>
      <c r="G94" s="1">
        <v>27</v>
      </c>
      <c r="H94" s="1">
        <v>10</v>
      </c>
      <c r="I94" s="25">
        <v>45</v>
      </c>
    </row>
    <row r="95" spans="1:9" x14ac:dyDescent="0.3">
      <c r="A95" t="s">
        <v>327</v>
      </c>
      <c r="B95" t="s">
        <v>135</v>
      </c>
      <c r="C95" t="s">
        <v>328</v>
      </c>
      <c r="D95" t="s">
        <v>329</v>
      </c>
      <c r="E95" t="s">
        <v>423</v>
      </c>
      <c r="F95" s="1">
        <v>2014</v>
      </c>
      <c r="G95" s="1">
        <v>36</v>
      </c>
      <c r="H95" s="1">
        <v>3</v>
      </c>
      <c r="I95" s="25">
        <v>60</v>
      </c>
    </row>
    <row r="96" spans="1:9" x14ac:dyDescent="0.3">
      <c r="A96" t="s">
        <v>327</v>
      </c>
      <c r="B96" t="s">
        <v>135</v>
      </c>
      <c r="C96" t="s">
        <v>328</v>
      </c>
      <c r="D96" t="s">
        <v>329</v>
      </c>
      <c r="E96" t="s">
        <v>333</v>
      </c>
      <c r="F96" s="1">
        <v>2014</v>
      </c>
      <c r="G96" s="1">
        <v>24</v>
      </c>
      <c r="H96" s="1">
        <v>10</v>
      </c>
      <c r="I96" s="25">
        <v>28</v>
      </c>
    </row>
    <row r="97" spans="1:9" x14ac:dyDescent="0.3">
      <c r="A97" t="s">
        <v>327</v>
      </c>
      <c r="B97" t="s">
        <v>135</v>
      </c>
      <c r="C97" t="s">
        <v>328</v>
      </c>
      <c r="D97" t="s">
        <v>329</v>
      </c>
      <c r="E97" t="s">
        <v>353</v>
      </c>
      <c r="F97" s="1">
        <v>2014</v>
      </c>
      <c r="G97" s="1">
        <v>35</v>
      </c>
      <c r="H97" s="1">
        <v>10</v>
      </c>
      <c r="I97" s="25">
        <v>45</v>
      </c>
    </row>
    <row r="98" spans="1:9" x14ac:dyDescent="0.3">
      <c r="A98" t="s">
        <v>327</v>
      </c>
      <c r="B98" t="s">
        <v>135</v>
      </c>
      <c r="C98" t="s">
        <v>328</v>
      </c>
      <c r="D98" t="s">
        <v>329</v>
      </c>
      <c r="E98" t="s">
        <v>353</v>
      </c>
      <c r="F98" s="1">
        <v>2014</v>
      </c>
      <c r="G98" s="1">
        <v>1</v>
      </c>
      <c r="H98" s="1">
        <v>10</v>
      </c>
      <c r="I98" s="25">
        <v>45</v>
      </c>
    </row>
    <row r="99" spans="1:9" x14ac:dyDescent="0.3">
      <c r="A99" t="s">
        <v>327</v>
      </c>
      <c r="B99" t="s">
        <v>135</v>
      </c>
      <c r="C99" t="s">
        <v>328</v>
      </c>
      <c r="D99" t="s">
        <v>329</v>
      </c>
      <c r="E99" t="s">
        <v>332</v>
      </c>
      <c r="F99" s="1">
        <v>2015</v>
      </c>
      <c r="G99" s="1">
        <v>44</v>
      </c>
      <c r="H99" s="1">
        <v>10</v>
      </c>
      <c r="I99" s="25">
        <v>28</v>
      </c>
    </row>
    <row r="100" spans="1:9" x14ac:dyDescent="0.3">
      <c r="A100" t="s">
        <v>327</v>
      </c>
      <c r="B100" t="s">
        <v>135</v>
      </c>
      <c r="C100" t="s">
        <v>427</v>
      </c>
      <c r="D100" t="s">
        <v>428</v>
      </c>
      <c r="E100" t="s">
        <v>429</v>
      </c>
      <c r="F100" s="1">
        <v>2013</v>
      </c>
      <c r="G100" s="1">
        <v>16</v>
      </c>
      <c r="H100" s="1">
        <v>15</v>
      </c>
      <c r="I100" s="25">
        <v>15</v>
      </c>
    </row>
    <row r="101" spans="1:9" x14ac:dyDescent="0.3">
      <c r="A101" t="s">
        <v>327</v>
      </c>
      <c r="B101" t="s">
        <v>135</v>
      </c>
      <c r="C101" t="s">
        <v>427</v>
      </c>
      <c r="D101" t="s">
        <v>428</v>
      </c>
      <c r="E101" t="s">
        <v>430</v>
      </c>
      <c r="F101" s="1">
        <v>2014</v>
      </c>
      <c r="G101" s="1">
        <v>25</v>
      </c>
      <c r="H101" s="1">
        <v>15</v>
      </c>
      <c r="I101" s="25">
        <v>15</v>
      </c>
    </row>
  </sheetData>
  <conditionalFormatting sqref="A2:I101">
    <cfRule type="expression" dxfId="0" priority="1">
      <formula>$G2&lt;=$H2</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6800D-CDBC-4C67-8FD0-509CE997BD3D}">
  <sheetPr>
    <tabColor theme="6" tint="0.59999389629810485"/>
  </sheetPr>
  <dimension ref="A1:B5"/>
  <sheetViews>
    <sheetView workbookViewId="0">
      <selection sqref="A1:B1"/>
    </sheetView>
  </sheetViews>
  <sheetFormatPr defaultRowHeight="14.4" x14ac:dyDescent="0.3"/>
  <cols>
    <col min="1" max="1" width="28.88671875" bestFit="1" customWidth="1"/>
    <col min="2" max="2" width="11.44140625" customWidth="1"/>
  </cols>
  <sheetData>
    <row r="1" spans="1:2" x14ac:dyDescent="0.3">
      <c r="A1" s="49" t="s">
        <v>431</v>
      </c>
      <c r="B1" s="49"/>
    </row>
    <row r="2" spans="1:2" x14ac:dyDescent="0.3">
      <c r="A2" s="4" t="s">
        <v>435</v>
      </c>
      <c r="B2" s="27" t="s">
        <v>436</v>
      </c>
    </row>
    <row r="3" spans="1:2" x14ac:dyDescent="0.3">
      <c r="A3" s="4" t="s">
        <v>432</v>
      </c>
      <c r="B3" s="26">
        <v>44149</v>
      </c>
    </row>
    <row r="4" spans="1:2" x14ac:dyDescent="0.3">
      <c r="A4" s="7" t="s">
        <v>433</v>
      </c>
      <c r="B4" s="8">
        <v>12</v>
      </c>
    </row>
    <row r="5" spans="1:2" x14ac:dyDescent="0.3">
      <c r="A5" s="9" t="s">
        <v>434</v>
      </c>
      <c r="B5" s="28">
        <f>WORKDAY(B3,B4)</f>
        <v>44166</v>
      </c>
    </row>
  </sheetData>
  <mergeCells count="1">
    <mergeCell ref="A1:B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97CA5-3978-47E0-9BE9-7BF73605D03B}">
  <sheetPr>
    <tabColor theme="8" tint="-0.249977111117893"/>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CBC98-8499-4B83-BB96-FF226E78403D}">
  <sheetPr>
    <tabColor theme="8" tint="0.59999389629810485"/>
  </sheetPr>
  <dimension ref="A1:G87"/>
  <sheetViews>
    <sheetView workbookViewId="0"/>
  </sheetViews>
  <sheetFormatPr defaultRowHeight="14.4" outlineLevelRow="2" x14ac:dyDescent="0.3"/>
  <cols>
    <col min="1" max="1" width="14.6640625" style="1" bestFit="1" customWidth="1"/>
    <col min="2" max="2" width="18.5546875" bestFit="1" customWidth="1"/>
    <col min="3" max="3" width="20.88671875" bestFit="1" customWidth="1"/>
    <col min="4" max="4" width="23" bestFit="1" customWidth="1"/>
    <col min="5" max="5" width="29.109375" bestFit="1" customWidth="1"/>
    <col min="6" max="6" width="14.5546875" bestFit="1" customWidth="1"/>
    <col min="7" max="7" width="15" bestFit="1" customWidth="1"/>
  </cols>
  <sheetData>
    <row r="1" spans="1:7" x14ac:dyDescent="0.3">
      <c r="A1" s="29" t="s">
        <v>17</v>
      </c>
      <c r="B1" s="29" t="s">
        <v>561</v>
      </c>
      <c r="C1" s="29" t="s">
        <v>562</v>
      </c>
      <c r="D1" s="29" t="s">
        <v>563</v>
      </c>
      <c r="E1" s="29" t="s">
        <v>18</v>
      </c>
      <c r="F1" s="29" t="s">
        <v>564</v>
      </c>
      <c r="G1" s="29" t="s">
        <v>565</v>
      </c>
    </row>
    <row r="2" spans="1:7" outlineLevel="2" x14ac:dyDescent="0.3">
      <c r="A2" s="1">
        <v>63</v>
      </c>
      <c r="B2" t="s">
        <v>529</v>
      </c>
      <c r="C2" t="s">
        <v>530</v>
      </c>
      <c r="D2" t="s">
        <v>531</v>
      </c>
      <c r="E2" t="s">
        <v>532</v>
      </c>
      <c r="F2" s="22">
        <v>15458</v>
      </c>
      <c r="G2" s="6">
        <v>12366.400000000001</v>
      </c>
    </row>
    <row r="3" spans="1:7" outlineLevel="2" x14ac:dyDescent="0.3">
      <c r="A3" s="1">
        <v>64</v>
      </c>
      <c r="B3" t="s">
        <v>529</v>
      </c>
      <c r="C3" t="s">
        <v>530</v>
      </c>
      <c r="D3" t="s">
        <v>531</v>
      </c>
      <c r="E3" t="s">
        <v>533</v>
      </c>
      <c r="F3" s="22">
        <v>14552</v>
      </c>
      <c r="G3" s="6">
        <v>11641.6</v>
      </c>
    </row>
    <row r="4" spans="1:7" outlineLevel="2" x14ac:dyDescent="0.3">
      <c r="A4" s="1">
        <v>65</v>
      </c>
      <c r="B4" t="s">
        <v>529</v>
      </c>
      <c r="C4" t="s">
        <v>530</v>
      </c>
      <c r="D4" t="s">
        <v>534</v>
      </c>
      <c r="E4" t="s">
        <v>535</v>
      </c>
      <c r="F4" s="22">
        <v>17764</v>
      </c>
      <c r="G4" s="6">
        <v>14211.2</v>
      </c>
    </row>
    <row r="5" spans="1:7" outlineLevel="2" x14ac:dyDescent="0.3">
      <c r="A5" s="1">
        <v>84</v>
      </c>
      <c r="B5" t="s">
        <v>529</v>
      </c>
      <c r="C5" t="s">
        <v>530</v>
      </c>
      <c r="D5" t="s">
        <v>531</v>
      </c>
      <c r="E5" t="s">
        <v>559</v>
      </c>
      <c r="F5" s="22">
        <v>16051</v>
      </c>
      <c r="G5" s="6">
        <v>12840.800000000001</v>
      </c>
    </row>
    <row r="6" spans="1:7" outlineLevel="1" x14ac:dyDescent="0.3">
      <c r="B6" s="30" t="s">
        <v>655</v>
      </c>
      <c r="F6" s="22">
        <f>SUBTOTAL(9,F2:F5)</f>
        <v>63825</v>
      </c>
      <c r="G6" s="6">
        <f>SUBTOTAL(9,G2:G5)</f>
        <v>51060</v>
      </c>
    </row>
    <row r="7" spans="1:7" outlineLevel="2" x14ac:dyDescent="0.3">
      <c r="A7" s="1">
        <v>22</v>
      </c>
      <c r="B7" t="s">
        <v>476</v>
      </c>
      <c r="C7" t="s">
        <v>477</v>
      </c>
      <c r="D7" t="s">
        <v>478</v>
      </c>
      <c r="E7" t="s">
        <v>479</v>
      </c>
      <c r="F7" s="22">
        <v>26768</v>
      </c>
      <c r="G7" s="6">
        <v>53536</v>
      </c>
    </row>
    <row r="8" spans="1:7" outlineLevel="2" x14ac:dyDescent="0.3">
      <c r="A8" s="1">
        <v>23</v>
      </c>
      <c r="B8" t="s">
        <v>476</v>
      </c>
      <c r="C8" t="s">
        <v>477</v>
      </c>
      <c r="D8" t="s">
        <v>478</v>
      </c>
      <c r="E8" t="s">
        <v>480</v>
      </c>
      <c r="F8" s="22">
        <v>26831</v>
      </c>
      <c r="G8" s="6">
        <v>67077.5</v>
      </c>
    </row>
    <row r="9" spans="1:7" outlineLevel="2" x14ac:dyDescent="0.3">
      <c r="A9" s="1">
        <v>24</v>
      </c>
      <c r="B9" t="s">
        <v>476</v>
      </c>
      <c r="C9" t="s">
        <v>477</v>
      </c>
      <c r="D9" t="s">
        <v>478</v>
      </c>
      <c r="E9" t="s">
        <v>481</v>
      </c>
      <c r="F9" s="22">
        <v>24888</v>
      </c>
      <c r="G9" s="6">
        <v>74664</v>
      </c>
    </row>
    <row r="10" spans="1:7" outlineLevel="2" x14ac:dyDescent="0.3">
      <c r="A10" s="1">
        <v>25</v>
      </c>
      <c r="B10" t="s">
        <v>476</v>
      </c>
      <c r="C10" t="s">
        <v>477</v>
      </c>
      <c r="D10" t="s">
        <v>482</v>
      </c>
      <c r="E10" t="s">
        <v>483</v>
      </c>
      <c r="F10" s="22">
        <v>26671</v>
      </c>
      <c r="G10" s="6">
        <v>58676.200000000004</v>
      </c>
    </row>
    <row r="11" spans="1:7" outlineLevel="2" x14ac:dyDescent="0.3">
      <c r="A11" s="1">
        <v>26</v>
      </c>
      <c r="B11" t="s">
        <v>476</v>
      </c>
      <c r="C11" t="s">
        <v>477</v>
      </c>
      <c r="D11" t="s">
        <v>482</v>
      </c>
      <c r="E11" t="s">
        <v>484</v>
      </c>
      <c r="F11" s="22">
        <v>26852</v>
      </c>
      <c r="G11" s="6">
        <v>80556</v>
      </c>
    </row>
    <row r="12" spans="1:7" outlineLevel="2" x14ac:dyDescent="0.3">
      <c r="A12" s="1">
        <v>27</v>
      </c>
      <c r="B12" t="s">
        <v>476</v>
      </c>
      <c r="C12" t="s">
        <v>477</v>
      </c>
      <c r="D12" t="s">
        <v>482</v>
      </c>
      <c r="E12" t="s">
        <v>485</v>
      </c>
      <c r="F12" s="22">
        <v>26001</v>
      </c>
      <c r="G12" s="6">
        <v>91003.5</v>
      </c>
    </row>
    <row r="13" spans="1:7" outlineLevel="2" x14ac:dyDescent="0.3">
      <c r="A13" s="1">
        <v>28</v>
      </c>
      <c r="B13" t="s">
        <v>476</v>
      </c>
      <c r="C13" t="s">
        <v>477</v>
      </c>
      <c r="D13" t="s">
        <v>486</v>
      </c>
      <c r="E13" t="s">
        <v>487</v>
      </c>
      <c r="F13" s="22">
        <v>25236</v>
      </c>
      <c r="G13" s="6">
        <v>50472</v>
      </c>
    </row>
    <row r="14" spans="1:7" outlineLevel="2" x14ac:dyDescent="0.3">
      <c r="A14" s="1">
        <v>29</v>
      </c>
      <c r="B14" t="s">
        <v>476</v>
      </c>
      <c r="C14" t="s">
        <v>477</v>
      </c>
      <c r="D14" t="s">
        <v>486</v>
      </c>
      <c r="E14" t="s">
        <v>488</v>
      </c>
      <c r="F14" s="22">
        <v>27514</v>
      </c>
      <c r="G14" s="6">
        <v>68785</v>
      </c>
    </row>
    <row r="15" spans="1:7" outlineLevel="2" x14ac:dyDescent="0.3">
      <c r="A15" s="1">
        <v>30</v>
      </c>
      <c r="B15" t="s">
        <v>476</v>
      </c>
      <c r="C15" t="s">
        <v>477</v>
      </c>
      <c r="D15" t="s">
        <v>486</v>
      </c>
      <c r="E15" t="s">
        <v>489</v>
      </c>
      <c r="F15" s="22">
        <v>25970</v>
      </c>
      <c r="G15" s="6">
        <v>77910</v>
      </c>
    </row>
    <row r="16" spans="1:7" outlineLevel="2" x14ac:dyDescent="0.3">
      <c r="A16" s="1">
        <v>31</v>
      </c>
      <c r="B16" t="s">
        <v>476</v>
      </c>
      <c r="C16" t="s">
        <v>477</v>
      </c>
      <c r="D16" t="s">
        <v>486</v>
      </c>
      <c r="E16" t="s">
        <v>490</v>
      </c>
      <c r="F16" s="22">
        <v>27061</v>
      </c>
      <c r="G16" s="6">
        <v>59534.200000000004</v>
      </c>
    </row>
    <row r="17" spans="1:7" outlineLevel="2" x14ac:dyDescent="0.3">
      <c r="A17" s="1">
        <v>32</v>
      </c>
      <c r="B17" t="s">
        <v>476</v>
      </c>
      <c r="C17" t="s">
        <v>477</v>
      </c>
      <c r="D17" t="s">
        <v>486</v>
      </c>
      <c r="E17" t="s">
        <v>491</v>
      </c>
      <c r="F17" s="22">
        <v>27287</v>
      </c>
      <c r="G17" s="6">
        <v>81861</v>
      </c>
    </row>
    <row r="18" spans="1:7" outlineLevel="2" x14ac:dyDescent="0.3">
      <c r="A18" s="1">
        <v>33</v>
      </c>
      <c r="B18" t="s">
        <v>476</v>
      </c>
      <c r="C18" t="s">
        <v>477</v>
      </c>
      <c r="D18" t="s">
        <v>486</v>
      </c>
      <c r="E18" t="s">
        <v>492</v>
      </c>
      <c r="F18" s="22">
        <v>26146</v>
      </c>
      <c r="G18" s="6">
        <v>91511</v>
      </c>
    </row>
    <row r="19" spans="1:7" outlineLevel="2" x14ac:dyDescent="0.3">
      <c r="A19" s="1">
        <v>34</v>
      </c>
      <c r="B19" t="s">
        <v>476</v>
      </c>
      <c r="C19" t="s">
        <v>477</v>
      </c>
      <c r="D19" t="s">
        <v>493</v>
      </c>
      <c r="E19" t="s">
        <v>494</v>
      </c>
      <c r="F19" s="22">
        <v>24566</v>
      </c>
      <c r="G19" s="6">
        <v>60186.700000000004</v>
      </c>
    </row>
    <row r="20" spans="1:7" outlineLevel="2" x14ac:dyDescent="0.3">
      <c r="A20" s="1">
        <v>35</v>
      </c>
      <c r="B20" t="s">
        <v>476</v>
      </c>
      <c r="C20" t="s">
        <v>477</v>
      </c>
      <c r="D20" t="s">
        <v>493</v>
      </c>
      <c r="E20" t="s">
        <v>495</v>
      </c>
      <c r="F20" s="22">
        <v>24877</v>
      </c>
      <c r="G20" s="6">
        <v>77118.7</v>
      </c>
    </row>
    <row r="21" spans="1:7" outlineLevel="2" x14ac:dyDescent="0.3">
      <c r="A21" s="1">
        <v>36</v>
      </c>
      <c r="B21" t="s">
        <v>476</v>
      </c>
      <c r="C21" t="s">
        <v>477</v>
      </c>
      <c r="D21" t="s">
        <v>493</v>
      </c>
      <c r="E21" t="s">
        <v>496</v>
      </c>
      <c r="F21" s="22">
        <v>26489</v>
      </c>
      <c r="G21" s="6">
        <v>99333.75</v>
      </c>
    </row>
    <row r="22" spans="1:7" outlineLevel="2" x14ac:dyDescent="0.3">
      <c r="A22" s="1">
        <v>37</v>
      </c>
      <c r="B22" t="s">
        <v>476</v>
      </c>
      <c r="C22" t="s">
        <v>477</v>
      </c>
      <c r="D22" t="s">
        <v>497</v>
      </c>
      <c r="E22" t="s">
        <v>498</v>
      </c>
      <c r="F22" s="22">
        <v>25726</v>
      </c>
      <c r="G22" s="6">
        <v>77178</v>
      </c>
    </row>
    <row r="23" spans="1:7" outlineLevel="2" x14ac:dyDescent="0.3">
      <c r="A23" s="1">
        <v>38</v>
      </c>
      <c r="B23" t="s">
        <v>476</v>
      </c>
      <c r="C23" t="s">
        <v>477</v>
      </c>
      <c r="D23" t="s">
        <v>497</v>
      </c>
      <c r="E23" t="s">
        <v>499</v>
      </c>
      <c r="F23" s="22">
        <v>27754</v>
      </c>
      <c r="G23" s="6">
        <v>104077.5</v>
      </c>
    </row>
    <row r="24" spans="1:7" outlineLevel="2" x14ac:dyDescent="0.3">
      <c r="A24" s="1">
        <v>39</v>
      </c>
      <c r="B24" t="s">
        <v>476</v>
      </c>
      <c r="C24" t="s">
        <v>477</v>
      </c>
      <c r="D24" t="s">
        <v>497</v>
      </c>
      <c r="E24" t="s">
        <v>500</v>
      </c>
      <c r="F24" s="22">
        <v>27141</v>
      </c>
      <c r="G24" s="6">
        <v>115349.25</v>
      </c>
    </row>
    <row r="25" spans="1:7" outlineLevel="2" x14ac:dyDescent="0.3">
      <c r="A25" s="1">
        <v>40</v>
      </c>
      <c r="B25" t="s">
        <v>476</v>
      </c>
      <c r="C25" t="s">
        <v>477</v>
      </c>
      <c r="D25" t="s">
        <v>497</v>
      </c>
      <c r="E25" t="s">
        <v>501</v>
      </c>
      <c r="F25" s="22">
        <v>26355</v>
      </c>
      <c r="G25" s="6">
        <v>98831.25</v>
      </c>
    </row>
    <row r="26" spans="1:7" outlineLevel="2" x14ac:dyDescent="0.3">
      <c r="A26" s="1">
        <v>41</v>
      </c>
      <c r="B26" t="s">
        <v>476</v>
      </c>
      <c r="C26" t="s">
        <v>477</v>
      </c>
      <c r="D26" t="s">
        <v>497</v>
      </c>
      <c r="E26" t="s">
        <v>502</v>
      </c>
      <c r="F26" s="22">
        <v>25836</v>
      </c>
      <c r="G26" s="6">
        <v>109803</v>
      </c>
    </row>
    <row r="27" spans="1:7" outlineLevel="2" x14ac:dyDescent="0.3">
      <c r="A27" s="1">
        <v>42</v>
      </c>
      <c r="B27" t="s">
        <v>476</v>
      </c>
      <c r="C27" t="s">
        <v>503</v>
      </c>
      <c r="D27" t="s">
        <v>504</v>
      </c>
      <c r="E27" t="s">
        <v>505</v>
      </c>
      <c r="F27" s="22">
        <v>26553</v>
      </c>
      <c r="G27" s="6">
        <v>66382.5</v>
      </c>
    </row>
    <row r="28" spans="1:7" outlineLevel="2" x14ac:dyDescent="0.3">
      <c r="A28" s="1">
        <v>43</v>
      </c>
      <c r="B28" t="s">
        <v>476</v>
      </c>
      <c r="C28" t="s">
        <v>503</v>
      </c>
      <c r="D28" t="s">
        <v>504</v>
      </c>
      <c r="E28" t="s">
        <v>506</v>
      </c>
      <c r="F28" s="22">
        <v>24917</v>
      </c>
      <c r="G28" s="6">
        <v>74751</v>
      </c>
    </row>
    <row r="29" spans="1:7" outlineLevel="2" x14ac:dyDescent="0.3">
      <c r="A29" s="1">
        <v>44</v>
      </c>
      <c r="B29" t="s">
        <v>476</v>
      </c>
      <c r="C29" t="s">
        <v>503</v>
      </c>
      <c r="D29" t="s">
        <v>504</v>
      </c>
      <c r="E29" t="s">
        <v>507</v>
      </c>
      <c r="F29" s="22">
        <v>27449</v>
      </c>
      <c r="G29" s="6">
        <v>68622.5</v>
      </c>
    </row>
    <row r="30" spans="1:7" outlineLevel="2" x14ac:dyDescent="0.3">
      <c r="A30" s="1">
        <v>45</v>
      </c>
      <c r="B30" t="s">
        <v>476</v>
      </c>
      <c r="C30" t="s">
        <v>503</v>
      </c>
      <c r="D30" t="s">
        <v>504</v>
      </c>
      <c r="E30" t="s">
        <v>508</v>
      </c>
      <c r="F30" s="22">
        <v>25770</v>
      </c>
      <c r="G30" s="6">
        <v>77310</v>
      </c>
    </row>
    <row r="31" spans="1:7" outlineLevel="2" x14ac:dyDescent="0.3">
      <c r="A31" s="1">
        <v>46</v>
      </c>
      <c r="B31" t="s">
        <v>476</v>
      </c>
      <c r="C31" t="s">
        <v>503</v>
      </c>
      <c r="D31" t="s">
        <v>509</v>
      </c>
      <c r="E31" t="s">
        <v>510</v>
      </c>
      <c r="F31" s="22">
        <v>27295</v>
      </c>
      <c r="G31" s="6">
        <v>68237.5</v>
      </c>
    </row>
    <row r="32" spans="1:7" outlineLevel="2" x14ac:dyDescent="0.3">
      <c r="A32" s="1">
        <v>47</v>
      </c>
      <c r="B32" t="s">
        <v>476</v>
      </c>
      <c r="C32" t="s">
        <v>503</v>
      </c>
      <c r="D32" t="s">
        <v>509</v>
      </c>
      <c r="E32" t="s">
        <v>511</v>
      </c>
      <c r="F32" s="22">
        <v>25483</v>
      </c>
      <c r="G32" s="6">
        <v>76449</v>
      </c>
    </row>
    <row r="33" spans="1:7" outlineLevel="2" x14ac:dyDescent="0.3">
      <c r="A33" s="1">
        <v>48</v>
      </c>
      <c r="B33" t="s">
        <v>476</v>
      </c>
      <c r="C33" t="s">
        <v>503</v>
      </c>
      <c r="D33" t="s">
        <v>512</v>
      </c>
      <c r="E33" t="s">
        <v>513</v>
      </c>
      <c r="F33" s="22">
        <v>25337</v>
      </c>
      <c r="G33" s="6">
        <v>63342.5</v>
      </c>
    </row>
    <row r="34" spans="1:7" outlineLevel="2" x14ac:dyDescent="0.3">
      <c r="A34" s="1">
        <v>49</v>
      </c>
      <c r="B34" t="s">
        <v>476</v>
      </c>
      <c r="C34" t="s">
        <v>503</v>
      </c>
      <c r="D34" t="s">
        <v>512</v>
      </c>
      <c r="E34" t="s">
        <v>514</v>
      </c>
      <c r="F34" s="22">
        <v>26032</v>
      </c>
      <c r="G34" s="6">
        <v>78096</v>
      </c>
    </row>
    <row r="35" spans="1:7" outlineLevel="2" x14ac:dyDescent="0.3">
      <c r="A35" s="1">
        <v>50</v>
      </c>
      <c r="B35" t="s">
        <v>476</v>
      </c>
      <c r="C35" t="s">
        <v>503</v>
      </c>
      <c r="D35" t="s">
        <v>512</v>
      </c>
      <c r="E35" t="s">
        <v>515</v>
      </c>
      <c r="F35" s="22">
        <v>28388</v>
      </c>
      <c r="G35" s="6">
        <v>70970</v>
      </c>
    </row>
    <row r="36" spans="1:7" outlineLevel="2" x14ac:dyDescent="0.3">
      <c r="A36" s="1">
        <v>51</v>
      </c>
      <c r="B36" t="s">
        <v>476</v>
      </c>
      <c r="C36" t="s">
        <v>503</v>
      </c>
      <c r="D36" t="s">
        <v>512</v>
      </c>
      <c r="E36" t="s">
        <v>516</v>
      </c>
      <c r="F36" s="22">
        <v>25817</v>
      </c>
      <c r="G36" s="6">
        <v>77451</v>
      </c>
    </row>
    <row r="37" spans="1:7" outlineLevel="2" x14ac:dyDescent="0.3">
      <c r="A37" s="1">
        <v>52</v>
      </c>
      <c r="B37" t="s">
        <v>476</v>
      </c>
      <c r="C37" t="s">
        <v>503</v>
      </c>
      <c r="D37" t="s">
        <v>517</v>
      </c>
      <c r="E37" t="s">
        <v>518</v>
      </c>
      <c r="F37" s="22">
        <v>27258</v>
      </c>
      <c r="G37" s="6">
        <v>68145</v>
      </c>
    </row>
    <row r="38" spans="1:7" outlineLevel="2" x14ac:dyDescent="0.3">
      <c r="A38" s="1">
        <v>53</v>
      </c>
      <c r="B38" t="s">
        <v>476</v>
      </c>
      <c r="C38" t="s">
        <v>503</v>
      </c>
      <c r="D38" t="s">
        <v>517</v>
      </c>
      <c r="E38" t="s">
        <v>519</v>
      </c>
      <c r="F38" s="22">
        <v>25572</v>
      </c>
      <c r="G38" s="6">
        <v>76716</v>
      </c>
    </row>
    <row r="39" spans="1:7" outlineLevel="2" x14ac:dyDescent="0.3">
      <c r="A39" s="1">
        <v>54</v>
      </c>
      <c r="B39" t="s">
        <v>476</v>
      </c>
      <c r="C39" t="s">
        <v>503</v>
      </c>
      <c r="D39" t="s">
        <v>517</v>
      </c>
      <c r="E39" t="s">
        <v>520</v>
      </c>
      <c r="F39" s="22">
        <v>27762</v>
      </c>
      <c r="G39" s="6">
        <v>69405</v>
      </c>
    </row>
    <row r="40" spans="1:7" outlineLevel="2" x14ac:dyDescent="0.3">
      <c r="A40" s="1">
        <v>55</v>
      </c>
      <c r="B40" t="s">
        <v>476</v>
      </c>
      <c r="C40" t="s">
        <v>503</v>
      </c>
      <c r="D40" t="s">
        <v>517</v>
      </c>
      <c r="E40" t="s">
        <v>521</v>
      </c>
      <c r="F40" s="22">
        <v>26937</v>
      </c>
      <c r="G40" s="6">
        <v>107748</v>
      </c>
    </row>
    <row r="41" spans="1:7" outlineLevel="2" x14ac:dyDescent="0.3">
      <c r="A41" s="1">
        <v>56</v>
      </c>
      <c r="B41" t="s">
        <v>476</v>
      </c>
      <c r="C41" t="s">
        <v>503</v>
      </c>
      <c r="D41" t="s">
        <v>517</v>
      </c>
      <c r="E41" t="s">
        <v>522</v>
      </c>
      <c r="F41" s="22">
        <v>25358</v>
      </c>
      <c r="G41" s="6">
        <v>64662.899999999994</v>
      </c>
    </row>
    <row r="42" spans="1:7" outlineLevel="2" x14ac:dyDescent="0.3">
      <c r="A42" s="1">
        <v>57</v>
      </c>
      <c r="B42" t="s">
        <v>476</v>
      </c>
      <c r="C42" t="s">
        <v>503</v>
      </c>
      <c r="D42" t="s">
        <v>517</v>
      </c>
      <c r="E42" t="s">
        <v>523</v>
      </c>
      <c r="F42" s="22">
        <v>26460</v>
      </c>
      <c r="G42" s="6">
        <v>82026</v>
      </c>
    </row>
    <row r="43" spans="1:7" outlineLevel="2" x14ac:dyDescent="0.3">
      <c r="A43" s="1">
        <v>58</v>
      </c>
      <c r="B43" t="s">
        <v>476</v>
      </c>
      <c r="C43" t="s">
        <v>471</v>
      </c>
      <c r="D43" t="s">
        <v>524</v>
      </c>
      <c r="E43" t="s">
        <v>525</v>
      </c>
      <c r="F43" s="22">
        <v>24346</v>
      </c>
      <c r="G43" s="6">
        <v>85211</v>
      </c>
    </row>
    <row r="44" spans="1:7" outlineLevel="2" x14ac:dyDescent="0.3">
      <c r="A44" s="1">
        <v>59</v>
      </c>
      <c r="B44" t="s">
        <v>476</v>
      </c>
      <c r="C44" t="s">
        <v>471</v>
      </c>
      <c r="D44" t="s">
        <v>524</v>
      </c>
      <c r="E44" t="s">
        <v>526</v>
      </c>
      <c r="F44" s="22">
        <v>28133</v>
      </c>
      <c r="G44" s="6">
        <v>126598.5</v>
      </c>
    </row>
    <row r="45" spans="1:7" outlineLevel="2" x14ac:dyDescent="0.3">
      <c r="A45" s="1">
        <v>60</v>
      </c>
      <c r="B45" t="s">
        <v>476</v>
      </c>
      <c r="C45" t="s">
        <v>471</v>
      </c>
      <c r="D45" t="s">
        <v>524</v>
      </c>
      <c r="E45" t="s">
        <v>527</v>
      </c>
      <c r="F45" s="22">
        <v>26410</v>
      </c>
      <c r="G45" s="6">
        <v>99037.5</v>
      </c>
    </row>
    <row r="46" spans="1:7" outlineLevel="2" x14ac:dyDescent="0.3">
      <c r="A46" s="1">
        <v>61</v>
      </c>
      <c r="B46" t="s">
        <v>476</v>
      </c>
      <c r="C46" t="s">
        <v>471</v>
      </c>
      <c r="D46" t="s">
        <v>524</v>
      </c>
      <c r="E46" t="s">
        <v>528</v>
      </c>
      <c r="F46" s="22">
        <v>27178</v>
      </c>
      <c r="G46" s="6">
        <v>129095.5</v>
      </c>
    </row>
    <row r="47" spans="1:7" outlineLevel="2" x14ac:dyDescent="0.3">
      <c r="A47" s="1">
        <v>87</v>
      </c>
      <c r="B47" t="s">
        <v>476</v>
      </c>
      <c r="C47" t="s">
        <v>477</v>
      </c>
      <c r="D47" t="s">
        <v>497</v>
      </c>
      <c r="E47" t="s">
        <v>560</v>
      </c>
      <c r="F47" s="22">
        <v>19967</v>
      </c>
      <c r="G47" s="6">
        <v>59901</v>
      </c>
    </row>
    <row r="48" spans="1:7" outlineLevel="1" x14ac:dyDescent="0.3">
      <c r="B48" s="30" t="s">
        <v>656</v>
      </c>
      <c r="F48" s="22">
        <f>SUBTOTAL(9,F7:F47)</f>
        <v>1074391</v>
      </c>
      <c r="G48" s="6">
        <f>SUBTOTAL(9,G7:G47)</f>
        <v>3287622.9499999997</v>
      </c>
    </row>
    <row r="49" spans="1:7" outlineLevel="2" x14ac:dyDescent="0.3">
      <c r="A49" s="1">
        <v>69</v>
      </c>
      <c r="B49" t="s">
        <v>536</v>
      </c>
      <c r="C49" t="s">
        <v>537</v>
      </c>
      <c r="D49" t="s">
        <v>545</v>
      </c>
      <c r="E49" t="s">
        <v>547</v>
      </c>
      <c r="F49" s="22">
        <v>12290</v>
      </c>
      <c r="G49" s="6">
        <v>43015</v>
      </c>
    </row>
    <row r="50" spans="1:7" outlineLevel="2" x14ac:dyDescent="0.3">
      <c r="A50" s="1">
        <v>70</v>
      </c>
      <c r="B50" t="s">
        <v>536</v>
      </c>
      <c r="C50" t="s">
        <v>537</v>
      </c>
      <c r="D50" t="s">
        <v>540</v>
      </c>
      <c r="E50" t="s">
        <v>541</v>
      </c>
      <c r="F50" s="22">
        <v>12549</v>
      </c>
      <c r="G50" s="6">
        <v>40784.25</v>
      </c>
    </row>
    <row r="51" spans="1:7" outlineLevel="2" x14ac:dyDescent="0.3">
      <c r="A51" s="1">
        <v>71</v>
      </c>
      <c r="B51" t="s">
        <v>536</v>
      </c>
      <c r="C51" t="s">
        <v>537</v>
      </c>
      <c r="D51" t="s">
        <v>538</v>
      </c>
      <c r="E51" t="s">
        <v>542</v>
      </c>
      <c r="F51" s="22">
        <v>19213</v>
      </c>
      <c r="G51" s="6">
        <v>72048.75</v>
      </c>
    </row>
    <row r="52" spans="1:7" outlineLevel="2" x14ac:dyDescent="0.3">
      <c r="A52" s="1">
        <v>72</v>
      </c>
      <c r="B52" t="s">
        <v>536</v>
      </c>
      <c r="C52" t="s">
        <v>537</v>
      </c>
      <c r="D52" t="s">
        <v>540</v>
      </c>
      <c r="E52" t="s">
        <v>543</v>
      </c>
      <c r="F52" s="22">
        <v>15845</v>
      </c>
      <c r="G52" s="6">
        <v>51496.25</v>
      </c>
    </row>
    <row r="53" spans="1:7" outlineLevel="2" x14ac:dyDescent="0.3">
      <c r="A53" s="1">
        <v>73</v>
      </c>
      <c r="B53" t="s">
        <v>536</v>
      </c>
      <c r="C53" t="s">
        <v>537</v>
      </c>
      <c r="D53" t="s">
        <v>538</v>
      </c>
      <c r="E53" t="s">
        <v>544</v>
      </c>
      <c r="F53" s="22">
        <v>11753</v>
      </c>
      <c r="G53" s="6">
        <v>44073.75</v>
      </c>
    </row>
    <row r="54" spans="1:7" outlineLevel="2" x14ac:dyDescent="0.3">
      <c r="A54" s="1">
        <v>74</v>
      </c>
      <c r="B54" t="s">
        <v>536</v>
      </c>
      <c r="C54" t="s">
        <v>537</v>
      </c>
      <c r="D54" t="s">
        <v>545</v>
      </c>
      <c r="E54" t="s">
        <v>546</v>
      </c>
      <c r="F54" s="22">
        <v>11007</v>
      </c>
      <c r="G54" s="6">
        <v>38524.5</v>
      </c>
    </row>
    <row r="55" spans="1:7" outlineLevel="2" x14ac:dyDescent="0.3">
      <c r="A55" s="1">
        <v>75</v>
      </c>
      <c r="B55" t="s">
        <v>536</v>
      </c>
      <c r="C55" t="s">
        <v>537</v>
      </c>
      <c r="D55" t="s">
        <v>538</v>
      </c>
      <c r="E55" t="s">
        <v>539</v>
      </c>
      <c r="F55" s="22">
        <v>11837</v>
      </c>
      <c r="G55" s="6">
        <v>38470.25</v>
      </c>
    </row>
    <row r="56" spans="1:7" outlineLevel="2" x14ac:dyDescent="0.3">
      <c r="A56" s="1">
        <v>76</v>
      </c>
      <c r="B56" t="s">
        <v>536</v>
      </c>
      <c r="C56" t="s">
        <v>537</v>
      </c>
      <c r="D56" t="s">
        <v>545</v>
      </c>
      <c r="E56" t="s">
        <v>548</v>
      </c>
      <c r="F56" s="22">
        <v>11571</v>
      </c>
      <c r="G56" s="6">
        <v>40498.5</v>
      </c>
    </row>
    <row r="57" spans="1:7" outlineLevel="2" x14ac:dyDescent="0.3">
      <c r="A57" s="1">
        <v>77</v>
      </c>
      <c r="B57" t="s">
        <v>536</v>
      </c>
      <c r="C57" t="s">
        <v>537</v>
      </c>
      <c r="D57" t="s">
        <v>540</v>
      </c>
      <c r="E57" t="s">
        <v>549</v>
      </c>
      <c r="F57" s="22">
        <v>11065</v>
      </c>
      <c r="G57" s="6">
        <v>33195</v>
      </c>
    </row>
    <row r="58" spans="1:7" outlineLevel="2" x14ac:dyDescent="0.3">
      <c r="A58" s="1">
        <v>78</v>
      </c>
      <c r="B58" t="s">
        <v>536</v>
      </c>
      <c r="C58" t="s">
        <v>537</v>
      </c>
      <c r="D58" t="s">
        <v>540</v>
      </c>
      <c r="E58" t="s">
        <v>550</v>
      </c>
      <c r="F58" s="22">
        <v>11837</v>
      </c>
      <c r="G58" s="6">
        <v>53266.5</v>
      </c>
    </row>
    <row r="59" spans="1:7" outlineLevel="2" x14ac:dyDescent="0.3">
      <c r="A59" s="1">
        <v>79</v>
      </c>
      <c r="B59" t="s">
        <v>536</v>
      </c>
      <c r="C59" t="s">
        <v>537</v>
      </c>
      <c r="D59" t="s">
        <v>540</v>
      </c>
      <c r="E59" t="s">
        <v>551</v>
      </c>
      <c r="F59" s="22">
        <v>12466</v>
      </c>
      <c r="G59" s="6">
        <v>46747.5</v>
      </c>
    </row>
    <row r="60" spans="1:7" outlineLevel="1" x14ac:dyDescent="0.3">
      <c r="B60" s="30" t="s">
        <v>657</v>
      </c>
      <c r="F60" s="22">
        <f>SUBTOTAL(9,F49:F59)</f>
        <v>141433</v>
      </c>
      <c r="G60" s="6">
        <f>SUBTOTAL(9,G49:G59)</f>
        <v>502120.25</v>
      </c>
    </row>
    <row r="61" spans="1:7" outlineLevel="2" x14ac:dyDescent="0.3">
      <c r="A61" s="1">
        <v>81</v>
      </c>
      <c r="B61" t="s">
        <v>552</v>
      </c>
      <c r="C61" t="s">
        <v>553</v>
      </c>
      <c r="D61" t="s">
        <v>554</v>
      </c>
      <c r="E61" t="s">
        <v>555</v>
      </c>
      <c r="F61" s="22">
        <v>1429</v>
      </c>
      <c r="G61" s="6">
        <v>40012</v>
      </c>
    </row>
    <row r="62" spans="1:7" outlineLevel="2" x14ac:dyDescent="0.3">
      <c r="A62" s="1">
        <v>82</v>
      </c>
      <c r="B62" t="s">
        <v>552</v>
      </c>
      <c r="C62" t="s">
        <v>553</v>
      </c>
      <c r="D62" t="s">
        <v>556</v>
      </c>
      <c r="E62" t="s">
        <v>557</v>
      </c>
      <c r="F62" s="22">
        <v>1385</v>
      </c>
      <c r="G62" s="6">
        <v>16620</v>
      </c>
    </row>
    <row r="63" spans="1:7" outlineLevel="2" x14ac:dyDescent="0.3">
      <c r="A63" s="1">
        <v>83</v>
      </c>
      <c r="B63" t="s">
        <v>552</v>
      </c>
      <c r="C63" t="s">
        <v>553</v>
      </c>
      <c r="D63" t="s">
        <v>556</v>
      </c>
      <c r="E63" t="s">
        <v>558</v>
      </c>
      <c r="F63" s="22">
        <v>1883</v>
      </c>
      <c r="G63" s="6">
        <v>26362</v>
      </c>
    </row>
    <row r="64" spans="1:7" outlineLevel="1" x14ac:dyDescent="0.3">
      <c r="B64" s="30" t="s">
        <v>658</v>
      </c>
      <c r="F64" s="22">
        <f>SUBTOTAL(9,F61:F63)</f>
        <v>4697</v>
      </c>
      <c r="G64" s="6">
        <f>SUBTOTAL(9,G61:G63)</f>
        <v>82994</v>
      </c>
    </row>
    <row r="65" spans="1:7" outlineLevel="2" x14ac:dyDescent="0.3">
      <c r="A65" s="1">
        <v>1</v>
      </c>
      <c r="B65" t="s">
        <v>440</v>
      </c>
      <c r="C65" t="s">
        <v>441</v>
      </c>
      <c r="D65" t="s">
        <v>442</v>
      </c>
      <c r="E65" t="s">
        <v>443</v>
      </c>
      <c r="F65" s="22">
        <v>1289</v>
      </c>
      <c r="G65" s="6">
        <v>23202</v>
      </c>
    </row>
    <row r="66" spans="1:7" outlineLevel="2" x14ac:dyDescent="0.3">
      <c r="A66" s="1">
        <v>2</v>
      </c>
      <c r="B66" t="s">
        <v>440</v>
      </c>
      <c r="C66" t="s">
        <v>441</v>
      </c>
      <c r="D66" t="s">
        <v>444</v>
      </c>
      <c r="E66" t="s">
        <v>445</v>
      </c>
      <c r="F66" s="22">
        <v>1186</v>
      </c>
      <c r="G66" s="6">
        <v>21348</v>
      </c>
    </row>
    <row r="67" spans="1:7" outlineLevel="2" x14ac:dyDescent="0.3">
      <c r="A67" s="1">
        <v>3</v>
      </c>
      <c r="B67" t="s">
        <v>440</v>
      </c>
      <c r="C67" t="s">
        <v>441</v>
      </c>
      <c r="D67" t="s">
        <v>446</v>
      </c>
      <c r="E67" t="s">
        <v>447</v>
      </c>
      <c r="F67" s="22">
        <v>988</v>
      </c>
      <c r="G67" s="6">
        <v>14573</v>
      </c>
    </row>
    <row r="68" spans="1:7" outlineLevel="2" x14ac:dyDescent="0.3">
      <c r="A68" s="1">
        <v>4</v>
      </c>
      <c r="B68" t="s">
        <v>440</v>
      </c>
      <c r="C68" t="s">
        <v>441</v>
      </c>
      <c r="D68" t="s">
        <v>446</v>
      </c>
      <c r="E68" t="s">
        <v>448</v>
      </c>
      <c r="F68" s="22">
        <v>891</v>
      </c>
      <c r="G68" s="6">
        <v>18220.95</v>
      </c>
    </row>
    <row r="69" spans="1:7" outlineLevel="2" x14ac:dyDescent="0.3">
      <c r="A69" s="1">
        <v>5</v>
      </c>
      <c r="B69" t="s">
        <v>440</v>
      </c>
      <c r="C69" t="s">
        <v>441</v>
      </c>
      <c r="D69" t="s">
        <v>449</v>
      </c>
      <c r="E69" t="s">
        <v>450</v>
      </c>
      <c r="F69" s="22">
        <v>908</v>
      </c>
      <c r="G69" s="6">
        <v>13620</v>
      </c>
    </row>
    <row r="70" spans="1:7" outlineLevel="2" x14ac:dyDescent="0.3">
      <c r="A70" s="1">
        <v>6</v>
      </c>
      <c r="B70" t="s">
        <v>440</v>
      </c>
      <c r="C70" t="s">
        <v>441</v>
      </c>
      <c r="D70" t="s">
        <v>449</v>
      </c>
      <c r="E70" t="s">
        <v>202</v>
      </c>
      <c r="F70" s="22">
        <v>1326</v>
      </c>
      <c r="G70" s="6">
        <v>27846</v>
      </c>
    </row>
    <row r="71" spans="1:7" outlineLevel="2" x14ac:dyDescent="0.3">
      <c r="A71" s="1">
        <v>7</v>
      </c>
      <c r="B71" t="s">
        <v>440</v>
      </c>
      <c r="C71" t="s">
        <v>441</v>
      </c>
      <c r="D71" t="s">
        <v>451</v>
      </c>
      <c r="E71" t="s">
        <v>452</v>
      </c>
      <c r="F71" s="22">
        <v>926</v>
      </c>
      <c r="G71" s="6">
        <v>18288.5</v>
      </c>
    </row>
    <row r="72" spans="1:7" outlineLevel="2" x14ac:dyDescent="0.3">
      <c r="A72" s="1">
        <v>8</v>
      </c>
      <c r="B72" t="s">
        <v>440</v>
      </c>
      <c r="C72" t="s">
        <v>441</v>
      </c>
      <c r="D72" t="s">
        <v>451</v>
      </c>
      <c r="E72" t="s">
        <v>453</v>
      </c>
      <c r="F72" s="22">
        <v>1479</v>
      </c>
      <c r="G72" s="6">
        <v>66555</v>
      </c>
    </row>
    <row r="73" spans="1:7" outlineLevel="2" x14ac:dyDescent="0.3">
      <c r="A73" s="1">
        <v>9</v>
      </c>
      <c r="B73" t="s">
        <v>440</v>
      </c>
      <c r="C73" t="s">
        <v>441</v>
      </c>
      <c r="D73" t="s">
        <v>442</v>
      </c>
      <c r="E73" t="s">
        <v>454</v>
      </c>
      <c r="F73" s="22">
        <v>1233</v>
      </c>
      <c r="G73" s="6">
        <v>27742.5</v>
      </c>
    </row>
    <row r="74" spans="1:7" outlineLevel="2" x14ac:dyDescent="0.3">
      <c r="A74" s="1">
        <v>10</v>
      </c>
      <c r="B74" t="s">
        <v>440</v>
      </c>
      <c r="C74" t="s">
        <v>441</v>
      </c>
      <c r="D74" t="s">
        <v>455</v>
      </c>
      <c r="E74" t="s">
        <v>456</v>
      </c>
      <c r="F74" s="22">
        <v>869</v>
      </c>
      <c r="G74" s="6">
        <v>8690</v>
      </c>
    </row>
    <row r="75" spans="1:7" outlineLevel="2" x14ac:dyDescent="0.3">
      <c r="A75" s="1">
        <v>11</v>
      </c>
      <c r="B75" t="s">
        <v>440</v>
      </c>
      <c r="C75" t="s">
        <v>457</v>
      </c>
      <c r="D75" t="s">
        <v>458</v>
      </c>
      <c r="E75" t="s">
        <v>459</v>
      </c>
      <c r="F75" s="22">
        <v>981</v>
      </c>
      <c r="G75" s="6">
        <v>8779.9499999999989</v>
      </c>
    </row>
    <row r="76" spans="1:7" outlineLevel="2" x14ac:dyDescent="0.3">
      <c r="A76" s="1">
        <v>12</v>
      </c>
      <c r="B76" t="s">
        <v>440</v>
      </c>
      <c r="C76" t="s">
        <v>457</v>
      </c>
      <c r="D76" t="s">
        <v>458</v>
      </c>
      <c r="E76" t="s">
        <v>460</v>
      </c>
      <c r="F76" s="22">
        <v>861</v>
      </c>
      <c r="G76" s="6">
        <v>7705.95</v>
      </c>
    </row>
    <row r="77" spans="1:7" outlineLevel="2" x14ac:dyDescent="0.3">
      <c r="A77" s="1">
        <v>13</v>
      </c>
      <c r="B77" t="s">
        <v>440</v>
      </c>
      <c r="C77" t="s">
        <v>457</v>
      </c>
      <c r="D77" t="s">
        <v>461</v>
      </c>
      <c r="E77" t="s">
        <v>462</v>
      </c>
      <c r="F77" s="22">
        <v>1000</v>
      </c>
      <c r="G77" s="6">
        <v>8950</v>
      </c>
    </row>
    <row r="78" spans="1:7" outlineLevel="2" x14ac:dyDescent="0.3">
      <c r="A78" s="1">
        <v>14</v>
      </c>
      <c r="B78" t="s">
        <v>440</v>
      </c>
      <c r="C78" t="s">
        <v>457</v>
      </c>
      <c r="D78" t="s">
        <v>461</v>
      </c>
      <c r="E78" t="s">
        <v>463</v>
      </c>
      <c r="F78" s="22">
        <v>864</v>
      </c>
      <c r="G78" s="6">
        <v>7732.7999999999993</v>
      </c>
    </row>
    <row r="79" spans="1:7" outlineLevel="2" x14ac:dyDescent="0.3">
      <c r="A79" s="1">
        <v>15</v>
      </c>
      <c r="B79" t="s">
        <v>440</v>
      </c>
      <c r="C79" t="s">
        <v>457</v>
      </c>
      <c r="D79" t="s">
        <v>464</v>
      </c>
      <c r="E79" t="s">
        <v>465</v>
      </c>
      <c r="F79" s="22">
        <v>908</v>
      </c>
      <c r="G79" s="6">
        <v>8399</v>
      </c>
    </row>
    <row r="80" spans="1:7" outlineLevel="2" x14ac:dyDescent="0.3">
      <c r="A80" s="1">
        <v>16</v>
      </c>
      <c r="B80" t="s">
        <v>440</v>
      </c>
      <c r="C80" t="s">
        <v>457</v>
      </c>
      <c r="D80" t="s">
        <v>466</v>
      </c>
      <c r="E80" t="s">
        <v>467</v>
      </c>
      <c r="F80" s="22">
        <v>938</v>
      </c>
      <c r="G80" s="6">
        <v>8395.0999999999985</v>
      </c>
    </row>
    <row r="81" spans="1:7" outlineLevel="2" x14ac:dyDescent="0.3">
      <c r="A81" s="1">
        <v>17</v>
      </c>
      <c r="B81" t="s">
        <v>440</v>
      </c>
      <c r="C81" t="s">
        <v>457</v>
      </c>
      <c r="D81" t="s">
        <v>466</v>
      </c>
      <c r="E81" t="s">
        <v>468</v>
      </c>
      <c r="F81" s="22">
        <v>1061</v>
      </c>
      <c r="G81" s="6">
        <v>10079.5</v>
      </c>
    </row>
    <row r="82" spans="1:7" outlineLevel="2" x14ac:dyDescent="0.3">
      <c r="A82" s="1">
        <v>18</v>
      </c>
      <c r="B82" t="s">
        <v>440</v>
      </c>
      <c r="C82" t="s">
        <v>457</v>
      </c>
      <c r="D82" t="s">
        <v>466</v>
      </c>
      <c r="E82" t="s">
        <v>469</v>
      </c>
      <c r="F82" s="22">
        <v>768</v>
      </c>
      <c r="G82" s="6">
        <v>8409.5999999999985</v>
      </c>
    </row>
    <row r="83" spans="1:7" outlineLevel="2" x14ac:dyDescent="0.3">
      <c r="A83" s="1">
        <v>19</v>
      </c>
      <c r="B83" t="s">
        <v>440</v>
      </c>
      <c r="C83" t="s">
        <v>470</v>
      </c>
      <c r="D83" t="s">
        <v>471</v>
      </c>
      <c r="E83" t="s">
        <v>472</v>
      </c>
      <c r="F83" s="22">
        <v>672</v>
      </c>
      <c r="G83" s="6">
        <v>4300.8</v>
      </c>
    </row>
    <row r="84" spans="1:7" outlineLevel="2" x14ac:dyDescent="0.3">
      <c r="A84" s="1">
        <v>20</v>
      </c>
      <c r="B84" t="s">
        <v>440</v>
      </c>
      <c r="C84" t="s">
        <v>470</v>
      </c>
      <c r="D84" t="s">
        <v>473</v>
      </c>
      <c r="E84" t="s">
        <v>474</v>
      </c>
      <c r="F84" s="22">
        <v>1271</v>
      </c>
      <c r="G84" s="6">
        <v>9659.6</v>
      </c>
    </row>
    <row r="85" spans="1:7" outlineLevel="2" x14ac:dyDescent="0.3">
      <c r="A85" s="1">
        <v>21</v>
      </c>
      <c r="B85" t="s">
        <v>440</v>
      </c>
      <c r="C85" t="s">
        <v>470</v>
      </c>
      <c r="D85" t="s">
        <v>471</v>
      </c>
      <c r="E85" t="s">
        <v>475</v>
      </c>
      <c r="F85" s="22">
        <v>872</v>
      </c>
      <c r="G85" s="6">
        <v>11623.76</v>
      </c>
    </row>
    <row r="86" spans="1:7" outlineLevel="1" x14ac:dyDescent="0.3">
      <c r="B86" s="30" t="s">
        <v>659</v>
      </c>
      <c r="F86" s="22">
        <f>SUBTOTAL(9,F65:F85)</f>
        <v>21291</v>
      </c>
      <c r="G86" s="6">
        <f>SUBTOTAL(9,G65:G85)</f>
        <v>334122.00999999995</v>
      </c>
    </row>
    <row r="87" spans="1:7" x14ac:dyDescent="0.3">
      <c r="B87" s="30" t="s">
        <v>28</v>
      </c>
      <c r="F87" s="22">
        <f>SUBTOTAL(9,F2:F85)</f>
        <v>1305637</v>
      </c>
      <c r="G87" s="6">
        <f>SUBTOTAL(9,G2:G85)</f>
        <v>4257919.209999999</v>
      </c>
    </row>
  </sheetData>
  <autoFilter ref="A1:G85" xr:uid="{24B43782-C4F1-4A83-BBF2-EBCB54F4D2CC}">
    <sortState xmlns:xlrd2="http://schemas.microsoft.com/office/spreadsheetml/2017/richdata2" ref="A2:G85">
      <sortCondition ref="B1:B85"/>
    </sortState>
  </autoFilter>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A94C2-5FFA-4B73-A28D-7C0D2680E060}">
  <sheetPr>
    <tabColor theme="8" tint="0.59999389629810485"/>
  </sheetPr>
  <dimension ref="A1:K26"/>
  <sheetViews>
    <sheetView workbookViewId="0">
      <selection sqref="A1:E1"/>
    </sheetView>
  </sheetViews>
  <sheetFormatPr defaultRowHeight="14.4" x14ac:dyDescent="0.3"/>
  <cols>
    <col min="1" max="1" width="16.6640625" bestFit="1" customWidth="1"/>
    <col min="7" max="7" width="16.6640625" bestFit="1" customWidth="1"/>
  </cols>
  <sheetData>
    <row r="1" spans="1:11" x14ac:dyDescent="0.3">
      <c r="A1" s="50" t="s">
        <v>574</v>
      </c>
      <c r="B1" s="50"/>
      <c r="C1" s="50"/>
      <c r="D1" s="50"/>
      <c r="E1" s="50"/>
      <c r="G1" s="50" t="s">
        <v>577</v>
      </c>
      <c r="H1" s="50"/>
      <c r="I1" s="50"/>
      <c r="J1" s="50"/>
      <c r="K1" s="50"/>
    </row>
    <row r="2" spans="1:11" x14ac:dyDescent="0.3">
      <c r="A2" s="29" t="s">
        <v>561</v>
      </c>
      <c r="B2" s="29" t="s">
        <v>570</v>
      </c>
      <c r="C2" s="29" t="s">
        <v>571</v>
      </c>
      <c r="D2" s="29" t="s">
        <v>572</v>
      </c>
      <c r="E2" s="29" t="s">
        <v>573</v>
      </c>
      <c r="G2" s="29" t="s">
        <v>561</v>
      </c>
      <c r="H2" s="29" t="s">
        <v>570</v>
      </c>
      <c r="I2" s="29" t="s">
        <v>571</v>
      </c>
      <c r="J2" s="29" t="s">
        <v>572</v>
      </c>
      <c r="K2" s="29" t="s">
        <v>573</v>
      </c>
    </row>
    <row r="3" spans="1:11" x14ac:dyDescent="0.3">
      <c r="A3" t="s">
        <v>476</v>
      </c>
      <c r="B3" s="6">
        <v>108110.89999999804</v>
      </c>
      <c r="C3" s="6">
        <v>131578.29999999728</v>
      </c>
      <c r="D3" s="6">
        <v>126159.04999999776</v>
      </c>
      <c r="E3" s="6">
        <v>140993.24999999837</v>
      </c>
      <c r="G3" t="s">
        <v>476</v>
      </c>
      <c r="H3" s="6">
        <v>316404.04999999539</v>
      </c>
      <c r="I3" s="6">
        <v>383907.29999999312</v>
      </c>
      <c r="J3" s="6">
        <v>367838.74999999383</v>
      </c>
      <c r="K3" s="6">
        <v>412387.64999999519</v>
      </c>
    </row>
    <row r="4" spans="1:11" x14ac:dyDescent="0.3">
      <c r="A4" t="s">
        <v>536</v>
      </c>
      <c r="B4" s="6">
        <v>15699.75</v>
      </c>
      <c r="C4" s="6">
        <v>19002.75</v>
      </c>
      <c r="D4" s="6">
        <v>18172.5</v>
      </c>
      <c r="E4" s="6">
        <v>20247.5</v>
      </c>
      <c r="G4" t="s">
        <v>536</v>
      </c>
      <c r="H4" s="6">
        <v>48326.939999999944</v>
      </c>
      <c r="I4" s="6">
        <v>58639.839999999982</v>
      </c>
      <c r="J4" s="6">
        <v>56064.759999999973</v>
      </c>
      <c r="K4" s="6">
        <v>62821.579999999987</v>
      </c>
    </row>
    <row r="5" spans="1:11" x14ac:dyDescent="0.3">
      <c r="A5" t="s">
        <v>440</v>
      </c>
      <c r="B5" s="6">
        <v>8926.5299999999916</v>
      </c>
      <c r="C5" s="6">
        <v>10767.760000000022</v>
      </c>
      <c r="D5" s="6">
        <v>10171.400000000014</v>
      </c>
      <c r="E5" s="6">
        <v>11000.110000000022</v>
      </c>
      <c r="G5" t="s">
        <v>440</v>
      </c>
      <c r="H5" s="6">
        <v>31288.050000000039</v>
      </c>
      <c r="I5" s="6">
        <v>38990.320000000153</v>
      </c>
      <c r="J5" s="6">
        <v>37774.970000000132</v>
      </c>
      <c r="K5" s="6">
        <v>41339.94000000017</v>
      </c>
    </row>
    <row r="6" spans="1:11" x14ac:dyDescent="0.3">
      <c r="A6" t="s">
        <v>552</v>
      </c>
      <c r="B6" s="6">
        <v>3248</v>
      </c>
      <c r="C6" s="6">
        <v>3829</v>
      </c>
      <c r="D6" s="6">
        <v>3779</v>
      </c>
      <c r="E6" s="6">
        <v>4371</v>
      </c>
      <c r="G6" t="s">
        <v>552</v>
      </c>
      <c r="H6" s="6">
        <v>7794</v>
      </c>
      <c r="I6" s="6">
        <v>9869</v>
      </c>
      <c r="J6" s="6">
        <v>9213</v>
      </c>
      <c r="K6" s="6">
        <v>10827</v>
      </c>
    </row>
    <row r="7" spans="1:11" x14ac:dyDescent="0.3">
      <c r="A7" s="8" t="s">
        <v>529</v>
      </c>
      <c r="B7" s="36">
        <v>1075.199999999996</v>
      </c>
      <c r="C7" s="36">
        <v>1259.1999999999848</v>
      </c>
      <c r="D7" s="36">
        <v>1220.7999999999877</v>
      </c>
      <c r="E7" s="36">
        <v>1395.999999999977</v>
      </c>
      <c r="G7" s="8" t="s">
        <v>529</v>
      </c>
      <c r="H7" s="36">
        <v>4977.5999999999131</v>
      </c>
      <c r="I7" s="36">
        <v>5980.7999999998974</v>
      </c>
      <c r="J7" s="36">
        <v>5686.3999999998996</v>
      </c>
      <c r="K7" s="36">
        <v>6412.799999999891</v>
      </c>
    </row>
    <row r="8" spans="1:11" x14ac:dyDescent="0.3">
      <c r="A8" s="30" t="s">
        <v>28</v>
      </c>
      <c r="B8" s="35">
        <v>137060.37999999803</v>
      </c>
      <c r="C8" s="35">
        <v>166437.00999999727</v>
      </c>
      <c r="D8" s="35">
        <v>159502.74999999779</v>
      </c>
      <c r="E8" s="35">
        <v>178007.85999999836</v>
      </c>
      <c r="G8" s="30" t="s">
        <v>28</v>
      </c>
      <c r="H8" s="35">
        <v>408790.63999999524</v>
      </c>
      <c r="I8" s="35">
        <v>497387.25999999314</v>
      </c>
      <c r="J8" s="35">
        <v>476577.87999999389</v>
      </c>
      <c r="K8" s="35">
        <v>533788.96999999532</v>
      </c>
    </row>
    <row r="10" spans="1:11" x14ac:dyDescent="0.3">
      <c r="A10" s="50" t="s">
        <v>575</v>
      </c>
      <c r="B10" s="50"/>
      <c r="C10" s="50"/>
      <c r="D10" s="50"/>
      <c r="E10" s="50"/>
    </row>
    <row r="11" spans="1:11" x14ac:dyDescent="0.3">
      <c r="A11" s="29" t="s">
        <v>561</v>
      </c>
      <c r="B11" s="29" t="s">
        <v>570</v>
      </c>
      <c r="C11" s="29" t="s">
        <v>571</v>
      </c>
      <c r="D11" s="29" t="s">
        <v>572</v>
      </c>
      <c r="E11" s="29" t="s">
        <v>573</v>
      </c>
    </row>
    <row r="12" spans="1:11" x14ac:dyDescent="0.3">
      <c r="A12" t="s">
        <v>476</v>
      </c>
      <c r="B12" s="6">
        <v>104200.19999999882</v>
      </c>
      <c r="C12" s="6">
        <v>125505.04999999799</v>
      </c>
      <c r="D12" s="6">
        <v>121090.94999999799</v>
      </c>
      <c r="E12" s="6">
        <v>134841.14999999831</v>
      </c>
    </row>
    <row r="13" spans="1:11" x14ac:dyDescent="0.3">
      <c r="A13" t="s">
        <v>536</v>
      </c>
      <c r="B13" s="6">
        <v>16615.78999999995</v>
      </c>
      <c r="C13" s="6">
        <v>20265.939999999984</v>
      </c>
      <c r="D13" s="6">
        <v>19442.159999999974</v>
      </c>
      <c r="E13" s="6">
        <v>21688.62999999999</v>
      </c>
    </row>
    <row r="14" spans="1:11" x14ac:dyDescent="0.3">
      <c r="A14" t="s">
        <v>440</v>
      </c>
      <c r="B14" s="6">
        <v>9852.7400000000052</v>
      </c>
      <c r="C14" s="6">
        <v>11884.090000000035</v>
      </c>
      <c r="D14" s="6">
        <v>11037.100000000024</v>
      </c>
      <c r="E14" s="6">
        <v>12762.770000000037</v>
      </c>
    </row>
    <row r="15" spans="1:11" x14ac:dyDescent="0.3">
      <c r="A15" t="s">
        <v>552</v>
      </c>
      <c r="B15" s="6">
        <v>3640</v>
      </c>
      <c r="C15" s="6">
        <v>4718</v>
      </c>
      <c r="D15" s="6">
        <v>4484</v>
      </c>
      <c r="E15" s="6">
        <v>4986</v>
      </c>
    </row>
    <row r="16" spans="1:11" x14ac:dyDescent="0.3">
      <c r="A16" s="8" t="s">
        <v>529</v>
      </c>
      <c r="B16" s="36">
        <v>2271.9999999999527</v>
      </c>
      <c r="C16" s="36">
        <v>2735.1999999999684</v>
      </c>
      <c r="D16" s="36">
        <v>2592.7999999999597</v>
      </c>
      <c r="E16" s="36">
        <v>2907.9999999999723</v>
      </c>
    </row>
    <row r="17" spans="1:5" x14ac:dyDescent="0.3">
      <c r="A17" s="30" t="s">
        <v>28</v>
      </c>
      <c r="B17" s="35">
        <v>136580.72999999873</v>
      </c>
      <c r="C17" s="35">
        <v>165108.27999999796</v>
      </c>
      <c r="D17" s="35">
        <v>158647.00999999797</v>
      </c>
      <c r="E17" s="35">
        <v>177186.54999999833</v>
      </c>
    </row>
    <row r="19" spans="1:5" x14ac:dyDescent="0.3">
      <c r="A19" s="50" t="s">
        <v>576</v>
      </c>
      <c r="B19" s="50"/>
      <c r="C19" s="50"/>
      <c r="D19" s="50"/>
      <c r="E19" s="50"/>
    </row>
    <row r="20" spans="1:5" x14ac:dyDescent="0.3">
      <c r="A20" s="29" t="s">
        <v>561</v>
      </c>
      <c r="B20" s="29" t="s">
        <v>570</v>
      </c>
      <c r="C20" s="29" t="s">
        <v>571</v>
      </c>
      <c r="D20" s="29" t="s">
        <v>572</v>
      </c>
      <c r="E20" s="29" t="s">
        <v>573</v>
      </c>
    </row>
    <row r="21" spans="1:5" x14ac:dyDescent="0.3">
      <c r="A21" t="s">
        <v>476</v>
      </c>
      <c r="B21" s="6">
        <v>104092.94999999853</v>
      </c>
      <c r="C21" s="6">
        <v>126823.94999999786</v>
      </c>
      <c r="D21" s="6">
        <v>120588.74999999809</v>
      </c>
      <c r="E21" s="6">
        <v>136553.24999999854</v>
      </c>
    </row>
    <row r="22" spans="1:5" x14ac:dyDescent="0.3">
      <c r="A22" t="s">
        <v>536</v>
      </c>
      <c r="B22" s="6">
        <v>16011.399999999998</v>
      </c>
      <c r="C22" s="6">
        <v>19371.149999999994</v>
      </c>
      <c r="D22" s="6">
        <v>18450.099999999999</v>
      </c>
      <c r="E22" s="6">
        <v>20885.449999999997</v>
      </c>
    </row>
    <row r="23" spans="1:5" x14ac:dyDescent="0.3">
      <c r="A23" t="s">
        <v>440</v>
      </c>
      <c r="B23" s="6">
        <v>12508.780000000042</v>
      </c>
      <c r="C23" s="6">
        <v>16338.470000000099</v>
      </c>
      <c r="D23" s="6">
        <v>16566.470000000099</v>
      </c>
      <c r="E23" s="6">
        <v>17577.06000000011</v>
      </c>
    </row>
    <row r="24" spans="1:5" x14ac:dyDescent="0.3">
      <c r="A24" t="s">
        <v>529</v>
      </c>
      <c r="B24" s="6">
        <v>1630.3999999999637</v>
      </c>
      <c r="C24" s="6">
        <v>1986.3999999999446</v>
      </c>
      <c r="D24" s="6">
        <v>1872.7999999999518</v>
      </c>
      <c r="E24" s="6">
        <v>2108.799999999942</v>
      </c>
    </row>
    <row r="25" spans="1:5" x14ac:dyDescent="0.3">
      <c r="A25" s="8" t="s">
        <v>552</v>
      </c>
      <c r="B25" s="36">
        <v>906</v>
      </c>
      <c r="C25" s="36">
        <v>1322</v>
      </c>
      <c r="D25" s="36">
        <v>950</v>
      </c>
      <c r="E25" s="36">
        <v>1470</v>
      </c>
    </row>
    <row r="26" spans="1:5" x14ac:dyDescent="0.3">
      <c r="A26" s="30" t="s">
        <v>28</v>
      </c>
      <c r="B26" s="35">
        <v>135149.52999999851</v>
      </c>
      <c r="C26" s="35">
        <v>165841.96999999788</v>
      </c>
      <c r="D26" s="35">
        <v>158428.11999999813</v>
      </c>
      <c r="E26" s="35">
        <v>178594.5599999986</v>
      </c>
    </row>
  </sheetData>
  <dataConsolidate>
    <dataRefs count="3">
      <dataRef ref="A3:E8" sheet="Sales by Store"/>
      <dataRef ref="A12:E17" sheet="Sales by Store"/>
      <dataRef ref="A21:E26" sheet="Sales by Store"/>
    </dataRefs>
  </dataConsolidate>
  <mergeCells count="4">
    <mergeCell ref="A1:E1"/>
    <mergeCell ref="A10:E10"/>
    <mergeCell ref="A19:E19"/>
    <mergeCell ref="G1:K1"/>
  </mergeCells>
  <phoneticPr fontId="22"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F85DF-0F30-4F67-A9FC-AA9BA07ED29A}">
  <sheetPr>
    <tabColor theme="8" tint="0.59999389629810485"/>
  </sheetPr>
  <dimension ref="A1:B8"/>
  <sheetViews>
    <sheetView showGridLines="0" workbookViewId="0">
      <selection sqref="A1:B1"/>
    </sheetView>
  </sheetViews>
  <sheetFormatPr defaultRowHeight="14.4" x14ac:dyDescent="0.3"/>
  <cols>
    <col min="1" max="1" width="14.33203125" bestFit="1" customWidth="1"/>
    <col min="2" max="2" width="14.33203125" customWidth="1"/>
  </cols>
  <sheetData>
    <row r="1" spans="1:2" ht="15" thickBot="1" x14ac:dyDescent="0.35">
      <c r="A1" s="51" t="s">
        <v>567</v>
      </c>
      <c r="B1" s="51"/>
    </row>
    <row r="2" spans="1:2" ht="15" thickBot="1" x14ac:dyDescent="0.35">
      <c r="A2" s="4" t="s">
        <v>566</v>
      </c>
      <c r="B2" s="34">
        <v>250</v>
      </c>
    </row>
    <row r="3" spans="1:2" ht="15" thickBot="1" x14ac:dyDescent="0.35">
      <c r="A3" s="4" t="s">
        <v>568</v>
      </c>
      <c r="B3" s="32">
        <v>16.5</v>
      </c>
    </row>
    <row r="4" spans="1:2" ht="15" thickBot="1" x14ac:dyDescent="0.35">
      <c r="A4" s="4" t="s">
        <v>44</v>
      </c>
      <c r="B4" s="32">
        <v>22</v>
      </c>
    </row>
    <row r="5" spans="1:2" ht="3.75" customHeight="1" thickBot="1" x14ac:dyDescent="0.35">
      <c r="A5" s="4"/>
      <c r="B5" s="4"/>
    </row>
    <row r="6" spans="1:2" ht="15" thickBot="1" x14ac:dyDescent="0.35">
      <c r="A6" s="9" t="s">
        <v>578</v>
      </c>
      <c r="B6" s="33">
        <v>590.90909090909088</v>
      </c>
    </row>
    <row r="7" spans="1:2" ht="3.75" customHeight="1" thickBot="1" x14ac:dyDescent="0.35">
      <c r="A7" s="4"/>
      <c r="B7" s="4"/>
    </row>
    <row r="8" spans="1:2" ht="30" customHeight="1" thickBot="1" x14ac:dyDescent="0.35">
      <c r="A8" s="31" t="s">
        <v>569</v>
      </c>
      <c r="B8" s="44">
        <f>IFERROR((B4-B3)*B6-B2,"")</f>
        <v>3000</v>
      </c>
    </row>
  </sheetData>
  <mergeCells count="1">
    <mergeCell ref="A1:B1"/>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C1D7B-7BA5-4021-8B69-C3E3D3ADE824}">
  <sheetPr>
    <tabColor rgb="FFD00000"/>
  </sheetPr>
  <dimension ref="A1"/>
  <sheetViews>
    <sheetView showGridLines="0" workbookViewId="0"/>
  </sheetViews>
  <sheetFormatPr defaultRowHeight="14.4" x14ac:dyDescent="0.3"/>
  <cols>
    <col min="1" max="1" width="2.88671875" customWidth="1"/>
  </cols>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A8748-30E8-46B2-8E23-A9FC6381DB6D}">
  <sheetPr>
    <tabColor rgb="FFFF9999"/>
  </sheetPr>
  <dimension ref="A1:F230"/>
  <sheetViews>
    <sheetView workbookViewId="0">
      <selection sqref="A1:F1"/>
    </sheetView>
  </sheetViews>
  <sheetFormatPr defaultRowHeight="14.4" x14ac:dyDescent="0.3"/>
  <cols>
    <col min="1" max="1" width="11.88671875" bestFit="1" customWidth="1"/>
    <col min="3" max="3" width="14.6640625" bestFit="1" customWidth="1"/>
    <col min="4" max="4" width="50.5546875" bestFit="1" customWidth="1"/>
    <col min="5" max="5" width="14.6640625" bestFit="1" customWidth="1"/>
    <col min="6" max="6" width="18.88671875" bestFit="1" customWidth="1"/>
  </cols>
  <sheetData>
    <row r="1" spans="1:6" ht="18" x14ac:dyDescent="0.35">
      <c r="A1" s="52" t="s">
        <v>626</v>
      </c>
      <c r="B1" s="52"/>
      <c r="C1" s="52"/>
      <c r="D1" s="52"/>
      <c r="E1" s="52"/>
      <c r="F1" s="52"/>
    </row>
    <row r="2" spans="1:6" x14ac:dyDescent="0.3">
      <c r="A2" s="38" t="s">
        <v>579</v>
      </c>
      <c r="B2" s="38" t="s">
        <v>580</v>
      </c>
      <c r="C2" s="38" t="s">
        <v>581</v>
      </c>
      <c r="D2" s="38" t="s">
        <v>583</v>
      </c>
      <c r="E2" s="38" t="s">
        <v>584</v>
      </c>
      <c r="F2" s="38" t="s">
        <v>582</v>
      </c>
    </row>
    <row r="3" spans="1:6" x14ac:dyDescent="0.3">
      <c r="A3" s="2">
        <v>43832</v>
      </c>
      <c r="B3" s="43">
        <v>0.76041666666666663</v>
      </c>
      <c r="C3" t="s">
        <v>649</v>
      </c>
      <c r="D3" t="s">
        <v>588</v>
      </c>
      <c r="E3" t="s">
        <v>601</v>
      </c>
      <c r="F3" s="1">
        <v>0</v>
      </c>
    </row>
    <row r="4" spans="1:6" x14ac:dyDescent="0.3">
      <c r="A4" s="2">
        <v>43833</v>
      </c>
      <c r="B4" s="43">
        <v>0.47222222222222227</v>
      </c>
      <c r="C4" t="s">
        <v>650</v>
      </c>
      <c r="D4" t="s">
        <v>588</v>
      </c>
      <c r="E4" t="s">
        <v>586</v>
      </c>
      <c r="F4" s="1">
        <v>0</v>
      </c>
    </row>
    <row r="5" spans="1:6" x14ac:dyDescent="0.3">
      <c r="A5" s="2">
        <v>43833</v>
      </c>
      <c r="B5" s="43">
        <v>0.54166666666666663</v>
      </c>
      <c r="C5" t="s">
        <v>651</v>
      </c>
      <c r="D5" t="s">
        <v>590</v>
      </c>
      <c r="E5" t="s">
        <v>591</v>
      </c>
      <c r="F5" s="1">
        <v>1</v>
      </c>
    </row>
    <row r="6" spans="1:6" x14ac:dyDescent="0.3">
      <c r="A6" s="2">
        <v>43834</v>
      </c>
      <c r="B6" s="43">
        <v>0.20486111111111113</v>
      </c>
      <c r="C6" t="s">
        <v>652</v>
      </c>
      <c r="D6" t="s">
        <v>597</v>
      </c>
      <c r="E6" t="s">
        <v>618</v>
      </c>
      <c r="F6" s="1">
        <v>0</v>
      </c>
    </row>
    <row r="7" spans="1:6" x14ac:dyDescent="0.3">
      <c r="A7" s="2">
        <v>43834</v>
      </c>
      <c r="B7" s="43">
        <v>0.46319444444444446</v>
      </c>
      <c r="C7" t="s">
        <v>650</v>
      </c>
      <c r="D7" t="s">
        <v>602</v>
      </c>
      <c r="E7" t="s">
        <v>624</v>
      </c>
      <c r="F7" s="1">
        <v>0</v>
      </c>
    </row>
    <row r="8" spans="1:6" x14ac:dyDescent="0.3">
      <c r="A8" s="2">
        <v>43835</v>
      </c>
      <c r="B8" s="43">
        <v>0.40208333333333335</v>
      </c>
      <c r="C8" t="s">
        <v>650</v>
      </c>
      <c r="D8" t="s">
        <v>587</v>
      </c>
      <c r="E8" t="s">
        <v>586</v>
      </c>
      <c r="F8" s="1">
        <v>0</v>
      </c>
    </row>
    <row r="9" spans="1:6" x14ac:dyDescent="0.3">
      <c r="A9" s="2">
        <v>43835</v>
      </c>
      <c r="B9" s="43">
        <v>0.65277777777777779</v>
      </c>
      <c r="C9" t="s">
        <v>650</v>
      </c>
      <c r="D9" t="s">
        <v>588</v>
      </c>
      <c r="E9" t="s">
        <v>618</v>
      </c>
      <c r="F9" s="1">
        <v>0</v>
      </c>
    </row>
    <row r="10" spans="1:6" x14ac:dyDescent="0.3">
      <c r="A10" s="2">
        <v>43836</v>
      </c>
      <c r="B10" s="43">
        <v>0.44097222222222227</v>
      </c>
      <c r="C10" t="s">
        <v>650</v>
      </c>
      <c r="D10" t="s">
        <v>587</v>
      </c>
      <c r="E10" t="s">
        <v>586</v>
      </c>
      <c r="F10" s="1">
        <v>0</v>
      </c>
    </row>
    <row r="11" spans="1:6" x14ac:dyDescent="0.3">
      <c r="A11" s="2">
        <v>43837</v>
      </c>
      <c r="B11" s="43">
        <v>0.69097222222222221</v>
      </c>
      <c r="C11" t="s">
        <v>650</v>
      </c>
      <c r="D11" t="s">
        <v>617</v>
      </c>
      <c r="E11" t="s">
        <v>623</v>
      </c>
      <c r="F11" s="1">
        <v>0</v>
      </c>
    </row>
    <row r="12" spans="1:6" x14ac:dyDescent="0.3">
      <c r="A12" s="2">
        <v>43838</v>
      </c>
      <c r="B12" s="43">
        <v>0.47222222222222227</v>
      </c>
      <c r="C12" t="s">
        <v>650</v>
      </c>
      <c r="D12" t="s">
        <v>587</v>
      </c>
      <c r="E12" t="s">
        <v>618</v>
      </c>
      <c r="F12" s="1">
        <v>0</v>
      </c>
    </row>
    <row r="13" spans="1:6" x14ac:dyDescent="0.3">
      <c r="A13" s="2">
        <v>43839</v>
      </c>
      <c r="B13" s="43">
        <v>0.43402777777777773</v>
      </c>
      <c r="C13" t="s">
        <v>650</v>
      </c>
      <c r="D13" t="s">
        <v>604</v>
      </c>
      <c r="E13" t="s">
        <v>618</v>
      </c>
      <c r="F13" s="1">
        <v>0</v>
      </c>
    </row>
    <row r="14" spans="1:6" x14ac:dyDescent="0.3">
      <c r="A14" s="2">
        <v>43839</v>
      </c>
      <c r="B14" s="43">
        <v>0.4375</v>
      </c>
      <c r="C14" t="s">
        <v>650</v>
      </c>
      <c r="D14" t="s">
        <v>597</v>
      </c>
      <c r="E14" t="s">
        <v>598</v>
      </c>
      <c r="F14" s="1">
        <v>0</v>
      </c>
    </row>
    <row r="15" spans="1:6" x14ac:dyDescent="0.3">
      <c r="A15" s="2">
        <v>43839</v>
      </c>
      <c r="B15" s="43">
        <v>0.51597222222222217</v>
      </c>
      <c r="C15" t="s">
        <v>650</v>
      </c>
      <c r="D15" t="s">
        <v>590</v>
      </c>
      <c r="E15" t="s">
        <v>601</v>
      </c>
      <c r="F15" s="1">
        <v>0</v>
      </c>
    </row>
    <row r="16" spans="1:6" x14ac:dyDescent="0.3">
      <c r="A16" s="2">
        <v>43841</v>
      </c>
      <c r="B16" s="43">
        <v>0.23611111111111113</v>
      </c>
      <c r="C16" t="s">
        <v>649</v>
      </c>
      <c r="D16" t="s">
        <v>588</v>
      </c>
      <c r="E16" t="s">
        <v>586</v>
      </c>
      <c r="F16" s="1">
        <v>0</v>
      </c>
    </row>
    <row r="17" spans="1:6" x14ac:dyDescent="0.3">
      <c r="A17" s="2">
        <v>43841</v>
      </c>
      <c r="B17" s="43">
        <v>0.54236111111111118</v>
      </c>
      <c r="C17" t="s">
        <v>649</v>
      </c>
      <c r="D17" t="s">
        <v>592</v>
      </c>
      <c r="E17" t="s">
        <v>608</v>
      </c>
      <c r="F17" s="1">
        <v>0</v>
      </c>
    </row>
    <row r="18" spans="1:6" x14ac:dyDescent="0.3">
      <c r="A18" s="2">
        <v>43843</v>
      </c>
      <c r="B18" s="43">
        <v>0.36458333333333331</v>
      </c>
      <c r="C18" t="s">
        <v>652</v>
      </c>
      <c r="D18" t="s">
        <v>587</v>
      </c>
      <c r="E18" t="s">
        <v>618</v>
      </c>
      <c r="F18" s="1">
        <v>1</v>
      </c>
    </row>
    <row r="19" spans="1:6" x14ac:dyDescent="0.3">
      <c r="A19" s="2">
        <v>43843</v>
      </c>
      <c r="B19" s="43">
        <v>0.54166666666666663</v>
      </c>
      <c r="C19" t="s">
        <v>649</v>
      </c>
      <c r="D19" t="s">
        <v>587</v>
      </c>
      <c r="E19" t="s">
        <v>598</v>
      </c>
      <c r="F19" s="1">
        <v>0</v>
      </c>
    </row>
    <row r="20" spans="1:6" x14ac:dyDescent="0.3">
      <c r="A20" s="2">
        <v>43843</v>
      </c>
      <c r="B20" s="43">
        <v>0.59583333333333333</v>
      </c>
      <c r="C20" t="s">
        <v>650</v>
      </c>
      <c r="D20" t="s">
        <v>599</v>
      </c>
      <c r="E20" t="s">
        <v>586</v>
      </c>
      <c r="F20" s="1">
        <v>0</v>
      </c>
    </row>
    <row r="21" spans="1:6" x14ac:dyDescent="0.3">
      <c r="A21" s="2">
        <v>43843</v>
      </c>
      <c r="B21" s="43">
        <v>0.625</v>
      </c>
      <c r="C21" t="s">
        <v>649</v>
      </c>
      <c r="D21" t="s">
        <v>602</v>
      </c>
      <c r="E21" t="s">
        <v>608</v>
      </c>
      <c r="F21" s="1">
        <v>0</v>
      </c>
    </row>
    <row r="22" spans="1:6" x14ac:dyDescent="0.3">
      <c r="A22" s="2">
        <v>43844</v>
      </c>
      <c r="B22" s="43">
        <v>0.42777777777777781</v>
      </c>
      <c r="C22" t="s">
        <v>652</v>
      </c>
      <c r="D22" t="s">
        <v>599</v>
      </c>
      <c r="E22" t="s">
        <v>598</v>
      </c>
      <c r="F22" s="1">
        <v>0</v>
      </c>
    </row>
    <row r="23" spans="1:6" x14ac:dyDescent="0.3">
      <c r="A23" s="2">
        <v>43844</v>
      </c>
      <c r="B23" s="43">
        <v>0.59305555555555556</v>
      </c>
      <c r="C23" t="s">
        <v>649</v>
      </c>
      <c r="D23" t="s">
        <v>592</v>
      </c>
      <c r="E23" t="s">
        <v>591</v>
      </c>
      <c r="F23" s="1">
        <v>1</v>
      </c>
    </row>
    <row r="24" spans="1:6" x14ac:dyDescent="0.3">
      <c r="A24" s="2">
        <v>43845</v>
      </c>
      <c r="B24" s="43">
        <v>0.51388888888888895</v>
      </c>
      <c r="C24" t="s">
        <v>649</v>
      </c>
      <c r="D24" t="s">
        <v>602</v>
      </c>
      <c r="E24" t="s">
        <v>607</v>
      </c>
      <c r="F24" s="1">
        <v>0</v>
      </c>
    </row>
    <row r="25" spans="1:6" x14ac:dyDescent="0.3">
      <c r="A25" s="2">
        <v>43845</v>
      </c>
      <c r="B25" s="43">
        <v>0.51388888888888895</v>
      </c>
      <c r="C25" t="s">
        <v>652</v>
      </c>
      <c r="D25" t="s">
        <v>587</v>
      </c>
      <c r="E25" t="s">
        <v>586</v>
      </c>
      <c r="F25" s="1">
        <v>0</v>
      </c>
    </row>
    <row r="26" spans="1:6" x14ac:dyDescent="0.3">
      <c r="A26" s="2">
        <v>43846</v>
      </c>
      <c r="B26" s="43">
        <v>0.2673611111111111</v>
      </c>
      <c r="C26" t="s">
        <v>649</v>
      </c>
      <c r="D26" t="s">
        <v>585</v>
      </c>
      <c r="E26" t="s">
        <v>601</v>
      </c>
      <c r="F26" s="1">
        <v>0</v>
      </c>
    </row>
    <row r="27" spans="1:6" x14ac:dyDescent="0.3">
      <c r="A27" s="2">
        <v>43846</v>
      </c>
      <c r="B27" s="43">
        <v>0.47916666666666669</v>
      </c>
      <c r="C27" t="s">
        <v>650</v>
      </c>
      <c r="D27" t="s">
        <v>595</v>
      </c>
      <c r="E27" t="s">
        <v>624</v>
      </c>
      <c r="F27" s="1">
        <v>0</v>
      </c>
    </row>
    <row r="28" spans="1:6" x14ac:dyDescent="0.3">
      <c r="A28" s="2">
        <v>43846</v>
      </c>
      <c r="B28" s="43">
        <v>0.625</v>
      </c>
      <c r="C28" t="s">
        <v>652</v>
      </c>
      <c r="D28" t="s">
        <v>587</v>
      </c>
      <c r="E28" t="s">
        <v>618</v>
      </c>
      <c r="F28" s="1">
        <v>0</v>
      </c>
    </row>
    <row r="29" spans="1:6" x14ac:dyDescent="0.3">
      <c r="A29" s="2">
        <v>43847</v>
      </c>
      <c r="B29" s="43">
        <v>0.36458333333333331</v>
      </c>
      <c r="C29" t="s">
        <v>649</v>
      </c>
      <c r="D29" t="s">
        <v>588</v>
      </c>
      <c r="E29" t="s">
        <v>589</v>
      </c>
      <c r="F29" s="1">
        <v>0</v>
      </c>
    </row>
    <row r="30" spans="1:6" x14ac:dyDescent="0.3">
      <c r="A30" s="2">
        <v>43847</v>
      </c>
      <c r="B30" s="43">
        <v>0.38194444444444442</v>
      </c>
      <c r="C30" t="s">
        <v>649</v>
      </c>
      <c r="D30" t="s">
        <v>587</v>
      </c>
      <c r="E30" t="s">
        <v>586</v>
      </c>
      <c r="F30" s="1">
        <v>0</v>
      </c>
    </row>
    <row r="31" spans="1:6" x14ac:dyDescent="0.3">
      <c r="A31" s="2">
        <v>43847</v>
      </c>
      <c r="B31" s="43">
        <v>0.49652777777777773</v>
      </c>
      <c r="C31" t="s">
        <v>649</v>
      </c>
      <c r="D31" t="s">
        <v>587</v>
      </c>
      <c r="E31" t="s">
        <v>586</v>
      </c>
      <c r="F31" s="1">
        <v>0</v>
      </c>
    </row>
    <row r="32" spans="1:6" x14ac:dyDescent="0.3">
      <c r="A32" s="2">
        <v>43851</v>
      </c>
      <c r="B32" s="43">
        <v>0.30555555555555552</v>
      </c>
      <c r="C32" t="s">
        <v>651</v>
      </c>
      <c r="D32" t="s">
        <v>587</v>
      </c>
      <c r="E32" t="s">
        <v>622</v>
      </c>
      <c r="F32" s="1">
        <v>0</v>
      </c>
    </row>
    <row r="33" spans="1:6" x14ac:dyDescent="0.3">
      <c r="A33" s="2">
        <v>43851</v>
      </c>
      <c r="B33" s="43">
        <v>0.42708333333333331</v>
      </c>
      <c r="C33" t="s">
        <v>649</v>
      </c>
      <c r="D33" t="s">
        <v>590</v>
      </c>
      <c r="E33" t="s">
        <v>586</v>
      </c>
      <c r="F33" s="1">
        <v>0</v>
      </c>
    </row>
    <row r="34" spans="1:6" x14ac:dyDescent="0.3">
      <c r="A34" s="2">
        <v>43851</v>
      </c>
      <c r="B34" s="43">
        <v>0.54166666666666663</v>
      </c>
      <c r="C34" t="s">
        <v>652</v>
      </c>
      <c r="D34" t="s">
        <v>588</v>
      </c>
      <c r="E34" t="s">
        <v>618</v>
      </c>
      <c r="F34" s="1">
        <v>0</v>
      </c>
    </row>
    <row r="35" spans="1:6" x14ac:dyDescent="0.3">
      <c r="A35" s="2">
        <v>43851</v>
      </c>
      <c r="B35" s="43">
        <v>0.58333333333333337</v>
      </c>
      <c r="C35" t="s">
        <v>650</v>
      </c>
      <c r="D35" t="s">
        <v>588</v>
      </c>
      <c r="E35" t="s">
        <v>586</v>
      </c>
      <c r="F35" s="1">
        <v>0</v>
      </c>
    </row>
    <row r="36" spans="1:6" x14ac:dyDescent="0.3">
      <c r="A36" s="2">
        <v>43852</v>
      </c>
      <c r="B36" s="43">
        <v>0.51736111111111105</v>
      </c>
      <c r="C36" t="s">
        <v>649</v>
      </c>
      <c r="D36" t="s">
        <v>590</v>
      </c>
      <c r="E36" t="s">
        <v>618</v>
      </c>
      <c r="F36" s="1">
        <v>0</v>
      </c>
    </row>
    <row r="37" spans="1:6" x14ac:dyDescent="0.3">
      <c r="A37" s="2">
        <v>43853</v>
      </c>
      <c r="B37" s="43">
        <v>0.54861111111111105</v>
      </c>
      <c r="C37" t="s">
        <v>651</v>
      </c>
      <c r="D37" t="s">
        <v>609</v>
      </c>
      <c r="E37" t="s">
        <v>618</v>
      </c>
      <c r="F37" s="1">
        <v>0</v>
      </c>
    </row>
    <row r="38" spans="1:6" x14ac:dyDescent="0.3">
      <c r="A38" s="2">
        <v>43853</v>
      </c>
      <c r="B38" s="43">
        <v>0.61111111111111105</v>
      </c>
      <c r="C38" t="s">
        <v>649</v>
      </c>
      <c r="D38" t="s">
        <v>588</v>
      </c>
      <c r="E38" t="s">
        <v>618</v>
      </c>
      <c r="F38" s="1">
        <v>0</v>
      </c>
    </row>
    <row r="39" spans="1:6" x14ac:dyDescent="0.3">
      <c r="A39" s="2">
        <v>43854</v>
      </c>
      <c r="B39" s="43">
        <v>0.3520833333333333</v>
      </c>
      <c r="C39" t="s">
        <v>650</v>
      </c>
      <c r="D39" t="s">
        <v>590</v>
      </c>
      <c r="E39" t="s">
        <v>586</v>
      </c>
      <c r="F39" s="1">
        <v>0</v>
      </c>
    </row>
    <row r="40" spans="1:6" x14ac:dyDescent="0.3">
      <c r="A40" s="2">
        <v>43855</v>
      </c>
      <c r="B40" s="43">
        <v>0.65625</v>
      </c>
      <c r="C40" t="s">
        <v>649</v>
      </c>
      <c r="D40" t="s">
        <v>606</v>
      </c>
      <c r="E40" t="s">
        <v>618</v>
      </c>
      <c r="F40" s="1">
        <v>0</v>
      </c>
    </row>
    <row r="41" spans="1:6" x14ac:dyDescent="0.3">
      <c r="A41" s="2">
        <v>43857</v>
      </c>
      <c r="B41" s="43">
        <v>0.73263888888888884</v>
      </c>
      <c r="C41" t="s">
        <v>651</v>
      </c>
      <c r="D41" t="s">
        <v>587</v>
      </c>
      <c r="E41" t="s">
        <v>618</v>
      </c>
      <c r="F41" s="1">
        <v>0</v>
      </c>
    </row>
    <row r="42" spans="1:6" x14ac:dyDescent="0.3">
      <c r="A42" s="2">
        <v>43859</v>
      </c>
      <c r="B42" s="43">
        <v>0.41944444444444445</v>
      </c>
      <c r="C42" t="s">
        <v>649</v>
      </c>
      <c r="D42" t="s">
        <v>609</v>
      </c>
      <c r="E42" t="s">
        <v>586</v>
      </c>
      <c r="F42" s="1">
        <v>0</v>
      </c>
    </row>
    <row r="43" spans="1:6" x14ac:dyDescent="0.3">
      <c r="A43" s="2">
        <v>43860</v>
      </c>
      <c r="B43" s="43">
        <v>0.35416666666666669</v>
      </c>
      <c r="C43" t="s">
        <v>649</v>
      </c>
      <c r="D43" t="s">
        <v>611</v>
      </c>
      <c r="E43" t="s">
        <v>586</v>
      </c>
      <c r="F43" s="1">
        <v>0</v>
      </c>
    </row>
    <row r="44" spans="1:6" x14ac:dyDescent="0.3">
      <c r="A44" s="2">
        <v>43860</v>
      </c>
      <c r="B44" s="43">
        <v>0.42777777777777781</v>
      </c>
      <c r="C44" t="s">
        <v>649</v>
      </c>
      <c r="D44" t="s">
        <v>602</v>
      </c>
      <c r="E44" t="s">
        <v>586</v>
      </c>
      <c r="F44" s="1">
        <v>0</v>
      </c>
    </row>
    <row r="45" spans="1:6" x14ac:dyDescent="0.3">
      <c r="A45" s="2">
        <v>43863</v>
      </c>
      <c r="B45" s="43">
        <v>0.63541666666666663</v>
      </c>
      <c r="C45" t="s">
        <v>652</v>
      </c>
      <c r="D45" t="s">
        <v>585</v>
      </c>
      <c r="E45" t="s">
        <v>586</v>
      </c>
      <c r="F45" s="1">
        <v>0</v>
      </c>
    </row>
    <row r="46" spans="1:6" x14ac:dyDescent="0.3">
      <c r="A46" s="2">
        <v>43863</v>
      </c>
      <c r="B46" s="43">
        <v>0.74652777777777779</v>
      </c>
      <c r="C46" t="s">
        <v>650</v>
      </c>
      <c r="D46" t="s">
        <v>587</v>
      </c>
      <c r="E46" t="s">
        <v>591</v>
      </c>
      <c r="F46" s="1">
        <v>1</v>
      </c>
    </row>
    <row r="47" spans="1:6" x14ac:dyDescent="0.3">
      <c r="A47" s="2">
        <v>43864</v>
      </c>
      <c r="B47" s="43">
        <v>0.1423611111111111</v>
      </c>
      <c r="C47" t="s">
        <v>651</v>
      </c>
      <c r="D47" t="s">
        <v>604</v>
      </c>
      <c r="E47" t="s">
        <v>605</v>
      </c>
      <c r="F47" s="1">
        <v>0</v>
      </c>
    </row>
    <row r="48" spans="1:6" x14ac:dyDescent="0.3">
      <c r="A48" s="2">
        <v>43864</v>
      </c>
      <c r="B48" s="43">
        <v>0.36458333333333331</v>
      </c>
      <c r="C48" t="s">
        <v>649</v>
      </c>
      <c r="D48" t="s">
        <v>590</v>
      </c>
      <c r="E48" t="s">
        <v>601</v>
      </c>
      <c r="F48" s="1">
        <v>0</v>
      </c>
    </row>
    <row r="49" spans="1:6" x14ac:dyDescent="0.3">
      <c r="A49" s="2">
        <v>43864</v>
      </c>
      <c r="B49" s="43">
        <v>0.6645833333333333</v>
      </c>
      <c r="C49" t="s">
        <v>650</v>
      </c>
      <c r="D49" t="s">
        <v>588</v>
      </c>
      <c r="E49" t="s">
        <v>623</v>
      </c>
      <c r="F49" s="1">
        <v>0</v>
      </c>
    </row>
    <row r="50" spans="1:6" x14ac:dyDescent="0.3">
      <c r="A50" s="2">
        <v>43864</v>
      </c>
      <c r="B50" s="43">
        <v>0.88680555555555562</v>
      </c>
      <c r="C50" t="s">
        <v>649</v>
      </c>
      <c r="D50" t="s">
        <v>590</v>
      </c>
      <c r="E50" t="s">
        <v>586</v>
      </c>
      <c r="F50" s="1">
        <v>0</v>
      </c>
    </row>
    <row r="51" spans="1:6" x14ac:dyDescent="0.3">
      <c r="A51" s="2">
        <v>43867</v>
      </c>
      <c r="B51" s="43">
        <v>0.42569444444444443</v>
      </c>
      <c r="C51" t="s">
        <v>650</v>
      </c>
      <c r="D51" t="s">
        <v>609</v>
      </c>
      <c r="E51" t="s">
        <v>624</v>
      </c>
      <c r="F51" s="1">
        <v>1</v>
      </c>
    </row>
    <row r="52" spans="1:6" x14ac:dyDescent="0.3">
      <c r="A52" s="2">
        <v>43868</v>
      </c>
      <c r="B52" s="43">
        <v>0.28819444444444448</v>
      </c>
      <c r="C52" t="s">
        <v>649</v>
      </c>
      <c r="D52" t="s">
        <v>590</v>
      </c>
      <c r="E52" t="s">
        <v>618</v>
      </c>
      <c r="F52" s="1">
        <v>1</v>
      </c>
    </row>
    <row r="53" spans="1:6" x14ac:dyDescent="0.3">
      <c r="A53" s="2">
        <v>43868</v>
      </c>
      <c r="B53" s="43">
        <v>0.55208333333333337</v>
      </c>
      <c r="C53" t="s">
        <v>650</v>
      </c>
      <c r="D53" t="s">
        <v>587</v>
      </c>
      <c r="E53" t="s">
        <v>624</v>
      </c>
      <c r="F53" s="1">
        <v>0</v>
      </c>
    </row>
    <row r="54" spans="1:6" x14ac:dyDescent="0.3">
      <c r="A54" s="2">
        <v>43868</v>
      </c>
      <c r="B54" s="43">
        <v>0.66111111111111109</v>
      </c>
      <c r="C54" t="s">
        <v>649</v>
      </c>
      <c r="D54" t="s">
        <v>606</v>
      </c>
      <c r="E54" t="s">
        <v>605</v>
      </c>
      <c r="F54" s="1">
        <v>0</v>
      </c>
    </row>
    <row r="55" spans="1:6" x14ac:dyDescent="0.3">
      <c r="A55" s="2">
        <v>43868</v>
      </c>
      <c r="B55" s="43">
        <v>0.69444444444444453</v>
      </c>
      <c r="C55" t="s">
        <v>649</v>
      </c>
      <c r="D55" t="s">
        <v>602</v>
      </c>
      <c r="E55" t="s">
        <v>618</v>
      </c>
      <c r="F55" s="1">
        <v>0</v>
      </c>
    </row>
    <row r="56" spans="1:6" x14ac:dyDescent="0.3">
      <c r="A56" s="2">
        <v>43870</v>
      </c>
      <c r="B56" s="43">
        <v>0.42152777777777778</v>
      </c>
      <c r="C56" t="s">
        <v>650</v>
      </c>
      <c r="D56" t="s">
        <v>587</v>
      </c>
      <c r="E56" t="s">
        <v>586</v>
      </c>
      <c r="F56" s="1">
        <v>0</v>
      </c>
    </row>
    <row r="57" spans="1:6" x14ac:dyDescent="0.3">
      <c r="A57" s="2">
        <v>43871</v>
      </c>
      <c r="B57" s="43">
        <v>0.45347222222222222</v>
      </c>
      <c r="C57" t="s">
        <v>649</v>
      </c>
      <c r="D57" t="s">
        <v>609</v>
      </c>
      <c r="E57" t="s">
        <v>624</v>
      </c>
      <c r="F57" s="1">
        <v>0</v>
      </c>
    </row>
    <row r="58" spans="1:6" x14ac:dyDescent="0.3">
      <c r="A58" s="2">
        <v>43871</v>
      </c>
      <c r="B58" s="43">
        <v>0.65277777777777779</v>
      </c>
      <c r="C58" t="s">
        <v>649</v>
      </c>
      <c r="D58" t="s">
        <v>590</v>
      </c>
      <c r="E58" t="s">
        <v>622</v>
      </c>
      <c r="F58" s="1">
        <v>0</v>
      </c>
    </row>
    <row r="59" spans="1:6" x14ac:dyDescent="0.3">
      <c r="A59" s="2">
        <v>43871</v>
      </c>
      <c r="B59" s="43">
        <v>0.8305555555555556</v>
      </c>
      <c r="C59" t="s">
        <v>651</v>
      </c>
      <c r="D59" t="s">
        <v>590</v>
      </c>
      <c r="E59" t="s">
        <v>586</v>
      </c>
      <c r="F59" s="1">
        <v>0</v>
      </c>
    </row>
    <row r="60" spans="1:6" x14ac:dyDescent="0.3">
      <c r="A60" s="2">
        <v>43872</v>
      </c>
      <c r="B60" s="43">
        <v>0.3923611111111111</v>
      </c>
      <c r="C60" t="s">
        <v>650</v>
      </c>
      <c r="D60" t="s">
        <v>587</v>
      </c>
      <c r="E60" t="s">
        <v>618</v>
      </c>
      <c r="F60" s="1">
        <v>0</v>
      </c>
    </row>
    <row r="61" spans="1:6" x14ac:dyDescent="0.3">
      <c r="A61" s="2">
        <v>43873</v>
      </c>
      <c r="B61" s="43">
        <v>0.4375</v>
      </c>
      <c r="C61" t="s">
        <v>649</v>
      </c>
      <c r="D61" t="s">
        <v>619</v>
      </c>
      <c r="E61" t="s">
        <v>618</v>
      </c>
      <c r="F61" s="1">
        <v>0</v>
      </c>
    </row>
    <row r="62" spans="1:6" x14ac:dyDescent="0.3">
      <c r="A62" s="2">
        <v>43873</v>
      </c>
      <c r="B62" s="43">
        <v>0.57638888888888895</v>
      </c>
      <c r="C62" t="s">
        <v>650</v>
      </c>
      <c r="D62" t="s">
        <v>587</v>
      </c>
      <c r="E62" t="s">
        <v>618</v>
      </c>
      <c r="F62" s="1">
        <v>0</v>
      </c>
    </row>
    <row r="63" spans="1:6" x14ac:dyDescent="0.3">
      <c r="A63" s="2">
        <v>43873</v>
      </c>
      <c r="B63" s="43">
        <v>0.64930555555555558</v>
      </c>
      <c r="C63" t="s">
        <v>649</v>
      </c>
      <c r="D63" t="s">
        <v>587</v>
      </c>
      <c r="E63" t="s">
        <v>586</v>
      </c>
      <c r="F63" s="1">
        <v>0</v>
      </c>
    </row>
    <row r="64" spans="1:6" x14ac:dyDescent="0.3">
      <c r="A64" s="2">
        <v>43874</v>
      </c>
      <c r="B64" s="43">
        <v>0.72777777777777775</v>
      </c>
      <c r="C64" t="s">
        <v>649</v>
      </c>
      <c r="D64" t="s">
        <v>602</v>
      </c>
      <c r="E64" t="s">
        <v>618</v>
      </c>
      <c r="F64" s="1">
        <v>0</v>
      </c>
    </row>
    <row r="65" spans="1:6" x14ac:dyDescent="0.3">
      <c r="A65" s="2">
        <v>43875</v>
      </c>
      <c r="B65" s="43">
        <v>0.3888888888888889</v>
      </c>
      <c r="C65" t="s">
        <v>649</v>
      </c>
      <c r="D65" t="s">
        <v>588</v>
      </c>
      <c r="E65" t="s">
        <v>608</v>
      </c>
      <c r="F65" s="1">
        <v>0</v>
      </c>
    </row>
    <row r="66" spans="1:6" x14ac:dyDescent="0.3">
      <c r="A66" s="2">
        <v>43875</v>
      </c>
      <c r="B66" s="43">
        <v>0.3888888888888889</v>
      </c>
      <c r="C66" t="s">
        <v>649</v>
      </c>
      <c r="D66" t="s">
        <v>599</v>
      </c>
      <c r="E66" t="s">
        <v>586</v>
      </c>
      <c r="F66" s="1">
        <v>0</v>
      </c>
    </row>
    <row r="67" spans="1:6" x14ac:dyDescent="0.3">
      <c r="A67" s="2">
        <v>43875</v>
      </c>
      <c r="B67" s="43">
        <v>0.67013888888888884</v>
      </c>
      <c r="C67" t="s">
        <v>649</v>
      </c>
      <c r="D67" t="s">
        <v>609</v>
      </c>
      <c r="E67" t="s">
        <v>586</v>
      </c>
      <c r="F67" s="1">
        <v>0</v>
      </c>
    </row>
    <row r="68" spans="1:6" x14ac:dyDescent="0.3">
      <c r="A68" s="2">
        <v>43875</v>
      </c>
      <c r="B68" s="43">
        <v>0.71180555555555547</v>
      </c>
      <c r="C68" t="s">
        <v>649</v>
      </c>
      <c r="D68" t="s">
        <v>609</v>
      </c>
      <c r="E68" t="s">
        <v>622</v>
      </c>
      <c r="F68" s="1">
        <v>0</v>
      </c>
    </row>
    <row r="69" spans="1:6" x14ac:dyDescent="0.3">
      <c r="A69" s="2">
        <v>43878</v>
      </c>
      <c r="B69" s="43">
        <v>0.45833333333333331</v>
      </c>
      <c r="C69" t="s">
        <v>652</v>
      </c>
      <c r="D69" t="s">
        <v>587</v>
      </c>
      <c r="E69" t="s">
        <v>586</v>
      </c>
      <c r="F69" s="1">
        <v>0</v>
      </c>
    </row>
    <row r="70" spans="1:6" x14ac:dyDescent="0.3">
      <c r="A70" s="2">
        <v>43879</v>
      </c>
      <c r="B70" s="43">
        <v>0.3923611111111111</v>
      </c>
      <c r="C70" t="s">
        <v>652</v>
      </c>
      <c r="D70" t="s">
        <v>587</v>
      </c>
      <c r="E70" t="s">
        <v>622</v>
      </c>
      <c r="F70" s="1">
        <v>1</v>
      </c>
    </row>
    <row r="71" spans="1:6" x14ac:dyDescent="0.3">
      <c r="A71" s="2">
        <v>43879</v>
      </c>
      <c r="B71" s="43">
        <v>0.76388888888888884</v>
      </c>
      <c r="C71" t="s">
        <v>650</v>
      </c>
      <c r="D71" t="s">
        <v>590</v>
      </c>
      <c r="E71" t="s">
        <v>591</v>
      </c>
      <c r="F71" s="1">
        <v>1</v>
      </c>
    </row>
    <row r="72" spans="1:6" x14ac:dyDescent="0.3">
      <c r="A72" s="2">
        <v>43880</v>
      </c>
      <c r="B72" s="43">
        <v>0.4861111111111111</v>
      </c>
      <c r="C72" t="s">
        <v>650</v>
      </c>
      <c r="D72" t="s">
        <v>590</v>
      </c>
      <c r="E72" t="s">
        <v>622</v>
      </c>
      <c r="F72" s="1">
        <v>0</v>
      </c>
    </row>
    <row r="73" spans="1:6" x14ac:dyDescent="0.3">
      <c r="A73" s="2">
        <v>43880</v>
      </c>
      <c r="B73" s="43">
        <v>0.54513888888888895</v>
      </c>
      <c r="C73" t="s">
        <v>649</v>
      </c>
      <c r="D73" t="s">
        <v>587</v>
      </c>
      <c r="E73" t="s">
        <v>618</v>
      </c>
      <c r="F73" s="1">
        <v>0</v>
      </c>
    </row>
    <row r="74" spans="1:6" x14ac:dyDescent="0.3">
      <c r="A74" s="2">
        <v>43881</v>
      </c>
      <c r="B74" s="43">
        <v>0.62986111111111109</v>
      </c>
      <c r="C74" t="s">
        <v>650</v>
      </c>
      <c r="D74" t="s">
        <v>587</v>
      </c>
      <c r="E74" t="s">
        <v>601</v>
      </c>
      <c r="F74" s="1">
        <v>0</v>
      </c>
    </row>
    <row r="75" spans="1:6" x14ac:dyDescent="0.3">
      <c r="A75" s="2">
        <v>43881</v>
      </c>
      <c r="B75" s="43">
        <v>0.6875</v>
      </c>
      <c r="C75" t="s">
        <v>650</v>
      </c>
      <c r="D75" t="s">
        <v>604</v>
      </c>
      <c r="E75" t="s">
        <v>618</v>
      </c>
      <c r="F75" s="1">
        <v>0</v>
      </c>
    </row>
    <row r="76" spans="1:6" x14ac:dyDescent="0.3">
      <c r="A76" s="2">
        <v>43884</v>
      </c>
      <c r="B76" s="43">
        <v>0.5</v>
      </c>
      <c r="C76" t="s">
        <v>649</v>
      </c>
      <c r="D76" t="s">
        <v>588</v>
      </c>
      <c r="E76" t="s">
        <v>598</v>
      </c>
      <c r="F76" s="1">
        <v>0</v>
      </c>
    </row>
    <row r="77" spans="1:6" x14ac:dyDescent="0.3">
      <c r="A77" s="2">
        <v>43884</v>
      </c>
      <c r="B77" s="43">
        <v>0.83333333333333337</v>
      </c>
      <c r="C77" t="s">
        <v>649</v>
      </c>
      <c r="D77" t="s">
        <v>602</v>
      </c>
      <c r="E77" t="s">
        <v>586</v>
      </c>
      <c r="F77" s="1">
        <v>0</v>
      </c>
    </row>
    <row r="78" spans="1:6" x14ac:dyDescent="0.3">
      <c r="A78" s="2">
        <v>43885</v>
      </c>
      <c r="B78" s="43">
        <v>0.35069444444444442</v>
      </c>
      <c r="C78" t="s">
        <v>652</v>
      </c>
      <c r="D78" t="s">
        <v>593</v>
      </c>
      <c r="E78" t="s">
        <v>591</v>
      </c>
      <c r="F78" s="1">
        <v>1</v>
      </c>
    </row>
    <row r="79" spans="1:6" x14ac:dyDescent="0.3">
      <c r="A79" s="2">
        <v>43885</v>
      </c>
      <c r="B79" s="43">
        <v>0.55694444444444446</v>
      </c>
      <c r="C79" t="s">
        <v>649</v>
      </c>
      <c r="D79" t="s">
        <v>600</v>
      </c>
      <c r="E79" t="s">
        <v>624</v>
      </c>
      <c r="F79" s="1">
        <v>0</v>
      </c>
    </row>
    <row r="80" spans="1:6" x14ac:dyDescent="0.3">
      <c r="A80" s="2">
        <v>43885</v>
      </c>
      <c r="B80" s="43">
        <v>0.625</v>
      </c>
      <c r="C80" t="s">
        <v>649</v>
      </c>
      <c r="D80" t="s">
        <v>602</v>
      </c>
      <c r="E80" t="s">
        <v>601</v>
      </c>
      <c r="F80" s="1">
        <v>0</v>
      </c>
    </row>
    <row r="81" spans="1:6" x14ac:dyDescent="0.3">
      <c r="A81" s="2">
        <v>43886</v>
      </c>
      <c r="B81" s="43">
        <v>0.11805555555555557</v>
      </c>
      <c r="C81" t="s">
        <v>650</v>
      </c>
      <c r="D81" t="s">
        <v>588</v>
      </c>
      <c r="E81" t="s">
        <v>618</v>
      </c>
      <c r="F81" s="1">
        <v>0</v>
      </c>
    </row>
    <row r="82" spans="1:6" x14ac:dyDescent="0.3">
      <c r="A82" s="2">
        <v>43887</v>
      </c>
      <c r="B82" s="43">
        <v>0.19097222222222221</v>
      </c>
      <c r="C82" t="s">
        <v>651</v>
      </c>
      <c r="D82" t="s">
        <v>612</v>
      </c>
      <c r="E82" t="s">
        <v>586</v>
      </c>
      <c r="F82" s="1">
        <v>0</v>
      </c>
    </row>
    <row r="83" spans="1:6" x14ac:dyDescent="0.3">
      <c r="A83" s="2">
        <v>43888</v>
      </c>
      <c r="B83" s="43">
        <v>0.38194444444444442</v>
      </c>
      <c r="C83" t="s">
        <v>650</v>
      </c>
      <c r="D83" t="s">
        <v>588</v>
      </c>
      <c r="E83" t="s">
        <v>601</v>
      </c>
      <c r="F83" s="1">
        <v>0</v>
      </c>
    </row>
    <row r="84" spans="1:6" x14ac:dyDescent="0.3">
      <c r="A84" s="2">
        <v>43888</v>
      </c>
      <c r="B84" s="43">
        <v>0.48888888888888887</v>
      </c>
      <c r="C84" t="s">
        <v>649</v>
      </c>
      <c r="D84" t="s">
        <v>602</v>
      </c>
      <c r="E84" t="s">
        <v>586</v>
      </c>
      <c r="F84" s="1">
        <v>0</v>
      </c>
    </row>
    <row r="85" spans="1:6" x14ac:dyDescent="0.3">
      <c r="A85" s="2">
        <v>43888</v>
      </c>
      <c r="B85" s="43">
        <v>0.58333333333333337</v>
      </c>
      <c r="C85" t="s">
        <v>650</v>
      </c>
      <c r="D85" t="s">
        <v>595</v>
      </c>
      <c r="E85" t="s">
        <v>623</v>
      </c>
      <c r="F85" s="1">
        <v>0</v>
      </c>
    </row>
    <row r="86" spans="1:6" x14ac:dyDescent="0.3">
      <c r="A86" s="2">
        <v>43888</v>
      </c>
      <c r="B86" s="43">
        <v>0.61111111111111105</v>
      </c>
      <c r="C86" t="s">
        <v>650</v>
      </c>
      <c r="D86" t="s">
        <v>590</v>
      </c>
      <c r="E86" t="s">
        <v>618</v>
      </c>
      <c r="F86" s="1">
        <v>0</v>
      </c>
    </row>
    <row r="87" spans="1:6" x14ac:dyDescent="0.3">
      <c r="A87" s="2">
        <v>43888</v>
      </c>
      <c r="B87" s="43">
        <v>0.64513888888888882</v>
      </c>
      <c r="C87" t="s">
        <v>650</v>
      </c>
      <c r="D87" t="s">
        <v>587</v>
      </c>
      <c r="E87" t="s">
        <v>605</v>
      </c>
      <c r="F87" s="1">
        <v>0</v>
      </c>
    </row>
    <row r="88" spans="1:6" x14ac:dyDescent="0.3">
      <c r="A88" s="2">
        <v>43890</v>
      </c>
      <c r="B88" s="43">
        <v>0.41597222222222219</v>
      </c>
      <c r="C88" t="s">
        <v>649</v>
      </c>
      <c r="D88" t="s">
        <v>590</v>
      </c>
      <c r="E88" t="s">
        <v>618</v>
      </c>
      <c r="F88" s="1">
        <v>0</v>
      </c>
    </row>
    <row r="89" spans="1:6" x14ac:dyDescent="0.3">
      <c r="A89" s="2">
        <v>43891</v>
      </c>
      <c r="B89" s="43">
        <v>0.59513888888888888</v>
      </c>
      <c r="C89" t="s">
        <v>651</v>
      </c>
      <c r="D89" t="s">
        <v>620</v>
      </c>
      <c r="E89" t="s">
        <v>618</v>
      </c>
      <c r="F89" s="1">
        <v>0</v>
      </c>
    </row>
    <row r="90" spans="1:6" x14ac:dyDescent="0.3">
      <c r="A90" s="2">
        <v>43892</v>
      </c>
      <c r="B90" s="43">
        <v>0.36249999999999999</v>
      </c>
      <c r="C90" t="s">
        <v>650</v>
      </c>
      <c r="D90" t="s">
        <v>590</v>
      </c>
      <c r="E90" t="s">
        <v>618</v>
      </c>
      <c r="F90" s="1">
        <v>0</v>
      </c>
    </row>
    <row r="91" spans="1:6" x14ac:dyDescent="0.3">
      <c r="A91" s="2">
        <v>43892</v>
      </c>
      <c r="B91" s="43">
        <v>0.36805555555555558</v>
      </c>
      <c r="C91" t="s">
        <v>649</v>
      </c>
      <c r="D91" t="s">
        <v>587</v>
      </c>
      <c r="E91" t="s">
        <v>601</v>
      </c>
      <c r="F91" s="1">
        <v>0</v>
      </c>
    </row>
    <row r="92" spans="1:6" x14ac:dyDescent="0.3">
      <c r="A92" s="2">
        <v>43892</v>
      </c>
      <c r="B92" s="43">
        <v>0.49305555555555558</v>
      </c>
      <c r="C92" t="s">
        <v>650</v>
      </c>
      <c r="D92" t="s">
        <v>587</v>
      </c>
      <c r="E92" t="s">
        <v>618</v>
      </c>
      <c r="F92" s="1">
        <v>0</v>
      </c>
    </row>
    <row r="93" spans="1:6" x14ac:dyDescent="0.3">
      <c r="A93" s="2">
        <v>43893</v>
      </c>
      <c r="B93" s="43">
        <v>0.45833333333333331</v>
      </c>
      <c r="C93" t="s">
        <v>649</v>
      </c>
      <c r="D93" t="s">
        <v>599</v>
      </c>
      <c r="E93" t="s">
        <v>618</v>
      </c>
      <c r="F93" s="1">
        <v>0</v>
      </c>
    </row>
    <row r="94" spans="1:6" x14ac:dyDescent="0.3">
      <c r="A94" s="2">
        <v>43893</v>
      </c>
      <c r="B94" s="43">
        <v>0.51111111111111118</v>
      </c>
      <c r="C94" t="s">
        <v>650</v>
      </c>
      <c r="D94" t="s">
        <v>587</v>
      </c>
      <c r="E94" t="s">
        <v>586</v>
      </c>
      <c r="F94" s="1">
        <v>0</v>
      </c>
    </row>
    <row r="95" spans="1:6" x14ac:dyDescent="0.3">
      <c r="A95" s="2">
        <v>43894</v>
      </c>
      <c r="B95" s="43">
        <v>0.52708333333333335</v>
      </c>
      <c r="C95" t="s">
        <v>652</v>
      </c>
      <c r="D95" t="s">
        <v>587</v>
      </c>
      <c r="E95" t="s">
        <v>586</v>
      </c>
      <c r="F95" s="1">
        <v>0</v>
      </c>
    </row>
    <row r="96" spans="1:6" x14ac:dyDescent="0.3">
      <c r="A96" s="2">
        <v>43894</v>
      </c>
      <c r="B96" s="43">
        <v>0.79166666666666663</v>
      </c>
      <c r="C96" t="s">
        <v>649</v>
      </c>
      <c r="D96" t="s">
        <v>600</v>
      </c>
      <c r="E96" t="s">
        <v>586</v>
      </c>
      <c r="F96" s="1">
        <v>0</v>
      </c>
    </row>
    <row r="97" spans="1:6" x14ac:dyDescent="0.3">
      <c r="A97" s="2">
        <v>43895</v>
      </c>
      <c r="B97" s="43">
        <v>0.70138888888888884</v>
      </c>
      <c r="C97" t="s">
        <v>649</v>
      </c>
      <c r="D97" t="s">
        <v>587</v>
      </c>
      <c r="E97" t="s">
        <v>622</v>
      </c>
      <c r="F97" s="1">
        <v>0</v>
      </c>
    </row>
    <row r="98" spans="1:6" x14ac:dyDescent="0.3">
      <c r="A98" s="2">
        <v>43896</v>
      </c>
      <c r="B98" s="43">
        <v>0.19791666666666666</v>
      </c>
      <c r="C98" t="s">
        <v>649</v>
      </c>
      <c r="D98" t="s">
        <v>590</v>
      </c>
      <c r="E98" t="s">
        <v>605</v>
      </c>
      <c r="F98" s="1">
        <v>0</v>
      </c>
    </row>
    <row r="99" spans="1:6" x14ac:dyDescent="0.3">
      <c r="A99" s="2">
        <v>43896</v>
      </c>
      <c r="B99" s="43">
        <v>0.2986111111111111</v>
      </c>
      <c r="C99" t="s">
        <v>649</v>
      </c>
      <c r="D99" t="s">
        <v>587</v>
      </c>
      <c r="E99" t="s">
        <v>605</v>
      </c>
      <c r="F99" s="1">
        <v>0</v>
      </c>
    </row>
    <row r="100" spans="1:6" x14ac:dyDescent="0.3">
      <c r="A100" s="2">
        <v>43896</v>
      </c>
      <c r="B100" s="43">
        <v>0.55625000000000002</v>
      </c>
      <c r="C100" t="s">
        <v>650</v>
      </c>
      <c r="D100" t="s">
        <v>611</v>
      </c>
      <c r="E100" t="s">
        <v>622</v>
      </c>
      <c r="F100" s="1">
        <v>0</v>
      </c>
    </row>
    <row r="101" spans="1:6" x14ac:dyDescent="0.3">
      <c r="A101" s="2">
        <v>43896</v>
      </c>
      <c r="B101" s="43">
        <v>0.70138888888888884</v>
      </c>
      <c r="C101" t="s">
        <v>650</v>
      </c>
      <c r="D101" t="s">
        <v>587</v>
      </c>
      <c r="E101" t="s">
        <v>618</v>
      </c>
      <c r="F101" s="1">
        <v>0</v>
      </c>
    </row>
    <row r="102" spans="1:6" x14ac:dyDescent="0.3">
      <c r="A102" s="2">
        <v>43897</v>
      </c>
      <c r="B102" s="43">
        <v>0.4993055555555555</v>
      </c>
      <c r="C102" t="s">
        <v>651</v>
      </c>
      <c r="D102" t="s">
        <v>611</v>
      </c>
      <c r="E102" t="s">
        <v>586</v>
      </c>
      <c r="F102" s="1">
        <v>0</v>
      </c>
    </row>
    <row r="103" spans="1:6" x14ac:dyDescent="0.3">
      <c r="A103" s="2">
        <v>43898</v>
      </c>
      <c r="B103" s="43">
        <v>0.15972222222222224</v>
      </c>
      <c r="C103" t="s">
        <v>650</v>
      </c>
      <c r="D103" t="s">
        <v>590</v>
      </c>
      <c r="E103" t="s">
        <v>618</v>
      </c>
      <c r="F103" s="1">
        <v>0</v>
      </c>
    </row>
    <row r="104" spans="1:6" x14ac:dyDescent="0.3">
      <c r="A104" s="2">
        <v>43898</v>
      </c>
      <c r="B104" s="43">
        <v>0.5</v>
      </c>
      <c r="C104" t="s">
        <v>649</v>
      </c>
      <c r="D104" t="s">
        <v>590</v>
      </c>
      <c r="E104" t="s">
        <v>618</v>
      </c>
      <c r="F104" s="1">
        <v>0</v>
      </c>
    </row>
    <row r="105" spans="1:6" x14ac:dyDescent="0.3">
      <c r="A105" s="2">
        <v>43899</v>
      </c>
      <c r="B105" s="43">
        <v>0.44791666666666669</v>
      </c>
      <c r="C105" t="s">
        <v>650</v>
      </c>
      <c r="D105" t="s">
        <v>587</v>
      </c>
      <c r="E105" t="s">
        <v>618</v>
      </c>
      <c r="F105" s="1">
        <v>0</v>
      </c>
    </row>
    <row r="106" spans="1:6" x14ac:dyDescent="0.3">
      <c r="A106" s="2">
        <v>43899</v>
      </c>
      <c r="B106" s="43">
        <v>0.57291666666666663</v>
      </c>
      <c r="C106" t="s">
        <v>652</v>
      </c>
      <c r="D106" t="s">
        <v>592</v>
      </c>
      <c r="E106" t="s">
        <v>586</v>
      </c>
      <c r="F106" s="1">
        <v>0</v>
      </c>
    </row>
    <row r="107" spans="1:6" x14ac:dyDescent="0.3">
      <c r="A107" s="2">
        <v>43899</v>
      </c>
      <c r="B107" s="43">
        <v>0.65555555555555556</v>
      </c>
      <c r="C107" t="s">
        <v>650</v>
      </c>
      <c r="D107" t="s">
        <v>613</v>
      </c>
      <c r="E107" t="s">
        <v>586</v>
      </c>
      <c r="F107" s="1">
        <v>0</v>
      </c>
    </row>
    <row r="108" spans="1:6" x14ac:dyDescent="0.3">
      <c r="A108" s="2">
        <v>43900</v>
      </c>
      <c r="B108" s="43">
        <v>0.25555555555555559</v>
      </c>
      <c r="C108" t="s">
        <v>651</v>
      </c>
      <c r="D108" t="s">
        <v>602</v>
      </c>
      <c r="E108" t="s">
        <v>605</v>
      </c>
      <c r="F108" s="1">
        <v>0</v>
      </c>
    </row>
    <row r="109" spans="1:6" x14ac:dyDescent="0.3">
      <c r="A109" s="2">
        <v>43902</v>
      </c>
      <c r="B109" s="43">
        <v>0.39583333333333331</v>
      </c>
      <c r="C109" t="s">
        <v>649</v>
      </c>
      <c r="D109" t="s">
        <v>590</v>
      </c>
      <c r="E109" t="s">
        <v>618</v>
      </c>
      <c r="F109" s="1">
        <v>0</v>
      </c>
    </row>
    <row r="110" spans="1:6" x14ac:dyDescent="0.3">
      <c r="A110" s="2">
        <v>43902</v>
      </c>
      <c r="B110" s="43">
        <v>0.57291666666666663</v>
      </c>
      <c r="C110" t="s">
        <v>649</v>
      </c>
      <c r="D110" t="s">
        <v>588</v>
      </c>
      <c r="E110" t="s">
        <v>598</v>
      </c>
      <c r="F110" s="1">
        <v>0</v>
      </c>
    </row>
    <row r="111" spans="1:6" x14ac:dyDescent="0.3">
      <c r="A111" s="2">
        <v>43902</v>
      </c>
      <c r="B111" s="43">
        <v>0.94791666666666663</v>
      </c>
      <c r="C111" t="s">
        <v>650</v>
      </c>
      <c r="D111" t="s">
        <v>587</v>
      </c>
      <c r="E111" t="s">
        <v>586</v>
      </c>
      <c r="F111" s="1">
        <v>1</v>
      </c>
    </row>
    <row r="112" spans="1:6" x14ac:dyDescent="0.3">
      <c r="A112" s="2">
        <v>43904</v>
      </c>
      <c r="B112" s="43">
        <v>0.21875</v>
      </c>
      <c r="C112" t="s">
        <v>649</v>
      </c>
      <c r="D112" t="s">
        <v>609</v>
      </c>
      <c r="E112" t="s">
        <v>608</v>
      </c>
      <c r="F112" s="1">
        <v>0</v>
      </c>
    </row>
    <row r="113" spans="1:6" x14ac:dyDescent="0.3">
      <c r="A113" s="2">
        <v>43904</v>
      </c>
      <c r="B113" s="43">
        <v>0.33749999999999997</v>
      </c>
      <c r="C113" t="s">
        <v>649</v>
      </c>
      <c r="D113" t="s">
        <v>602</v>
      </c>
      <c r="E113" t="s">
        <v>622</v>
      </c>
      <c r="F113" s="1">
        <v>0</v>
      </c>
    </row>
    <row r="114" spans="1:6" x14ac:dyDescent="0.3">
      <c r="A114" s="2">
        <v>43908</v>
      </c>
      <c r="B114" s="43">
        <v>0.43055555555555558</v>
      </c>
      <c r="C114" t="s">
        <v>652</v>
      </c>
      <c r="D114" t="s">
        <v>587</v>
      </c>
      <c r="E114" t="s">
        <v>624</v>
      </c>
      <c r="F114" s="1">
        <v>0</v>
      </c>
    </row>
    <row r="115" spans="1:6" x14ac:dyDescent="0.3">
      <c r="A115" s="2">
        <v>43908</v>
      </c>
      <c r="B115" s="43">
        <v>0.52083333333333337</v>
      </c>
      <c r="C115" t="s">
        <v>650</v>
      </c>
      <c r="D115" t="s">
        <v>599</v>
      </c>
      <c r="E115" t="s">
        <v>601</v>
      </c>
      <c r="F115" s="1">
        <v>0</v>
      </c>
    </row>
    <row r="116" spans="1:6" x14ac:dyDescent="0.3">
      <c r="A116" s="2">
        <v>43908</v>
      </c>
      <c r="B116" s="43">
        <v>0.57291666666666663</v>
      </c>
      <c r="C116" t="s">
        <v>652</v>
      </c>
      <c r="D116" t="s">
        <v>590</v>
      </c>
      <c r="E116" t="s">
        <v>586</v>
      </c>
      <c r="F116" s="1">
        <v>0</v>
      </c>
    </row>
    <row r="117" spans="1:6" x14ac:dyDescent="0.3">
      <c r="A117" s="2">
        <v>43908</v>
      </c>
      <c r="B117" s="43">
        <v>0.66111111111111109</v>
      </c>
      <c r="C117" t="s">
        <v>652</v>
      </c>
      <c r="D117" t="s">
        <v>594</v>
      </c>
      <c r="E117" t="s">
        <v>586</v>
      </c>
      <c r="F117" s="1">
        <v>0</v>
      </c>
    </row>
    <row r="118" spans="1:6" x14ac:dyDescent="0.3">
      <c r="A118" s="2">
        <v>43909</v>
      </c>
      <c r="B118" s="43">
        <v>0.55555555555555558</v>
      </c>
      <c r="C118" t="s">
        <v>649</v>
      </c>
      <c r="D118" t="s">
        <v>587</v>
      </c>
      <c r="E118" t="s">
        <v>605</v>
      </c>
      <c r="F118" s="1">
        <v>0</v>
      </c>
    </row>
    <row r="119" spans="1:6" x14ac:dyDescent="0.3">
      <c r="A119" s="2">
        <v>43909</v>
      </c>
      <c r="B119" s="43">
        <v>0.74930555555555556</v>
      </c>
      <c r="C119" t="s">
        <v>651</v>
      </c>
      <c r="D119" t="s">
        <v>587</v>
      </c>
      <c r="E119" t="s">
        <v>598</v>
      </c>
      <c r="F119" s="1">
        <v>0</v>
      </c>
    </row>
    <row r="120" spans="1:6" x14ac:dyDescent="0.3">
      <c r="A120" s="2">
        <v>43910</v>
      </c>
      <c r="B120" s="43">
        <v>0.83333333333333337</v>
      </c>
      <c r="C120" t="s">
        <v>651</v>
      </c>
      <c r="D120" t="s">
        <v>590</v>
      </c>
      <c r="E120" t="s">
        <v>586</v>
      </c>
      <c r="F120" s="1">
        <v>0</v>
      </c>
    </row>
    <row r="121" spans="1:6" x14ac:dyDescent="0.3">
      <c r="A121" s="2">
        <v>43914</v>
      </c>
      <c r="B121" s="43">
        <v>0.60763888888888895</v>
      </c>
      <c r="C121" t="s">
        <v>652</v>
      </c>
      <c r="D121" t="s">
        <v>590</v>
      </c>
      <c r="E121" t="s">
        <v>618</v>
      </c>
      <c r="F121" s="1">
        <v>0</v>
      </c>
    </row>
    <row r="122" spans="1:6" x14ac:dyDescent="0.3">
      <c r="A122" s="2">
        <v>43915</v>
      </c>
      <c r="B122" s="43">
        <v>0.8041666666666667</v>
      </c>
      <c r="C122" t="s">
        <v>650</v>
      </c>
      <c r="D122" t="s">
        <v>587</v>
      </c>
      <c r="E122" t="s">
        <v>608</v>
      </c>
      <c r="F122" s="1">
        <v>0</v>
      </c>
    </row>
    <row r="123" spans="1:6" x14ac:dyDescent="0.3">
      <c r="A123" s="2">
        <v>43915</v>
      </c>
      <c r="B123" s="43">
        <v>0.8569444444444444</v>
      </c>
      <c r="C123" t="s">
        <v>651</v>
      </c>
      <c r="D123" t="s">
        <v>602</v>
      </c>
      <c r="E123" t="s">
        <v>586</v>
      </c>
      <c r="F123" s="1">
        <v>0</v>
      </c>
    </row>
    <row r="124" spans="1:6" x14ac:dyDescent="0.3">
      <c r="A124" s="2">
        <v>43916</v>
      </c>
      <c r="B124" s="43">
        <v>0.47916666666666669</v>
      </c>
      <c r="C124" t="s">
        <v>649</v>
      </c>
      <c r="D124" t="s">
        <v>588</v>
      </c>
      <c r="E124" t="s">
        <v>618</v>
      </c>
      <c r="F124" s="1">
        <v>0</v>
      </c>
    </row>
    <row r="125" spans="1:6" x14ac:dyDescent="0.3">
      <c r="A125" s="2">
        <v>43916</v>
      </c>
      <c r="B125" s="43">
        <v>0.50347222222222221</v>
      </c>
      <c r="C125" t="s">
        <v>652</v>
      </c>
      <c r="D125" t="s">
        <v>587</v>
      </c>
      <c r="E125" t="s">
        <v>586</v>
      </c>
      <c r="F125" s="1">
        <v>0</v>
      </c>
    </row>
    <row r="126" spans="1:6" x14ac:dyDescent="0.3">
      <c r="A126" s="2">
        <v>43922</v>
      </c>
      <c r="B126" s="43">
        <v>0.56736111111111109</v>
      </c>
      <c r="C126" t="s">
        <v>650</v>
      </c>
      <c r="D126" t="s">
        <v>587</v>
      </c>
      <c r="E126" t="s">
        <v>586</v>
      </c>
      <c r="F126" s="1">
        <v>0</v>
      </c>
    </row>
    <row r="127" spans="1:6" x14ac:dyDescent="0.3">
      <c r="A127" s="2">
        <v>43924</v>
      </c>
      <c r="B127" s="43">
        <v>0.43194444444444446</v>
      </c>
      <c r="C127" t="s">
        <v>652</v>
      </c>
      <c r="D127" t="s">
        <v>606</v>
      </c>
      <c r="E127" t="s">
        <v>618</v>
      </c>
      <c r="F127" s="1">
        <v>0</v>
      </c>
    </row>
    <row r="128" spans="1:6" x14ac:dyDescent="0.3">
      <c r="A128" s="2">
        <v>43931</v>
      </c>
      <c r="B128" s="43">
        <v>0.63888888888888895</v>
      </c>
      <c r="C128" t="s">
        <v>650</v>
      </c>
      <c r="D128" t="s">
        <v>590</v>
      </c>
      <c r="E128" t="s">
        <v>586</v>
      </c>
      <c r="F128" s="1">
        <v>2</v>
      </c>
    </row>
    <row r="129" spans="1:6" x14ac:dyDescent="0.3">
      <c r="A129" s="2">
        <v>43944</v>
      </c>
      <c r="B129" s="43">
        <v>0.64583333333333337</v>
      </c>
      <c r="C129" t="s">
        <v>652</v>
      </c>
      <c r="D129" t="s">
        <v>590</v>
      </c>
      <c r="E129" t="s">
        <v>598</v>
      </c>
      <c r="F129" s="1">
        <v>0</v>
      </c>
    </row>
    <row r="130" spans="1:6" x14ac:dyDescent="0.3">
      <c r="A130" s="2">
        <v>43945</v>
      </c>
      <c r="B130" s="43">
        <v>0.85902777777777783</v>
      </c>
      <c r="C130" t="s">
        <v>651</v>
      </c>
      <c r="D130" t="s">
        <v>587</v>
      </c>
      <c r="E130" t="s">
        <v>622</v>
      </c>
      <c r="F130" s="1">
        <v>0</v>
      </c>
    </row>
    <row r="131" spans="1:6" x14ac:dyDescent="0.3">
      <c r="A131" s="2">
        <v>43950</v>
      </c>
      <c r="B131" s="43">
        <v>0.5</v>
      </c>
      <c r="C131" t="s">
        <v>651</v>
      </c>
      <c r="D131" t="s">
        <v>585</v>
      </c>
      <c r="E131" t="s">
        <v>586</v>
      </c>
      <c r="F131" s="1">
        <v>0</v>
      </c>
    </row>
    <row r="132" spans="1:6" x14ac:dyDescent="0.3">
      <c r="A132" s="2">
        <v>43951</v>
      </c>
      <c r="B132" s="43">
        <v>0.17708333333333334</v>
      </c>
      <c r="C132" t="s">
        <v>651</v>
      </c>
      <c r="D132" t="s">
        <v>587</v>
      </c>
      <c r="E132" t="s">
        <v>618</v>
      </c>
      <c r="F132" s="1">
        <v>0</v>
      </c>
    </row>
    <row r="133" spans="1:6" x14ac:dyDescent="0.3">
      <c r="A133" s="2">
        <v>43951</v>
      </c>
      <c r="B133" s="43">
        <v>0.24305555555555555</v>
      </c>
      <c r="C133" t="s">
        <v>651</v>
      </c>
      <c r="D133" t="s">
        <v>587</v>
      </c>
      <c r="E133" t="s">
        <v>624</v>
      </c>
      <c r="F133" s="1">
        <v>0</v>
      </c>
    </row>
    <row r="134" spans="1:6" x14ac:dyDescent="0.3">
      <c r="A134" s="2">
        <v>43953</v>
      </c>
      <c r="B134" s="43">
        <v>0.4861111111111111</v>
      </c>
      <c r="C134" t="s">
        <v>651</v>
      </c>
      <c r="D134" t="s">
        <v>594</v>
      </c>
      <c r="E134" t="s">
        <v>591</v>
      </c>
      <c r="F134" s="1">
        <v>1</v>
      </c>
    </row>
    <row r="135" spans="1:6" x14ac:dyDescent="0.3">
      <c r="A135" s="2">
        <v>43954</v>
      </c>
      <c r="B135" s="43">
        <v>0.48958333333333331</v>
      </c>
      <c r="C135" t="s">
        <v>649</v>
      </c>
      <c r="D135" t="s">
        <v>599</v>
      </c>
      <c r="E135" t="s">
        <v>624</v>
      </c>
      <c r="F135" s="1">
        <v>0</v>
      </c>
    </row>
    <row r="136" spans="1:6" x14ac:dyDescent="0.3">
      <c r="A136" s="2">
        <v>43954</v>
      </c>
      <c r="B136" s="43">
        <v>0.55208333333333337</v>
      </c>
      <c r="C136" t="s">
        <v>652</v>
      </c>
      <c r="D136" t="s">
        <v>599</v>
      </c>
      <c r="E136" t="s">
        <v>586</v>
      </c>
      <c r="F136" s="1">
        <v>0</v>
      </c>
    </row>
    <row r="137" spans="1:6" x14ac:dyDescent="0.3">
      <c r="A137" s="2">
        <v>43954</v>
      </c>
      <c r="B137" s="43">
        <v>0.83680555555555547</v>
      </c>
      <c r="C137" t="s">
        <v>650</v>
      </c>
      <c r="D137" t="s">
        <v>599</v>
      </c>
      <c r="E137" t="s">
        <v>586</v>
      </c>
      <c r="F137" s="1">
        <v>0</v>
      </c>
    </row>
    <row r="138" spans="1:6" x14ac:dyDescent="0.3">
      <c r="A138" s="2">
        <v>43961</v>
      </c>
      <c r="B138" s="43">
        <v>0.76527777777777783</v>
      </c>
      <c r="C138" t="s">
        <v>652</v>
      </c>
      <c r="D138" t="s">
        <v>590</v>
      </c>
      <c r="E138" t="s">
        <v>586</v>
      </c>
      <c r="F138" s="1">
        <v>0</v>
      </c>
    </row>
    <row r="139" spans="1:6" x14ac:dyDescent="0.3">
      <c r="A139" s="2">
        <v>43962</v>
      </c>
      <c r="B139" s="43">
        <v>0.39583333333333331</v>
      </c>
      <c r="C139" t="s">
        <v>652</v>
      </c>
      <c r="D139" t="s">
        <v>590</v>
      </c>
      <c r="E139" t="s">
        <v>618</v>
      </c>
      <c r="F139" s="1">
        <v>0</v>
      </c>
    </row>
    <row r="140" spans="1:6" x14ac:dyDescent="0.3">
      <c r="A140" s="2">
        <v>43962</v>
      </c>
      <c r="B140" s="43">
        <v>0.50208333333333333</v>
      </c>
      <c r="C140" t="s">
        <v>649</v>
      </c>
      <c r="D140" t="s">
        <v>587</v>
      </c>
      <c r="E140" t="s">
        <v>603</v>
      </c>
      <c r="F140" s="1">
        <v>0</v>
      </c>
    </row>
    <row r="141" spans="1:6" x14ac:dyDescent="0.3">
      <c r="A141" s="2">
        <v>43963</v>
      </c>
      <c r="B141" s="43">
        <v>0.38194444444444442</v>
      </c>
      <c r="C141" t="s">
        <v>649</v>
      </c>
      <c r="D141" t="s">
        <v>587</v>
      </c>
      <c r="E141" t="s">
        <v>591</v>
      </c>
      <c r="F141" s="1">
        <v>0</v>
      </c>
    </row>
    <row r="142" spans="1:6" x14ac:dyDescent="0.3">
      <c r="A142" s="2">
        <v>43965</v>
      </c>
      <c r="B142" s="43">
        <v>0.41666666666666669</v>
      </c>
      <c r="C142" t="s">
        <v>650</v>
      </c>
      <c r="D142" t="s">
        <v>587</v>
      </c>
      <c r="E142" t="s">
        <v>586</v>
      </c>
      <c r="F142" s="1">
        <v>0</v>
      </c>
    </row>
    <row r="143" spans="1:6" x14ac:dyDescent="0.3">
      <c r="A143" s="2">
        <v>43968</v>
      </c>
      <c r="B143" s="43">
        <v>0.91319444444444453</v>
      </c>
      <c r="C143" t="s">
        <v>650</v>
      </c>
      <c r="D143" t="s">
        <v>587</v>
      </c>
      <c r="E143" t="s">
        <v>618</v>
      </c>
      <c r="F143" s="1">
        <v>0</v>
      </c>
    </row>
    <row r="144" spans="1:6" x14ac:dyDescent="0.3">
      <c r="A144" s="2">
        <v>43969</v>
      </c>
      <c r="B144" s="43">
        <v>0.45833333333333331</v>
      </c>
      <c r="C144" t="s">
        <v>650</v>
      </c>
      <c r="D144" t="s">
        <v>609</v>
      </c>
      <c r="E144" t="s">
        <v>586</v>
      </c>
      <c r="F144" s="1">
        <v>0</v>
      </c>
    </row>
    <row r="145" spans="1:6" x14ac:dyDescent="0.3">
      <c r="A145" s="2">
        <v>43971</v>
      </c>
      <c r="B145" s="43">
        <v>0.12986111111111112</v>
      </c>
      <c r="C145" t="s">
        <v>652</v>
      </c>
      <c r="D145" t="s">
        <v>614</v>
      </c>
      <c r="E145" t="s">
        <v>586</v>
      </c>
      <c r="F145" s="1">
        <v>0</v>
      </c>
    </row>
    <row r="146" spans="1:6" x14ac:dyDescent="0.3">
      <c r="A146" s="2">
        <v>43971</v>
      </c>
      <c r="B146" s="43">
        <v>0.13194444444444445</v>
      </c>
      <c r="C146" t="s">
        <v>650</v>
      </c>
      <c r="D146" t="s">
        <v>585</v>
      </c>
      <c r="E146" t="s">
        <v>586</v>
      </c>
      <c r="F146" s="1">
        <v>0</v>
      </c>
    </row>
    <row r="147" spans="1:6" x14ac:dyDescent="0.3">
      <c r="A147" s="2">
        <v>43977</v>
      </c>
      <c r="B147" s="43">
        <v>0.43541666666666662</v>
      </c>
      <c r="C147" t="s">
        <v>650</v>
      </c>
      <c r="D147" t="s">
        <v>606</v>
      </c>
      <c r="E147" t="s">
        <v>618</v>
      </c>
      <c r="F147" s="1">
        <v>0</v>
      </c>
    </row>
    <row r="148" spans="1:6" x14ac:dyDescent="0.3">
      <c r="A148" s="2">
        <v>43977</v>
      </c>
      <c r="B148" s="43">
        <v>0.4375</v>
      </c>
      <c r="C148" t="s">
        <v>651</v>
      </c>
      <c r="D148" t="s">
        <v>606</v>
      </c>
      <c r="E148" t="s">
        <v>618</v>
      </c>
      <c r="F148" s="1">
        <v>0</v>
      </c>
    </row>
    <row r="149" spans="1:6" x14ac:dyDescent="0.3">
      <c r="A149" s="2">
        <v>43979</v>
      </c>
      <c r="B149" s="43">
        <v>0.69791666666666663</v>
      </c>
      <c r="C149" t="s">
        <v>650</v>
      </c>
      <c r="D149" t="s">
        <v>590</v>
      </c>
      <c r="E149" t="s">
        <v>624</v>
      </c>
      <c r="F149" s="1">
        <v>0</v>
      </c>
    </row>
    <row r="150" spans="1:6" x14ac:dyDescent="0.3">
      <c r="A150" s="2">
        <v>43984</v>
      </c>
      <c r="B150" s="43">
        <v>0.45833333333333331</v>
      </c>
      <c r="C150" t="s">
        <v>649</v>
      </c>
      <c r="D150" t="s">
        <v>587</v>
      </c>
      <c r="E150" t="s">
        <v>586</v>
      </c>
      <c r="F150" s="1">
        <v>0</v>
      </c>
    </row>
    <row r="151" spans="1:6" x14ac:dyDescent="0.3">
      <c r="A151" s="2">
        <v>43984</v>
      </c>
      <c r="B151" s="43">
        <v>0.75</v>
      </c>
      <c r="C151" t="s">
        <v>650</v>
      </c>
      <c r="D151" t="s">
        <v>590</v>
      </c>
      <c r="E151" t="s">
        <v>591</v>
      </c>
      <c r="F151" s="1">
        <v>0</v>
      </c>
    </row>
    <row r="152" spans="1:6" x14ac:dyDescent="0.3">
      <c r="A152" s="2">
        <v>43985</v>
      </c>
      <c r="B152" s="43">
        <v>0.625</v>
      </c>
      <c r="C152" t="s">
        <v>650</v>
      </c>
      <c r="D152" t="s">
        <v>611</v>
      </c>
      <c r="E152" t="s">
        <v>586</v>
      </c>
      <c r="F152" s="1">
        <v>0</v>
      </c>
    </row>
    <row r="153" spans="1:6" x14ac:dyDescent="0.3">
      <c r="A153" s="2">
        <v>43986</v>
      </c>
      <c r="B153" s="43">
        <v>0.5</v>
      </c>
      <c r="C153" t="s">
        <v>652</v>
      </c>
      <c r="D153" t="s">
        <v>599</v>
      </c>
      <c r="E153" t="s">
        <v>586</v>
      </c>
      <c r="F153" s="1">
        <v>0</v>
      </c>
    </row>
    <row r="154" spans="1:6" x14ac:dyDescent="0.3">
      <c r="A154" s="2">
        <v>43987</v>
      </c>
      <c r="B154" s="43">
        <v>0.33194444444444443</v>
      </c>
      <c r="C154" t="s">
        <v>652</v>
      </c>
      <c r="D154" t="s">
        <v>588</v>
      </c>
      <c r="E154" t="s">
        <v>586</v>
      </c>
      <c r="F154" s="1">
        <v>0</v>
      </c>
    </row>
    <row r="155" spans="1:6" x14ac:dyDescent="0.3">
      <c r="A155" s="2">
        <v>43987</v>
      </c>
      <c r="B155" s="43">
        <v>0.55902777777777779</v>
      </c>
      <c r="C155" t="s">
        <v>652</v>
      </c>
      <c r="D155" t="s">
        <v>588</v>
      </c>
      <c r="E155" t="s">
        <v>598</v>
      </c>
      <c r="F155" s="1">
        <v>0</v>
      </c>
    </row>
    <row r="156" spans="1:6" x14ac:dyDescent="0.3">
      <c r="A156" s="2">
        <v>43991</v>
      </c>
      <c r="B156" s="43">
        <v>0.5</v>
      </c>
      <c r="C156" t="s">
        <v>652</v>
      </c>
      <c r="D156" t="s">
        <v>588</v>
      </c>
      <c r="E156" t="s">
        <v>586</v>
      </c>
      <c r="F156" s="1">
        <v>0</v>
      </c>
    </row>
    <row r="157" spans="1:6" x14ac:dyDescent="0.3">
      <c r="A157" s="2">
        <v>43991</v>
      </c>
      <c r="B157" s="43">
        <v>0.61041666666666672</v>
      </c>
      <c r="C157" t="s">
        <v>651</v>
      </c>
      <c r="D157" t="s">
        <v>592</v>
      </c>
      <c r="E157" t="s">
        <v>618</v>
      </c>
      <c r="F157" s="1">
        <v>0</v>
      </c>
    </row>
    <row r="158" spans="1:6" x14ac:dyDescent="0.3">
      <c r="A158" s="2">
        <v>43991</v>
      </c>
      <c r="B158" s="43">
        <v>0.82291666666666663</v>
      </c>
      <c r="C158" t="s">
        <v>650</v>
      </c>
      <c r="D158" t="s">
        <v>587</v>
      </c>
      <c r="E158" t="s">
        <v>586</v>
      </c>
      <c r="F158" s="1">
        <v>1</v>
      </c>
    </row>
    <row r="159" spans="1:6" x14ac:dyDescent="0.3">
      <c r="A159" s="2">
        <v>43993</v>
      </c>
      <c r="B159" s="43">
        <v>0.42152777777777778</v>
      </c>
      <c r="C159" t="s">
        <v>651</v>
      </c>
      <c r="D159" t="s">
        <v>587</v>
      </c>
      <c r="E159" t="s">
        <v>586</v>
      </c>
      <c r="F159" s="1">
        <v>0</v>
      </c>
    </row>
    <row r="160" spans="1:6" x14ac:dyDescent="0.3">
      <c r="A160" s="2">
        <v>43993</v>
      </c>
      <c r="B160" s="43">
        <v>0.54861111111111105</v>
      </c>
      <c r="C160" t="s">
        <v>650</v>
      </c>
      <c r="D160" t="s">
        <v>604</v>
      </c>
      <c r="E160" t="s">
        <v>605</v>
      </c>
      <c r="F160" s="1">
        <v>0</v>
      </c>
    </row>
    <row r="161" spans="1:6" x14ac:dyDescent="0.3">
      <c r="A161" s="2">
        <v>43994</v>
      </c>
      <c r="B161" s="43">
        <v>0.39374999999999999</v>
      </c>
      <c r="C161" t="s">
        <v>651</v>
      </c>
      <c r="D161" t="s">
        <v>615</v>
      </c>
      <c r="E161" t="s">
        <v>586</v>
      </c>
      <c r="F161" s="1">
        <v>0</v>
      </c>
    </row>
    <row r="162" spans="1:6" x14ac:dyDescent="0.3">
      <c r="A162" s="2">
        <v>43994</v>
      </c>
      <c r="B162" s="43">
        <v>0.54027777777777775</v>
      </c>
      <c r="C162" t="s">
        <v>649</v>
      </c>
      <c r="D162" t="s">
        <v>587</v>
      </c>
      <c r="E162" t="s">
        <v>586</v>
      </c>
      <c r="F162" s="1">
        <v>1</v>
      </c>
    </row>
    <row r="163" spans="1:6" x14ac:dyDescent="0.3">
      <c r="A163" s="2">
        <v>43998</v>
      </c>
      <c r="B163" s="43">
        <v>0.44444444444444442</v>
      </c>
      <c r="C163" t="s">
        <v>652</v>
      </c>
      <c r="D163" t="s">
        <v>590</v>
      </c>
      <c r="E163" t="s">
        <v>618</v>
      </c>
      <c r="F163" s="1">
        <v>4</v>
      </c>
    </row>
    <row r="164" spans="1:6" x14ac:dyDescent="0.3">
      <c r="A164" s="2">
        <v>43999</v>
      </c>
      <c r="B164" s="43">
        <v>0.66666666666666663</v>
      </c>
      <c r="C164" t="s">
        <v>650</v>
      </c>
      <c r="D164" t="s">
        <v>587</v>
      </c>
      <c r="E164" t="s">
        <v>608</v>
      </c>
      <c r="F164" s="1">
        <v>1</v>
      </c>
    </row>
    <row r="165" spans="1:6" x14ac:dyDescent="0.3">
      <c r="A165" s="2">
        <v>44002</v>
      </c>
      <c r="B165" s="43">
        <v>0.59027777777777779</v>
      </c>
      <c r="C165" t="s">
        <v>652</v>
      </c>
      <c r="D165" t="s">
        <v>616</v>
      </c>
      <c r="E165" t="s">
        <v>586</v>
      </c>
      <c r="F165" s="1">
        <v>0</v>
      </c>
    </row>
    <row r="166" spans="1:6" x14ac:dyDescent="0.3">
      <c r="A166" s="2">
        <v>44002</v>
      </c>
      <c r="B166" s="43">
        <v>0.72986111111111107</v>
      </c>
      <c r="C166" t="s">
        <v>650</v>
      </c>
      <c r="D166" t="s">
        <v>590</v>
      </c>
      <c r="E166" t="s">
        <v>586</v>
      </c>
      <c r="F166" s="1">
        <v>0</v>
      </c>
    </row>
    <row r="167" spans="1:6" x14ac:dyDescent="0.3">
      <c r="A167" s="2">
        <v>44004</v>
      </c>
      <c r="B167" s="43">
        <v>0.51736111111111105</v>
      </c>
      <c r="C167" t="s">
        <v>650</v>
      </c>
      <c r="D167" t="s">
        <v>587</v>
      </c>
      <c r="E167" t="s">
        <v>623</v>
      </c>
      <c r="F167" s="1">
        <v>0</v>
      </c>
    </row>
    <row r="168" spans="1:6" x14ac:dyDescent="0.3">
      <c r="A168" s="2">
        <v>44005</v>
      </c>
      <c r="B168" s="43">
        <v>0.56527777777777777</v>
      </c>
      <c r="C168" t="s">
        <v>651</v>
      </c>
      <c r="D168" t="s">
        <v>617</v>
      </c>
      <c r="E168" t="s">
        <v>586</v>
      </c>
      <c r="F168" s="1">
        <v>0</v>
      </c>
    </row>
    <row r="169" spans="1:6" x14ac:dyDescent="0.3">
      <c r="A169" s="2">
        <v>44005</v>
      </c>
      <c r="B169" s="43">
        <v>0.72777777777777775</v>
      </c>
      <c r="C169" t="s">
        <v>652</v>
      </c>
      <c r="D169" t="s">
        <v>602</v>
      </c>
      <c r="E169" t="s">
        <v>586</v>
      </c>
      <c r="F169" s="1">
        <v>0</v>
      </c>
    </row>
    <row r="170" spans="1:6" x14ac:dyDescent="0.3">
      <c r="A170" s="2">
        <v>44005</v>
      </c>
      <c r="B170" s="43">
        <v>0.75624999999999998</v>
      </c>
      <c r="C170" t="s">
        <v>650</v>
      </c>
      <c r="D170" t="s">
        <v>590</v>
      </c>
      <c r="E170" t="s">
        <v>622</v>
      </c>
      <c r="F170" s="1">
        <v>1</v>
      </c>
    </row>
    <row r="171" spans="1:6" x14ac:dyDescent="0.3">
      <c r="A171" s="2">
        <v>44008</v>
      </c>
      <c r="B171" s="43">
        <v>0.61111111111111105</v>
      </c>
      <c r="C171" t="s">
        <v>650</v>
      </c>
      <c r="D171" t="s">
        <v>606</v>
      </c>
      <c r="E171" t="s">
        <v>586</v>
      </c>
      <c r="F171" s="1">
        <v>0</v>
      </c>
    </row>
    <row r="172" spans="1:6" x14ac:dyDescent="0.3">
      <c r="A172" s="2">
        <v>44010</v>
      </c>
      <c r="B172" s="43">
        <v>0.4375</v>
      </c>
      <c r="C172" t="s">
        <v>650</v>
      </c>
      <c r="D172" t="s">
        <v>621</v>
      </c>
      <c r="E172" t="s">
        <v>618</v>
      </c>
      <c r="F172" s="1">
        <v>0</v>
      </c>
    </row>
    <row r="173" spans="1:6" x14ac:dyDescent="0.3">
      <c r="A173" s="2">
        <v>44011</v>
      </c>
      <c r="B173" s="43">
        <v>0.61875000000000002</v>
      </c>
      <c r="C173" t="s">
        <v>650</v>
      </c>
      <c r="D173" t="s">
        <v>590</v>
      </c>
      <c r="E173" t="s">
        <v>598</v>
      </c>
      <c r="F173" s="1">
        <v>0</v>
      </c>
    </row>
    <row r="174" spans="1:6" x14ac:dyDescent="0.3">
      <c r="A174" s="2">
        <v>44011</v>
      </c>
      <c r="B174" s="43">
        <v>0.8125</v>
      </c>
      <c r="C174" t="s">
        <v>652</v>
      </c>
      <c r="D174" t="s">
        <v>599</v>
      </c>
      <c r="E174" t="s">
        <v>586</v>
      </c>
      <c r="F174" s="1">
        <v>0</v>
      </c>
    </row>
    <row r="175" spans="1:6" x14ac:dyDescent="0.3">
      <c r="A175" s="2">
        <v>44012</v>
      </c>
      <c r="B175" s="43">
        <v>0.67708333333333337</v>
      </c>
      <c r="C175" t="s">
        <v>650</v>
      </c>
      <c r="D175" t="s">
        <v>587</v>
      </c>
      <c r="E175" t="s">
        <v>586</v>
      </c>
      <c r="F175" s="1">
        <v>0</v>
      </c>
    </row>
    <row r="176" spans="1:6" x14ac:dyDescent="0.3">
      <c r="A176" s="2">
        <v>44012</v>
      </c>
      <c r="B176" s="43">
        <v>0.74305555555555547</v>
      </c>
      <c r="C176" t="s">
        <v>651</v>
      </c>
      <c r="D176" t="s">
        <v>600</v>
      </c>
      <c r="E176" t="s">
        <v>586</v>
      </c>
      <c r="F176" s="1">
        <v>0</v>
      </c>
    </row>
    <row r="177" spans="1:6" x14ac:dyDescent="0.3">
      <c r="A177" s="2">
        <v>44012</v>
      </c>
      <c r="B177" s="43">
        <v>0.9375</v>
      </c>
      <c r="C177" t="s">
        <v>651</v>
      </c>
      <c r="D177" t="s">
        <v>585</v>
      </c>
      <c r="E177" t="s">
        <v>618</v>
      </c>
      <c r="F177" s="1">
        <v>0</v>
      </c>
    </row>
    <row r="178" spans="1:6" x14ac:dyDescent="0.3">
      <c r="A178" s="2">
        <v>44013</v>
      </c>
      <c r="B178" s="43">
        <v>0.94930555555555562</v>
      </c>
      <c r="C178" t="s">
        <v>651</v>
      </c>
      <c r="D178" t="s">
        <v>613</v>
      </c>
      <c r="E178" t="s">
        <v>586</v>
      </c>
      <c r="F178" s="1">
        <v>0</v>
      </c>
    </row>
    <row r="179" spans="1:6" x14ac:dyDescent="0.3">
      <c r="A179" s="2">
        <v>44014</v>
      </c>
      <c r="B179" s="43">
        <v>0.55902777777777779</v>
      </c>
      <c r="C179" t="s">
        <v>651</v>
      </c>
      <c r="D179" t="s">
        <v>593</v>
      </c>
      <c r="E179" t="s">
        <v>586</v>
      </c>
      <c r="F179" s="1">
        <v>1</v>
      </c>
    </row>
    <row r="180" spans="1:6" x14ac:dyDescent="0.3">
      <c r="A180" s="2">
        <v>44017</v>
      </c>
      <c r="B180" s="43">
        <v>0.16666666666666666</v>
      </c>
      <c r="C180" t="s">
        <v>650</v>
      </c>
      <c r="D180" t="s">
        <v>590</v>
      </c>
      <c r="E180" t="s">
        <v>622</v>
      </c>
      <c r="F180" s="1">
        <v>0</v>
      </c>
    </row>
    <row r="181" spans="1:6" x14ac:dyDescent="0.3">
      <c r="A181" s="2">
        <v>44018</v>
      </c>
      <c r="B181" s="43">
        <v>0.35347222222222219</v>
      </c>
      <c r="C181" t="s">
        <v>651</v>
      </c>
      <c r="D181" t="s">
        <v>617</v>
      </c>
      <c r="E181" t="s">
        <v>618</v>
      </c>
      <c r="F181" s="1">
        <v>1</v>
      </c>
    </row>
    <row r="182" spans="1:6" x14ac:dyDescent="0.3">
      <c r="A182" s="2">
        <v>44021</v>
      </c>
      <c r="B182" s="43">
        <v>0.44930555555555557</v>
      </c>
      <c r="C182" t="s">
        <v>650</v>
      </c>
      <c r="D182" t="s">
        <v>587</v>
      </c>
      <c r="E182" t="s">
        <v>608</v>
      </c>
      <c r="F182" s="1">
        <v>0</v>
      </c>
    </row>
    <row r="183" spans="1:6" x14ac:dyDescent="0.3">
      <c r="A183" s="2">
        <v>44022</v>
      </c>
      <c r="B183" s="43">
        <v>0.41666666666666669</v>
      </c>
      <c r="C183" t="s">
        <v>649</v>
      </c>
      <c r="D183" t="s">
        <v>602</v>
      </c>
      <c r="E183" t="s">
        <v>622</v>
      </c>
      <c r="F183" s="1">
        <v>0</v>
      </c>
    </row>
    <row r="184" spans="1:6" x14ac:dyDescent="0.3">
      <c r="A184" s="2">
        <v>44022</v>
      </c>
      <c r="B184" s="43">
        <v>0.72222222222222221</v>
      </c>
      <c r="C184" t="s">
        <v>651</v>
      </c>
      <c r="D184" t="s">
        <v>590</v>
      </c>
      <c r="E184" t="s">
        <v>618</v>
      </c>
      <c r="F184" s="1">
        <v>0</v>
      </c>
    </row>
    <row r="185" spans="1:6" x14ac:dyDescent="0.3">
      <c r="A185" s="2">
        <v>44023</v>
      </c>
      <c r="B185" s="43">
        <v>0.1076388888888889</v>
      </c>
      <c r="C185" t="s">
        <v>652</v>
      </c>
      <c r="D185" t="s">
        <v>593</v>
      </c>
      <c r="E185" t="s">
        <v>586</v>
      </c>
      <c r="F185" s="1">
        <v>1</v>
      </c>
    </row>
    <row r="186" spans="1:6" x14ac:dyDescent="0.3">
      <c r="A186" s="2">
        <v>44023</v>
      </c>
      <c r="B186" s="43">
        <v>0.57986111111111105</v>
      </c>
      <c r="C186" t="s">
        <v>650</v>
      </c>
      <c r="D186" t="s">
        <v>590</v>
      </c>
      <c r="E186" t="s">
        <v>586</v>
      </c>
      <c r="F186" s="1">
        <v>0</v>
      </c>
    </row>
    <row r="187" spans="1:6" x14ac:dyDescent="0.3">
      <c r="A187" s="2">
        <v>44025</v>
      </c>
      <c r="B187" s="43">
        <v>0.19999999999999998</v>
      </c>
      <c r="C187" t="s">
        <v>650</v>
      </c>
      <c r="D187" t="s">
        <v>585</v>
      </c>
      <c r="E187" t="s">
        <v>586</v>
      </c>
      <c r="F187" s="1">
        <v>0</v>
      </c>
    </row>
    <row r="188" spans="1:6" x14ac:dyDescent="0.3">
      <c r="A188" s="2">
        <v>44026</v>
      </c>
      <c r="B188" s="43">
        <v>0.47916666666666669</v>
      </c>
      <c r="C188" t="s">
        <v>649</v>
      </c>
      <c r="D188" t="s">
        <v>616</v>
      </c>
      <c r="E188" t="s">
        <v>618</v>
      </c>
      <c r="F188" s="1">
        <v>0</v>
      </c>
    </row>
    <row r="189" spans="1:6" x14ac:dyDescent="0.3">
      <c r="A189" s="2">
        <v>44026</v>
      </c>
      <c r="B189" s="43">
        <v>0.71527777777777779</v>
      </c>
      <c r="C189" t="s">
        <v>650</v>
      </c>
      <c r="D189" t="s">
        <v>590</v>
      </c>
      <c r="E189" t="s">
        <v>598</v>
      </c>
      <c r="F189" s="1">
        <v>0</v>
      </c>
    </row>
    <row r="190" spans="1:6" x14ac:dyDescent="0.3">
      <c r="A190" s="2">
        <v>44028</v>
      </c>
      <c r="B190" s="43">
        <v>0.41875000000000001</v>
      </c>
      <c r="C190" t="s">
        <v>649</v>
      </c>
      <c r="D190" t="s">
        <v>587</v>
      </c>
      <c r="E190" t="s">
        <v>624</v>
      </c>
      <c r="F190" s="1">
        <v>1</v>
      </c>
    </row>
    <row r="191" spans="1:6" x14ac:dyDescent="0.3">
      <c r="A191" s="2">
        <v>44029</v>
      </c>
      <c r="B191" s="43">
        <v>1.3888888888888888E-2</v>
      </c>
      <c r="C191" t="s">
        <v>652</v>
      </c>
      <c r="D191" t="s">
        <v>615</v>
      </c>
      <c r="E191" t="s">
        <v>586</v>
      </c>
      <c r="F191" s="1">
        <v>0</v>
      </c>
    </row>
    <row r="192" spans="1:6" x14ac:dyDescent="0.3">
      <c r="A192" s="2">
        <v>44029</v>
      </c>
      <c r="B192" s="43">
        <v>0.34027777777777773</v>
      </c>
      <c r="C192" t="s">
        <v>650</v>
      </c>
      <c r="D192" t="s">
        <v>587</v>
      </c>
      <c r="E192" t="s">
        <v>586</v>
      </c>
      <c r="F192" s="1">
        <v>0</v>
      </c>
    </row>
    <row r="193" spans="1:6" x14ac:dyDescent="0.3">
      <c r="A193" s="2">
        <v>44029</v>
      </c>
      <c r="B193" s="43">
        <v>0.66666666666666663</v>
      </c>
      <c r="C193" t="s">
        <v>649</v>
      </c>
      <c r="D193" t="s">
        <v>587</v>
      </c>
      <c r="E193" t="s">
        <v>598</v>
      </c>
      <c r="F193" s="1">
        <v>0</v>
      </c>
    </row>
    <row r="194" spans="1:6" x14ac:dyDescent="0.3">
      <c r="A194" s="2">
        <v>44029</v>
      </c>
      <c r="B194" s="43">
        <v>0.79513888888888884</v>
      </c>
      <c r="C194" t="s">
        <v>650</v>
      </c>
      <c r="D194" t="s">
        <v>611</v>
      </c>
      <c r="E194" t="s">
        <v>586</v>
      </c>
      <c r="F194" s="1">
        <v>0</v>
      </c>
    </row>
    <row r="195" spans="1:6" x14ac:dyDescent="0.3">
      <c r="A195" s="2">
        <v>44030</v>
      </c>
      <c r="B195" s="43">
        <v>0.57291666666666663</v>
      </c>
      <c r="C195" t="s">
        <v>651</v>
      </c>
      <c r="D195" t="s">
        <v>590</v>
      </c>
      <c r="E195" t="s">
        <v>586</v>
      </c>
      <c r="F195" s="1">
        <v>0</v>
      </c>
    </row>
    <row r="196" spans="1:6" x14ac:dyDescent="0.3">
      <c r="A196" s="2">
        <v>44031</v>
      </c>
      <c r="B196" s="43">
        <v>0.53125</v>
      </c>
      <c r="C196" t="s">
        <v>653</v>
      </c>
      <c r="D196" t="s">
        <v>590</v>
      </c>
      <c r="E196" t="s">
        <v>586</v>
      </c>
      <c r="F196" s="1">
        <v>0</v>
      </c>
    </row>
    <row r="197" spans="1:6" x14ac:dyDescent="0.3">
      <c r="A197" s="2">
        <v>44032</v>
      </c>
      <c r="B197" s="43">
        <v>0.3263888888888889</v>
      </c>
      <c r="C197" t="s">
        <v>650</v>
      </c>
      <c r="D197" t="s">
        <v>590</v>
      </c>
      <c r="E197" t="s">
        <v>618</v>
      </c>
      <c r="F197" s="1">
        <v>2</v>
      </c>
    </row>
    <row r="198" spans="1:6" x14ac:dyDescent="0.3">
      <c r="A198" s="2">
        <v>44033</v>
      </c>
      <c r="B198" s="43">
        <v>0.34722222222222227</v>
      </c>
      <c r="C198" t="s">
        <v>650</v>
      </c>
      <c r="D198" t="s">
        <v>587</v>
      </c>
      <c r="E198" t="s">
        <v>586</v>
      </c>
      <c r="F198" s="1">
        <v>0</v>
      </c>
    </row>
    <row r="199" spans="1:6" x14ac:dyDescent="0.3">
      <c r="A199" s="2">
        <v>44033</v>
      </c>
      <c r="B199" s="43">
        <v>0.76874999999999993</v>
      </c>
      <c r="C199" t="s">
        <v>651</v>
      </c>
      <c r="D199" t="s">
        <v>587</v>
      </c>
      <c r="E199" t="s">
        <v>586</v>
      </c>
      <c r="F199" s="1">
        <v>0</v>
      </c>
    </row>
    <row r="200" spans="1:6" x14ac:dyDescent="0.3">
      <c r="A200" s="2">
        <v>44033</v>
      </c>
      <c r="B200" s="43">
        <v>0.91666666666666663</v>
      </c>
      <c r="C200" t="s">
        <v>649</v>
      </c>
      <c r="D200" t="s">
        <v>604</v>
      </c>
      <c r="E200" t="s">
        <v>610</v>
      </c>
      <c r="F200" s="1">
        <v>1</v>
      </c>
    </row>
    <row r="201" spans="1:6" x14ac:dyDescent="0.3">
      <c r="A201" s="2">
        <v>44034</v>
      </c>
      <c r="B201" s="43">
        <v>0.70486111111111116</v>
      </c>
      <c r="C201" t="s">
        <v>649</v>
      </c>
      <c r="D201" t="s">
        <v>587</v>
      </c>
      <c r="E201" t="s">
        <v>586</v>
      </c>
      <c r="F201" s="1">
        <v>1</v>
      </c>
    </row>
    <row r="202" spans="1:6" x14ac:dyDescent="0.3">
      <c r="A202" s="26"/>
      <c r="B202" s="37"/>
    </row>
    <row r="203" spans="1:6" x14ac:dyDescent="0.3">
      <c r="A203" s="26"/>
      <c r="B203" s="37"/>
    </row>
    <row r="204" spans="1:6" x14ac:dyDescent="0.3">
      <c r="A204" s="26"/>
      <c r="B204" s="37"/>
    </row>
    <row r="205" spans="1:6" x14ac:dyDescent="0.3">
      <c r="A205" s="26"/>
      <c r="B205" s="37"/>
    </row>
    <row r="206" spans="1:6" x14ac:dyDescent="0.3">
      <c r="A206" s="26"/>
      <c r="B206" s="37"/>
    </row>
    <row r="207" spans="1:6" x14ac:dyDescent="0.3">
      <c r="A207" s="26"/>
      <c r="B207" s="37"/>
    </row>
    <row r="208" spans="1:6" x14ac:dyDescent="0.3">
      <c r="A208" s="26"/>
      <c r="B208" s="37"/>
    </row>
    <row r="209" spans="1:2" x14ac:dyDescent="0.3">
      <c r="A209" s="26"/>
      <c r="B209" s="37"/>
    </row>
    <row r="210" spans="1:2" x14ac:dyDescent="0.3">
      <c r="A210" s="26"/>
      <c r="B210" s="37"/>
    </row>
    <row r="211" spans="1:2" x14ac:dyDescent="0.3">
      <c r="A211" s="26"/>
      <c r="B211" s="37"/>
    </row>
    <row r="212" spans="1:2" x14ac:dyDescent="0.3">
      <c r="A212" s="26"/>
      <c r="B212" s="37"/>
    </row>
    <row r="213" spans="1:2" x14ac:dyDescent="0.3">
      <c r="A213" s="26"/>
      <c r="B213" s="37"/>
    </row>
    <row r="214" spans="1:2" x14ac:dyDescent="0.3">
      <c r="A214" s="26"/>
      <c r="B214" s="37"/>
    </row>
    <row r="215" spans="1:2" x14ac:dyDescent="0.3">
      <c r="A215" s="26"/>
      <c r="B215" s="37"/>
    </row>
    <row r="216" spans="1:2" x14ac:dyDescent="0.3">
      <c r="A216" s="26"/>
      <c r="B216" s="37"/>
    </row>
    <row r="217" spans="1:2" x14ac:dyDescent="0.3">
      <c r="A217" s="26"/>
      <c r="B217" s="37"/>
    </row>
    <row r="218" spans="1:2" x14ac:dyDescent="0.3">
      <c r="A218" s="26"/>
      <c r="B218" s="37"/>
    </row>
    <row r="219" spans="1:2" x14ac:dyDescent="0.3">
      <c r="A219" s="26"/>
      <c r="B219" s="37"/>
    </row>
    <row r="220" spans="1:2" x14ac:dyDescent="0.3">
      <c r="A220" s="26"/>
      <c r="B220" s="37"/>
    </row>
    <row r="221" spans="1:2" x14ac:dyDescent="0.3">
      <c r="A221" s="26"/>
      <c r="B221" s="37"/>
    </row>
    <row r="222" spans="1:2" x14ac:dyDescent="0.3">
      <c r="A222" s="26"/>
      <c r="B222" s="37"/>
    </row>
    <row r="223" spans="1:2" x14ac:dyDescent="0.3">
      <c r="A223" s="26"/>
      <c r="B223" s="37"/>
    </row>
    <row r="224" spans="1:2" x14ac:dyDescent="0.3">
      <c r="A224" s="26"/>
      <c r="B224" s="37"/>
    </row>
    <row r="225" spans="1:2" x14ac:dyDescent="0.3">
      <c r="A225" s="26"/>
      <c r="B225" s="37"/>
    </row>
    <row r="226" spans="1:2" x14ac:dyDescent="0.3">
      <c r="A226" s="26"/>
      <c r="B226" s="37"/>
    </row>
    <row r="227" spans="1:2" x14ac:dyDescent="0.3">
      <c r="A227" s="26"/>
      <c r="B227" s="37"/>
    </row>
    <row r="228" spans="1:2" x14ac:dyDescent="0.3">
      <c r="A228" s="26"/>
      <c r="B228" s="37"/>
    </row>
    <row r="229" spans="1:2" x14ac:dyDescent="0.3">
      <c r="A229" s="26"/>
      <c r="B229" s="37"/>
    </row>
    <row r="230" spans="1:2" x14ac:dyDescent="0.3">
      <c r="A230" s="26"/>
      <c r="B230" s="37"/>
    </row>
  </sheetData>
  <mergeCells count="1">
    <mergeCell ref="A1:F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6BA0F-4C61-4309-84AD-B4AC648BA68A}">
  <sheetPr>
    <tabColor rgb="FFFF9999"/>
  </sheetPr>
  <dimension ref="A1:F178"/>
  <sheetViews>
    <sheetView workbookViewId="0">
      <selection sqref="A1:F1"/>
    </sheetView>
  </sheetViews>
  <sheetFormatPr defaultRowHeight="14.4" x14ac:dyDescent="0.3"/>
  <cols>
    <col min="1" max="1" width="11.88671875" bestFit="1" customWidth="1"/>
    <col min="3" max="3" width="14.6640625" bestFit="1" customWidth="1"/>
    <col min="4" max="4" width="50.5546875" bestFit="1" customWidth="1"/>
    <col min="5" max="5" width="14.6640625" bestFit="1" customWidth="1"/>
    <col min="6" max="6" width="18.88671875" bestFit="1" customWidth="1"/>
  </cols>
  <sheetData>
    <row r="1" spans="1:6" ht="18" x14ac:dyDescent="0.35">
      <c r="A1" s="52" t="s">
        <v>629</v>
      </c>
      <c r="B1" s="52"/>
      <c r="C1" s="52"/>
      <c r="D1" s="52"/>
      <c r="E1" s="52"/>
      <c r="F1" s="52"/>
    </row>
    <row r="2" spans="1:6" x14ac:dyDescent="0.3">
      <c r="A2" s="38" t="s">
        <v>579</v>
      </c>
      <c r="B2" s="38" t="s">
        <v>580</v>
      </c>
      <c r="C2" s="38" t="s">
        <v>581</v>
      </c>
      <c r="D2" s="38" t="s">
        <v>583</v>
      </c>
      <c r="E2" s="38" t="s">
        <v>584</v>
      </c>
      <c r="F2" s="38" t="s">
        <v>582</v>
      </c>
    </row>
    <row r="3" spans="1:6" x14ac:dyDescent="0.3">
      <c r="A3" s="2">
        <v>43831</v>
      </c>
      <c r="B3" s="43">
        <v>9.9999999999999992E-2</v>
      </c>
      <c r="C3" t="s">
        <v>651</v>
      </c>
      <c r="D3" t="s">
        <v>587</v>
      </c>
      <c r="E3" t="s">
        <v>622</v>
      </c>
      <c r="F3" s="1">
        <v>3</v>
      </c>
    </row>
    <row r="4" spans="1:6" x14ac:dyDescent="0.3">
      <c r="A4" s="2">
        <v>43833</v>
      </c>
      <c r="B4" s="43">
        <v>0.22222222222222221</v>
      </c>
      <c r="C4" t="s">
        <v>649</v>
      </c>
      <c r="D4" t="s">
        <v>587</v>
      </c>
      <c r="E4" t="s">
        <v>608</v>
      </c>
      <c r="F4" s="1">
        <v>1</v>
      </c>
    </row>
    <row r="5" spans="1:6" x14ac:dyDescent="0.3">
      <c r="A5" s="2">
        <v>43834</v>
      </c>
      <c r="B5" s="43">
        <v>0.19583333333333333</v>
      </c>
      <c r="C5" t="s">
        <v>649</v>
      </c>
      <c r="D5" t="s">
        <v>587</v>
      </c>
      <c r="E5" t="s">
        <v>586</v>
      </c>
      <c r="F5" s="1">
        <v>0</v>
      </c>
    </row>
    <row r="6" spans="1:6" x14ac:dyDescent="0.3">
      <c r="A6" s="2">
        <v>43835</v>
      </c>
      <c r="B6" s="43">
        <v>0.28333333333333333</v>
      </c>
      <c r="C6" t="s">
        <v>651</v>
      </c>
      <c r="D6" t="s">
        <v>593</v>
      </c>
      <c r="E6" t="s">
        <v>586</v>
      </c>
      <c r="F6" s="1">
        <v>2</v>
      </c>
    </row>
    <row r="7" spans="1:6" x14ac:dyDescent="0.3">
      <c r="A7" s="2">
        <v>43835</v>
      </c>
      <c r="B7" s="43">
        <v>0.33333333333333331</v>
      </c>
      <c r="C7" t="s">
        <v>652</v>
      </c>
      <c r="D7" t="s">
        <v>588</v>
      </c>
      <c r="E7" t="s">
        <v>622</v>
      </c>
      <c r="F7" s="1">
        <v>0</v>
      </c>
    </row>
    <row r="8" spans="1:6" x14ac:dyDescent="0.3">
      <c r="A8" s="2">
        <v>43835</v>
      </c>
      <c r="B8" s="43">
        <v>0.71180555555555547</v>
      </c>
      <c r="C8" t="s">
        <v>649</v>
      </c>
      <c r="D8" t="s">
        <v>609</v>
      </c>
      <c r="E8" t="s">
        <v>586</v>
      </c>
      <c r="F8" s="1">
        <v>0</v>
      </c>
    </row>
    <row r="9" spans="1:6" x14ac:dyDescent="0.3">
      <c r="A9" s="2">
        <v>43837</v>
      </c>
      <c r="B9" s="43">
        <v>0.875</v>
      </c>
      <c r="C9" t="s">
        <v>650</v>
      </c>
      <c r="D9" t="s">
        <v>604</v>
      </c>
      <c r="E9" t="s">
        <v>586</v>
      </c>
      <c r="F9" s="1">
        <v>0</v>
      </c>
    </row>
    <row r="10" spans="1:6" x14ac:dyDescent="0.3">
      <c r="A10" s="2">
        <v>43838</v>
      </c>
      <c r="B10" s="43">
        <v>0.75</v>
      </c>
      <c r="C10" t="s">
        <v>650</v>
      </c>
      <c r="D10" t="s">
        <v>587</v>
      </c>
      <c r="E10" t="s">
        <v>586</v>
      </c>
      <c r="F10" s="1">
        <v>0</v>
      </c>
    </row>
    <row r="11" spans="1:6" x14ac:dyDescent="0.3">
      <c r="A11" s="2">
        <v>43838</v>
      </c>
      <c r="B11" s="43">
        <v>0.94374999999999998</v>
      </c>
      <c r="C11" t="s">
        <v>651</v>
      </c>
      <c r="D11" t="s">
        <v>609</v>
      </c>
      <c r="E11" t="s">
        <v>586</v>
      </c>
      <c r="F11" s="1">
        <v>0</v>
      </c>
    </row>
    <row r="12" spans="1:6" x14ac:dyDescent="0.3">
      <c r="A12" s="2">
        <v>43839</v>
      </c>
      <c r="B12" s="43">
        <v>1.3888888888888889E-3</v>
      </c>
      <c r="C12" t="s">
        <v>649</v>
      </c>
      <c r="D12" t="s">
        <v>593</v>
      </c>
      <c r="E12" t="s">
        <v>586</v>
      </c>
      <c r="F12" s="1">
        <v>1</v>
      </c>
    </row>
    <row r="13" spans="1:6" x14ac:dyDescent="0.3">
      <c r="A13" s="2">
        <v>43839</v>
      </c>
      <c r="B13" s="43">
        <v>0.58333333333333337</v>
      </c>
      <c r="C13" t="s">
        <v>649</v>
      </c>
      <c r="D13" t="s">
        <v>587</v>
      </c>
      <c r="E13" t="s">
        <v>591</v>
      </c>
      <c r="F13" s="1">
        <v>0</v>
      </c>
    </row>
    <row r="14" spans="1:6" x14ac:dyDescent="0.3">
      <c r="A14" s="2">
        <v>43840</v>
      </c>
      <c r="B14" s="43">
        <v>0.54861111111111105</v>
      </c>
      <c r="C14" t="s">
        <v>649</v>
      </c>
      <c r="D14" t="s">
        <v>592</v>
      </c>
      <c r="E14" t="s">
        <v>624</v>
      </c>
      <c r="F14" s="1">
        <v>0</v>
      </c>
    </row>
    <row r="15" spans="1:6" x14ac:dyDescent="0.3">
      <c r="A15" s="2">
        <v>43840</v>
      </c>
      <c r="B15" s="43">
        <v>0.85069444444444453</v>
      </c>
      <c r="C15" t="s">
        <v>652</v>
      </c>
      <c r="D15" t="s">
        <v>587</v>
      </c>
      <c r="E15" t="s">
        <v>591</v>
      </c>
      <c r="F15" s="1">
        <v>1</v>
      </c>
    </row>
    <row r="16" spans="1:6" x14ac:dyDescent="0.3">
      <c r="A16" s="2">
        <v>43840</v>
      </c>
      <c r="B16" s="43">
        <v>0.85486111111111107</v>
      </c>
      <c r="C16" t="s">
        <v>649</v>
      </c>
      <c r="D16" t="s">
        <v>587</v>
      </c>
      <c r="E16" t="s">
        <v>622</v>
      </c>
      <c r="F16" s="1">
        <v>0</v>
      </c>
    </row>
    <row r="17" spans="1:6" x14ac:dyDescent="0.3">
      <c r="A17" s="2">
        <v>43840</v>
      </c>
      <c r="B17" s="43">
        <v>0.98333333333333339</v>
      </c>
      <c r="C17" t="s">
        <v>650</v>
      </c>
      <c r="D17" t="s">
        <v>587</v>
      </c>
      <c r="E17" t="s">
        <v>586</v>
      </c>
      <c r="F17" s="1">
        <v>0</v>
      </c>
    </row>
    <row r="18" spans="1:6" x14ac:dyDescent="0.3">
      <c r="A18" s="2">
        <v>43841</v>
      </c>
      <c r="B18" s="43">
        <v>0.47222222222222227</v>
      </c>
      <c r="C18" t="s">
        <v>652</v>
      </c>
      <c r="D18" t="s">
        <v>587</v>
      </c>
      <c r="E18" t="s">
        <v>622</v>
      </c>
      <c r="F18" s="1">
        <v>1</v>
      </c>
    </row>
    <row r="19" spans="1:6" x14ac:dyDescent="0.3">
      <c r="A19" s="2">
        <v>43842</v>
      </c>
      <c r="B19" s="43">
        <v>0.71180555555555547</v>
      </c>
      <c r="C19" t="s">
        <v>649</v>
      </c>
      <c r="D19" t="s">
        <v>587</v>
      </c>
      <c r="E19" t="s">
        <v>586</v>
      </c>
      <c r="F19" s="1">
        <v>0</v>
      </c>
    </row>
    <row r="20" spans="1:6" x14ac:dyDescent="0.3">
      <c r="A20" s="2">
        <v>43842</v>
      </c>
      <c r="B20" s="43">
        <v>0.79166666666666663</v>
      </c>
      <c r="C20" t="s">
        <v>652</v>
      </c>
      <c r="D20" t="s">
        <v>587</v>
      </c>
      <c r="E20" t="s">
        <v>586</v>
      </c>
      <c r="F20" s="1">
        <v>0</v>
      </c>
    </row>
    <row r="21" spans="1:6" x14ac:dyDescent="0.3">
      <c r="A21" s="2">
        <v>43843</v>
      </c>
      <c r="B21" s="43">
        <v>6.9444444444444434E-2</v>
      </c>
      <c r="C21" t="s">
        <v>652</v>
      </c>
      <c r="D21" t="s">
        <v>617</v>
      </c>
      <c r="E21" t="s">
        <v>622</v>
      </c>
      <c r="F21" s="1">
        <v>1</v>
      </c>
    </row>
    <row r="22" spans="1:6" x14ac:dyDescent="0.3">
      <c r="A22" s="2">
        <v>43844</v>
      </c>
      <c r="B22" s="43">
        <v>0.30555555555555552</v>
      </c>
      <c r="C22" t="s">
        <v>651</v>
      </c>
      <c r="D22" t="s">
        <v>609</v>
      </c>
      <c r="E22" t="s">
        <v>586</v>
      </c>
      <c r="F22" s="1">
        <v>0</v>
      </c>
    </row>
    <row r="23" spans="1:6" x14ac:dyDescent="0.3">
      <c r="A23" s="2">
        <v>43844</v>
      </c>
      <c r="B23" s="43">
        <v>0.5756944444444444</v>
      </c>
      <c r="C23" t="s">
        <v>652</v>
      </c>
      <c r="D23" t="s">
        <v>592</v>
      </c>
      <c r="E23" t="s">
        <v>586</v>
      </c>
      <c r="F23" s="1">
        <v>0</v>
      </c>
    </row>
    <row r="24" spans="1:6" x14ac:dyDescent="0.3">
      <c r="A24" s="2">
        <v>43845</v>
      </c>
      <c r="B24" s="43">
        <v>0.81388888888888899</v>
      </c>
      <c r="C24" t="s">
        <v>649</v>
      </c>
      <c r="D24" t="s">
        <v>592</v>
      </c>
      <c r="E24" t="s">
        <v>607</v>
      </c>
      <c r="F24" s="1">
        <v>1</v>
      </c>
    </row>
    <row r="25" spans="1:6" x14ac:dyDescent="0.3">
      <c r="A25" s="2">
        <v>43845</v>
      </c>
      <c r="B25" s="43">
        <v>0.82291666666666663</v>
      </c>
      <c r="C25" t="s">
        <v>652</v>
      </c>
      <c r="D25" t="s">
        <v>587</v>
      </c>
      <c r="E25" t="s">
        <v>586</v>
      </c>
      <c r="F25" s="1">
        <v>1</v>
      </c>
    </row>
    <row r="26" spans="1:6" x14ac:dyDescent="0.3">
      <c r="A26" s="2">
        <v>43846</v>
      </c>
      <c r="B26" s="43">
        <v>0.46875</v>
      </c>
      <c r="C26" t="s">
        <v>652</v>
      </c>
      <c r="D26" t="s">
        <v>609</v>
      </c>
      <c r="E26" t="s">
        <v>586</v>
      </c>
      <c r="F26" s="1">
        <v>0</v>
      </c>
    </row>
    <row r="27" spans="1:6" x14ac:dyDescent="0.3">
      <c r="A27" s="2">
        <v>43846</v>
      </c>
      <c r="B27" s="43">
        <v>0.52430555555555558</v>
      </c>
      <c r="C27" t="s">
        <v>649</v>
      </c>
      <c r="D27" t="s">
        <v>587</v>
      </c>
      <c r="E27" t="s">
        <v>586</v>
      </c>
      <c r="F27" s="1">
        <v>0</v>
      </c>
    </row>
    <row r="28" spans="1:6" x14ac:dyDescent="0.3">
      <c r="A28" s="2">
        <v>43846</v>
      </c>
      <c r="B28" s="43">
        <v>0.64513888888888882</v>
      </c>
      <c r="C28" t="s">
        <v>651</v>
      </c>
      <c r="D28" t="s">
        <v>585</v>
      </c>
      <c r="E28" t="s">
        <v>586</v>
      </c>
      <c r="F28" s="1">
        <v>0</v>
      </c>
    </row>
    <row r="29" spans="1:6" x14ac:dyDescent="0.3">
      <c r="A29" s="2">
        <v>43849</v>
      </c>
      <c r="B29" s="43">
        <v>0.21319444444444444</v>
      </c>
      <c r="C29" t="s">
        <v>651</v>
      </c>
      <c r="D29" t="s">
        <v>609</v>
      </c>
      <c r="E29" t="s">
        <v>622</v>
      </c>
      <c r="F29" s="1">
        <v>0</v>
      </c>
    </row>
    <row r="30" spans="1:6" x14ac:dyDescent="0.3">
      <c r="A30" s="2">
        <v>43849</v>
      </c>
      <c r="B30" s="43">
        <v>0.64583333333333337</v>
      </c>
      <c r="C30" t="s">
        <v>649</v>
      </c>
      <c r="D30" t="s">
        <v>587</v>
      </c>
      <c r="E30" t="s">
        <v>586</v>
      </c>
      <c r="F30" s="1">
        <v>0</v>
      </c>
    </row>
    <row r="31" spans="1:6" x14ac:dyDescent="0.3">
      <c r="A31" s="2">
        <v>43851</v>
      </c>
      <c r="B31" s="43">
        <v>0.47916666666666669</v>
      </c>
      <c r="C31" t="s">
        <v>649</v>
      </c>
      <c r="D31" t="s">
        <v>587</v>
      </c>
      <c r="E31" t="s">
        <v>591</v>
      </c>
      <c r="F31" s="1">
        <v>0</v>
      </c>
    </row>
    <row r="32" spans="1:6" x14ac:dyDescent="0.3">
      <c r="A32" s="2">
        <v>43852</v>
      </c>
      <c r="B32" s="43">
        <v>0.1875</v>
      </c>
      <c r="C32" t="s">
        <v>649</v>
      </c>
      <c r="D32" t="s">
        <v>609</v>
      </c>
      <c r="E32" t="s">
        <v>586</v>
      </c>
      <c r="F32" s="1">
        <v>0</v>
      </c>
    </row>
    <row r="33" spans="1:6" x14ac:dyDescent="0.3">
      <c r="A33" s="2">
        <v>43852</v>
      </c>
      <c r="B33" s="43">
        <v>0.76736111111111116</v>
      </c>
      <c r="C33" t="s">
        <v>649</v>
      </c>
      <c r="D33" t="s">
        <v>587</v>
      </c>
      <c r="E33" t="s">
        <v>622</v>
      </c>
      <c r="F33" s="1">
        <v>0</v>
      </c>
    </row>
    <row r="34" spans="1:6" x14ac:dyDescent="0.3">
      <c r="A34" s="2">
        <v>43852</v>
      </c>
      <c r="B34" s="43">
        <v>0.8208333333333333</v>
      </c>
      <c r="C34" t="s">
        <v>649</v>
      </c>
      <c r="D34" t="s">
        <v>587</v>
      </c>
      <c r="E34" t="s">
        <v>586</v>
      </c>
      <c r="F34" s="1">
        <v>0</v>
      </c>
    </row>
    <row r="35" spans="1:6" x14ac:dyDescent="0.3">
      <c r="A35" s="2">
        <v>43853</v>
      </c>
      <c r="B35" s="43">
        <v>0.34861111111111115</v>
      </c>
      <c r="C35" t="s">
        <v>649</v>
      </c>
      <c r="D35" t="s">
        <v>587</v>
      </c>
      <c r="E35" t="s">
        <v>586</v>
      </c>
      <c r="F35" s="1">
        <v>0</v>
      </c>
    </row>
    <row r="36" spans="1:6" x14ac:dyDescent="0.3">
      <c r="A36" s="2">
        <v>43854</v>
      </c>
      <c r="B36" s="43">
        <v>0.92361111111111116</v>
      </c>
      <c r="C36" t="s">
        <v>649</v>
      </c>
      <c r="D36" t="s">
        <v>587</v>
      </c>
      <c r="E36" t="s">
        <v>622</v>
      </c>
      <c r="F36" s="1">
        <v>0</v>
      </c>
    </row>
    <row r="37" spans="1:6" x14ac:dyDescent="0.3">
      <c r="A37" s="2">
        <v>43854</v>
      </c>
      <c r="B37" s="43">
        <v>0.99652777777777779</v>
      </c>
      <c r="C37" t="s">
        <v>649</v>
      </c>
      <c r="D37" t="s">
        <v>604</v>
      </c>
      <c r="E37" t="s">
        <v>586</v>
      </c>
      <c r="F37" s="1">
        <v>0</v>
      </c>
    </row>
    <row r="38" spans="1:6" x14ac:dyDescent="0.3">
      <c r="A38" s="2">
        <v>43855</v>
      </c>
      <c r="B38" s="43">
        <v>0.69374999999999998</v>
      </c>
      <c r="C38" t="s">
        <v>651</v>
      </c>
      <c r="D38" t="s">
        <v>609</v>
      </c>
      <c r="E38" t="s">
        <v>622</v>
      </c>
      <c r="F38" s="1">
        <v>0</v>
      </c>
    </row>
    <row r="39" spans="1:6" x14ac:dyDescent="0.3">
      <c r="A39" s="2">
        <v>43857</v>
      </c>
      <c r="B39" s="43">
        <v>0.65972222222222221</v>
      </c>
      <c r="C39" t="s">
        <v>649</v>
      </c>
      <c r="D39" t="s">
        <v>587</v>
      </c>
      <c r="E39" t="s">
        <v>591</v>
      </c>
      <c r="F39" s="1">
        <v>1</v>
      </c>
    </row>
    <row r="40" spans="1:6" x14ac:dyDescent="0.3">
      <c r="A40" s="2">
        <v>43858</v>
      </c>
      <c r="B40" s="43">
        <v>0.34027777777777773</v>
      </c>
      <c r="C40" t="s">
        <v>649</v>
      </c>
      <c r="D40" t="s">
        <v>611</v>
      </c>
      <c r="E40" t="s">
        <v>608</v>
      </c>
      <c r="F40" s="1">
        <v>0</v>
      </c>
    </row>
    <row r="41" spans="1:6" x14ac:dyDescent="0.3">
      <c r="A41" s="2">
        <v>43858</v>
      </c>
      <c r="B41" s="43">
        <v>0.77847222222222223</v>
      </c>
      <c r="C41" t="s">
        <v>649</v>
      </c>
      <c r="D41" t="s">
        <v>587</v>
      </c>
      <c r="E41" t="s">
        <v>622</v>
      </c>
      <c r="F41" s="1">
        <v>0</v>
      </c>
    </row>
    <row r="42" spans="1:6" x14ac:dyDescent="0.3">
      <c r="A42" s="2">
        <v>43859</v>
      </c>
      <c r="B42" s="43">
        <v>0.81597222222222221</v>
      </c>
      <c r="C42" t="s">
        <v>649</v>
      </c>
      <c r="D42" t="s">
        <v>587</v>
      </c>
      <c r="E42" t="s">
        <v>598</v>
      </c>
      <c r="F42" s="1">
        <v>0</v>
      </c>
    </row>
    <row r="43" spans="1:6" x14ac:dyDescent="0.3">
      <c r="A43" s="2">
        <v>43862</v>
      </c>
      <c r="B43" s="43">
        <v>1.6666666666666666E-2</v>
      </c>
      <c r="C43" t="s">
        <v>650</v>
      </c>
      <c r="D43" t="s">
        <v>587</v>
      </c>
      <c r="E43" t="s">
        <v>622</v>
      </c>
      <c r="F43" s="1">
        <v>1</v>
      </c>
    </row>
    <row r="44" spans="1:6" x14ac:dyDescent="0.3">
      <c r="A44" s="2">
        <v>43862</v>
      </c>
      <c r="B44" s="43">
        <v>0.41319444444444442</v>
      </c>
      <c r="C44" t="s">
        <v>649</v>
      </c>
      <c r="D44" t="s">
        <v>587</v>
      </c>
      <c r="E44" t="s">
        <v>622</v>
      </c>
      <c r="F44" s="1">
        <v>0</v>
      </c>
    </row>
    <row r="45" spans="1:6" x14ac:dyDescent="0.3">
      <c r="A45" s="2">
        <v>43863</v>
      </c>
      <c r="B45" s="43">
        <v>8.3333333333333329E-2</v>
      </c>
      <c r="C45" t="s">
        <v>649</v>
      </c>
      <c r="D45" t="s">
        <v>604</v>
      </c>
      <c r="E45" t="s">
        <v>622</v>
      </c>
      <c r="F45" s="1">
        <v>0</v>
      </c>
    </row>
    <row r="46" spans="1:6" x14ac:dyDescent="0.3">
      <c r="A46" s="2">
        <v>43863</v>
      </c>
      <c r="B46" s="43">
        <v>0.60416666666666663</v>
      </c>
      <c r="C46" t="s">
        <v>649</v>
      </c>
      <c r="D46" t="s">
        <v>611</v>
      </c>
      <c r="E46" t="s">
        <v>622</v>
      </c>
      <c r="F46" s="1">
        <v>0</v>
      </c>
    </row>
    <row r="47" spans="1:6" x14ac:dyDescent="0.3">
      <c r="A47" s="2">
        <v>43863</v>
      </c>
      <c r="B47" s="43">
        <v>0.6777777777777777</v>
      </c>
      <c r="C47" t="s">
        <v>649</v>
      </c>
      <c r="D47" t="s">
        <v>587</v>
      </c>
      <c r="E47" t="s">
        <v>586</v>
      </c>
      <c r="F47" s="1">
        <v>0</v>
      </c>
    </row>
    <row r="48" spans="1:6" x14ac:dyDescent="0.3">
      <c r="A48" s="2">
        <v>43864</v>
      </c>
      <c r="B48" s="43">
        <v>0.98125000000000007</v>
      </c>
      <c r="C48" t="s">
        <v>652</v>
      </c>
      <c r="D48" t="s">
        <v>587</v>
      </c>
      <c r="E48" t="s">
        <v>586</v>
      </c>
      <c r="F48" s="1">
        <v>0</v>
      </c>
    </row>
    <row r="49" spans="1:6" x14ac:dyDescent="0.3">
      <c r="A49" s="2">
        <v>43865</v>
      </c>
      <c r="B49" s="43">
        <v>0.76388888888888884</v>
      </c>
      <c r="C49" t="s">
        <v>649</v>
      </c>
      <c r="D49" t="s">
        <v>617</v>
      </c>
      <c r="E49" t="s">
        <v>601</v>
      </c>
      <c r="F49" s="1">
        <v>0</v>
      </c>
    </row>
    <row r="50" spans="1:6" x14ac:dyDescent="0.3">
      <c r="A50" s="2">
        <v>43866</v>
      </c>
      <c r="B50" s="43">
        <v>0.39583333333333331</v>
      </c>
      <c r="C50" t="s">
        <v>651</v>
      </c>
      <c r="D50" t="s">
        <v>616</v>
      </c>
      <c r="E50" t="s">
        <v>622</v>
      </c>
      <c r="F50" s="1">
        <v>1</v>
      </c>
    </row>
    <row r="51" spans="1:6" x14ac:dyDescent="0.3">
      <c r="A51" s="2">
        <v>43867</v>
      </c>
      <c r="B51" s="43">
        <v>0.5</v>
      </c>
      <c r="C51" t="s">
        <v>649</v>
      </c>
      <c r="D51" t="s">
        <v>587</v>
      </c>
      <c r="E51" t="s">
        <v>586</v>
      </c>
      <c r="F51" s="1">
        <v>0</v>
      </c>
    </row>
    <row r="52" spans="1:6" x14ac:dyDescent="0.3">
      <c r="A52" s="2">
        <v>43867</v>
      </c>
      <c r="B52" s="43">
        <v>0.75416666666666676</v>
      </c>
      <c r="C52" t="s">
        <v>651</v>
      </c>
      <c r="D52" t="s">
        <v>587</v>
      </c>
      <c r="E52" t="s">
        <v>622</v>
      </c>
      <c r="F52" s="1">
        <v>0</v>
      </c>
    </row>
    <row r="53" spans="1:6" x14ac:dyDescent="0.3">
      <c r="A53" s="2">
        <v>43867</v>
      </c>
      <c r="B53" s="43">
        <v>0.87152777777777779</v>
      </c>
      <c r="C53" t="s">
        <v>649</v>
      </c>
      <c r="D53" t="s">
        <v>587</v>
      </c>
      <c r="E53" t="s">
        <v>591</v>
      </c>
      <c r="F53" s="1">
        <v>1</v>
      </c>
    </row>
    <row r="54" spans="1:6" x14ac:dyDescent="0.3">
      <c r="A54" s="2">
        <v>43867</v>
      </c>
      <c r="B54" s="43">
        <v>0.97916666666666663</v>
      </c>
      <c r="C54" t="s">
        <v>649</v>
      </c>
      <c r="D54" t="s">
        <v>592</v>
      </c>
      <c r="E54" t="s">
        <v>586</v>
      </c>
      <c r="F54" s="1">
        <v>0</v>
      </c>
    </row>
    <row r="55" spans="1:6" x14ac:dyDescent="0.3">
      <c r="A55" s="2">
        <v>43868</v>
      </c>
      <c r="B55" s="43">
        <v>0.54999999999999993</v>
      </c>
      <c r="C55" t="s">
        <v>649</v>
      </c>
      <c r="D55" t="s">
        <v>587</v>
      </c>
      <c r="E55" t="s">
        <v>586</v>
      </c>
      <c r="F55" s="1">
        <v>0</v>
      </c>
    </row>
    <row r="56" spans="1:6" x14ac:dyDescent="0.3">
      <c r="A56" s="2">
        <v>43868</v>
      </c>
      <c r="B56" s="43">
        <v>0.82291666666666663</v>
      </c>
      <c r="C56" t="s">
        <v>649</v>
      </c>
      <c r="D56" t="s">
        <v>609</v>
      </c>
      <c r="E56" t="s">
        <v>622</v>
      </c>
      <c r="F56" s="1">
        <v>0</v>
      </c>
    </row>
    <row r="57" spans="1:6" x14ac:dyDescent="0.3">
      <c r="A57" s="2">
        <v>43869</v>
      </c>
      <c r="B57" s="43">
        <v>0.72222222222222221</v>
      </c>
      <c r="C57" t="s">
        <v>651</v>
      </c>
      <c r="D57" t="s">
        <v>596</v>
      </c>
      <c r="E57" t="s">
        <v>591</v>
      </c>
      <c r="F57" s="1">
        <v>1</v>
      </c>
    </row>
    <row r="58" spans="1:6" x14ac:dyDescent="0.3">
      <c r="A58" s="2">
        <v>43870</v>
      </c>
      <c r="B58" s="43">
        <v>5.2083333333333336E-2</v>
      </c>
      <c r="C58" t="s">
        <v>649</v>
      </c>
      <c r="D58" t="s">
        <v>592</v>
      </c>
      <c r="E58" t="s">
        <v>622</v>
      </c>
      <c r="F58" s="1">
        <v>0</v>
      </c>
    </row>
    <row r="59" spans="1:6" x14ac:dyDescent="0.3">
      <c r="A59" s="2">
        <v>43870</v>
      </c>
      <c r="B59" s="43">
        <v>0.62152777777777779</v>
      </c>
      <c r="C59" t="s">
        <v>650</v>
      </c>
      <c r="D59" t="s">
        <v>587</v>
      </c>
      <c r="E59" t="s">
        <v>622</v>
      </c>
      <c r="F59" s="1">
        <v>0</v>
      </c>
    </row>
    <row r="60" spans="1:6" x14ac:dyDescent="0.3">
      <c r="A60" s="2">
        <v>43871</v>
      </c>
      <c r="B60" s="43">
        <v>4.8611111111111112E-2</v>
      </c>
      <c r="C60" t="s">
        <v>649</v>
      </c>
      <c r="D60" t="s">
        <v>587</v>
      </c>
      <c r="E60" t="s">
        <v>622</v>
      </c>
      <c r="F60" s="1">
        <v>0</v>
      </c>
    </row>
    <row r="61" spans="1:6" x14ac:dyDescent="0.3">
      <c r="A61" s="2">
        <v>43871</v>
      </c>
      <c r="B61" s="43">
        <v>0.375</v>
      </c>
      <c r="C61" t="s">
        <v>651</v>
      </c>
      <c r="D61" t="s">
        <v>609</v>
      </c>
      <c r="E61" t="s">
        <v>622</v>
      </c>
      <c r="F61" s="1">
        <v>0</v>
      </c>
    </row>
    <row r="62" spans="1:6" x14ac:dyDescent="0.3">
      <c r="A62" s="2">
        <v>43873</v>
      </c>
      <c r="B62" s="43">
        <v>0.44930555555555557</v>
      </c>
      <c r="C62" t="s">
        <v>649</v>
      </c>
      <c r="D62" t="s">
        <v>587</v>
      </c>
      <c r="E62" t="s">
        <v>622</v>
      </c>
      <c r="F62" s="1">
        <v>0</v>
      </c>
    </row>
    <row r="63" spans="1:6" x14ac:dyDescent="0.3">
      <c r="A63" s="2">
        <v>43873</v>
      </c>
      <c r="B63" s="43">
        <v>0.88611111111111107</v>
      </c>
      <c r="C63" t="s">
        <v>649</v>
      </c>
      <c r="D63" t="s">
        <v>587</v>
      </c>
      <c r="E63" t="s">
        <v>608</v>
      </c>
      <c r="F63" s="1">
        <v>0</v>
      </c>
    </row>
    <row r="64" spans="1:6" x14ac:dyDescent="0.3">
      <c r="A64" s="2">
        <v>43874</v>
      </c>
      <c r="B64" s="43">
        <v>0.63194444444444442</v>
      </c>
      <c r="C64" t="s">
        <v>649</v>
      </c>
      <c r="D64" t="s">
        <v>604</v>
      </c>
      <c r="E64" t="s">
        <v>622</v>
      </c>
      <c r="F64" s="1">
        <v>0</v>
      </c>
    </row>
    <row r="65" spans="1:6" x14ac:dyDescent="0.3">
      <c r="A65" s="2">
        <v>43874</v>
      </c>
      <c r="B65" s="43">
        <v>0.83472222222222225</v>
      </c>
      <c r="C65" t="s">
        <v>649</v>
      </c>
      <c r="D65" t="s">
        <v>587</v>
      </c>
      <c r="E65" t="s">
        <v>586</v>
      </c>
      <c r="F65" s="1">
        <v>2</v>
      </c>
    </row>
    <row r="66" spans="1:6" x14ac:dyDescent="0.3">
      <c r="A66" s="2">
        <v>43875</v>
      </c>
      <c r="B66" s="43">
        <v>0.49513888888888885</v>
      </c>
      <c r="C66" t="s">
        <v>649</v>
      </c>
      <c r="D66" t="s">
        <v>602</v>
      </c>
      <c r="E66" t="s">
        <v>622</v>
      </c>
      <c r="F66" s="1">
        <v>0</v>
      </c>
    </row>
    <row r="67" spans="1:6" x14ac:dyDescent="0.3">
      <c r="A67" s="2">
        <v>43875</v>
      </c>
      <c r="B67" s="43">
        <v>0.65625</v>
      </c>
      <c r="C67" t="s">
        <v>652</v>
      </c>
      <c r="D67" t="s">
        <v>587</v>
      </c>
      <c r="E67" t="s">
        <v>586</v>
      </c>
      <c r="F67" s="1">
        <v>0</v>
      </c>
    </row>
    <row r="68" spans="1:6" x14ac:dyDescent="0.3">
      <c r="A68" s="2">
        <v>43876</v>
      </c>
      <c r="B68" s="43">
        <v>3.2638888888888891E-2</v>
      </c>
      <c r="C68" t="s">
        <v>649</v>
      </c>
      <c r="D68" t="s">
        <v>604</v>
      </c>
      <c r="E68" t="s">
        <v>622</v>
      </c>
      <c r="F68" s="1">
        <v>0</v>
      </c>
    </row>
    <row r="69" spans="1:6" x14ac:dyDescent="0.3">
      <c r="A69" s="2">
        <v>43876</v>
      </c>
      <c r="B69" s="43">
        <v>0.57361111111111118</v>
      </c>
      <c r="C69" t="s">
        <v>650</v>
      </c>
      <c r="D69" t="s">
        <v>592</v>
      </c>
      <c r="E69" t="s">
        <v>586</v>
      </c>
      <c r="F69" s="1">
        <v>0</v>
      </c>
    </row>
    <row r="70" spans="1:6" x14ac:dyDescent="0.3">
      <c r="A70" s="2">
        <v>43880</v>
      </c>
      <c r="B70" s="43">
        <v>0</v>
      </c>
      <c r="C70" t="s">
        <v>649</v>
      </c>
      <c r="D70" t="s">
        <v>604</v>
      </c>
      <c r="E70" t="s">
        <v>591</v>
      </c>
      <c r="F70" s="1">
        <v>0</v>
      </c>
    </row>
    <row r="71" spans="1:6" x14ac:dyDescent="0.3">
      <c r="A71" s="2">
        <v>43880</v>
      </c>
      <c r="B71" s="43">
        <v>0.52083333333333337</v>
      </c>
      <c r="C71" t="s">
        <v>650</v>
      </c>
      <c r="D71" t="s">
        <v>609</v>
      </c>
      <c r="E71" t="s">
        <v>586</v>
      </c>
      <c r="F71" s="1">
        <v>0</v>
      </c>
    </row>
    <row r="72" spans="1:6" x14ac:dyDescent="0.3">
      <c r="A72" s="2">
        <v>43880</v>
      </c>
      <c r="B72" s="43">
        <v>0.70486111111111116</v>
      </c>
      <c r="C72" t="s">
        <v>652</v>
      </c>
      <c r="D72" t="s">
        <v>587</v>
      </c>
      <c r="E72" t="s">
        <v>586</v>
      </c>
      <c r="F72" s="1">
        <v>0</v>
      </c>
    </row>
    <row r="73" spans="1:6" x14ac:dyDescent="0.3">
      <c r="A73" s="2">
        <v>43883</v>
      </c>
      <c r="B73" s="43">
        <v>0.89513888888888893</v>
      </c>
      <c r="C73" t="s">
        <v>649</v>
      </c>
      <c r="D73" t="s">
        <v>609</v>
      </c>
      <c r="E73" t="s">
        <v>586</v>
      </c>
      <c r="F73" s="1">
        <v>0</v>
      </c>
    </row>
    <row r="74" spans="1:6" x14ac:dyDescent="0.3">
      <c r="A74" s="2">
        <v>43885</v>
      </c>
      <c r="B74" s="43">
        <v>0.48680555555555555</v>
      </c>
      <c r="C74" t="s">
        <v>649</v>
      </c>
      <c r="D74" t="s">
        <v>602</v>
      </c>
      <c r="E74" t="s">
        <v>586</v>
      </c>
      <c r="F74" s="1">
        <v>0</v>
      </c>
    </row>
    <row r="75" spans="1:6" x14ac:dyDescent="0.3">
      <c r="A75" s="2">
        <v>43886</v>
      </c>
      <c r="B75" s="43">
        <v>0.48541666666666666</v>
      </c>
      <c r="C75" t="s">
        <v>652</v>
      </c>
      <c r="D75" t="s">
        <v>587</v>
      </c>
      <c r="E75" t="s">
        <v>622</v>
      </c>
      <c r="F75" s="1">
        <v>0</v>
      </c>
    </row>
    <row r="76" spans="1:6" x14ac:dyDescent="0.3">
      <c r="A76" s="2">
        <v>43887</v>
      </c>
      <c r="B76" s="43">
        <v>0.36805555555555558</v>
      </c>
      <c r="C76" t="s">
        <v>649</v>
      </c>
      <c r="D76" t="s">
        <v>587</v>
      </c>
      <c r="E76" t="s">
        <v>586</v>
      </c>
      <c r="F76" s="1">
        <v>0</v>
      </c>
    </row>
    <row r="77" spans="1:6" x14ac:dyDescent="0.3">
      <c r="A77" s="2">
        <v>43887</v>
      </c>
      <c r="B77" s="43">
        <v>0.4375</v>
      </c>
      <c r="C77" t="s">
        <v>649</v>
      </c>
      <c r="D77" t="s">
        <v>592</v>
      </c>
      <c r="E77" t="s">
        <v>608</v>
      </c>
      <c r="F77" s="1">
        <v>0</v>
      </c>
    </row>
    <row r="78" spans="1:6" x14ac:dyDescent="0.3">
      <c r="A78" s="2">
        <v>43888</v>
      </c>
      <c r="B78" s="43">
        <v>0.42708333333333331</v>
      </c>
      <c r="C78" t="s">
        <v>649</v>
      </c>
      <c r="D78" t="s">
        <v>587</v>
      </c>
      <c r="E78" t="s">
        <v>586</v>
      </c>
      <c r="F78" s="1">
        <v>0</v>
      </c>
    </row>
    <row r="79" spans="1:6" x14ac:dyDescent="0.3">
      <c r="A79" s="2">
        <v>43888</v>
      </c>
      <c r="B79" s="43">
        <v>0.89583333333333337</v>
      </c>
      <c r="C79" t="s">
        <v>649</v>
      </c>
      <c r="D79" t="s">
        <v>609</v>
      </c>
      <c r="E79" t="s">
        <v>622</v>
      </c>
      <c r="F79" s="1">
        <v>0</v>
      </c>
    </row>
    <row r="80" spans="1:6" x14ac:dyDescent="0.3">
      <c r="A80" s="2">
        <v>43889</v>
      </c>
      <c r="B80" s="43">
        <v>0.52847222222222223</v>
      </c>
      <c r="C80" t="s">
        <v>651</v>
      </c>
      <c r="D80" t="s">
        <v>587</v>
      </c>
      <c r="E80" t="s">
        <v>586</v>
      </c>
      <c r="F80" s="1">
        <v>0</v>
      </c>
    </row>
    <row r="81" spans="1:6" x14ac:dyDescent="0.3">
      <c r="A81" s="2">
        <v>43889</v>
      </c>
      <c r="B81" s="43">
        <v>0.72916666666666663</v>
      </c>
      <c r="C81" t="s">
        <v>649</v>
      </c>
      <c r="D81" t="s">
        <v>609</v>
      </c>
      <c r="E81" t="s">
        <v>622</v>
      </c>
      <c r="F81" s="1">
        <v>0</v>
      </c>
    </row>
    <row r="82" spans="1:6" x14ac:dyDescent="0.3">
      <c r="A82" s="2">
        <v>43889</v>
      </c>
      <c r="B82" s="43">
        <v>0.83333333333333337</v>
      </c>
      <c r="C82" t="s">
        <v>652</v>
      </c>
      <c r="D82" t="s">
        <v>587</v>
      </c>
      <c r="E82" t="s">
        <v>586</v>
      </c>
      <c r="F82" s="1">
        <v>0</v>
      </c>
    </row>
    <row r="83" spans="1:6" x14ac:dyDescent="0.3">
      <c r="A83" s="2">
        <v>43890</v>
      </c>
      <c r="B83" s="43">
        <v>9.0277777777777776E-2</v>
      </c>
      <c r="C83" t="s">
        <v>650</v>
      </c>
      <c r="D83" t="s">
        <v>587</v>
      </c>
      <c r="E83" t="s">
        <v>586</v>
      </c>
      <c r="F83" s="1">
        <v>0</v>
      </c>
    </row>
    <row r="84" spans="1:6" x14ac:dyDescent="0.3">
      <c r="A84" s="2">
        <v>43890</v>
      </c>
      <c r="B84" s="43">
        <v>0.66180555555555554</v>
      </c>
      <c r="C84" t="s">
        <v>649</v>
      </c>
      <c r="D84" t="s">
        <v>587</v>
      </c>
      <c r="E84" t="s">
        <v>591</v>
      </c>
      <c r="F84" s="1">
        <v>0</v>
      </c>
    </row>
    <row r="85" spans="1:6" x14ac:dyDescent="0.3">
      <c r="A85" s="2">
        <v>43890</v>
      </c>
      <c r="B85" s="43">
        <v>0.96527777777777779</v>
      </c>
      <c r="C85" t="s">
        <v>649</v>
      </c>
      <c r="D85" t="s">
        <v>587</v>
      </c>
      <c r="E85" t="s">
        <v>622</v>
      </c>
      <c r="F85" s="1">
        <v>0</v>
      </c>
    </row>
    <row r="86" spans="1:6" x14ac:dyDescent="0.3">
      <c r="A86" s="2">
        <v>43891</v>
      </c>
      <c r="B86" s="43">
        <v>7.9166666666666663E-2</v>
      </c>
      <c r="C86" t="s">
        <v>649</v>
      </c>
      <c r="D86" t="s">
        <v>587</v>
      </c>
      <c r="E86" t="s">
        <v>586</v>
      </c>
      <c r="F86" s="1">
        <v>0</v>
      </c>
    </row>
    <row r="87" spans="1:6" x14ac:dyDescent="0.3">
      <c r="A87" s="2">
        <v>43891</v>
      </c>
      <c r="B87" s="43">
        <v>0.8041666666666667</v>
      </c>
      <c r="C87" t="s">
        <v>651</v>
      </c>
      <c r="D87" t="s">
        <v>592</v>
      </c>
      <c r="E87" t="s">
        <v>608</v>
      </c>
      <c r="F87" s="1">
        <v>0</v>
      </c>
    </row>
    <row r="88" spans="1:6" x14ac:dyDescent="0.3">
      <c r="A88" s="2">
        <v>43891</v>
      </c>
      <c r="B88" s="43">
        <v>0.84027777777777779</v>
      </c>
      <c r="C88" t="s">
        <v>652</v>
      </c>
      <c r="D88" t="s">
        <v>604</v>
      </c>
      <c r="E88" t="s">
        <v>586</v>
      </c>
      <c r="F88" s="1">
        <v>0</v>
      </c>
    </row>
    <row r="89" spans="1:6" x14ac:dyDescent="0.3">
      <c r="A89" s="2">
        <v>43891</v>
      </c>
      <c r="B89" s="43">
        <v>0.91666666666666663</v>
      </c>
      <c r="C89" t="s">
        <v>649</v>
      </c>
      <c r="D89" t="s">
        <v>587</v>
      </c>
      <c r="E89" t="s">
        <v>622</v>
      </c>
      <c r="F89" s="1">
        <v>0</v>
      </c>
    </row>
    <row r="90" spans="1:6" x14ac:dyDescent="0.3">
      <c r="A90" s="2">
        <v>43892</v>
      </c>
      <c r="B90" s="43">
        <v>0.47986111111111113</v>
      </c>
      <c r="C90" t="s">
        <v>649</v>
      </c>
      <c r="D90" t="s">
        <v>587</v>
      </c>
      <c r="E90" t="s">
        <v>586</v>
      </c>
      <c r="F90" s="1">
        <v>0</v>
      </c>
    </row>
    <row r="91" spans="1:6" x14ac:dyDescent="0.3">
      <c r="A91" s="2">
        <v>43892</v>
      </c>
      <c r="B91" s="43">
        <v>0.5</v>
      </c>
      <c r="C91" t="s">
        <v>649</v>
      </c>
      <c r="D91" t="s">
        <v>627</v>
      </c>
      <c r="E91" t="s">
        <v>624</v>
      </c>
      <c r="F91" s="1">
        <v>0</v>
      </c>
    </row>
    <row r="92" spans="1:6" x14ac:dyDescent="0.3">
      <c r="A92" s="2">
        <v>43892</v>
      </c>
      <c r="B92" s="43">
        <v>0.61805555555555558</v>
      </c>
      <c r="C92" t="s">
        <v>649</v>
      </c>
      <c r="D92" t="s">
        <v>609</v>
      </c>
      <c r="E92" t="s">
        <v>622</v>
      </c>
      <c r="F92" s="1">
        <v>0</v>
      </c>
    </row>
    <row r="93" spans="1:6" x14ac:dyDescent="0.3">
      <c r="A93" s="2">
        <v>43893</v>
      </c>
      <c r="B93" s="43">
        <v>0.3611111111111111</v>
      </c>
      <c r="C93" t="s">
        <v>650</v>
      </c>
      <c r="D93" t="s">
        <v>606</v>
      </c>
      <c r="E93" t="s">
        <v>586</v>
      </c>
      <c r="F93" s="1">
        <v>0</v>
      </c>
    </row>
    <row r="94" spans="1:6" x14ac:dyDescent="0.3">
      <c r="A94" s="2">
        <v>43893</v>
      </c>
      <c r="B94" s="43">
        <v>0.85069444444444453</v>
      </c>
      <c r="C94" t="s">
        <v>649</v>
      </c>
      <c r="D94" t="s">
        <v>587</v>
      </c>
      <c r="E94" t="s">
        <v>622</v>
      </c>
      <c r="F94" s="1">
        <v>0</v>
      </c>
    </row>
    <row r="95" spans="1:6" x14ac:dyDescent="0.3">
      <c r="A95" s="2">
        <v>43894</v>
      </c>
      <c r="B95" s="43">
        <v>3.472222222222222E-3</v>
      </c>
      <c r="C95" t="s">
        <v>652</v>
      </c>
      <c r="D95" t="s">
        <v>588</v>
      </c>
      <c r="E95" t="s">
        <v>601</v>
      </c>
      <c r="F95" s="1">
        <v>0</v>
      </c>
    </row>
    <row r="96" spans="1:6" x14ac:dyDescent="0.3">
      <c r="A96" s="2">
        <v>43895</v>
      </c>
      <c r="B96" s="43">
        <v>0.47916666666666669</v>
      </c>
      <c r="C96" t="s">
        <v>649</v>
      </c>
      <c r="D96" t="s">
        <v>604</v>
      </c>
      <c r="E96" t="s">
        <v>601</v>
      </c>
      <c r="F96" s="1">
        <v>0</v>
      </c>
    </row>
    <row r="97" spans="1:6" x14ac:dyDescent="0.3">
      <c r="A97" s="2">
        <v>43896</v>
      </c>
      <c r="B97" s="43">
        <v>2.2222222222222223E-2</v>
      </c>
      <c r="C97" t="s">
        <v>649</v>
      </c>
      <c r="D97" t="s">
        <v>596</v>
      </c>
      <c r="E97" t="s">
        <v>622</v>
      </c>
      <c r="F97" s="1">
        <v>0</v>
      </c>
    </row>
    <row r="98" spans="1:6" x14ac:dyDescent="0.3">
      <c r="A98" s="2">
        <v>43896</v>
      </c>
      <c r="B98" s="43">
        <v>9.7916666666666666E-2</v>
      </c>
      <c r="C98" t="s">
        <v>649</v>
      </c>
      <c r="D98" t="s">
        <v>619</v>
      </c>
      <c r="E98" t="s">
        <v>598</v>
      </c>
      <c r="F98" s="1">
        <v>0</v>
      </c>
    </row>
    <row r="99" spans="1:6" x14ac:dyDescent="0.3">
      <c r="A99" s="2">
        <v>43896</v>
      </c>
      <c r="B99" s="43">
        <v>0.88194444444444453</v>
      </c>
      <c r="C99" t="s">
        <v>652</v>
      </c>
      <c r="D99" t="s">
        <v>587</v>
      </c>
      <c r="E99" t="s">
        <v>586</v>
      </c>
      <c r="F99" s="1">
        <v>1</v>
      </c>
    </row>
    <row r="100" spans="1:6" x14ac:dyDescent="0.3">
      <c r="A100" s="2">
        <v>43896</v>
      </c>
      <c r="B100" s="43">
        <v>0.89930555555555547</v>
      </c>
      <c r="C100" t="s">
        <v>649</v>
      </c>
      <c r="D100" t="s">
        <v>599</v>
      </c>
      <c r="E100" t="s">
        <v>586</v>
      </c>
      <c r="F100" s="1">
        <v>0</v>
      </c>
    </row>
    <row r="101" spans="1:6" x14ac:dyDescent="0.3">
      <c r="A101" s="2">
        <v>43897</v>
      </c>
      <c r="B101" s="43">
        <v>0.57708333333333328</v>
      </c>
      <c r="C101" t="s">
        <v>649</v>
      </c>
      <c r="D101" t="s">
        <v>588</v>
      </c>
      <c r="E101" t="s">
        <v>586</v>
      </c>
      <c r="F101" s="1">
        <v>0</v>
      </c>
    </row>
    <row r="102" spans="1:6" x14ac:dyDescent="0.3">
      <c r="A102" s="2">
        <v>43898</v>
      </c>
      <c r="B102" s="43">
        <v>0.14861111111111111</v>
      </c>
      <c r="C102" t="s">
        <v>649</v>
      </c>
      <c r="D102" t="s">
        <v>609</v>
      </c>
      <c r="E102" t="s">
        <v>622</v>
      </c>
      <c r="F102" s="1">
        <v>0</v>
      </c>
    </row>
    <row r="103" spans="1:6" x14ac:dyDescent="0.3">
      <c r="A103" s="2">
        <v>43898</v>
      </c>
      <c r="B103" s="43">
        <v>0.22361111111111109</v>
      </c>
      <c r="C103" t="s">
        <v>652</v>
      </c>
      <c r="D103" t="s">
        <v>604</v>
      </c>
      <c r="E103" t="s">
        <v>586</v>
      </c>
      <c r="F103" s="1">
        <v>0</v>
      </c>
    </row>
    <row r="104" spans="1:6" x14ac:dyDescent="0.3">
      <c r="A104" s="2">
        <v>43898</v>
      </c>
      <c r="B104" s="43">
        <v>0.83333333333333337</v>
      </c>
      <c r="C104" t="s">
        <v>649</v>
      </c>
      <c r="D104" t="s">
        <v>606</v>
      </c>
      <c r="E104" t="s">
        <v>622</v>
      </c>
      <c r="F104" s="1">
        <v>0</v>
      </c>
    </row>
    <row r="105" spans="1:6" x14ac:dyDescent="0.3">
      <c r="A105" s="2">
        <v>43898</v>
      </c>
      <c r="B105" s="43">
        <v>0.90972222222222221</v>
      </c>
      <c r="C105" t="s">
        <v>649</v>
      </c>
      <c r="D105" t="s">
        <v>587</v>
      </c>
      <c r="E105" t="s">
        <v>586</v>
      </c>
      <c r="F105" s="1">
        <v>0</v>
      </c>
    </row>
    <row r="106" spans="1:6" x14ac:dyDescent="0.3">
      <c r="A106" s="2">
        <v>43899</v>
      </c>
      <c r="B106" s="43">
        <v>2.013888888888889E-2</v>
      </c>
      <c r="C106" t="s">
        <v>649</v>
      </c>
      <c r="D106" t="s">
        <v>587</v>
      </c>
      <c r="E106" t="s">
        <v>586</v>
      </c>
      <c r="F106" s="1">
        <v>1</v>
      </c>
    </row>
    <row r="107" spans="1:6" x14ac:dyDescent="0.3">
      <c r="A107" s="2">
        <v>43899</v>
      </c>
      <c r="B107" s="43">
        <v>0.7416666666666667</v>
      </c>
      <c r="C107" t="s">
        <v>651</v>
      </c>
      <c r="D107" t="s">
        <v>592</v>
      </c>
      <c r="E107" t="s">
        <v>586</v>
      </c>
      <c r="F107" s="1">
        <v>0</v>
      </c>
    </row>
    <row r="108" spans="1:6" x14ac:dyDescent="0.3">
      <c r="A108" s="2">
        <v>43900</v>
      </c>
      <c r="B108" s="43">
        <v>0.78194444444444444</v>
      </c>
      <c r="C108" t="s">
        <v>649</v>
      </c>
      <c r="D108" t="s">
        <v>604</v>
      </c>
      <c r="E108" t="s">
        <v>586</v>
      </c>
      <c r="F108" s="1">
        <v>0</v>
      </c>
    </row>
    <row r="109" spans="1:6" x14ac:dyDescent="0.3">
      <c r="A109" s="2">
        <v>43901</v>
      </c>
      <c r="B109" s="43">
        <v>0.53055555555555556</v>
      </c>
      <c r="C109" t="s">
        <v>649</v>
      </c>
      <c r="D109" t="s">
        <v>585</v>
      </c>
      <c r="E109" t="s">
        <v>586</v>
      </c>
      <c r="F109" s="1">
        <v>0</v>
      </c>
    </row>
    <row r="110" spans="1:6" x14ac:dyDescent="0.3">
      <c r="A110" s="2">
        <v>43901</v>
      </c>
      <c r="B110" s="43">
        <v>0.68402777777777779</v>
      </c>
      <c r="C110" t="s">
        <v>649</v>
      </c>
      <c r="D110" t="s">
        <v>587</v>
      </c>
      <c r="E110" t="s">
        <v>586</v>
      </c>
      <c r="F110" s="1">
        <v>0</v>
      </c>
    </row>
    <row r="111" spans="1:6" x14ac:dyDescent="0.3">
      <c r="A111" s="2">
        <v>43901</v>
      </c>
      <c r="B111" s="43">
        <v>0.70833333333333337</v>
      </c>
      <c r="C111" t="s">
        <v>649</v>
      </c>
      <c r="D111" t="s">
        <v>609</v>
      </c>
      <c r="E111" t="s">
        <v>586</v>
      </c>
      <c r="F111" s="1">
        <v>2</v>
      </c>
    </row>
    <row r="112" spans="1:6" x14ac:dyDescent="0.3">
      <c r="A112" s="2">
        <v>43901</v>
      </c>
      <c r="B112" s="43">
        <v>0.93055555555555547</v>
      </c>
      <c r="C112" t="s">
        <v>649</v>
      </c>
      <c r="D112" t="s">
        <v>587</v>
      </c>
      <c r="E112" t="s">
        <v>591</v>
      </c>
      <c r="F112" s="1">
        <v>1</v>
      </c>
    </row>
    <row r="113" spans="1:6" x14ac:dyDescent="0.3">
      <c r="A113" s="2">
        <v>43902</v>
      </c>
      <c r="B113" s="43">
        <v>0.56944444444444442</v>
      </c>
      <c r="C113" t="s">
        <v>651</v>
      </c>
      <c r="D113" t="s">
        <v>587</v>
      </c>
      <c r="E113" t="s">
        <v>586</v>
      </c>
      <c r="F113" s="1">
        <v>0</v>
      </c>
    </row>
    <row r="114" spans="1:6" x14ac:dyDescent="0.3">
      <c r="A114" s="2">
        <v>43902</v>
      </c>
      <c r="B114" s="43">
        <v>0.99722222222222223</v>
      </c>
      <c r="C114" t="s">
        <v>649</v>
      </c>
      <c r="D114" t="s">
        <v>587</v>
      </c>
      <c r="E114" t="s">
        <v>622</v>
      </c>
      <c r="F114" s="1">
        <v>0</v>
      </c>
    </row>
    <row r="115" spans="1:6" x14ac:dyDescent="0.3">
      <c r="A115" s="2">
        <v>43903</v>
      </c>
      <c r="B115" s="43">
        <v>0.72083333333333333</v>
      </c>
      <c r="C115" t="s">
        <v>649</v>
      </c>
      <c r="D115" t="s">
        <v>587</v>
      </c>
      <c r="E115" t="s">
        <v>622</v>
      </c>
      <c r="F115" s="1">
        <v>0</v>
      </c>
    </row>
    <row r="116" spans="1:6" x14ac:dyDescent="0.3">
      <c r="A116" s="2">
        <v>43903</v>
      </c>
      <c r="B116" s="43">
        <v>0.77430555555555547</v>
      </c>
      <c r="C116" t="s">
        <v>649</v>
      </c>
      <c r="D116" t="s">
        <v>617</v>
      </c>
      <c r="E116" t="s">
        <v>591</v>
      </c>
      <c r="F116" s="1">
        <v>1</v>
      </c>
    </row>
    <row r="117" spans="1:6" x14ac:dyDescent="0.3">
      <c r="A117" s="2">
        <v>43904</v>
      </c>
      <c r="B117" s="43">
        <v>0.44444444444444442</v>
      </c>
      <c r="C117" t="s">
        <v>650</v>
      </c>
      <c r="D117" t="s">
        <v>613</v>
      </c>
      <c r="E117" t="s">
        <v>608</v>
      </c>
      <c r="F117" s="1">
        <v>0</v>
      </c>
    </row>
    <row r="118" spans="1:6" x14ac:dyDescent="0.3">
      <c r="A118" s="2">
        <v>43904</v>
      </c>
      <c r="B118" s="43">
        <v>0.92847222222222225</v>
      </c>
      <c r="C118" t="s">
        <v>651</v>
      </c>
      <c r="D118" t="s">
        <v>587</v>
      </c>
      <c r="E118" t="s">
        <v>607</v>
      </c>
      <c r="F118" s="1">
        <v>2</v>
      </c>
    </row>
    <row r="119" spans="1:6" x14ac:dyDescent="0.3">
      <c r="A119" s="2">
        <v>43905</v>
      </c>
      <c r="B119" s="43">
        <v>0.69444444444444453</v>
      </c>
      <c r="C119" t="s">
        <v>652</v>
      </c>
      <c r="D119" t="s">
        <v>587</v>
      </c>
      <c r="E119" t="s">
        <v>586</v>
      </c>
      <c r="F119" s="1">
        <v>0</v>
      </c>
    </row>
    <row r="120" spans="1:6" x14ac:dyDescent="0.3">
      <c r="A120" s="2">
        <v>43906</v>
      </c>
      <c r="B120" s="43">
        <v>3.0555555555555555E-2</v>
      </c>
      <c r="C120" t="s">
        <v>649</v>
      </c>
      <c r="D120" t="s">
        <v>587</v>
      </c>
      <c r="E120" t="s">
        <v>598</v>
      </c>
      <c r="F120" s="1">
        <v>0</v>
      </c>
    </row>
    <row r="121" spans="1:6" x14ac:dyDescent="0.3">
      <c r="A121" s="2">
        <v>43910</v>
      </c>
      <c r="B121" s="43">
        <v>0</v>
      </c>
      <c r="C121" t="s">
        <v>649</v>
      </c>
      <c r="D121" t="s">
        <v>611</v>
      </c>
      <c r="E121" t="s">
        <v>591</v>
      </c>
      <c r="F121" s="1">
        <v>1</v>
      </c>
    </row>
    <row r="122" spans="1:6" x14ac:dyDescent="0.3">
      <c r="A122" s="2">
        <v>43910</v>
      </c>
      <c r="B122" s="43">
        <v>0.36805555555555558</v>
      </c>
      <c r="C122" t="s">
        <v>649</v>
      </c>
      <c r="D122" t="s">
        <v>587</v>
      </c>
      <c r="E122" t="s">
        <v>586</v>
      </c>
      <c r="F122" s="1">
        <v>1</v>
      </c>
    </row>
    <row r="123" spans="1:6" x14ac:dyDescent="0.3">
      <c r="A123" s="2">
        <v>43911</v>
      </c>
      <c r="B123" s="43">
        <v>0.65277777777777779</v>
      </c>
      <c r="C123" t="s">
        <v>649</v>
      </c>
      <c r="D123" t="s">
        <v>602</v>
      </c>
      <c r="E123" t="s">
        <v>601</v>
      </c>
      <c r="F123" s="1">
        <v>0</v>
      </c>
    </row>
    <row r="124" spans="1:6" x14ac:dyDescent="0.3">
      <c r="A124" s="2">
        <v>43911</v>
      </c>
      <c r="B124" s="43">
        <v>0.875</v>
      </c>
      <c r="C124" t="s">
        <v>651</v>
      </c>
      <c r="D124" t="s">
        <v>587</v>
      </c>
      <c r="E124" t="s">
        <v>586</v>
      </c>
      <c r="F124" s="1">
        <v>0</v>
      </c>
    </row>
    <row r="125" spans="1:6" x14ac:dyDescent="0.3">
      <c r="A125" s="2">
        <v>43912</v>
      </c>
      <c r="B125" s="43">
        <v>0.3888888888888889</v>
      </c>
      <c r="C125" t="s">
        <v>651</v>
      </c>
      <c r="D125" t="s">
        <v>609</v>
      </c>
      <c r="E125" t="s">
        <v>586</v>
      </c>
      <c r="F125" s="1">
        <v>1</v>
      </c>
    </row>
    <row r="126" spans="1:6" x14ac:dyDescent="0.3">
      <c r="A126" s="2">
        <v>43917</v>
      </c>
      <c r="B126" s="43">
        <v>0.73402777777777783</v>
      </c>
      <c r="C126" t="s">
        <v>649</v>
      </c>
      <c r="D126" t="s">
        <v>587</v>
      </c>
      <c r="E126" t="s">
        <v>607</v>
      </c>
      <c r="F126" s="1">
        <v>0</v>
      </c>
    </row>
    <row r="127" spans="1:6" x14ac:dyDescent="0.3">
      <c r="A127" s="2">
        <v>43918</v>
      </c>
      <c r="B127" s="43">
        <v>0.625</v>
      </c>
      <c r="C127" t="s">
        <v>650</v>
      </c>
      <c r="D127" t="s">
        <v>587</v>
      </c>
      <c r="E127" t="s">
        <v>586</v>
      </c>
      <c r="F127" s="1">
        <v>0</v>
      </c>
    </row>
    <row r="128" spans="1:6" x14ac:dyDescent="0.3">
      <c r="A128" s="2">
        <v>43918</v>
      </c>
      <c r="B128" s="43">
        <v>0.93055555555555547</v>
      </c>
      <c r="C128" t="s">
        <v>649</v>
      </c>
      <c r="D128" t="s">
        <v>616</v>
      </c>
      <c r="E128" t="s">
        <v>622</v>
      </c>
      <c r="F128" s="1">
        <v>0</v>
      </c>
    </row>
    <row r="129" spans="1:6" x14ac:dyDescent="0.3">
      <c r="A129" s="2">
        <v>43935</v>
      </c>
      <c r="B129" s="43">
        <v>0.85416666666666663</v>
      </c>
      <c r="C129" t="s">
        <v>650</v>
      </c>
      <c r="D129" t="s">
        <v>587</v>
      </c>
      <c r="E129" t="s">
        <v>591</v>
      </c>
      <c r="F129" s="1">
        <v>1</v>
      </c>
    </row>
    <row r="130" spans="1:6" x14ac:dyDescent="0.3">
      <c r="A130" s="2">
        <v>43937</v>
      </c>
      <c r="B130" s="43">
        <v>0.51736111111111105</v>
      </c>
      <c r="C130" t="s">
        <v>651</v>
      </c>
      <c r="D130" t="s">
        <v>595</v>
      </c>
      <c r="E130" t="s">
        <v>628</v>
      </c>
      <c r="F130" s="1">
        <v>1</v>
      </c>
    </row>
    <row r="131" spans="1:6" x14ac:dyDescent="0.3">
      <c r="A131" s="2">
        <v>43951</v>
      </c>
      <c r="B131" s="43">
        <v>0.27013888888888887</v>
      </c>
      <c r="C131" t="s">
        <v>649</v>
      </c>
      <c r="D131" t="s">
        <v>587</v>
      </c>
      <c r="E131" t="s">
        <v>622</v>
      </c>
      <c r="F131" s="1">
        <v>0</v>
      </c>
    </row>
    <row r="132" spans="1:6" x14ac:dyDescent="0.3">
      <c r="A132" s="2">
        <v>43953</v>
      </c>
      <c r="B132" s="43">
        <v>0.61597222222222225</v>
      </c>
      <c r="C132" t="s">
        <v>649</v>
      </c>
      <c r="D132" t="s">
        <v>587</v>
      </c>
      <c r="E132" t="s">
        <v>591</v>
      </c>
      <c r="F132" s="1">
        <v>1</v>
      </c>
    </row>
    <row r="133" spans="1:6" x14ac:dyDescent="0.3">
      <c r="A133" s="2">
        <v>43964</v>
      </c>
      <c r="B133" s="43">
        <v>0.89583333333333337</v>
      </c>
      <c r="C133" t="s">
        <v>651</v>
      </c>
      <c r="D133" t="s">
        <v>609</v>
      </c>
      <c r="E133" t="s">
        <v>586</v>
      </c>
      <c r="F133" s="1">
        <v>3</v>
      </c>
    </row>
    <row r="134" spans="1:6" x14ac:dyDescent="0.3">
      <c r="A134" s="2">
        <v>43964</v>
      </c>
      <c r="B134" s="43">
        <v>0.94305555555555554</v>
      </c>
      <c r="C134" t="s">
        <v>650</v>
      </c>
      <c r="D134" t="s">
        <v>592</v>
      </c>
      <c r="E134" t="s">
        <v>586</v>
      </c>
      <c r="F134" s="1">
        <v>0</v>
      </c>
    </row>
    <row r="135" spans="1:6" x14ac:dyDescent="0.3">
      <c r="A135" s="2">
        <v>43967</v>
      </c>
      <c r="B135" s="43">
        <v>0.70833333333333337</v>
      </c>
      <c r="C135" t="s">
        <v>651</v>
      </c>
      <c r="D135" t="s">
        <v>596</v>
      </c>
      <c r="E135" t="s">
        <v>591</v>
      </c>
      <c r="F135" s="1">
        <v>1</v>
      </c>
    </row>
    <row r="136" spans="1:6" x14ac:dyDescent="0.3">
      <c r="A136" s="2">
        <v>43969</v>
      </c>
      <c r="B136" s="43">
        <v>0.65347222222222223</v>
      </c>
      <c r="C136" t="s">
        <v>651</v>
      </c>
      <c r="D136" t="s">
        <v>599</v>
      </c>
      <c r="E136" t="s">
        <v>586</v>
      </c>
      <c r="F136" s="1">
        <v>0</v>
      </c>
    </row>
    <row r="137" spans="1:6" x14ac:dyDescent="0.3">
      <c r="A137" s="2">
        <v>43971</v>
      </c>
      <c r="B137" s="43">
        <v>0.15486111111111112</v>
      </c>
      <c r="C137" t="s">
        <v>650</v>
      </c>
      <c r="D137" t="s">
        <v>588</v>
      </c>
      <c r="E137" t="s">
        <v>605</v>
      </c>
      <c r="F137" s="1">
        <v>0</v>
      </c>
    </row>
    <row r="138" spans="1:6" x14ac:dyDescent="0.3">
      <c r="A138" s="2">
        <v>43973</v>
      </c>
      <c r="B138" s="43">
        <v>0.99722222222222223</v>
      </c>
      <c r="C138" t="s">
        <v>650</v>
      </c>
      <c r="D138" t="s">
        <v>587</v>
      </c>
      <c r="E138" t="s">
        <v>586</v>
      </c>
      <c r="F138" s="1">
        <v>1</v>
      </c>
    </row>
    <row r="139" spans="1:6" x14ac:dyDescent="0.3">
      <c r="A139" s="2">
        <v>43974</v>
      </c>
      <c r="B139" s="43">
        <v>0.72916666666666663</v>
      </c>
      <c r="C139" t="s">
        <v>652</v>
      </c>
      <c r="D139" t="s">
        <v>606</v>
      </c>
      <c r="E139" t="s">
        <v>586</v>
      </c>
      <c r="F139" s="1">
        <v>0</v>
      </c>
    </row>
    <row r="140" spans="1:6" x14ac:dyDescent="0.3">
      <c r="A140" s="2">
        <v>43976</v>
      </c>
      <c r="B140" s="43">
        <v>0.78819444444444453</v>
      </c>
      <c r="C140" t="s">
        <v>651</v>
      </c>
      <c r="D140" t="s">
        <v>609</v>
      </c>
      <c r="E140" t="s">
        <v>586</v>
      </c>
      <c r="F140" s="1">
        <v>0</v>
      </c>
    </row>
    <row r="141" spans="1:6" x14ac:dyDescent="0.3">
      <c r="A141" s="2">
        <v>43982</v>
      </c>
      <c r="B141" s="43">
        <v>3.125E-2</v>
      </c>
      <c r="C141" t="s">
        <v>652</v>
      </c>
      <c r="D141" t="s">
        <v>609</v>
      </c>
      <c r="E141" t="s">
        <v>586</v>
      </c>
      <c r="F141" s="1">
        <v>0</v>
      </c>
    </row>
    <row r="142" spans="1:6" x14ac:dyDescent="0.3">
      <c r="A142" s="2">
        <v>43982</v>
      </c>
      <c r="B142" s="43">
        <v>9.6527777777777768E-2</v>
      </c>
      <c r="C142" t="s">
        <v>650</v>
      </c>
      <c r="D142" t="s">
        <v>609</v>
      </c>
      <c r="E142" t="s">
        <v>586</v>
      </c>
      <c r="F142" s="1">
        <v>2</v>
      </c>
    </row>
    <row r="143" spans="1:6" x14ac:dyDescent="0.3">
      <c r="A143" s="2">
        <v>43995</v>
      </c>
      <c r="B143" s="43">
        <v>0.87847222222222221</v>
      </c>
      <c r="C143" t="s">
        <v>649</v>
      </c>
      <c r="D143" t="s">
        <v>596</v>
      </c>
      <c r="E143" t="s">
        <v>591</v>
      </c>
      <c r="F143" s="1">
        <v>1</v>
      </c>
    </row>
    <row r="144" spans="1:6" x14ac:dyDescent="0.3">
      <c r="A144" s="2">
        <v>43998</v>
      </c>
      <c r="B144" s="43">
        <v>0.92708333333333337</v>
      </c>
      <c r="C144" t="s">
        <v>649</v>
      </c>
      <c r="D144" t="s">
        <v>592</v>
      </c>
      <c r="E144" t="s">
        <v>586</v>
      </c>
      <c r="F144" s="1">
        <v>2</v>
      </c>
    </row>
    <row r="145" spans="1:6" x14ac:dyDescent="0.3">
      <c r="A145" s="2">
        <v>44007</v>
      </c>
      <c r="B145" s="43">
        <v>0.15069444444444444</v>
      </c>
      <c r="C145" t="s">
        <v>649</v>
      </c>
      <c r="D145" t="s">
        <v>587</v>
      </c>
      <c r="E145" t="s">
        <v>591</v>
      </c>
      <c r="F145" s="1">
        <v>1</v>
      </c>
    </row>
    <row r="146" spans="1:6" x14ac:dyDescent="0.3">
      <c r="A146" s="2">
        <v>44007</v>
      </c>
      <c r="B146" s="43">
        <v>0.90763888888888899</v>
      </c>
      <c r="C146" t="s">
        <v>649</v>
      </c>
      <c r="D146" t="s">
        <v>587</v>
      </c>
      <c r="E146" t="s">
        <v>586</v>
      </c>
      <c r="F146" s="1">
        <v>1</v>
      </c>
    </row>
    <row r="147" spans="1:6" x14ac:dyDescent="0.3">
      <c r="A147" s="2">
        <v>44013</v>
      </c>
      <c r="B147" s="43">
        <v>6.5972222222222224E-2</v>
      </c>
      <c r="C147" t="s">
        <v>649</v>
      </c>
      <c r="D147" t="s">
        <v>593</v>
      </c>
      <c r="E147" t="s">
        <v>586</v>
      </c>
      <c r="F147" s="1">
        <v>2</v>
      </c>
    </row>
    <row r="148" spans="1:6" x14ac:dyDescent="0.3">
      <c r="A148" s="2">
        <v>44016</v>
      </c>
      <c r="B148" s="43">
        <v>0.71388888888888891</v>
      </c>
      <c r="C148" t="s">
        <v>651</v>
      </c>
      <c r="D148" t="s">
        <v>587</v>
      </c>
      <c r="E148" t="s">
        <v>607</v>
      </c>
      <c r="F148" s="1">
        <v>1</v>
      </c>
    </row>
    <row r="149" spans="1:6" x14ac:dyDescent="0.3">
      <c r="A149" s="2">
        <v>44021</v>
      </c>
      <c r="B149" s="43">
        <v>0.55555555555555558</v>
      </c>
      <c r="C149" t="s">
        <v>650</v>
      </c>
      <c r="D149" t="s">
        <v>602</v>
      </c>
      <c r="E149" t="s">
        <v>586</v>
      </c>
      <c r="F149" s="1">
        <v>2</v>
      </c>
    </row>
    <row r="150" spans="1:6" x14ac:dyDescent="0.3">
      <c r="A150" s="2">
        <v>44021</v>
      </c>
      <c r="B150" s="43">
        <v>0.92222222222222217</v>
      </c>
      <c r="C150" t="s">
        <v>649</v>
      </c>
      <c r="D150" t="s">
        <v>587</v>
      </c>
      <c r="E150" t="s">
        <v>586</v>
      </c>
      <c r="F150" s="1">
        <v>5</v>
      </c>
    </row>
    <row r="151" spans="1:6" x14ac:dyDescent="0.3">
      <c r="A151" s="2">
        <v>44023</v>
      </c>
      <c r="B151" s="43">
        <v>0.92986111111111114</v>
      </c>
      <c r="C151" t="s">
        <v>649</v>
      </c>
      <c r="D151" t="s">
        <v>596</v>
      </c>
      <c r="E151" t="s">
        <v>591</v>
      </c>
      <c r="F151" s="1">
        <v>1</v>
      </c>
    </row>
    <row r="152" spans="1:6" x14ac:dyDescent="0.3">
      <c r="A152" s="26"/>
      <c r="B152" s="37"/>
    </row>
    <row r="153" spans="1:6" x14ac:dyDescent="0.3">
      <c r="A153" s="26"/>
      <c r="B153" s="37"/>
    </row>
    <row r="154" spans="1:6" x14ac:dyDescent="0.3">
      <c r="A154" s="26"/>
      <c r="B154" s="37"/>
    </row>
    <row r="155" spans="1:6" x14ac:dyDescent="0.3">
      <c r="A155" s="26"/>
      <c r="B155" s="37"/>
    </row>
    <row r="156" spans="1:6" x14ac:dyDescent="0.3">
      <c r="A156" s="26"/>
      <c r="B156" s="37"/>
    </row>
    <row r="157" spans="1:6" x14ac:dyDescent="0.3">
      <c r="A157" s="26"/>
      <c r="B157" s="37"/>
    </row>
    <row r="158" spans="1:6" x14ac:dyDescent="0.3">
      <c r="A158" s="26"/>
      <c r="B158" s="37"/>
    </row>
    <row r="159" spans="1:6" x14ac:dyDescent="0.3">
      <c r="A159" s="26"/>
      <c r="B159" s="37"/>
    </row>
    <row r="160" spans="1:6" x14ac:dyDescent="0.3">
      <c r="A160" s="26"/>
      <c r="B160" s="37"/>
    </row>
    <row r="161" spans="1:2" x14ac:dyDescent="0.3">
      <c r="A161" s="26"/>
      <c r="B161" s="37"/>
    </row>
    <row r="162" spans="1:2" x14ac:dyDescent="0.3">
      <c r="A162" s="26"/>
      <c r="B162" s="37"/>
    </row>
    <row r="163" spans="1:2" x14ac:dyDescent="0.3">
      <c r="A163" s="26"/>
      <c r="B163" s="37"/>
    </row>
    <row r="164" spans="1:2" x14ac:dyDescent="0.3">
      <c r="A164" s="26"/>
      <c r="B164" s="37"/>
    </row>
    <row r="165" spans="1:2" x14ac:dyDescent="0.3">
      <c r="A165" s="26"/>
      <c r="B165" s="37"/>
    </row>
    <row r="166" spans="1:2" x14ac:dyDescent="0.3">
      <c r="A166" s="26"/>
      <c r="B166" s="37"/>
    </row>
    <row r="167" spans="1:2" x14ac:dyDescent="0.3">
      <c r="A167" s="26"/>
      <c r="B167" s="37"/>
    </row>
    <row r="168" spans="1:2" x14ac:dyDescent="0.3">
      <c r="A168" s="26"/>
      <c r="B168" s="37"/>
    </row>
    <row r="169" spans="1:2" x14ac:dyDescent="0.3">
      <c r="A169" s="26"/>
      <c r="B169" s="37"/>
    </row>
    <row r="170" spans="1:2" x14ac:dyDescent="0.3">
      <c r="A170" s="26"/>
      <c r="B170" s="37"/>
    </row>
    <row r="171" spans="1:2" x14ac:dyDescent="0.3">
      <c r="A171" s="26"/>
      <c r="B171" s="37"/>
    </row>
    <row r="172" spans="1:2" x14ac:dyDescent="0.3">
      <c r="A172" s="26"/>
      <c r="B172" s="37"/>
    </row>
    <row r="173" spans="1:2" x14ac:dyDescent="0.3">
      <c r="A173" s="26"/>
      <c r="B173" s="37"/>
    </row>
    <row r="174" spans="1:2" x14ac:dyDescent="0.3">
      <c r="A174" s="26"/>
      <c r="B174" s="37"/>
    </row>
    <row r="175" spans="1:2" x14ac:dyDescent="0.3">
      <c r="A175" s="26"/>
      <c r="B175" s="37"/>
    </row>
    <row r="176" spans="1:2" x14ac:dyDescent="0.3">
      <c r="A176" s="26"/>
      <c r="B176" s="37"/>
    </row>
    <row r="177" spans="1:2" x14ac:dyDescent="0.3">
      <c r="A177" s="26"/>
      <c r="B177" s="37"/>
    </row>
    <row r="178" spans="1:2" x14ac:dyDescent="0.3">
      <c r="A178" s="26"/>
      <c r="B178" s="37"/>
    </row>
  </sheetData>
  <mergeCells count="1">
    <mergeCell ref="A1:F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DDF73-3B56-4629-AF35-EDCBC90A5F3C}">
  <sheetPr>
    <tabColor rgb="FFFF9999"/>
  </sheetPr>
  <dimension ref="A1:C9"/>
  <sheetViews>
    <sheetView workbookViewId="0"/>
  </sheetViews>
  <sheetFormatPr defaultRowHeight="14.4" x14ac:dyDescent="0.3"/>
  <cols>
    <col min="2" max="3" width="11.44140625" customWidth="1"/>
  </cols>
  <sheetData>
    <row r="1" spans="1:3" x14ac:dyDescent="0.3">
      <c r="A1" s="38" t="s">
        <v>630</v>
      </c>
      <c r="B1" s="38" t="s">
        <v>631</v>
      </c>
      <c r="C1" s="38" t="s">
        <v>632</v>
      </c>
    </row>
    <row r="2" spans="1:3" x14ac:dyDescent="0.3">
      <c r="A2" s="1" t="s">
        <v>29</v>
      </c>
      <c r="B2" s="39">
        <v>9506</v>
      </c>
      <c r="C2" s="40">
        <v>0.21992020718135369</v>
      </c>
    </row>
    <row r="3" spans="1:3" x14ac:dyDescent="0.3">
      <c r="A3" s="1" t="s">
        <v>30</v>
      </c>
      <c r="B3" s="39">
        <v>8986</v>
      </c>
      <c r="C3" s="40">
        <v>0.22193802981584332</v>
      </c>
    </row>
    <row r="4" spans="1:3" x14ac:dyDescent="0.3">
      <c r="A4" s="1" t="s">
        <v>31</v>
      </c>
      <c r="B4" s="39">
        <v>7241</v>
      </c>
      <c r="C4" s="40">
        <v>0.21524825902143438</v>
      </c>
    </row>
    <row r="5" spans="1:3" x14ac:dyDescent="0.3">
      <c r="A5" s="1" t="s">
        <v>32</v>
      </c>
      <c r="B5" s="39">
        <v>2598</v>
      </c>
      <c r="C5" s="40">
        <v>0.24562682215743439</v>
      </c>
    </row>
    <row r="6" spans="1:3" x14ac:dyDescent="0.3">
      <c r="A6" s="1" t="s">
        <v>33</v>
      </c>
      <c r="B6" s="39">
        <v>3953</v>
      </c>
      <c r="C6" s="40">
        <v>0.30476500243942106</v>
      </c>
    </row>
    <row r="7" spans="1:3" x14ac:dyDescent="0.3">
      <c r="A7" s="1" t="s">
        <v>34</v>
      </c>
      <c r="B7" s="39">
        <v>5012</v>
      </c>
      <c r="C7" s="40">
        <v>0.35596113445378152</v>
      </c>
    </row>
    <row r="8" spans="1:3" x14ac:dyDescent="0.3">
      <c r="A8" s="1" t="s">
        <v>35</v>
      </c>
      <c r="B8" s="39">
        <v>6128</v>
      </c>
      <c r="C8" s="40">
        <v>0.34731707317073168</v>
      </c>
    </row>
    <row r="9" spans="1:3" x14ac:dyDescent="0.3">
      <c r="A9" s="1" t="s">
        <v>36</v>
      </c>
      <c r="B9" s="39">
        <v>5716</v>
      </c>
      <c r="C9" s="40">
        <v>0.35006287870126901</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E92F0-00A3-41D8-9502-114F6FB9A631}">
  <sheetPr>
    <tabColor rgb="FFFF9999"/>
  </sheetPr>
  <dimension ref="A3:B22"/>
  <sheetViews>
    <sheetView tabSelected="1" workbookViewId="0">
      <selection activeCell="A3" sqref="A3"/>
    </sheetView>
  </sheetViews>
  <sheetFormatPr defaultRowHeight="14.4" x14ac:dyDescent="0.3"/>
  <cols>
    <col min="1" max="1" width="50.5546875" bestFit="1" customWidth="1"/>
    <col min="2" max="2" width="25.6640625" bestFit="1" customWidth="1"/>
  </cols>
  <sheetData>
    <row r="3" spans="1:2" x14ac:dyDescent="0.3">
      <c r="A3" s="11" t="s">
        <v>583</v>
      </c>
      <c r="B3" t="s">
        <v>625</v>
      </c>
    </row>
    <row r="4" spans="1:2" x14ac:dyDescent="0.3">
      <c r="A4" t="s">
        <v>587</v>
      </c>
      <c r="B4" s="45">
        <v>0.5178571428571429</v>
      </c>
    </row>
    <row r="5" spans="1:2" x14ac:dyDescent="0.3">
      <c r="A5" t="s">
        <v>609</v>
      </c>
      <c r="B5" s="45">
        <v>0.14285714285714285</v>
      </c>
    </row>
    <row r="6" spans="1:2" x14ac:dyDescent="0.3">
      <c r="A6" t="s">
        <v>593</v>
      </c>
      <c r="B6" s="45">
        <v>8.9285714285714288E-2</v>
      </c>
    </row>
    <row r="7" spans="1:2" x14ac:dyDescent="0.3">
      <c r="A7" t="s">
        <v>596</v>
      </c>
      <c r="B7" s="45">
        <v>7.1428571428571425E-2</v>
      </c>
    </row>
    <row r="8" spans="1:2" x14ac:dyDescent="0.3">
      <c r="A8" t="s">
        <v>592</v>
      </c>
      <c r="B8" s="45">
        <v>5.3571428571428568E-2</v>
      </c>
    </row>
    <row r="9" spans="1:2" x14ac:dyDescent="0.3">
      <c r="A9" t="s">
        <v>602</v>
      </c>
      <c r="B9" s="45">
        <v>3.5714285714285712E-2</v>
      </c>
    </row>
    <row r="10" spans="1:2" x14ac:dyDescent="0.3">
      <c r="A10" t="s">
        <v>617</v>
      </c>
      <c r="B10" s="45">
        <v>3.5714285714285712E-2</v>
      </c>
    </row>
    <row r="11" spans="1:2" x14ac:dyDescent="0.3">
      <c r="A11" t="s">
        <v>611</v>
      </c>
      <c r="B11" s="45">
        <v>1.7857142857142856E-2</v>
      </c>
    </row>
    <row r="12" spans="1:2" x14ac:dyDescent="0.3">
      <c r="A12" t="s">
        <v>616</v>
      </c>
      <c r="B12" s="45">
        <v>1.7857142857142856E-2</v>
      </c>
    </row>
    <row r="13" spans="1:2" x14ac:dyDescent="0.3">
      <c r="A13" t="s">
        <v>595</v>
      </c>
      <c r="B13" s="45">
        <v>1.7857142857142856E-2</v>
      </c>
    </row>
    <row r="14" spans="1:2" x14ac:dyDescent="0.3">
      <c r="A14" t="s">
        <v>588</v>
      </c>
      <c r="B14" s="45">
        <v>0</v>
      </c>
    </row>
    <row r="15" spans="1:2" x14ac:dyDescent="0.3">
      <c r="A15" t="s">
        <v>606</v>
      </c>
      <c r="B15" s="45">
        <v>0</v>
      </c>
    </row>
    <row r="16" spans="1:2" x14ac:dyDescent="0.3">
      <c r="A16" t="s">
        <v>599</v>
      </c>
      <c r="B16" s="45">
        <v>0</v>
      </c>
    </row>
    <row r="17" spans="1:2" x14ac:dyDescent="0.3">
      <c r="A17" t="s">
        <v>604</v>
      </c>
      <c r="B17" s="45">
        <v>0</v>
      </c>
    </row>
    <row r="18" spans="1:2" x14ac:dyDescent="0.3">
      <c r="A18" t="s">
        <v>585</v>
      </c>
      <c r="B18" s="45">
        <v>0</v>
      </c>
    </row>
    <row r="19" spans="1:2" x14ac:dyDescent="0.3">
      <c r="A19" t="s">
        <v>619</v>
      </c>
      <c r="B19" s="45">
        <v>0</v>
      </c>
    </row>
    <row r="20" spans="1:2" x14ac:dyDescent="0.3">
      <c r="A20" t="s">
        <v>613</v>
      </c>
      <c r="B20" s="45">
        <v>0</v>
      </c>
    </row>
    <row r="21" spans="1:2" x14ac:dyDescent="0.3">
      <c r="A21" t="s">
        <v>627</v>
      </c>
      <c r="B21" s="45">
        <v>0</v>
      </c>
    </row>
    <row r="22" spans="1:2" x14ac:dyDescent="0.3">
      <c r="A22" t="s">
        <v>28</v>
      </c>
      <c r="B22" s="45">
        <v>1</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PROJECT 1</vt:lpstr>
      <vt:lpstr>Orders</vt:lpstr>
      <vt:lpstr>Products</vt:lpstr>
      <vt:lpstr>Countries</vt:lpstr>
      <vt:lpstr>Warehouse Extension</vt:lpstr>
      <vt:lpstr>Summary Chart</vt:lpstr>
      <vt:lpstr>PROJECT 2</vt:lpstr>
      <vt:lpstr>Team Selector</vt:lpstr>
      <vt:lpstr>Beer Prices</vt:lpstr>
      <vt:lpstr>Price per Ounce</vt:lpstr>
      <vt:lpstr>PROJECT 3</vt:lpstr>
      <vt:lpstr>Indicators</vt:lpstr>
      <vt:lpstr>Region Summary</vt:lpstr>
      <vt:lpstr>PROJECT 4</vt:lpstr>
      <vt:lpstr>Inventory</vt:lpstr>
      <vt:lpstr>Order Tracker</vt:lpstr>
      <vt:lpstr>PROJECT 5</vt:lpstr>
      <vt:lpstr>Product Sales</vt:lpstr>
      <vt:lpstr>Sales by Store</vt:lpstr>
      <vt:lpstr>New Product</vt:lpstr>
      <vt:lpstr>PROJECT 6</vt:lpstr>
      <vt:lpstr>Van Collisions</vt:lpstr>
      <vt:lpstr>Taxi Collisions</vt:lpstr>
      <vt:lpstr>Monthly Trend</vt:lpstr>
      <vt:lpstr>Collision Causes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Enrique Ruiz</dc:creator>
  <cp:lastModifiedBy>Ashwini Patil</cp:lastModifiedBy>
  <cp:lastPrinted>2025-03-08T04:14:07Z</cp:lastPrinted>
  <dcterms:created xsi:type="dcterms:W3CDTF">2020-10-07T16:28:27Z</dcterms:created>
  <dcterms:modified xsi:type="dcterms:W3CDTF">2025-03-08T04:16:54Z</dcterms:modified>
</cp:coreProperties>
</file>