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llam\Documents\GitHub\Dispatch\"/>
    </mc:Choice>
  </mc:AlternateContent>
  <xr:revisionPtr revIDLastSave="0" documentId="13_ncr:1_{0BA1F3BB-104D-49AA-8624-568E5D5B6A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ertHoleID" sheetId="1" r:id="rId1"/>
    <sheet name="SG" sheetId="2" r:id="rId2"/>
    <sheet name="QC information" sheetId="3" r:id="rId3"/>
  </sheets>
  <definedNames>
    <definedName name="_xlnm.Print_Titles" localSheetId="0">insertHoleID!$1:$3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C44" i="1"/>
  <c r="C31" i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B31" i="1"/>
  <c r="D26" i="1"/>
  <c r="H26" i="1" s="1"/>
  <c r="D27" i="1"/>
  <c r="D28" i="1"/>
  <c r="D29" i="1"/>
  <c r="B25" i="1"/>
  <c r="D24" i="1"/>
  <c r="H24" i="1" s="1"/>
  <c r="C7" i="1"/>
  <c r="D7" i="1" s="1"/>
  <c r="H7" i="1" s="1"/>
  <c r="B7" i="1"/>
  <c r="D5" i="1"/>
  <c r="H5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H4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4" i="1"/>
  <c r="B8" i="1" l="1"/>
  <c r="C8" i="1" s="1"/>
  <c r="D44" i="1"/>
  <c r="H44" i="1" s="1"/>
  <c r="D25" i="1"/>
  <c r="H25" i="1" s="1"/>
  <c r="B9" i="1" l="1"/>
  <c r="C9" i="1" s="1"/>
  <c r="D8" i="1"/>
  <c r="H8" i="1" s="1"/>
  <c r="B10" i="1" l="1"/>
  <c r="C10" i="1" s="1"/>
  <c r="D9" i="1"/>
  <c r="H9" i="1" s="1"/>
  <c r="H11" i="1"/>
  <c r="B11" i="1" l="1"/>
  <c r="C11" i="1" s="1"/>
  <c r="B12" i="1" s="1"/>
  <c r="C12" i="1" s="1"/>
  <c r="B13" i="1" s="1"/>
  <c r="C13" i="1" s="1"/>
  <c r="B14" i="1" s="1"/>
  <c r="C14" i="1" s="1"/>
  <c r="D10" i="1"/>
  <c r="H10" i="1" s="1"/>
  <c r="D12" i="1"/>
  <c r="H12" i="1" s="1"/>
  <c r="B15" i="1"/>
  <c r="C15" i="1" s="1"/>
  <c r="B16" i="1" l="1"/>
  <c r="C16" i="1" s="1"/>
  <c r="D13" i="1"/>
  <c r="H13" i="1" s="1"/>
  <c r="D14" i="1" l="1"/>
  <c r="H14" i="1" s="1"/>
  <c r="B17" i="1"/>
  <c r="C17" i="1" s="1"/>
  <c r="D15" i="1" l="1"/>
  <c r="H15" i="1" s="1"/>
  <c r="D16" i="1" l="1"/>
  <c r="H16" i="1" s="1"/>
  <c r="B18" i="1"/>
  <c r="C18" i="1" s="1"/>
  <c r="B19" i="1" s="1"/>
  <c r="C19" i="1" s="1"/>
  <c r="D17" i="1" l="1"/>
  <c r="H17" i="1" s="1"/>
  <c r="D18" i="1" l="1"/>
  <c r="H18" i="1" s="1"/>
  <c r="B20" i="1"/>
  <c r="C20" i="1" s="1"/>
  <c r="D19" i="1" l="1"/>
  <c r="H19" i="1" s="1"/>
  <c r="B21" i="1"/>
  <c r="C21" i="1" s="1"/>
  <c r="D20" i="1" l="1"/>
  <c r="H20" i="1" s="1"/>
  <c r="D21" i="1" l="1"/>
  <c r="H21" i="1" s="1"/>
  <c r="B22" i="1"/>
  <c r="D22" i="1" l="1"/>
  <c r="H22" i="1" s="1"/>
  <c r="C23" i="1"/>
  <c r="D23" i="1" s="1"/>
  <c r="H23" i="1" s="1"/>
  <c r="D32" i="1" l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H29" i="1"/>
  <c r="D30" i="1"/>
  <c r="H30" i="1" s="1"/>
  <c r="D31" i="1"/>
  <c r="H31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B5" i="2" l="1"/>
  <c r="C3" i="2"/>
  <c r="C4" i="2"/>
  <c r="C5" i="2"/>
  <c r="B3" i="2"/>
  <c r="B4" i="2"/>
  <c r="B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2" i="2"/>
  <c r="B2" i="2"/>
  <c r="B7" i="2" l="1"/>
  <c r="C6" i="2"/>
  <c r="B8" i="2" l="1"/>
  <c r="C7" i="2"/>
  <c r="L3" i="1" l="1"/>
  <c r="B9" i="2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C19" i="2" l="1"/>
</calcChain>
</file>

<file path=xl/sharedStrings.xml><?xml version="1.0" encoding="utf-8"?>
<sst xmlns="http://schemas.openxmlformats.org/spreadsheetml/2006/main" count="228" uniqueCount="98">
  <si>
    <t>Exploration Sample Sheet</t>
  </si>
  <si>
    <t>Sample ID</t>
  </si>
  <si>
    <t>Depth From</t>
  </si>
  <si>
    <t>Depth To</t>
  </si>
  <si>
    <t>Interval length</t>
  </si>
  <si>
    <t>Sample Type</t>
  </si>
  <si>
    <t>Standard Type</t>
  </si>
  <si>
    <t>Core Type</t>
  </si>
  <si>
    <t>Initials</t>
  </si>
  <si>
    <t>ALPHA</t>
  </si>
  <si>
    <t>DUP</t>
  </si>
  <si>
    <t>REF</t>
  </si>
  <si>
    <t>OREAS-13b</t>
  </si>
  <si>
    <t>OREAS-14P</t>
  </si>
  <si>
    <t>OREAS-503b</t>
  </si>
  <si>
    <t>OREAS-504b</t>
  </si>
  <si>
    <t>Standard</t>
  </si>
  <si>
    <t>Cu%</t>
  </si>
  <si>
    <t>Au ppm</t>
  </si>
  <si>
    <t>OREAS-24b</t>
  </si>
  <si>
    <t>OREAS-24c</t>
  </si>
  <si>
    <t>&lt;0.001</t>
  </si>
  <si>
    <t>&lt;0.003</t>
  </si>
  <si>
    <t>Blank pulps</t>
  </si>
  <si>
    <t>Hole ID:</t>
  </si>
  <si>
    <t>Hole_ID</t>
  </si>
  <si>
    <t>Depth_From</t>
  </si>
  <si>
    <t>Depth_To</t>
  </si>
  <si>
    <t>BLANK-CARQ</t>
  </si>
  <si>
    <t>PH-UG21</t>
  </si>
  <si>
    <t>PH-UG23</t>
  </si>
  <si>
    <t>PH-UG24</t>
  </si>
  <si>
    <t>PH-UG18</t>
  </si>
  <si>
    <t>PH-UG19</t>
  </si>
  <si>
    <t>PH-UG20</t>
  </si>
  <si>
    <t>PH-UG22</t>
  </si>
  <si>
    <t>PH UG STDs</t>
  </si>
  <si>
    <t>Blank coarse</t>
  </si>
  <si>
    <t>LAB DUP</t>
  </si>
  <si>
    <t>SG Required</t>
  </si>
  <si>
    <t>Yes</t>
  </si>
  <si>
    <t>Sampling Rules</t>
  </si>
  <si>
    <t>Quarter Core</t>
  </si>
  <si>
    <t>HQ and NQ</t>
  </si>
  <si>
    <t>&lt; 1.5m length</t>
  </si>
  <si>
    <t>&gt;1.5 length</t>
  </si>
  <si>
    <t>Half Core</t>
  </si>
  <si>
    <t>SG</t>
  </si>
  <si>
    <t xml:space="preserve">At least one new SG for every lith </t>
  </si>
  <si>
    <t>Check</t>
  </si>
  <si>
    <t>Core Size</t>
  </si>
  <si>
    <t>HQ</t>
  </si>
  <si>
    <t>At least  1 SGs per 10m if no chage in lith</t>
  </si>
  <si>
    <t>D2003818</t>
  </si>
  <si>
    <t>DD21DOR001</t>
  </si>
  <si>
    <t>Half</t>
  </si>
  <si>
    <t>D2003819</t>
  </si>
  <si>
    <t>D2003820</t>
  </si>
  <si>
    <t>D2003821</t>
  </si>
  <si>
    <t>D2003822</t>
  </si>
  <si>
    <t>D2003823</t>
  </si>
  <si>
    <t>D2003824</t>
  </si>
  <si>
    <t>D2003825</t>
  </si>
  <si>
    <t>D2003826</t>
  </si>
  <si>
    <t>D2003827</t>
  </si>
  <si>
    <t>D2003828</t>
  </si>
  <si>
    <t>D2003829</t>
  </si>
  <si>
    <t>D2003830</t>
  </si>
  <si>
    <t>D2003831</t>
  </si>
  <si>
    <t>D2003832</t>
  </si>
  <si>
    <t>D2003833</t>
  </si>
  <si>
    <t>D2003834</t>
  </si>
  <si>
    <t>D2003835</t>
  </si>
  <si>
    <t>D2003836</t>
  </si>
  <si>
    <t>D2003837</t>
  </si>
  <si>
    <t>D2003838</t>
  </si>
  <si>
    <t>D2003839</t>
  </si>
  <si>
    <t>D2003840</t>
  </si>
  <si>
    <t>D2003841</t>
  </si>
  <si>
    <t>D2003842</t>
  </si>
  <si>
    <t>D2003843</t>
  </si>
  <si>
    <t>D2003844</t>
  </si>
  <si>
    <t>D2003845</t>
  </si>
  <si>
    <t>D2003846</t>
  </si>
  <si>
    <t>D2003847</t>
  </si>
  <si>
    <t>D2003848</t>
  </si>
  <si>
    <t>D2003849</t>
  </si>
  <si>
    <t>D2003850</t>
  </si>
  <si>
    <t>D2003851</t>
  </si>
  <si>
    <t>D2003852</t>
  </si>
  <si>
    <t>D2003853</t>
  </si>
  <si>
    <t>D2003854</t>
  </si>
  <si>
    <t>D2003855</t>
  </si>
  <si>
    <t>D2003856</t>
  </si>
  <si>
    <t>D2003857</t>
  </si>
  <si>
    <t>D2003858</t>
  </si>
  <si>
    <t>DT</t>
  </si>
  <si>
    <t>INSERT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</si>
</sst>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"/>
    <numFmt numFmtId="166" formatCode="0.0000"/>
    <numFmt numFmtId="167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7" fontId="0" fillId="0" borderId="0" xfId="0" applyNumberFormat="1"/>
    <xf numFmtId="4" fontId="0" fillId="0" borderId="0" xfId="0" applyNumberFormat="1"/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Fill="1"/>
    <xf numFmtId="0" fontId="11" fillId="0" borderId="1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165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0</xdr:row>
          <xdr:rowOff>106680</xdr:rowOff>
        </xdr:from>
        <xdr:to>
          <xdr:col>11</xdr:col>
          <xdr:colOff>769620</xdr:colOff>
          <xdr:row>0</xdr:row>
          <xdr:rowOff>655320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289560</xdr:colOff>
      <xdr:row>0</xdr:row>
      <xdr:rowOff>207336</xdr:rowOff>
    </xdr:from>
    <xdr:to>
      <xdr:col>19</xdr:col>
      <xdr:colOff>600865</xdr:colOff>
      <xdr:row>26</xdr:row>
      <xdr:rowOff>68579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5640" y="207336"/>
          <a:ext cx="6254905" cy="5644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111"/>
  <sheetViews>
    <sheetView tabSelected="1" topLeftCell="A15" zoomScaleNormal="100" workbookViewId="0">
      <selection activeCell="H28" sqref="H28"/>
    </sheetView>
  </sheetViews>
  <sheetFormatPr defaultColWidth="9.109375" defaultRowHeight="14.4" x14ac:dyDescent="0.3"/>
  <cols>
    <col min="1" max="1" width="13" customWidth="1"/>
    <col min="2" max="2" width="14" bestFit="1" customWidth="1"/>
    <col min="3" max="3" width="11.44140625" bestFit="1" customWidth="1"/>
    <col min="4" max="4" width="11.109375" customWidth="1"/>
    <col min="5" max="5" width="8.6640625" customWidth="1"/>
    <col min="6" max="6" width="12.88671875" customWidth="1"/>
    <col min="7" max="7" width="14.44140625" customWidth="1"/>
    <col min="8" max="8" width="17" customWidth="1"/>
    <col min="9" max="9" width="8" customWidth="1"/>
    <col min="10" max="10" width="8.6640625" bestFit="1" customWidth="1"/>
    <col min="11" max="11" width="18.6640625" customWidth="1"/>
    <col min="12" max="12" width="15.88671875" customWidth="1"/>
    <col min="13" max="13" width="14.5546875" customWidth="1"/>
    <col min="14" max="14" width="26.5546875" customWidth="1"/>
  </cols>
  <sheetData>
    <row r="1" spans="1:23" s="4" customFormat="1" ht="66.75" customHeight="1" thickBot="1" x14ac:dyDescent="0.35">
      <c r="A1" s="40" t="s">
        <v>0</v>
      </c>
      <c r="B1" s="41"/>
      <c r="C1" s="41"/>
      <c r="D1" s="41"/>
      <c r="E1" s="20"/>
      <c r="F1" s="42" t="s">
        <v>24</v>
      </c>
      <c r="G1" s="42"/>
      <c r="H1" s="42"/>
      <c r="I1" s="43" t="s">
        <v>54</v>
      </c>
      <c r="J1" s="43"/>
    </row>
    <row r="2" spans="1:23" s="4" customFormat="1" ht="15" thickBot="1" x14ac:dyDescent="0.35">
      <c r="A2" s="5"/>
      <c r="B2" s="6"/>
      <c r="C2" s="6"/>
      <c r="D2" s="6"/>
      <c r="E2" s="6"/>
      <c r="F2" s="6"/>
      <c r="G2" s="6"/>
      <c r="H2" s="5"/>
      <c r="I2" s="3"/>
      <c r="J2" s="7"/>
    </row>
    <row r="3" spans="1:23" s="4" customFormat="1" ht="29.25" customHeight="1" x14ac:dyDescent="0.3">
      <c r="A3" s="9" t="s">
        <v>1</v>
      </c>
      <c r="B3" s="17" t="s">
        <v>2</v>
      </c>
      <c r="C3" s="17" t="s">
        <v>3</v>
      </c>
      <c r="D3" s="10" t="s">
        <v>4</v>
      </c>
      <c r="E3" s="10" t="s">
        <v>50</v>
      </c>
      <c r="F3" s="10" t="s">
        <v>5</v>
      </c>
      <c r="G3" s="10" t="s">
        <v>6</v>
      </c>
      <c r="H3" s="11" t="s">
        <v>7</v>
      </c>
      <c r="I3" s="12" t="s">
        <v>8</v>
      </c>
      <c r="J3" s="10" t="s">
        <v>39</v>
      </c>
      <c r="K3" s="13" t="s">
        <v>49</v>
      </c>
      <c r="L3" s="8">
        <f>COUNT(B$4:B$1048576)+6</f>
        <v>44</v>
      </c>
    </row>
    <row r="4" spans="1:23" s="4" customFormat="1" ht="15" customHeight="1" x14ac:dyDescent="0.3">
      <c r="A4" s="18" t="s">
        <v>53</v>
      </c>
      <c r="B4" s="37"/>
      <c r="C4" s="37"/>
      <c r="D4" s="37"/>
      <c r="E4" s="37"/>
      <c r="F4" s="35" t="s">
        <v>11</v>
      </c>
      <c r="G4" s="35" t="s">
        <v>28</v>
      </c>
      <c r="H4" s="1" t="str">
        <f>IF(AND(D4&lt;=1.5,D4&gt;0),"Half",IF(AND(D4&lt;=10,D4&gt;1.5),"Quarter",IF(OR(F4="REF", F4="DUP"),"INSERT QC")))</f>
        <v>INSERT QC</v>
      </c>
      <c r="I4" s="2" t="s">
        <v>96</v>
      </c>
      <c r="J4" s="19"/>
      <c r="K4" s="4">
        <f>MID(A5,2,15)-MID(A4,2,15)</f>
        <v>1</v>
      </c>
    </row>
    <row r="5" spans="1:23" s="4" customFormat="1" ht="15" customHeight="1" x14ac:dyDescent="0.3">
      <c r="A5" s="18" t="s">
        <v>56</v>
      </c>
      <c r="B5" s="19">
        <v>200.5</v>
      </c>
      <c r="C5" s="19">
        <v>202</v>
      </c>
      <c r="D5" s="19">
        <f>C5-B5</f>
        <v>1.5</v>
      </c>
      <c r="E5" s="19" t="s">
        <v>51</v>
      </c>
      <c r="F5" s="19" t="s">
        <v>9</v>
      </c>
      <c r="G5" s="19"/>
      <c r="H5" s="1" t="str">
        <f t="shared" ref="H5:H44" si="0">IF(AND(D5&lt;=1.5,D5&gt;0),"Half",IF(AND(D5&lt;=10,D5&gt;1.5),"Quarter",IF(OR(F5="REF", F5="DUP"),"INSERT QC")))</f>
        <v>Half</v>
      </c>
      <c r="I5" s="2" t="s">
        <v>96</v>
      </c>
      <c r="J5" s="19"/>
      <c r="K5" s="4">
        <f t="shared" ref="K5:K68" si="1">MID(A6,2,15)-MID(A5,2,15)</f>
        <v>1</v>
      </c>
    </row>
    <row r="6" spans="1:23" s="4" customFormat="1" ht="15" customHeight="1" x14ac:dyDescent="0.3">
      <c r="A6" s="18" t="s">
        <v>57</v>
      </c>
      <c r="B6" s="37"/>
      <c r="C6" s="37"/>
      <c r="D6" s="37"/>
      <c r="E6" s="37"/>
      <c r="F6" s="19" t="s">
        <v>11</v>
      </c>
      <c r="G6" s="36" t="s">
        <v>29</v>
      </c>
      <c r="H6" s="1" t="str">
        <f>IF(AND(D6&lt;=1.5,D6&gt;0),"Half",IF(AND(D6&lt;=10,D6&gt;1.5),"Quarter",IF(OR(F6="REF", F6="DUP"),"INSERT QC")))</f>
        <v>INSERT QC</v>
      </c>
      <c r="I6" s="2" t="s">
        <v>96</v>
      </c>
      <c r="J6" s="19"/>
      <c r="K6" s="4">
        <f t="shared" si="1"/>
        <v>1</v>
      </c>
    </row>
    <row r="7" spans="1:23" s="4" customFormat="1" ht="15" customHeight="1" x14ac:dyDescent="0.3">
      <c r="A7" s="18" t="s">
        <v>58</v>
      </c>
      <c r="B7" s="19">
        <f>C5</f>
        <v>202</v>
      </c>
      <c r="C7" s="19">
        <f>B7+2</f>
        <v>204</v>
      </c>
      <c r="D7" s="32">
        <f>C7-B7</f>
        <v>2</v>
      </c>
      <c r="E7" s="19" t="s">
        <v>51</v>
      </c>
      <c r="F7" s="19" t="s">
        <v>9</v>
      </c>
      <c r="G7" s="19"/>
      <c r="H7" s="1" t="str">
        <f t="shared" si="0"/>
        <v>Quarter</v>
      </c>
      <c r="I7" s="2" t="s">
        <v>96</v>
      </c>
      <c r="J7" s="19"/>
      <c r="K7" s="4">
        <f t="shared" si="1"/>
        <v>1</v>
      </c>
    </row>
    <row r="8" spans="1:23" s="4" customFormat="1" ht="15" customHeight="1" x14ac:dyDescent="0.3">
      <c r="A8" s="18" t="s">
        <v>59</v>
      </c>
      <c r="B8" s="19">
        <f>C7</f>
        <v>204</v>
      </c>
      <c r="C8" s="19">
        <f>B8+2</f>
        <v>206</v>
      </c>
      <c r="D8" s="32">
        <f t="shared" ref="D8:D44" si="2">C8-B8</f>
        <v>2</v>
      </c>
      <c r="E8" s="19" t="s">
        <v>51</v>
      </c>
      <c r="F8" s="19" t="s">
        <v>9</v>
      </c>
      <c r="G8" s="19"/>
      <c r="H8" s="1" t="str">
        <f t="shared" si="0"/>
        <v>Quarter</v>
      </c>
      <c r="I8" s="2" t="s">
        <v>96</v>
      </c>
      <c r="J8" s="19"/>
      <c r="K8" s="4">
        <f t="shared" si="1"/>
        <v>1</v>
      </c>
    </row>
    <row r="9" spans="1:23" s="4" customFormat="1" ht="15" customHeight="1" x14ac:dyDescent="0.3">
      <c r="A9" s="18" t="s">
        <v>60</v>
      </c>
      <c r="B9" s="19">
        <f>C8</f>
        <v>206</v>
      </c>
      <c r="C9" s="19">
        <f>B9+2</f>
        <v>208</v>
      </c>
      <c r="D9" s="32">
        <f t="shared" si="2"/>
        <v>2</v>
      </c>
      <c r="E9" s="19" t="s">
        <v>51</v>
      </c>
      <c r="F9" s="19" t="s">
        <v>9</v>
      </c>
      <c r="G9" s="19"/>
      <c r="H9" s="1" t="str">
        <f t="shared" si="0"/>
        <v>Quarter</v>
      </c>
      <c r="I9" s="2" t="s">
        <v>96</v>
      </c>
      <c r="J9" s="19" t="s">
        <v>40</v>
      </c>
      <c r="K9" s="4">
        <f t="shared" si="1"/>
        <v>1</v>
      </c>
    </row>
    <row r="10" spans="1:23" s="4" customFormat="1" ht="15" customHeight="1" x14ac:dyDescent="0.3">
      <c r="A10" s="18" t="s">
        <v>61</v>
      </c>
      <c r="B10" s="19">
        <f>C9</f>
        <v>208</v>
      </c>
      <c r="C10" s="19">
        <f>B10+2</f>
        <v>210</v>
      </c>
      <c r="D10" s="32">
        <f t="shared" si="2"/>
        <v>2</v>
      </c>
      <c r="E10" s="19" t="s">
        <v>51</v>
      </c>
      <c r="F10" s="19" t="s">
        <v>9</v>
      </c>
      <c r="G10" s="19"/>
      <c r="H10" s="1" t="str">
        <f t="shared" si="0"/>
        <v>Quarter</v>
      </c>
      <c r="I10" s="2" t="s">
        <v>96</v>
      </c>
      <c r="J10" s="19"/>
      <c r="K10" s="4">
        <f t="shared" si="1"/>
        <v>1</v>
      </c>
    </row>
    <row r="11" spans="1:23" s="4" customFormat="1" ht="15" customHeight="1" x14ac:dyDescent="0.3">
      <c r="A11" s="18" t="s">
        <v>62</v>
      </c>
      <c r="B11" s="19">
        <f>C10</f>
        <v>210</v>
      </c>
      <c r="C11" s="19">
        <f t="shared" ref="C11" si="3">B11+2</f>
        <v>212</v>
      </c>
      <c r="D11" s="32">
        <v>2</v>
      </c>
      <c r="E11" s="19" t="s">
        <v>51</v>
      </c>
      <c r="F11" s="19" t="s">
        <v>9</v>
      </c>
      <c r="G11" s="19"/>
      <c r="H11" s="1" t="str">
        <f t="shared" si="0"/>
        <v>Quarter</v>
      </c>
      <c r="I11" s="2" t="s">
        <v>96</v>
      </c>
      <c r="J11" s="19"/>
      <c r="K11" s="4">
        <f t="shared" si="1"/>
        <v>1</v>
      </c>
    </row>
    <row r="12" spans="1:23" s="4" customFormat="1" ht="15" customHeight="1" x14ac:dyDescent="0.3">
      <c r="A12" s="18" t="s">
        <v>63</v>
      </c>
      <c r="B12" s="19">
        <f>C11</f>
        <v>212</v>
      </c>
      <c r="C12" s="19">
        <f>B12+2</f>
        <v>214</v>
      </c>
      <c r="D12" s="32">
        <f t="shared" si="2"/>
        <v>2</v>
      </c>
      <c r="E12" s="19" t="s">
        <v>51</v>
      </c>
      <c r="F12" s="19" t="s">
        <v>9</v>
      </c>
      <c r="G12" s="19"/>
      <c r="H12" s="1" t="str">
        <f t="shared" si="0"/>
        <v>Quarter</v>
      </c>
      <c r="I12" s="2" t="s">
        <v>96</v>
      </c>
      <c r="J12" s="19"/>
      <c r="K12" s="4">
        <f t="shared" si="1"/>
        <v>1</v>
      </c>
    </row>
    <row r="13" spans="1:23" s="4" customFormat="1" ht="15" customHeight="1" x14ac:dyDescent="0.3">
      <c r="A13" s="18" t="s">
        <v>64</v>
      </c>
      <c r="B13" s="19">
        <f t="shared" ref="B13:B22" si="4">C12</f>
        <v>214</v>
      </c>
      <c r="C13" s="19">
        <f t="shared" ref="C13:C21" si="5">B13+2</f>
        <v>216</v>
      </c>
      <c r="D13" s="32">
        <f t="shared" si="2"/>
        <v>2</v>
      </c>
      <c r="E13" s="19" t="s">
        <v>51</v>
      </c>
      <c r="F13" s="19" t="s">
        <v>9</v>
      </c>
      <c r="G13" s="19"/>
      <c r="H13" s="1" t="str">
        <f t="shared" si="0"/>
        <v>Quarter</v>
      </c>
      <c r="I13" s="2" t="s">
        <v>96</v>
      </c>
      <c r="J13" s="19"/>
      <c r="K13" s="4">
        <f t="shared" si="1"/>
        <v>1</v>
      </c>
    </row>
    <row r="14" spans="1:23" s="4" customFormat="1" ht="15" customHeight="1" x14ac:dyDescent="0.3">
      <c r="A14" s="18" t="s">
        <v>65</v>
      </c>
      <c r="B14" s="19">
        <f t="shared" si="4"/>
        <v>216</v>
      </c>
      <c r="C14" s="19">
        <f t="shared" si="5"/>
        <v>218</v>
      </c>
      <c r="D14" s="32">
        <f t="shared" si="2"/>
        <v>2</v>
      </c>
      <c r="E14" s="19" t="s">
        <v>51</v>
      </c>
      <c r="F14" s="19" t="s">
        <v>9</v>
      </c>
      <c r="G14" s="19"/>
      <c r="H14" s="1" t="str">
        <f t="shared" si="0"/>
        <v>Quarter</v>
      </c>
      <c r="I14" s="2" t="s">
        <v>96</v>
      </c>
      <c r="J14" s="19" t="s">
        <v>40</v>
      </c>
      <c r="K14" s="4">
        <f t="shared" si="1"/>
        <v>1</v>
      </c>
    </row>
    <row r="15" spans="1:23" s="4" customFormat="1" ht="15" customHeight="1" x14ac:dyDescent="0.3">
      <c r="A15" s="18" t="s">
        <v>66</v>
      </c>
      <c r="B15" s="19">
        <f t="shared" si="4"/>
        <v>218</v>
      </c>
      <c r="C15" s="19">
        <f t="shared" si="5"/>
        <v>220</v>
      </c>
      <c r="D15" s="32">
        <f t="shared" si="2"/>
        <v>2</v>
      </c>
      <c r="E15" s="19" t="s">
        <v>51</v>
      </c>
      <c r="F15" s="19" t="s">
        <v>9</v>
      </c>
      <c r="G15" s="19"/>
      <c r="H15" s="1" t="str">
        <f t="shared" si="0"/>
        <v>Quarter</v>
      </c>
      <c r="I15" s="2" t="s">
        <v>96</v>
      </c>
      <c r="J15" s="19"/>
      <c r="K15" s="4">
        <f t="shared" si="1"/>
        <v>1</v>
      </c>
    </row>
    <row r="16" spans="1:23" s="4" customFormat="1" ht="15" customHeight="1" x14ac:dyDescent="0.3">
      <c r="A16" s="18" t="s">
        <v>67</v>
      </c>
      <c r="B16" s="19">
        <f t="shared" si="4"/>
        <v>220</v>
      </c>
      <c r="C16" s="19">
        <f t="shared" si="5"/>
        <v>222</v>
      </c>
      <c r="D16" s="32">
        <f t="shared" si="2"/>
        <v>2</v>
      </c>
      <c r="E16" s="19" t="s">
        <v>51</v>
      </c>
      <c r="F16" s="19" t="s">
        <v>9</v>
      </c>
      <c r="G16" s="19"/>
      <c r="H16" s="1" t="str">
        <f t="shared" si="0"/>
        <v>Quarter</v>
      </c>
      <c r="I16" s="2" t="s">
        <v>96</v>
      </c>
      <c r="J16" s="19"/>
      <c r="K16" s="4">
        <f t="shared" si="1"/>
        <v>1</v>
      </c>
      <c r="W16" s="15"/>
    </row>
    <row r="17" spans="1:23" s="4" customFormat="1" ht="15" customHeight="1" x14ac:dyDescent="0.3">
      <c r="A17" s="18" t="s">
        <v>68</v>
      </c>
      <c r="B17" s="19">
        <f t="shared" si="4"/>
        <v>222</v>
      </c>
      <c r="C17" s="19">
        <f t="shared" si="5"/>
        <v>224</v>
      </c>
      <c r="D17" s="32">
        <f t="shared" si="2"/>
        <v>2</v>
      </c>
      <c r="E17" s="19" t="s">
        <v>51</v>
      </c>
      <c r="F17" s="19" t="s">
        <v>9</v>
      </c>
      <c r="G17" s="19"/>
      <c r="H17" s="1" t="str">
        <f t="shared" si="0"/>
        <v>Quarter</v>
      </c>
      <c r="I17" s="2" t="s">
        <v>96</v>
      </c>
      <c r="J17" s="19"/>
      <c r="K17" s="4">
        <f t="shared" si="1"/>
        <v>1</v>
      </c>
      <c r="W17" s="15"/>
    </row>
    <row r="18" spans="1:23" s="4" customFormat="1" ht="15" customHeight="1" x14ac:dyDescent="0.3">
      <c r="A18" s="18" t="s">
        <v>69</v>
      </c>
      <c r="B18" s="19">
        <f t="shared" si="4"/>
        <v>224</v>
      </c>
      <c r="C18" s="19">
        <f t="shared" si="5"/>
        <v>226</v>
      </c>
      <c r="D18" s="32">
        <f t="shared" si="2"/>
        <v>2</v>
      </c>
      <c r="E18" s="19" t="s">
        <v>51</v>
      </c>
      <c r="F18" s="19" t="s">
        <v>9</v>
      </c>
      <c r="G18" s="19"/>
      <c r="H18" s="1" t="str">
        <f t="shared" si="0"/>
        <v>Quarter</v>
      </c>
      <c r="I18" s="2" t="s">
        <v>96</v>
      </c>
      <c r="J18" s="19"/>
      <c r="K18" s="4">
        <f t="shared" si="1"/>
        <v>1</v>
      </c>
      <c r="W18" s="15"/>
    </row>
    <row r="19" spans="1:23" s="4" customFormat="1" ht="15" customHeight="1" x14ac:dyDescent="0.3">
      <c r="A19" s="18" t="s">
        <v>70</v>
      </c>
      <c r="B19" s="19">
        <f t="shared" si="4"/>
        <v>226</v>
      </c>
      <c r="C19" s="19">
        <f t="shared" si="5"/>
        <v>228</v>
      </c>
      <c r="D19" s="32">
        <f t="shared" si="2"/>
        <v>2</v>
      </c>
      <c r="E19" s="19" t="s">
        <v>51</v>
      </c>
      <c r="F19" s="19" t="s">
        <v>9</v>
      </c>
      <c r="G19" s="19"/>
      <c r="H19" s="1" t="str">
        <f t="shared" si="0"/>
        <v>Quarter</v>
      </c>
      <c r="I19" s="2" t="s">
        <v>96</v>
      </c>
      <c r="J19" s="19" t="s">
        <v>40</v>
      </c>
      <c r="K19" s="4">
        <f t="shared" si="1"/>
        <v>1</v>
      </c>
      <c r="W19" s="16"/>
    </row>
    <row r="20" spans="1:23" s="4" customFormat="1" ht="15" customHeight="1" x14ac:dyDescent="0.3">
      <c r="A20" s="18" t="s">
        <v>71</v>
      </c>
      <c r="B20" s="19">
        <f t="shared" si="4"/>
        <v>228</v>
      </c>
      <c r="C20" s="19">
        <f t="shared" si="5"/>
        <v>230</v>
      </c>
      <c r="D20" s="32">
        <f t="shared" si="2"/>
        <v>2</v>
      </c>
      <c r="E20" s="19" t="s">
        <v>51</v>
      </c>
      <c r="F20" s="19" t="s">
        <v>9</v>
      </c>
      <c r="G20" s="19"/>
      <c r="H20" s="1" t="str">
        <f t="shared" si="0"/>
        <v>Quarter</v>
      </c>
      <c r="I20" s="2" t="s">
        <v>96</v>
      </c>
      <c r="J20" s="19"/>
      <c r="K20" s="4">
        <f t="shared" si="1"/>
        <v>1</v>
      </c>
      <c r="W20" s="15"/>
    </row>
    <row r="21" spans="1:23" s="4" customFormat="1" ht="15" customHeight="1" x14ac:dyDescent="0.3">
      <c r="A21" s="18" t="s">
        <v>72</v>
      </c>
      <c r="B21" s="19">
        <f t="shared" si="4"/>
        <v>230</v>
      </c>
      <c r="C21" s="19">
        <f t="shared" si="5"/>
        <v>232</v>
      </c>
      <c r="D21" s="32">
        <f t="shared" si="2"/>
        <v>2</v>
      </c>
      <c r="E21" s="19" t="s">
        <v>51</v>
      </c>
      <c r="F21" s="19" t="s">
        <v>9</v>
      </c>
      <c r="G21" s="19"/>
      <c r="H21" s="1" t="str">
        <f t="shared" si="0"/>
        <v>Quarter</v>
      </c>
      <c r="I21" s="2" t="s">
        <v>96</v>
      </c>
      <c r="J21" s="19"/>
      <c r="K21" s="4">
        <f t="shared" si="1"/>
        <v>1</v>
      </c>
      <c r="W21" s="15"/>
    </row>
    <row r="22" spans="1:23" s="4" customFormat="1" ht="15" customHeight="1" x14ac:dyDescent="0.3">
      <c r="A22" s="18" t="s">
        <v>73</v>
      </c>
      <c r="B22" s="19">
        <f t="shared" si="4"/>
        <v>232</v>
      </c>
      <c r="C22" s="19">
        <v>234</v>
      </c>
      <c r="D22" s="32">
        <f t="shared" si="2"/>
        <v>2</v>
      </c>
      <c r="E22" s="19" t="s">
        <v>51</v>
      </c>
      <c r="F22" s="19" t="s">
        <v>9</v>
      </c>
      <c r="G22" s="19"/>
      <c r="H22" s="1" t="str">
        <f t="shared" si="0"/>
        <v>Quarter</v>
      </c>
      <c r="I22" s="2" t="s">
        <v>96</v>
      </c>
      <c r="J22" s="19"/>
      <c r="K22" s="4" t="e">
        <f>MID(#REF!,2,15)-MID(A22,2,15)</f>
        <v>#REF!</v>
      </c>
      <c r="W22" s="15"/>
    </row>
    <row r="23" spans="1:23" s="4" customFormat="1" ht="15" customHeight="1" x14ac:dyDescent="0.3">
      <c r="A23" s="18" t="s">
        <v>74</v>
      </c>
      <c r="B23" s="19">
        <v>234</v>
      </c>
      <c r="C23" s="19">
        <f>B23+1</f>
        <v>235</v>
      </c>
      <c r="D23" s="32">
        <f t="shared" si="2"/>
        <v>1</v>
      </c>
      <c r="E23" s="19" t="s">
        <v>51</v>
      </c>
      <c r="F23" s="19" t="s">
        <v>9</v>
      </c>
      <c r="G23" s="29"/>
      <c r="H23" s="1" t="str">
        <f t="shared" si="0"/>
        <v>Half</v>
      </c>
      <c r="I23" s="2" t="s">
        <v>96</v>
      </c>
      <c r="J23" s="19"/>
      <c r="K23" s="4">
        <f>MID(A24,2,15)-MID(A23,2,15)</f>
        <v>1</v>
      </c>
    </row>
    <row r="24" spans="1:23" s="4" customFormat="1" ht="15" customHeight="1" x14ac:dyDescent="0.3">
      <c r="A24" s="18" t="s">
        <v>75</v>
      </c>
      <c r="B24" s="19">
        <v>235</v>
      </c>
      <c r="C24" s="19">
        <v>236.9</v>
      </c>
      <c r="D24" s="32">
        <f t="shared" si="2"/>
        <v>1.9000000000000057</v>
      </c>
      <c r="E24" s="19" t="s">
        <v>51</v>
      </c>
      <c r="F24" s="19" t="s">
        <v>9</v>
      </c>
      <c r="G24" s="29"/>
      <c r="H24" s="1" t="str">
        <f t="shared" si="0"/>
        <v>Quarter</v>
      </c>
      <c r="I24" s="2" t="s">
        <v>96</v>
      </c>
      <c r="J24" s="19" t="s">
        <v>40</v>
      </c>
      <c r="K24" s="4">
        <f t="shared" si="1"/>
        <v>1</v>
      </c>
    </row>
    <row r="25" spans="1:23" s="4" customFormat="1" ht="15" customHeight="1" x14ac:dyDescent="0.3">
      <c r="A25" s="18" t="s">
        <v>76</v>
      </c>
      <c r="B25" s="19">
        <f>C24</f>
        <v>236.9</v>
      </c>
      <c r="C25" s="19">
        <v>238.2</v>
      </c>
      <c r="D25" s="32">
        <f t="shared" si="2"/>
        <v>1.2999999999999829</v>
      </c>
      <c r="E25" s="19" t="s">
        <v>51</v>
      </c>
      <c r="F25" s="19" t="s">
        <v>9</v>
      </c>
      <c r="G25" s="19"/>
      <c r="H25" s="1" t="str">
        <f t="shared" si="0"/>
        <v>Half</v>
      </c>
      <c r="I25" s="2" t="s">
        <v>96</v>
      </c>
      <c r="J25" s="19" t="s">
        <v>40</v>
      </c>
      <c r="K25" s="4">
        <f t="shared" si="1"/>
        <v>1</v>
      </c>
    </row>
    <row r="26" spans="1:23" s="4" customFormat="1" ht="15" customHeight="1" x14ac:dyDescent="0.3">
      <c r="A26" s="18" t="s">
        <v>77</v>
      </c>
      <c r="B26" s="37"/>
      <c r="C26" s="37"/>
      <c r="D26" s="32">
        <f t="shared" si="2"/>
        <v>0</v>
      </c>
      <c r="E26" s="37"/>
      <c r="F26" s="35" t="s">
        <v>11</v>
      </c>
      <c r="G26" s="35" t="s">
        <v>28</v>
      </c>
      <c r="H26" s="1" t="str">
        <f t="shared" ref="H26" si="6">IF(AND(D26&lt;=1.5,D26&gt;0),"Half",IF(AND(D26&lt;=10,D26&gt;1.5),"Quarter",IF(OR(F26="REF", F26="DUP"),"INSERT QC")))</f>
        <v>INSERT QC</v>
      </c>
      <c r="I26" s="2" t="s">
        <v>96</v>
      </c>
      <c r="J26" s="19"/>
      <c r="K26" s="4">
        <f t="shared" si="1"/>
        <v>1</v>
      </c>
    </row>
    <row r="27" spans="1:23" s="4" customFormat="1" ht="15" customHeight="1" x14ac:dyDescent="0.3">
      <c r="A27" s="18" t="s">
        <v>78</v>
      </c>
      <c r="B27" s="33">
        <v>238.2</v>
      </c>
      <c r="C27" s="33">
        <v>240</v>
      </c>
      <c r="D27" s="32">
        <f t="shared" si="2"/>
        <v>1.8000000000000114</v>
      </c>
      <c r="E27" s="19" t="s">
        <v>51</v>
      </c>
      <c r="F27" s="34" t="s">
        <v>9</v>
      </c>
      <c r="G27" s="19"/>
      <c r="H27" s="1" t="s">
        <v>55</v>
      </c>
      <c r="I27" s="2" t="s">
        <v>96</v>
      </c>
      <c r="J27" s="19"/>
      <c r="K27" s="4">
        <f t="shared" si="1"/>
        <v>1</v>
      </c>
    </row>
    <row r="28" spans="1:23" s="4" customFormat="1" ht="15" customHeight="1" x14ac:dyDescent="0.3">
      <c r="A28" s="18" t="s">
        <v>79</v>
      </c>
      <c r="B28" s="33">
        <v>238.2</v>
      </c>
      <c r="C28" s="33">
        <v>240</v>
      </c>
      <c r="D28" s="32">
        <f t="shared" si="2"/>
        <v>1.8000000000000114</v>
      </c>
      <c r="E28" s="19" t="s">
        <v>51</v>
      </c>
      <c r="F28" s="34" t="s">
        <v>10</v>
      </c>
      <c r="G28" s="34" t="s">
        <v>38</v>
      </c>
      <c r="H28" s="1" t="s">
        <v>97</v>
      </c>
      <c r="I28" s="2" t="s">
        <v>96</v>
      </c>
      <c r="J28" s="19"/>
      <c r="K28" s="4">
        <f t="shared" si="1"/>
        <v>1</v>
      </c>
    </row>
    <row r="29" spans="1:23" s="4" customFormat="1" ht="15" customHeight="1" x14ac:dyDescent="0.3">
      <c r="A29" s="18" t="s">
        <v>80</v>
      </c>
      <c r="B29" s="19">
        <v>240</v>
      </c>
      <c r="C29" s="19">
        <v>242</v>
      </c>
      <c r="D29" s="32">
        <f t="shared" si="2"/>
        <v>2</v>
      </c>
      <c r="E29" s="19" t="s">
        <v>51</v>
      </c>
      <c r="F29" s="19" t="s">
        <v>9</v>
      </c>
      <c r="G29" s="19"/>
      <c r="H29" s="1" t="str">
        <f t="shared" si="0"/>
        <v>Quarter</v>
      </c>
      <c r="I29" s="2" t="s">
        <v>96</v>
      </c>
      <c r="J29" s="19"/>
      <c r="K29" s="4">
        <f t="shared" si="1"/>
        <v>1</v>
      </c>
    </row>
    <row r="30" spans="1:23" s="4" customFormat="1" ht="15" customHeight="1" x14ac:dyDescent="0.3">
      <c r="A30" s="18" t="s">
        <v>81</v>
      </c>
      <c r="B30" s="19">
        <v>242</v>
      </c>
      <c r="C30" s="19">
        <v>244</v>
      </c>
      <c r="D30" s="32">
        <f t="shared" si="2"/>
        <v>2</v>
      </c>
      <c r="E30" s="19" t="s">
        <v>51</v>
      </c>
      <c r="F30" s="19" t="s">
        <v>9</v>
      </c>
      <c r="G30" s="19"/>
      <c r="H30" s="1" t="str">
        <f t="shared" si="0"/>
        <v>Quarter</v>
      </c>
      <c r="I30" s="2" t="s">
        <v>96</v>
      </c>
      <c r="J30" s="19" t="s">
        <v>40</v>
      </c>
      <c r="K30" s="4">
        <f t="shared" si="1"/>
        <v>1</v>
      </c>
      <c r="L30" s="4" t="s">
        <v>41</v>
      </c>
    </row>
    <row r="31" spans="1:23" s="4" customFormat="1" ht="15" customHeight="1" x14ac:dyDescent="0.3">
      <c r="A31" s="18" t="s">
        <v>82</v>
      </c>
      <c r="B31" s="19">
        <f>C30</f>
        <v>244</v>
      </c>
      <c r="C31" s="19">
        <f>B31+2</f>
        <v>246</v>
      </c>
      <c r="D31" s="32">
        <f t="shared" si="2"/>
        <v>2</v>
      </c>
      <c r="E31" s="19" t="s">
        <v>51</v>
      </c>
      <c r="F31" s="19" t="s">
        <v>9</v>
      </c>
      <c r="G31" s="19"/>
      <c r="H31" s="1" t="str">
        <f t="shared" si="0"/>
        <v>Quarter</v>
      </c>
      <c r="I31" s="2" t="s">
        <v>96</v>
      </c>
      <c r="J31" s="19"/>
      <c r="K31" s="4">
        <f t="shared" si="1"/>
        <v>1</v>
      </c>
      <c r="L31" s="4" t="s">
        <v>43</v>
      </c>
      <c r="M31" s="4" t="s">
        <v>44</v>
      </c>
      <c r="N31" s="4" t="s">
        <v>46</v>
      </c>
    </row>
    <row r="32" spans="1:23" s="4" customFormat="1" ht="15" customHeight="1" x14ac:dyDescent="0.3">
      <c r="A32" s="18" t="s">
        <v>83</v>
      </c>
      <c r="B32" s="19">
        <f>C31</f>
        <v>246</v>
      </c>
      <c r="C32" s="19">
        <f>B32+2</f>
        <v>248</v>
      </c>
      <c r="D32" s="32">
        <f t="shared" si="2"/>
        <v>2</v>
      </c>
      <c r="E32" s="19" t="s">
        <v>51</v>
      </c>
      <c r="F32" s="19" t="s">
        <v>9</v>
      </c>
      <c r="G32" s="19"/>
      <c r="H32" s="1" t="str">
        <f t="shared" si="0"/>
        <v>Quarter</v>
      </c>
      <c r="I32" s="2" t="s">
        <v>96</v>
      </c>
      <c r="J32" s="19"/>
      <c r="K32" s="4">
        <f t="shared" si="1"/>
        <v>1</v>
      </c>
      <c r="L32" s="4" t="s">
        <v>43</v>
      </c>
      <c r="M32" s="4" t="s">
        <v>45</v>
      </c>
      <c r="N32" s="4" t="s">
        <v>42</v>
      </c>
    </row>
    <row r="33" spans="1:12" s="4" customFormat="1" ht="15" customHeight="1" x14ac:dyDescent="0.3">
      <c r="A33" s="18" t="s">
        <v>84</v>
      </c>
      <c r="B33" s="19">
        <f t="shared" ref="B33:B44" si="7">C32</f>
        <v>248</v>
      </c>
      <c r="C33" s="19">
        <f t="shared" ref="C33:C43" si="8">B33+2</f>
        <v>250</v>
      </c>
      <c r="D33" s="32">
        <f t="shared" si="2"/>
        <v>2</v>
      </c>
      <c r="E33" s="19" t="s">
        <v>51</v>
      </c>
      <c r="F33" s="19" t="s">
        <v>9</v>
      </c>
      <c r="G33" s="19"/>
      <c r="H33" s="1" t="str">
        <f t="shared" si="0"/>
        <v>Quarter</v>
      </c>
      <c r="I33" s="2" t="s">
        <v>96</v>
      </c>
      <c r="J33" s="19"/>
      <c r="K33" s="4">
        <f t="shared" si="1"/>
        <v>1</v>
      </c>
    </row>
    <row r="34" spans="1:12" s="4" customFormat="1" ht="15" customHeight="1" x14ac:dyDescent="0.3">
      <c r="A34" s="18" t="s">
        <v>85</v>
      </c>
      <c r="B34" s="19">
        <f t="shared" si="7"/>
        <v>250</v>
      </c>
      <c r="C34" s="19">
        <f t="shared" si="8"/>
        <v>252</v>
      </c>
      <c r="D34" s="32">
        <f t="shared" si="2"/>
        <v>2</v>
      </c>
      <c r="E34" s="19" t="s">
        <v>51</v>
      </c>
      <c r="F34" s="19" t="s">
        <v>9</v>
      </c>
      <c r="G34" s="19"/>
      <c r="H34" s="1" t="str">
        <f t="shared" si="0"/>
        <v>Quarter</v>
      </c>
      <c r="I34" s="2" t="s">
        <v>96</v>
      </c>
      <c r="J34" s="19"/>
      <c r="K34" s="4">
        <f t="shared" si="1"/>
        <v>1</v>
      </c>
    </row>
    <row r="35" spans="1:12" s="4" customFormat="1" ht="15" customHeight="1" x14ac:dyDescent="0.3">
      <c r="A35" s="18" t="s">
        <v>86</v>
      </c>
      <c r="B35" s="19">
        <f t="shared" si="7"/>
        <v>252</v>
      </c>
      <c r="C35" s="19">
        <f t="shared" si="8"/>
        <v>254</v>
      </c>
      <c r="D35" s="32">
        <f t="shared" si="2"/>
        <v>2</v>
      </c>
      <c r="E35" s="19" t="s">
        <v>51</v>
      </c>
      <c r="F35" s="19" t="s">
        <v>9</v>
      </c>
      <c r="G35" s="19"/>
      <c r="H35" s="1" t="str">
        <f t="shared" si="0"/>
        <v>Quarter</v>
      </c>
      <c r="I35" s="2" t="s">
        <v>96</v>
      </c>
      <c r="J35" s="19"/>
      <c r="K35" s="4">
        <f t="shared" si="1"/>
        <v>1</v>
      </c>
      <c r="L35" s="22" t="s">
        <v>47</v>
      </c>
    </row>
    <row r="36" spans="1:12" s="4" customFormat="1" ht="15" customHeight="1" x14ac:dyDescent="0.3">
      <c r="A36" s="18" t="s">
        <v>87</v>
      </c>
      <c r="B36" s="19">
        <f t="shared" si="7"/>
        <v>254</v>
      </c>
      <c r="C36" s="19">
        <f t="shared" si="8"/>
        <v>256</v>
      </c>
      <c r="D36" s="32">
        <f t="shared" si="2"/>
        <v>2</v>
      </c>
      <c r="E36" s="19" t="s">
        <v>51</v>
      </c>
      <c r="F36" s="19" t="s">
        <v>9</v>
      </c>
      <c r="G36" s="19"/>
      <c r="H36" s="1" t="str">
        <f t="shared" si="0"/>
        <v>Quarter</v>
      </c>
      <c r="I36" s="2" t="s">
        <v>96</v>
      </c>
      <c r="J36" s="19"/>
      <c r="K36" s="4">
        <f t="shared" si="1"/>
        <v>1</v>
      </c>
      <c r="L36" s="21" t="s">
        <v>52</v>
      </c>
    </row>
    <row r="37" spans="1:12" s="4" customFormat="1" ht="15" customHeight="1" x14ac:dyDescent="0.3">
      <c r="A37" s="18" t="s">
        <v>88</v>
      </c>
      <c r="B37" s="19">
        <f t="shared" si="7"/>
        <v>256</v>
      </c>
      <c r="C37" s="19">
        <f t="shared" si="8"/>
        <v>258</v>
      </c>
      <c r="D37" s="32">
        <f t="shared" si="2"/>
        <v>2</v>
      </c>
      <c r="E37" s="19" t="s">
        <v>51</v>
      </c>
      <c r="F37" s="19" t="s">
        <v>9</v>
      </c>
      <c r="G37" s="19"/>
      <c r="H37" s="1" t="str">
        <f t="shared" si="0"/>
        <v>Quarter</v>
      </c>
      <c r="I37" s="2" t="s">
        <v>96</v>
      </c>
      <c r="J37" s="19"/>
      <c r="K37" s="4">
        <f t="shared" si="1"/>
        <v>1</v>
      </c>
      <c r="L37" s="21" t="s">
        <v>48</v>
      </c>
    </row>
    <row r="38" spans="1:12" s="4" customFormat="1" ht="15" customHeight="1" x14ac:dyDescent="0.3">
      <c r="A38" s="18" t="s">
        <v>89</v>
      </c>
      <c r="B38" s="19">
        <f t="shared" si="7"/>
        <v>258</v>
      </c>
      <c r="C38" s="19">
        <f t="shared" si="8"/>
        <v>260</v>
      </c>
      <c r="D38" s="32">
        <f t="shared" si="2"/>
        <v>2</v>
      </c>
      <c r="E38" s="19" t="s">
        <v>51</v>
      </c>
      <c r="F38" s="19" t="s">
        <v>9</v>
      </c>
      <c r="G38" s="19"/>
      <c r="H38" s="1" t="str">
        <f t="shared" si="0"/>
        <v>Quarter</v>
      </c>
      <c r="I38" s="2" t="s">
        <v>96</v>
      </c>
      <c r="J38" s="19"/>
      <c r="K38" s="4">
        <f t="shared" si="1"/>
        <v>1</v>
      </c>
    </row>
    <row r="39" spans="1:12" s="4" customFormat="1" ht="15" customHeight="1" x14ac:dyDescent="0.3">
      <c r="A39" s="18" t="s">
        <v>90</v>
      </c>
      <c r="B39" s="19">
        <f t="shared" si="7"/>
        <v>260</v>
      </c>
      <c r="C39" s="19">
        <f t="shared" si="8"/>
        <v>262</v>
      </c>
      <c r="D39" s="32">
        <f t="shared" si="2"/>
        <v>2</v>
      </c>
      <c r="E39" s="19" t="s">
        <v>51</v>
      </c>
      <c r="F39" s="19" t="s">
        <v>9</v>
      </c>
      <c r="G39" s="19"/>
      <c r="H39" s="1" t="str">
        <f t="shared" si="0"/>
        <v>Quarter</v>
      </c>
      <c r="I39" s="2" t="s">
        <v>96</v>
      </c>
      <c r="J39" s="19" t="s">
        <v>40</v>
      </c>
      <c r="K39" s="4">
        <f t="shared" si="1"/>
        <v>1</v>
      </c>
    </row>
    <row r="40" spans="1:12" s="4" customFormat="1" ht="15" customHeight="1" x14ac:dyDescent="0.3">
      <c r="A40" s="18" t="s">
        <v>91</v>
      </c>
      <c r="B40" s="19">
        <f t="shared" si="7"/>
        <v>262</v>
      </c>
      <c r="C40" s="19">
        <f t="shared" si="8"/>
        <v>264</v>
      </c>
      <c r="D40" s="32">
        <f t="shared" si="2"/>
        <v>2</v>
      </c>
      <c r="E40" s="19" t="s">
        <v>51</v>
      </c>
      <c r="F40" s="19" t="s">
        <v>9</v>
      </c>
      <c r="G40" s="19"/>
      <c r="H40" s="1" t="str">
        <f t="shared" si="0"/>
        <v>Quarter</v>
      </c>
      <c r="I40" s="2" t="s">
        <v>96</v>
      </c>
      <c r="J40" s="19"/>
      <c r="K40" s="4">
        <f t="shared" si="1"/>
        <v>1</v>
      </c>
    </row>
    <row r="41" spans="1:12" s="4" customFormat="1" ht="15" customHeight="1" x14ac:dyDescent="0.3">
      <c r="A41" s="18" t="s">
        <v>92</v>
      </c>
      <c r="B41" s="19">
        <f t="shared" si="7"/>
        <v>264</v>
      </c>
      <c r="C41" s="19">
        <f t="shared" si="8"/>
        <v>266</v>
      </c>
      <c r="D41" s="32">
        <f t="shared" si="2"/>
        <v>2</v>
      </c>
      <c r="E41" s="19" t="s">
        <v>51</v>
      </c>
      <c r="F41" s="19" t="s">
        <v>9</v>
      </c>
      <c r="G41" s="19"/>
      <c r="H41" s="1" t="str">
        <f t="shared" si="0"/>
        <v>Quarter</v>
      </c>
      <c r="I41" s="2" t="s">
        <v>96</v>
      </c>
      <c r="J41" s="19"/>
      <c r="K41" s="4">
        <f t="shared" si="1"/>
        <v>1</v>
      </c>
    </row>
    <row r="42" spans="1:12" s="4" customFormat="1" ht="15" customHeight="1" x14ac:dyDescent="0.3">
      <c r="A42" s="18" t="s">
        <v>93</v>
      </c>
      <c r="B42" s="19">
        <f t="shared" si="7"/>
        <v>266</v>
      </c>
      <c r="C42" s="19">
        <f t="shared" si="8"/>
        <v>268</v>
      </c>
      <c r="D42" s="32">
        <f t="shared" si="2"/>
        <v>2</v>
      </c>
      <c r="E42" s="19" t="s">
        <v>51</v>
      </c>
      <c r="F42" s="19" t="s">
        <v>9</v>
      </c>
      <c r="G42" s="19"/>
      <c r="H42" s="1" t="str">
        <f t="shared" si="0"/>
        <v>Quarter</v>
      </c>
      <c r="I42" s="2" t="s">
        <v>96</v>
      </c>
      <c r="J42" s="19"/>
      <c r="K42" s="4">
        <f t="shared" si="1"/>
        <v>1</v>
      </c>
    </row>
    <row r="43" spans="1:12" s="4" customFormat="1" ht="15" customHeight="1" x14ac:dyDescent="0.3">
      <c r="A43" s="18" t="s">
        <v>94</v>
      </c>
      <c r="B43" s="19">
        <f t="shared" si="7"/>
        <v>268</v>
      </c>
      <c r="C43" s="19">
        <f t="shared" si="8"/>
        <v>270</v>
      </c>
      <c r="D43" s="32">
        <f t="shared" si="2"/>
        <v>2</v>
      </c>
      <c r="E43" s="19" t="s">
        <v>51</v>
      </c>
      <c r="F43" s="19" t="s">
        <v>9</v>
      </c>
      <c r="G43" s="19"/>
      <c r="H43" s="1" t="str">
        <f t="shared" si="0"/>
        <v>Quarter</v>
      </c>
      <c r="I43" s="2" t="s">
        <v>96</v>
      </c>
      <c r="J43" s="19" t="s">
        <v>40</v>
      </c>
      <c r="K43" s="4">
        <f t="shared" si="1"/>
        <v>1</v>
      </c>
    </row>
    <row r="44" spans="1:12" s="4" customFormat="1" ht="15" customHeight="1" x14ac:dyDescent="0.3">
      <c r="A44" s="18" t="s">
        <v>95</v>
      </c>
      <c r="B44" s="19">
        <f t="shared" si="7"/>
        <v>270</v>
      </c>
      <c r="C44" s="19">
        <f>272.6</f>
        <v>272.60000000000002</v>
      </c>
      <c r="D44" s="32">
        <f t="shared" si="2"/>
        <v>2.6000000000000227</v>
      </c>
      <c r="E44" s="19" t="s">
        <v>51</v>
      </c>
      <c r="F44" s="19" t="s">
        <v>9</v>
      </c>
      <c r="G44" s="19"/>
      <c r="H44" s="1" t="str">
        <f t="shared" si="0"/>
        <v>Quarter</v>
      </c>
      <c r="I44" s="2" t="s">
        <v>96</v>
      </c>
      <c r="J44" s="19"/>
      <c r="K44" s="4" t="e">
        <f t="shared" si="1"/>
        <v>#VALUE!</v>
      </c>
    </row>
    <row r="45" spans="1:12" s="4" customFormat="1" ht="15" customHeight="1" x14ac:dyDescent="0.3">
      <c r="A45" s="18"/>
      <c r="B45" s="33"/>
      <c r="C45" s="33"/>
      <c r="D45" s="32"/>
      <c r="E45" s="19"/>
      <c r="F45" s="34"/>
      <c r="G45" s="19"/>
      <c r="H45" s="1"/>
      <c r="I45" s="2"/>
      <c r="J45" s="19"/>
      <c r="K45" s="4" t="e">
        <f t="shared" si="1"/>
        <v>#VALUE!</v>
      </c>
    </row>
    <row r="46" spans="1:12" s="4" customFormat="1" ht="15" customHeight="1" x14ac:dyDescent="0.3">
      <c r="A46" s="18"/>
      <c r="B46" s="33"/>
      <c r="C46" s="33"/>
      <c r="D46" s="32"/>
      <c r="E46" s="19"/>
      <c r="F46" s="34"/>
      <c r="G46" s="19"/>
      <c r="H46" s="1"/>
      <c r="I46" s="2"/>
      <c r="J46" s="19"/>
      <c r="K46" s="4" t="e">
        <f t="shared" si="1"/>
        <v>#VALUE!</v>
      </c>
    </row>
    <row r="47" spans="1:12" s="4" customFormat="1" ht="15" customHeight="1" x14ac:dyDescent="0.3">
      <c r="A47" s="18"/>
      <c r="B47" s="19"/>
      <c r="C47" s="19"/>
      <c r="D47" s="32"/>
      <c r="E47" s="19"/>
      <c r="F47" s="19"/>
      <c r="G47" s="19"/>
      <c r="H47" s="1"/>
      <c r="I47" s="2"/>
      <c r="J47" s="19"/>
      <c r="K47" s="4" t="e">
        <f t="shared" si="1"/>
        <v>#VALUE!</v>
      </c>
    </row>
    <row r="48" spans="1:12" s="4" customFormat="1" ht="15" customHeight="1" x14ac:dyDescent="0.3">
      <c r="A48" s="18"/>
      <c r="B48" s="19"/>
      <c r="C48" s="19"/>
      <c r="D48" s="32"/>
      <c r="E48" s="19"/>
      <c r="F48" s="19"/>
      <c r="G48" s="19"/>
      <c r="H48" s="1"/>
      <c r="I48" s="2"/>
      <c r="J48" s="19"/>
      <c r="K48" s="4" t="e">
        <f t="shared" si="1"/>
        <v>#VALUE!</v>
      </c>
    </row>
    <row r="49" spans="1:11" s="4" customFormat="1" ht="15" customHeight="1" x14ac:dyDescent="0.3">
      <c r="A49" s="18"/>
      <c r="B49" s="19"/>
      <c r="C49" s="19"/>
      <c r="D49" s="32"/>
      <c r="E49" s="19"/>
      <c r="F49" s="19"/>
      <c r="G49" s="19"/>
      <c r="H49" s="1"/>
      <c r="I49" s="2"/>
      <c r="J49" s="19"/>
      <c r="K49" s="4" t="e">
        <f t="shared" si="1"/>
        <v>#VALUE!</v>
      </c>
    </row>
    <row r="50" spans="1:11" s="4" customFormat="1" ht="15" customHeight="1" x14ac:dyDescent="0.3">
      <c r="A50" s="18"/>
      <c r="B50" s="19"/>
      <c r="C50" s="19"/>
      <c r="D50" s="32"/>
      <c r="E50" s="19"/>
      <c r="F50" s="19"/>
      <c r="G50" s="19"/>
      <c r="H50" s="1"/>
      <c r="I50" s="2"/>
      <c r="J50" s="19"/>
      <c r="K50" s="4" t="e">
        <f t="shared" si="1"/>
        <v>#VALUE!</v>
      </c>
    </row>
    <row r="51" spans="1:11" s="4" customFormat="1" ht="15" customHeight="1" x14ac:dyDescent="0.3">
      <c r="A51" s="18"/>
      <c r="B51" s="19"/>
      <c r="C51" s="19"/>
      <c r="D51" s="32"/>
      <c r="E51" s="19"/>
      <c r="F51" s="19"/>
      <c r="G51" s="19"/>
      <c r="H51" s="1"/>
      <c r="I51" s="2"/>
      <c r="J51" s="19"/>
      <c r="K51" s="4" t="e">
        <f t="shared" si="1"/>
        <v>#VALUE!</v>
      </c>
    </row>
    <row r="52" spans="1:11" s="4" customFormat="1" ht="15" customHeight="1" x14ac:dyDescent="0.3">
      <c r="A52" s="18"/>
      <c r="B52" s="19"/>
      <c r="C52" s="19"/>
      <c r="D52" s="32"/>
      <c r="E52" s="19"/>
      <c r="F52" s="19"/>
      <c r="G52" s="19"/>
      <c r="H52" s="1"/>
      <c r="I52" s="2"/>
      <c r="J52" s="19"/>
      <c r="K52" s="4" t="e">
        <f t="shared" si="1"/>
        <v>#VALUE!</v>
      </c>
    </row>
    <row r="53" spans="1:11" s="4" customFormat="1" ht="15" customHeight="1" x14ac:dyDescent="0.3">
      <c r="A53" s="18"/>
      <c r="B53" s="19"/>
      <c r="C53" s="19"/>
      <c r="D53" s="32"/>
      <c r="E53" s="19"/>
      <c r="F53" s="19"/>
      <c r="G53" s="19"/>
      <c r="H53" s="1"/>
      <c r="I53" s="2"/>
      <c r="J53" s="19"/>
      <c r="K53" s="4" t="e">
        <f t="shared" si="1"/>
        <v>#VALUE!</v>
      </c>
    </row>
    <row r="54" spans="1:11" s="4" customFormat="1" ht="15" customHeight="1" x14ac:dyDescent="0.3">
      <c r="A54" s="18"/>
      <c r="B54" s="19"/>
      <c r="C54" s="19"/>
      <c r="D54" s="32"/>
      <c r="E54" s="19"/>
      <c r="F54" s="19"/>
      <c r="G54" s="19"/>
      <c r="H54" s="1"/>
      <c r="I54" s="2"/>
      <c r="J54" s="19"/>
      <c r="K54" s="4" t="e">
        <f t="shared" si="1"/>
        <v>#VALUE!</v>
      </c>
    </row>
    <row r="55" spans="1:11" s="4" customFormat="1" ht="15" customHeight="1" x14ac:dyDescent="0.3">
      <c r="A55" s="18"/>
      <c r="B55" s="19"/>
      <c r="C55" s="19"/>
      <c r="D55" s="32"/>
      <c r="E55" s="19"/>
      <c r="F55" s="19"/>
      <c r="G55" s="19"/>
      <c r="H55" s="1"/>
      <c r="I55" s="2"/>
      <c r="J55" s="19"/>
      <c r="K55" s="4" t="e">
        <f t="shared" si="1"/>
        <v>#VALUE!</v>
      </c>
    </row>
    <row r="56" spans="1:11" s="4" customFormat="1" ht="15" customHeight="1" x14ac:dyDescent="0.3">
      <c r="A56" s="18"/>
      <c r="B56" s="19"/>
      <c r="C56" s="19"/>
      <c r="D56" s="32"/>
      <c r="E56" s="19"/>
      <c r="F56" s="19"/>
      <c r="G56" s="19"/>
      <c r="H56" s="1"/>
      <c r="I56" s="2"/>
      <c r="J56" s="19"/>
      <c r="K56" s="4" t="e">
        <f t="shared" si="1"/>
        <v>#VALUE!</v>
      </c>
    </row>
    <row r="57" spans="1:11" s="4" customFormat="1" ht="15" customHeight="1" x14ac:dyDescent="0.3">
      <c r="A57" s="18"/>
      <c r="B57" s="19"/>
      <c r="C57" s="19"/>
      <c r="D57" s="32"/>
      <c r="E57" s="19"/>
      <c r="F57" s="19"/>
      <c r="G57" s="19"/>
      <c r="H57" s="1"/>
      <c r="I57" s="2"/>
      <c r="J57" s="19"/>
      <c r="K57" s="4" t="e">
        <f t="shared" si="1"/>
        <v>#VALUE!</v>
      </c>
    </row>
    <row r="58" spans="1:11" s="4" customFormat="1" ht="15" customHeight="1" x14ac:dyDescent="0.3">
      <c r="A58" s="18"/>
      <c r="B58" s="19"/>
      <c r="C58" s="19"/>
      <c r="D58" s="32"/>
      <c r="E58" s="19"/>
      <c r="F58" s="19"/>
      <c r="G58" s="19"/>
      <c r="H58" s="1"/>
      <c r="I58" s="2"/>
      <c r="J58" s="19"/>
      <c r="K58" s="4" t="e">
        <f t="shared" si="1"/>
        <v>#VALUE!</v>
      </c>
    </row>
    <row r="59" spans="1:11" s="4" customFormat="1" ht="15" customHeight="1" x14ac:dyDescent="0.3">
      <c r="A59" s="18"/>
      <c r="B59" s="19"/>
      <c r="C59" s="19"/>
      <c r="D59" s="32"/>
      <c r="E59" s="19"/>
      <c r="F59" s="19"/>
      <c r="G59" s="19"/>
      <c r="H59" s="1"/>
      <c r="I59" s="2"/>
      <c r="J59" s="19"/>
      <c r="K59" s="4" t="e">
        <f t="shared" si="1"/>
        <v>#VALUE!</v>
      </c>
    </row>
    <row r="60" spans="1:11" s="4" customFormat="1" ht="15" customHeight="1" x14ac:dyDescent="0.3">
      <c r="A60" s="18"/>
      <c r="B60" s="19"/>
      <c r="C60" s="19"/>
      <c r="D60" s="32"/>
      <c r="E60" s="19"/>
      <c r="F60" s="19"/>
      <c r="G60" s="19"/>
      <c r="H60" s="1"/>
      <c r="I60" s="2"/>
      <c r="J60" s="19"/>
      <c r="K60" s="4" t="e">
        <f t="shared" si="1"/>
        <v>#VALUE!</v>
      </c>
    </row>
    <row r="61" spans="1:11" s="4" customFormat="1" ht="15" customHeight="1" x14ac:dyDescent="0.3">
      <c r="A61" s="18"/>
      <c r="B61" s="19"/>
      <c r="C61" s="19"/>
      <c r="D61" s="32"/>
      <c r="E61" s="19"/>
      <c r="F61" s="19"/>
      <c r="G61" s="19"/>
      <c r="H61" s="1"/>
      <c r="I61" s="2"/>
      <c r="J61" s="19"/>
      <c r="K61" s="4" t="e">
        <f t="shared" si="1"/>
        <v>#VALUE!</v>
      </c>
    </row>
    <row r="62" spans="1:11" s="4" customFormat="1" ht="15" customHeight="1" x14ac:dyDescent="0.3">
      <c r="A62" s="18"/>
      <c r="B62" s="19"/>
      <c r="C62" s="19"/>
      <c r="D62" s="32"/>
      <c r="E62" s="19"/>
      <c r="F62" s="19"/>
      <c r="G62" s="19"/>
      <c r="H62" s="1"/>
      <c r="I62" s="2"/>
      <c r="J62" s="19"/>
      <c r="K62" s="4" t="e">
        <f t="shared" si="1"/>
        <v>#VALUE!</v>
      </c>
    </row>
    <row r="63" spans="1:11" s="4" customFormat="1" ht="15" customHeight="1" x14ac:dyDescent="0.3">
      <c r="A63" s="18"/>
      <c r="B63" s="19"/>
      <c r="C63" s="19"/>
      <c r="D63" s="32"/>
      <c r="E63" s="19"/>
      <c r="F63" s="19"/>
      <c r="G63" s="19"/>
      <c r="H63" s="1"/>
      <c r="I63" s="2"/>
      <c r="J63" s="19"/>
      <c r="K63" s="4" t="e">
        <f t="shared" si="1"/>
        <v>#VALUE!</v>
      </c>
    </row>
    <row r="64" spans="1:11" s="4" customFormat="1" ht="15" customHeight="1" x14ac:dyDescent="0.3">
      <c r="A64" s="18"/>
      <c r="B64" s="37"/>
      <c r="C64" s="37"/>
      <c r="D64" s="37"/>
      <c r="E64" s="37"/>
      <c r="F64" s="35"/>
      <c r="G64" s="35"/>
      <c r="H64" s="1"/>
      <c r="I64" s="2"/>
      <c r="J64" s="19"/>
      <c r="K64" s="4" t="e">
        <f t="shared" si="1"/>
        <v>#VALUE!</v>
      </c>
    </row>
    <row r="65" spans="1:11" s="4" customFormat="1" ht="15" customHeight="1" x14ac:dyDescent="0.3">
      <c r="A65" s="18"/>
      <c r="B65" s="19"/>
      <c r="C65" s="19"/>
      <c r="D65" s="32"/>
      <c r="E65" s="19"/>
      <c r="F65" s="19"/>
      <c r="G65" s="19"/>
      <c r="H65" s="1"/>
      <c r="I65" s="2"/>
      <c r="J65" s="19"/>
      <c r="K65" s="4" t="e">
        <f t="shared" si="1"/>
        <v>#VALUE!</v>
      </c>
    </row>
    <row r="66" spans="1:11" s="4" customFormat="1" ht="15" customHeight="1" x14ac:dyDescent="0.3">
      <c r="A66" s="18"/>
      <c r="B66" s="19"/>
      <c r="C66" s="19"/>
      <c r="D66" s="32"/>
      <c r="E66" s="19"/>
      <c r="F66" s="19"/>
      <c r="G66" s="19"/>
      <c r="H66" s="1"/>
      <c r="I66" s="2"/>
      <c r="J66" s="19"/>
      <c r="K66" s="4" t="e">
        <f t="shared" si="1"/>
        <v>#VALUE!</v>
      </c>
    </row>
    <row r="67" spans="1:11" s="4" customFormat="1" ht="15" customHeight="1" x14ac:dyDescent="0.3">
      <c r="A67" s="18"/>
      <c r="B67" s="19"/>
      <c r="C67" s="19"/>
      <c r="D67" s="32"/>
      <c r="E67" s="19"/>
      <c r="F67" s="19"/>
      <c r="G67" s="19"/>
      <c r="H67" s="1"/>
      <c r="I67" s="2"/>
      <c r="J67" s="19"/>
      <c r="K67" s="4" t="e">
        <f t="shared" si="1"/>
        <v>#VALUE!</v>
      </c>
    </row>
    <row r="68" spans="1:11" s="4" customFormat="1" ht="15" customHeight="1" x14ac:dyDescent="0.3">
      <c r="A68" s="18"/>
      <c r="B68" s="19"/>
      <c r="C68" s="19"/>
      <c r="D68" s="32"/>
      <c r="E68" s="19"/>
      <c r="F68" s="19"/>
      <c r="G68" s="19"/>
      <c r="H68" s="1"/>
      <c r="I68" s="2"/>
      <c r="J68" s="19"/>
      <c r="K68" s="4" t="e">
        <f t="shared" si="1"/>
        <v>#VALUE!</v>
      </c>
    </row>
    <row r="69" spans="1:11" x14ac:dyDescent="0.3">
      <c r="A69" s="18"/>
      <c r="B69" s="19"/>
      <c r="C69" s="19"/>
      <c r="D69" s="32"/>
      <c r="E69" s="19"/>
      <c r="F69" s="19"/>
      <c r="G69" s="19"/>
      <c r="H69" s="1"/>
      <c r="I69" s="2"/>
      <c r="J69" s="19"/>
      <c r="K69" s="4" t="e">
        <f t="shared" ref="K69:K105" si="9">MID(A70,2,15)-MID(A69,2,15)</f>
        <v>#VALUE!</v>
      </c>
    </row>
    <row r="70" spans="1:11" x14ac:dyDescent="0.3">
      <c r="A70" s="18"/>
      <c r="B70" s="19"/>
      <c r="C70" s="19"/>
      <c r="D70" s="32"/>
      <c r="E70" s="19"/>
      <c r="F70" s="19"/>
      <c r="G70" s="19"/>
      <c r="H70" s="1"/>
      <c r="I70" s="2"/>
      <c r="J70" s="19"/>
      <c r="K70" s="4" t="e">
        <f t="shared" si="9"/>
        <v>#VALUE!</v>
      </c>
    </row>
    <row r="71" spans="1:11" x14ac:dyDescent="0.3">
      <c r="A71" s="18"/>
      <c r="B71" s="19"/>
      <c r="C71" s="19"/>
      <c r="D71" s="32"/>
      <c r="E71" s="19"/>
      <c r="F71" s="19"/>
      <c r="G71" s="19"/>
      <c r="H71" s="1"/>
      <c r="I71" s="2"/>
      <c r="J71" s="19"/>
      <c r="K71" s="4" t="e">
        <f t="shared" si="9"/>
        <v>#VALUE!</v>
      </c>
    </row>
    <row r="72" spans="1:11" x14ac:dyDescent="0.3">
      <c r="A72" s="18"/>
      <c r="B72" s="19"/>
      <c r="C72" s="19"/>
      <c r="D72" s="32"/>
      <c r="E72" s="19"/>
      <c r="F72" s="19"/>
      <c r="G72" s="19"/>
      <c r="H72" s="1"/>
      <c r="I72" s="2"/>
      <c r="J72" s="19"/>
      <c r="K72" s="4" t="e">
        <f t="shared" si="9"/>
        <v>#VALUE!</v>
      </c>
    </row>
    <row r="73" spans="1:11" x14ac:dyDescent="0.3">
      <c r="A73" s="18"/>
      <c r="B73" s="19"/>
      <c r="C73" s="19"/>
      <c r="D73" s="32"/>
      <c r="E73" s="19"/>
      <c r="F73" s="19"/>
      <c r="G73" s="19"/>
      <c r="H73" s="1"/>
      <c r="I73" s="2"/>
      <c r="J73" s="19"/>
      <c r="K73" s="4" t="e">
        <f t="shared" si="9"/>
        <v>#VALUE!</v>
      </c>
    </row>
    <row r="74" spans="1:11" x14ac:dyDescent="0.3">
      <c r="A74" s="18"/>
      <c r="B74" s="19"/>
      <c r="C74" s="19"/>
      <c r="D74" s="32"/>
      <c r="E74" s="19"/>
      <c r="F74" s="19"/>
      <c r="G74" s="19"/>
      <c r="H74" s="1"/>
      <c r="I74" s="2"/>
      <c r="J74" s="19"/>
      <c r="K74" s="4" t="e">
        <f t="shared" si="9"/>
        <v>#VALUE!</v>
      </c>
    </row>
    <row r="75" spans="1:11" x14ac:dyDescent="0.3">
      <c r="A75" s="18"/>
      <c r="B75" s="19"/>
      <c r="C75" s="19"/>
      <c r="D75" s="32"/>
      <c r="E75" s="19"/>
      <c r="F75" s="19"/>
      <c r="G75" s="19"/>
      <c r="H75" s="1"/>
      <c r="I75" s="2"/>
      <c r="J75" s="19"/>
      <c r="K75" s="4" t="e">
        <f t="shared" si="9"/>
        <v>#VALUE!</v>
      </c>
    </row>
    <row r="76" spans="1:11" x14ac:dyDescent="0.3">
      <c r="A76" s="18"/>
      <c r="B76" s="19"/>
      <c r="C76" s="19"/>
      <c r="D76" s="32"/>
      <c r="E76" s="19"/>
      <c r="F76" s="19"/>
      <c r="G76" s="19"/>
      <c r="H76" s="1"/>
      <c r="I76" s="2"/>
      <c r="J76" s="19"/>
      <c r="K76" s="4" t="e">
        <f t="shared" si="9"/>
        <v>#VALUE!</v>
      </c>
    </row>
    <row r="77" spans="1:11" x14ac:dyDescent="0.3">
      <c r="A77" s="18"/>
      <c r="B77" s="19"/>
      <c r="C77" s="19"/>
      <c r="D77" s="32"/>
      <c r="E77" s="19"/>
      <c r="F77" s="19"/>
      <c r="G77" s="19"/>
      <c r="H77" s="1"/>
      <c r="I77" s="2"/>
      <c r="J77" s="19"/>
      <c r="K77" s="4" t="e">
        <f t="shared" si="9"/>
        <v>#VALUE!</v>
      </c>
    </row>
    <row r="78" spans="1:11" x14ac:dyDescent="0.3">
      <c r="A78" s="18"/>
      <c r="B78" s="19"/>
      <c r="C78" s="19"/>
      <c r="D78" s="32"/>
      <c r="E78" s="19"/>
      <c r="F78" s="19"/>
      <c r="G78" s="19"/>
      <c r="H78" s="1"/>
      <c r="I78" s="2"/>
      <c r="J78" s="19"/>
      <c r="K78" s="4" t="e">
        <f t="shared" si="9"/>
        <v>#VALUE!</v>
      </c>
    </row>
    <row r="79" spans="1:11" x14ac:dyDescent="0.3">
      <c r="A79" s="18"/>
      <c r="B79" s="19"/>
      <c r="C79" s="19"/>
      <c r="D79" s="32"/>
      <c r="E79" s="19"/>
      <c r="F79" s="19"/>
      <c r="G79" s="19"/>
      <c r="H79" s="1"/>
      <c r="I79" s="2"/>
      <c r="J79" s="19"/>
      <c r="K79" s="4" t="e">
        <f t="shared" si="9"/>
        <v>#VALUE!</v>
      </c>
    </row>
    <row r="80" spans="1:11" x14ac:dyDescent="0.3">
      <c r="A80" s="18"/>
      <c r="B80" s="19"/>
      <c r="C80" s="19"/>
      <c r="D80" s="32"/>
      <c r="E80" s="19"/>
      <c r="F80" s="19"/>
      <c r="G80" s="19"/>
      <c r="H80" s="1"/>
      <c r="I80" s="2"/>
      <c r="J80" s="19"/>
      <c r="K80" s="4" t="e">
        <f t="shared" si="9"/>
        <v>#VALUE!</v>
      </c>
    </row>
    <row r="81" spans="1:11" x14ac:dyDescent="0.3">
      <c r="A81" s="18"/>
      <c r="B81" s="19"/>
      <c r="C81" s="19"/>
      <c r="D81" s="32"/>
      <c r="E81" s="19"/>
      <c r="F81" s="19"/>
      <c r="G81" s="19"/>
      <c r="H81" s="1"/>
      <c r="I81" s="2"/>
      <c r="J81" s="19"/>
      <c r="K81" s="4" t="e">
        <f t="shared" si="9"/>
        <v>#VALUE!</v>
      </c>
    </row>
    <row r="82" spans="1:11" x14ac:dyDescent="0.3">
      <c r="A82" s="18"/>
      <c r="B82" s="19"/>
      <c r="C82" s="19"/>
      <c r="D82" s="32"/>
      <c r="E82" s="19"/>
      <c r="F82" s="19"/>
      <c r="G82" s="19"/>
      <c r="H82" s="1"/>
      <c r="I82" s="2"/>
      <c r="J82" s="19"/>
      <c r="K82" s="4" t="e">
        <f t="shared" si="9"/>
        <v>#VALUE!</v>
      </c>
    </row>
    <row r="83" spans="1:11" x14ac:dyDescent="0.3">
      <c r="A83" s="18"/>
      <c r="B83" s="19"/>
      <c r="C83" s="19"/>
      <c r="D83" s="32"/>
      <c r="E83" s="19"/>
      <c r="F83" s="19"/>
      <c r="G83" s="19"/>
      <c r="H83" s="1"/>
      <c r="I83" s="2"/>
      <c r="J83" s="19"/>
      <c r="K83" s="4" t="e">
        <f t="shared" si="9"/>
        <v>#VALUE!</v>
      </c>
    </row>
    <row r="84" spans="1:11" x14ac:dyDescent="0.3">
      <c r="A84" s="18"/>
      <c r="B84" s="37"/>
      <c r="C84" s="37"/>
      <c r="D84" s="37"/>
      <c r="E84" s="37"/>
      <c r="F84" s="35"/>
      <c r="G84" s="36"/>
      <c r="H84" s="1"/>
      <c r="I84" s="2"/>
      <c r="J84" s="19"/>
      <c r="K84" s="4" t="e">
        <f t="shared" si="9"/>
        <v>#VALUE!</v>
      </c>
    </row>
    <row r="85" spans="1:11" x14ac:dyDescent="0.3">
      <c r="A85" s="18"/>
      <c r="B85" s="19"/>
      <c r="C85" s="19"/>
      <c r="D85" s="32"/>
      <c r="E85" s="19"/>
      <c r="F85" s="19"/>
      <c r="G85" s="19"/>
      <c r="H85" s="1"/>
      <c r="I85" s="2"/>
      <c r="J85" s="19"/>
      <c r="K85" s="4" t="e">
        <f t="shared" si="9"/>
        <v>#VALUE!</v>
      </c>
    </row>
    <row r="86" spans="1:11" x14ac:dyDescent="0.3">
      <c r="A86" s="18"/>
      <c r="B86" s="19"/>
      <c r="C86" s="19"/>
      <c r="D86" s="32"/>
      <c r="E86" s="19"/>
      <c r="F86" s="19"/>
      <c r="G86" s="19"/>
      <c r="H86" s="1"/>
      <c r="I86" s="2"/>
      <c r="J86" s="19"/>
      <c r="K86" s="4" t="e">
        <f t="shared" si="9"/>
        <v>#VALUE!</v>
      </c>
    </row>
    <row r="87" spans="1:11" x14ac:dyDescent="0.3">
      <c r="A87" s="18"/>
      <c r="B87" s="19"/>
      <c r="C87" s="19"/>
      <c r="D87" s="32"/>
      <c r="E87" s="19"/>
      <c r="F87" s="19"/>
      <c r="G87" s="19"/>
      <c r="H87" s="1"/>
      <c r="I87" s="2"/>
      <c r="J87" s="19"/>
      <c r="K87" s="4" t="e">
        <f t="shared" si="9"/>
        <v>#VALUE!</v>
      </c>
    </row>
    <row r="88" spans="1:11" x14ac:dyDescent="0.3">
      <c r="A88" s="18"/>
      <c r="B88" s="19"/>
      <c r="C88" s="19"/>
      <c r="D88" s="32"/>
      <c r="E88" s="19"/>
      <c r="F88" s="19"/>
      <c r="G88" s="19"/>
      <c r="H88" s="1"/>
      <c r="I88" s="2"/>
      <c r="J88" s="19"/>
      <c r="K88" s="4" t="e">
        <f t="shared" si="9"/>
        <v>#VALUE!</v>
      </c>
    </row>
    <row r="89" spans="1:11" x14ac:dyDescent="0.3">
      <c r="A89" s="18"/>
      <c r="B89" s="19"/>
      <c r="C89" s="19"/>
      <c r="D89" s="32"/>
      <c r="E89" s="19"/>
      <c r="F89" s="19"/>
      <c r="G89" s="19"/>
      <c r="H89" s="1"/>
      <c r="I89" s="2"/>
      <c r="J89" s="19"/>
      <c r="K89" s="4" t="e">
        <f t="shared" si="9"/>
        <v>#VALUE!</v>
      </c>
    </row>
    <row r="90" spans="1:11" x14ac:dyDescent="0.3">
      <c r="A90" s="18"/>
      <c r="B90" s="19"/>
      <c r="C90" s="19"/>
      <c r="D90" s="32"/>
      <c r="E90" s="19"/>
      <c r="F90" s="19"/>
      <c r="G90" s="19"/>
      <c r="H90" s="1"/>
      <c r="I90" s="2"/>
      <c r="J90" s="19"/>
      <c r="K90" s="4" t="e">
        <f t="shared" si="9"/>
        <v>#VALUE!</v>
      </c>
    </row>
    <row r="91" spans="1:11" x14ac:dyDescent="0.3">
      <c r="A91" s="18"/>
      <c r="B91" s="19"/>
      <c r="C91" s="19"/>
      <c r="D91" s="32"/>
      <c r="E91" s="19"/>
      <c r="F91" s="19"/>
      <c r="G91" s="19"/>
      <c r="H91" s="1"/>
      <c r="I91" s="2"/>
      <c r="J91" s="19"/>
      <c r="K91" s="4" t="e">
        <f t="shared" si="9"/>
        <v>#VALUE!</v>
      </c>
    </row>
    <row r="92" spans="1:11" x14ac:dyDescent="0.3">
      <c r="A92" s="18"/>
      <c r="B92" s="19"/>
      <c r="C92" s="19"/>
      <c r="D92" s="32"/>
      <c r="E92" s="19"/>
      <c r="F92" s="19"/>
      <c r="G92" s="19"/>
      <c r="H92" s="1"/>
      <c r="I92" s="2"/>
      <c r="J92" s="19"/>
      <c r="K92" s="4" t="e">
        <f t="shared" si="9"/>
        <v>#VALUE!</v>
      </c>
    </row>
    <row r="93" spans="1:11" x14ac:dyDescent="0.3">
      <c r="A93" s="18"/>
      <c r="B93" s="19"/>
      <c r="C93" s="19"/>
      <c r="D93" s="32"/>
      <c r="E93" s="19"/>
      <c r="F93" s="19"/>
      <c r="G93" s="19"/>
      <c r="H93" s="1"/>
      <c r="I93" s="2"/>
      <c r="J93" s="19"/>
      <c r="K93" s="4" t="e">
        <f t="shared" si="9"/>
        <v>#VALUE!</v>
      </c>
    </row>
    <row r="94" spans="1:11" x14ac:dyDescent="0.3">
      <c r="A94" s="18"/>
      <c r="B94" s="19"/>
      <c r="C94" s="19"/>
      <c r="D94" s="32"/>
      <c r="E94" s="19"/>
      <c r="F94" s="19"/>
      <c r="G94" s="19"/>
      <c r="H94" s="1"/>
      <c r="I94" s="2"/>
      <c r="J94" s="19"/>
      <c r="K94" s="4" t="e">
        <f t="shared" si="9"/>
        <v>#VALUE!</v>
      </c>
    </row>
    <row r="95" spans="1:11" x14ac:dyDescent="0.3">
      <c r="A95" s="18"/>
      <c r="B95" s="19"/>
      <c r="C95" s="19"/>
      <c r="D95" s="32"/>
      <c r="E95" s="19"/>
      <c r="F95" s="19"/>
      <c r="G95" s="19"/>
      <c r="H95" s="1"/>
      <c r="I95" s="2"/>
      <c r="J95" s="19"/>
      <c r="K95" s="4" t="e">
        <f t="shared" si="9"/>
        <v>#VALUE!</v>
      </c>
    </row>
    <row r="96" spans="1:11" x14ac:dyDescent="0.3">
      <c r="A96" s="18"/>
      <c r="B96" s="19"/>
      <c r="C96" s="19"/>
      <c r="D96" s="32"/>
      <c r="E96" s="19"/>
      <c r="F96" s="19"/>
      <c r="G96" s="19"/>
      <c r="H96" s="1"/>
      <c r="I96" s="2"/>
      <c r="J96" s="19"/>
      <c r="K96" s="4" t="e">
        <f t="shared" si="9"/>
        <v>#VALUE!</v>
      </c>
    </row>
    <row r="97" spans="1:11" x14ac:dyDescent="0.3">
      <c r="A97" s="18"/>
      <c r="B97" s="19"/>
      <c r="C97" s="19"/>
      <c r="D97" s="32"/>
      <c r="E97" s="19"/>
      <c r="F97" s="19"/>
      <c r="G97" s="19"/>
      <c r="H97" s="1"/>
      <c r="I97" s="2"/>
      <c r="J97" s="19"/>
      <c r="K97" s="4" t="e">
        <f t="shared" si="9"/>
        <v>#VALUE!</v>
      </c>
    </row>
    <row r="98" spans="1:11" x14ac:dyDescent="0.3">
      <c r="A98" s="18"/>
      <c r="B98" s="19"/>
      <c r="C98" s="19"/>
      <c r="D98" s="32"/>
      <c r="E98" s="19"/>
      <c r="F98" s="19"/>
      <c r="G98" s="19"/>
      <c r="H98" s="1"/>
      <c r="I98" s="2"/>
      <c r="J98" s="19"/>
      <c r="K98" s="4" t="e">
        <f t="shared" si="9"/>
        <v>#VALUE!</v>
      </c>
    </row>
    <row r="99" spans="1:11" x14ac:dyDescent="0.3">
      <c r="A99" s="18"/>
      <c r="B99" s="19"/>
      <c r="C99" s="19"/>
      <c r="D99" s="32"/>
      <c r="E99" s="19"/>
      <c r="F99" s="19"/>
      <c r="G99" s="19"/>
      <c r="H99" s="1"/>
      <c r="I99" s="2"/>
      <c r="J99" s="19"/>
      <c r="K99" s="4" t="e">
        <f t="shared" si="9"/>
        <v>#VALUE!</v>
      </c>
    </row>
    <row r="100" spans="1:11" x14ac:dyDescent="0.3">
      <c r="A100" s="18"/>
      <c r="B100" s="19"/>
      <c r="C100" s="19"/>
      <c r="D100" s="32"/>
      <c r="E100" s="19"/>
      <c r="F100" s="19"/>
      <c r="G100" s="19"/>
      <c r="H100" s="1"/>
      <c r="I100" s="2"/>
      <c r="J100" s="19"/>
      <c r="K100" s="4" t="e">
        <f t="shared" si="9"/>
        <v>#VALUE!</v>
      </c>
    </row>
    <row r="101" spans="1:11" x14ac:dyDescent="0.3">
      <c r="A101" s="18"/>
      <c r="B101" s="19"/>
      <c r="C101" s="19"/>
      <c r="D101" s="32"/>
      <c r="E101" s="19"/>
      <c r="F101" s="19"/>
      <c r="G101" s="19"/>
      <c r="H101" s="1"/>
      <c r="I101" s="2"/>
      <c r="J101" s="19"/>
      <c r="K101" s="4" t="e">
        <f t="shared" si="9"/>
        <v>#VALUE!</v>
      </c>
    </row>
    <row r="102" spans="1:11" x14ac:dyDescent="0.3">
      <c r="A102" s="18"/>
      <c r="B102" s="19"/>
      <c r="C102" s="19"/>
      <c r="D102" s="32"/>
      <c r="E102" s="19"/>
      <c r="F102" s="19"/>
      <c r="G102" s="19"/>
      <c r="H102" s="1"/>
      <c r="I102" s="2"/>
      <c r="J102" s="19"/>
      <c r="K102" s="4" t="e">
        <f t="shared" si="9"/>
        <v>#VALUE!</v>
      </c>
    </row>
    <row r="103" spans="1:11" x14ac:dyDescent="0.3">
      <c r="A103" s="18"/>
      <c r="B103" s="19"/>
      <c r="C103" s="19"/>
      <c r="D103" s="32"/>
      <c r="E103" s="19"/>
      <c r="F103" s="19"/>
      <c r="G103" s="19"/>
      <c r="H103" s="1"/>
      <c r="I103" s="2"/>
      <c r="J103" s="19"/>
      <c r="K103" s="4" t="e">
        <f t="shared" si="9"/>
        <v>#VALUE!</v>
      </c>
    </row>
    <row r="104" spans="1:11" x14ac:dyDescent="0.3">
      <c r="A104" s="18"/>
      <c r="B104" s="37"/>
      <c r="C104" s="37"/>
      <c r="D104" s="37"/>
      <c r="E104" s="37"/>
      <c r="F104" s="35"/>
      <c r="G104" s="35"/>
      <c r="H104" s="1"/>
      <c r="I104" s="2"/>
      <c r="J104" s="19"/>
      <c r="K104" s="4" t="e">
        <f t="shared" si="9"/>
        <v>#VALUE!</v>
      </c>
    </row>
    <row r="105" spans="1:11" x14ac:dyDescent="0.3">
      <c r="A105" s="18"/>
      <c r="B105" s="33"/>
      <c r="C105" s="33"/>
      <c r="D105" s="32"/>
      <c r="E105" s="19"/>
      <c r="F105" s="34"/>
      <c r="G105" s="19"/>
      <c r="H105" s="1"/>
      <c r="I105" s="2"/>
      <c r="J105" s="19"/>
      <c r="K105" s="4" t="e">
        <f t="shared" si="9"/>
        <v>#VALUE!</v>
      </c>
    </row>
    <row r="106" spans="1:11" x14ac:dyDescent="0.3">
      <c r="A106" s="18"/>
      <c r="B106" s="33"/>
      <c r="C106" s="33"/>
      <c r="D106" s="32"/>
      <c r="E106" s="19"/>
      <c r="F106" s="34"/>
      <c r="G106" s="34"/>
      <c r="H106" s="1"/>
      <c r="I106" s="2"/>
      <c r="J106" s="19"/>
      <c r="K106" s="4" t="e">
        <f>MID(#REF!,2,15)-MID(A106,2,15)</f>
        <v>#REF!</v>
      </c>
    </row>
    <row r="107" spans="1:11" x14ac:dyDescent="0.3">
      <c r="A107" s="18"/>
      <c r="B107" s="32"/>
      <c r="C107" s="32"/>
      <c r="D107" s="32"/>
      <c r="E107" s="32"/>
      <c r="F107" s="19"/>
      <c r="G107" s="31"/>
      <c r="H107" s="38"/>
      <c r="I107" s="39"/>
      <c r="J107" s="32"/>
    </row>
    <row r="108" spans="1:11" x14ac:dyDescent="0.3">
      <c r="A108" s="18"/>
      <c r="B108" s="32"/>
      <c r="C108" s="32"/>
      <c r="D108" s="32"/>
      <c r="E108" s="32"/>
      <c r="F108" s="19"/>
      <c r="G108" s="31"/>
      <c r="H108" s="38"/>
      <c r="I108" s="39"/>
      <c r="J108" s="32"/>
    </row>
    <row r="109" spans="1:11" x14ac:dyDescent="0.3">
      <c r="A109" s="18"/>
      <c r="B109" s="32"/>
      <c r="C109" s="32"/>
      <c r="D109" s="32"/>
      <c r="E109" s="32"/>
      <c r="F109" s="19"/>
      <c r="G109" s="31"/>
      <c r="H109" s="38"/>
      <c r="I109" s="39"/>
      <c r="J109" s="32"/>
    </row>
    <row r="110" spans="1:11" x14ac:dyDescent="0.3">
      <c r="A110" s="18"/>
      <c r="B110" s="32"/>
      <c r="C110" s="32"/>
      <c r="D110" s="32"/>
      <c r="E110" s="32"/>
      <c r="F110" s="19"/>
      <c r="G110" s="31"/>
      <c r="H110" s="38"/>
      <c r="I110" s="39"/>
      <c r="J110" s="32"/>
    </row>
    <row r="111" spans="1:11" x14ac:dyDescent="0.3">
      <c r="A111" s="18"/>
      <c r="B111" s="32"/>
      <c r="C111" s="32"/>
      <c r="D111" s="32"/>
      <c r="E111" s="32"/>
      <c r="F111" s="19"/>
      <c r="G111" s="31"/>
      <c r="H111" s="38"/>
      <c r="I111" s="39"/>
      <c r="J111" s="32"/>
    </row>
  </sheetData>
  <mergeCells count="3">
    <mergeCell ref="A1:D1"/>
    <mergeCell ref="F1:H1"/>
    <mergeCell ref="I1:J1"/>
  </mergeCells>
  <phoneticPr fontId="0" type="noConversion"/>
  <conditionalFormatting sqref="W16:W1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{FFB351BB-ED78-4D63-A6CF-8A3584579B02}</x14:id>
        </ext>
      </extLst>
    </cfRule>
  </conditionalFormatting>
  <conditionalFormatting sqref="W21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{2AE28EBC-EEC0-476C-8117-7EBAE006EB3F}</x14:id>
        </ext>
      </extLst>
    </cfRule>
  </conditionalFormatting>
  <conditionalFormatting sqref="W20 W22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{979EF526-FD67-42FB-9DDD-2D86626C172B}</x14:id>
        </ext>
      </extLst>
    </cfRule>
  </conditionalFormatting>
  <conditionalFormatting sqref="W20:W22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{BE872B66-8A56-4CF3-ACF2-C29F20B33312}</x14:id>
        </ext>
      </extLst>
    </cfRule>
  </conditionalFormatting>
  <conditionalFormatting sqref="D65:D83 D85:D103 D112:D1048576 D1:D5 D7:D63">
    <cfRule type="cellIs" dxfId="6" priority="11" operator="between">
      <formula>1.1</formula>
      <formula>1.9</formula>
    </cfRule>
  </conditionalFormatting>
  <conditionalFormatting sqref="D64">
    <cfRule type="cellIs" dxfId="5" priority="9" operator="between">
      <formula>1.1</formula>
      <formula>1.9</formula>
    </cfRule>
  </conditionalFormatting>
  <conditionalFormatting sqref="D84">
    <cfRule type="cellIs" dxfId="4" priority="8" operator="between">
      <formula>1.1</formula>
      <formula>1.9</formula>
    </cfRule>
  </conditionalFormatting>
  <conditionalFormatting sqref="D105:D106">
    <cfRule type="cellIs" dxfId="3" priority="5" operator="between">
      <formula>1.1</formula>
      <formula>1.9</formula>
    </cfRule>
  </conditionalFormatting>
  <conditionalFormatting sqref="D104">
    <cfRule type="cellIs" dxfId="2" priority="6" operator="between">
      <formula>1.1</formula>
      <formula>1.9</formula>
    </cfRule>
  </conditionalFormatting>
  <conditionalFormatting sqref="D107:D111">
    <cfRule type="cellIs" dxfId="1" priority="4" operator="between">
      <formula>1.1</formula>
      <formula>1.9</formula>
    </cfRule>
  </conditionalFormatting>
  <conditionalFormatting sqref="D6">
    <cfRule type="cellIs" dxfId="0" priority="3" operator="between">
      <formula>1.1</formula>
      <formula>1.9</formula>
    </cfRule>
  </conditionalFormatting>
  <pageMargins left="0.25" right="0.25" top="0.75" bottom="0.75" header="0.3" footer="0.3"/>
  <pageSetup paperSize="9" scale="3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1">
          <controlPr defaultSize="0" autoLine="0" r:id="rId5">
            <anchor moveWithCells="1">
              <from>
                <xdr:col>10</xdr:col>
                <xdr:colOff>106680</xdr:colOff>
                <xdr:row>0</xdr:row>
                <xdr:rowOff>106680</xdr:rowOff>
              </from>
              <to>
                <xdr:col>11</xdr:col>
                <xdr:colOff>739140</xdr:colOff>
                <xdr:row>0</xdr:row>
                <xdr:rowOff>662940</xdr:rowOff>
              </to>
            </anchor>
          </controlPr>
        </control>
      </mc:Choice>
      <mc:Fallback>
        <control shapeId="1027" r:id="rId4" name="CommandButton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B351BB-ED78-4D63-A6CF-8A3584579B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W16:W19</xm:sqref>
        </x14:conditionalFormatting>
        <x14:conditionalFormatting xmlns:xm="http://schemas.microsoft.com/office/excel/2006/main">
          <x14:cfRule type="dataBar" id="{2AE28EBC-EEC0-476C-8117-7EBAE006EB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W21</xm:sqref>
        </x14:conditionalFormatting>
        <x14:conditionalFormatting xmlns:xm="http://schemas.microsoft.com/office/excel/2006/main">
          <x14:cfRule type="dataBar" id="{979EF526-FD67-42FB-9DDD-2D86626C17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W20 W22</xm:sqref>
        </x14:conditionalFormatting>
        <x14:conditionalFormatting xmlns:xm="http://schemas.microsoft.com/office/excel/2006/main">
          <x14:cfRule type="dataBar" id="{BE872B66-8A56-4CF3-ACF2-C29F20B333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W20:W22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9"/>
  <sheetViews>
    <sheetView workbookViewId="0">
      <selection activeCell="E18" sqref="E18"/>
    </sheetView>
  </sheetViews>
  <sheetFormatPr defaultRowHeight="14.4" x14ac:dyDescent="0.3"/>
  <cols>
    <col min="1" max="1" width="14.88671875" customWidth="1"/>
    <col min="2" max="2" width="12" bestFit="1" customWidth="1"/>
    <col min="3" max="3" width="9.5546875" bestFit="1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t="str">
        <f>insertHoleID!$I$1</f>
        <v>DD21DOR001</v>
      </c>
      <c r="B2">
        <f>insertHoleID!B4</f>
        <v>0</v>
      </c>
      <c r="C2">
        <f>insertHoleID!C4</f>
        <v>0</v>
      </c>
    </row>
    <row r="3" spans="1:3" x14ac:dyDescent="0.3">
      <c r="A3" t="str">
        <f>insertHoleID!$I$1</f>
        <v>DD21DOR001</v>
      </c>
      <c r="B3">
        <f>insertHoleID!B5</f>
        <v>200.5</v>
      </c>
      <c r="C3">
        <f>insertHoleID!C5</f>
        <v>202</v>
      </c>
    </row>
    <row r="4" spans="1:3" x14ac:dyDescent="0.3">
      <c r="A4" t="str">
        <f>insertHoleID!$I$1</f>
        <v>DD21DOR001</v>
      </c>
      <c r="B4">
        <f>insertHoleID!B6</f>
        <v>0</v>
      </c>
      <c r="C4">
        <f>insertHoleID!C6</f>
        <v>0</v>
      </c>
    </row>
    <row r="5" spans="1:3" x14ac:dyDescent="0.3">
      <c r="A5" t="str">
        <f>insertHoleID!$I$1</f>
        <v>DD21DOR001</v>
      </c>
      <c r="B5">
        <f>insertHoleID!B7</f>
        <v>202</v>
      </c>
      <c r="C5">
        <f>insertHoleID!C7</f>
        <v>204</v>
      </c>
    </row>
    <row r="6" spans="1:3" x14ac:dyDescent="0.3">
      <c r="A6" t="str">
        <f>insertHoleID!$I$1</f>
        <v>DD21DOR001</v>
      </c>
      <c r="B6">
        <f>insertHoleID!B8</f>
        <v>204</v>
      </c>
      <c r="C6">
        <f>insertHoleID!C8</f>
        <v>206</v>
      </c>
    </row>
    <row r="7" spans="1:3" x14ac:dyDescent="0.3">
      <c r="A7" t="str">
        <f>insertHoleID!$I$1</f>
        <v>DD21DOR001</v>
      </c>
      <c r="B7">
        <f>insertHoleID!B9</f>
        <v>206</v>
      </c>
      <c r="C7">
        <f>insertHoleID!C9</f>
        <v>208</v>
      </c>
    </row>
    <row r="8" spans="1:3" x14ac:dyDescent="0.3">
      <c r="A8" t="str">
        <f>insertHoleID!$I$1</f>
        <v>DD21DOR001</v>
      </c>
      <c r="B8">
        <f>insertHoleID!B10</f>
        <v>208</v>
      </c>
      <c r="C8">
        <f>insertHoleID!C10</f>
        <v>210</v>
      </c>
    </row>
    <row r="9" spans="1:3" x14ac:dyDescent="0.3">
      <c r="A9" t="str">
        <f>insertHoleID!$I$1</f>
        <v>DD21DOR001</v>
      </c>
      <c r="B9">
        <f>insertHoleID!B11</f>
        <v>210</v>
      </c>
      <c r="C9">
        <f>insertHoleID!C11</f>
        <v>212</v>
      </c>
    </row>
    <row r="10" spans="1:3" x14ac:dyDescent="0.3">
      <c r="A10" t="str">
        <f>insertHoleID!$I$1</f>
        <v>DD21DOR001</v>
      </c>
      <c r="B10">
        <f>insertHoleID!B12</f>
        <v>212</v>
      </c>
      <c r="C10">
        <f>insertHoleID!C12</f>
        <v>214</v>
      </c>
    </row>
    <row r="11" spans="1:3" x14ac:dyDescent="0.3">
      <c r="A11" t="str">
        <f>insertHoleID!$I$1</f>
        <v>DD21DOR001</v>
      </c>
      <c r="B11">
        <f>insertHoleID!B13</f>
        <v>214</v>
      </c>
      <c r="C11">
        <f>insertHoleID!C13</f>
        <v>216</v>
      </c>
    </row>
    <row r="12" spans="1:3" x14ac:dyDescent="0.3">
      <c r="A12" t="str">
        <f>insertHoleID!$I$1</f>
        <v>DD21DOR001</v>
      </c>
      <c r="B12">
        <f>insertHoleID!B14</f>
        <v>216</v>
      </c>
      <c r="C12">
        <f>insertHoleID!C14</f>
        <v>218</v>
      </c>
    </row>
    <row r="13" spans="1:3" x14ac:dyDescent="0.3">
      <c r="A13" t="str">
        <f>insertHoleID!$I$1</f>
        <v>DD21DOR001</v>
      </c>
      <c r="B13">
        <f>insertHoleID!B15</f>
        <v>218</v>
      </c>
      <c r="C13">
        <f>insertHoleID!C15</f>
        <v>220</v>
      </c>
    </row>
    <row r="14" spans="1:3" x14ac:dyDescent="0.3">
      <c r="A14" t="str">
        <f>insertHoleID!$I$1</f>
        <v>DD21DOR001</v>
      </c>
      <c r="B14">
        <f>insertHoleID!B16</f>
        <v>220</v>
      </c>
      <c r="C14">
        <f>insertHoleID!C16</f>
        <v>222</v>
      </c>
    </row>
    <row r="15" spans="1:3" x14ac:dyDescent="0.3">
      <c r="A15" t="str">
        <f>insertHoleID!$I$1</f>
        <v>DD21DOR001</v>
      </c>
      <c r="B15">
        <f>insertHoleID!B17</f>
        <v>222</v>
      </c>
      <c r="C15">
        <f>insertHoleID!C17</f>
        <v>224</v>
      </c>
    </row>
    <row r="16" spans="1:3" x14ac:dyDescent="0.3">
      <c r="A16" t="str">
        <f>insertHoleID!$I$1</f>
        <v>DD21DOR001</v>
      </c>
      <c r="B16">
        <f>insertHoleID!B18</f>
        <v>224</v>
      </c>
      <c r="C16">
        <f>insertHoleID!C18</f>
        <v>226</v>
      </c>
    </row>
    <row r="17" spans="1:3" x14ac:dyDescent="0.3">
      <c r="A17" t="str">
        <f>insertHoleID!$I$1</f>
        <v>DD21DOR001</v>
      </c>
      <c r="B17">
        <f>insertHoleID!B19</f>
        <v>226</v>
      </c>
      <c r="C17">
        <f>insertHoleID!C19</f>
        <v>228</v>
      </c>
    </row>
    <row r="18" spans="1:3" x14ac:dyDescent="0.3">
      <c r="A18" t="str">
        <f>insertHoleID!$I$1</f>
        <v>DD21DOR001</v>
      </c>
      <c r="B18">
        <f>insertHoleID!B20</f>
        <v>228</v>
      </c>
      <c r="C18">
        <f>insertHoleID!C20</f>
        <v>230</v>
      </c>
    </row>
    <row r="19" spans="1:3" x14ac:dyDescent="0.3">
      <c r="A19" t="str">
        <f>insertHoleID!$I$1</f>
        <v>DD21DOR001</v>
      </c>
      <c r="B19">
        <f>insertHoleID!B21</f>
        <v>230</v>
      </c>
      <c r="C19">
        <f>insertHoleID!C21</f>
        <v>232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E27"/>
  <sheetViews>
    <sheetView workbookViewId="0">
      <selection activeCell="B19" sqref="B19"/>
    </sheetView>
  </sheetViews>
  <sheetFormatPr defaultRowHeight="14.4" x14ac:dyDescent="0.3"/>
  <cols>
    <col min="2" max="2" width="15.5546875" customWidth="1"/>
    <col min="4" max="4" width="12.88671875" customWidth="1"/>
  </cols>
  <sheetData>
    <row r="4" spans="2:5" x14ac:dyDescent="0.3">
      <c r="B4" s="14" t="s">
        <v>16</v>
      </c>
      <c r="C4" s="14" t="s">
        <v>17</v>
      </c>
      <c r="D4" s="14" t="s">
        <v>18</v>
      </c>
      <c r="E4" s="23"/>
    </row>
    <row r="5" spans="2:5" x14ac:dyDescent="0.3">
      <c r="B5" s="24" t="s">
        <v>12</v>
      </c>
      <c r="C5" s="25">
        <v>0.23</v>
      </c>
      <c r="D5" s="25">
        <v>0.21099999999999999</v>
      </c>
      <c r="E5" s="23"/>
    </row>
    <row r="6" spans="2:5" x14ac:dyDescent="0.3">
      <c r="B6" s="24" t="s">
        <v>13</v>
      </c>
      <c r="C6" s="25">
        <v>0.997</v>
      </c>
      <c r="D6" s="25">
        <v>5.0999999999999997E-2</v>
      </c>
      <c r="E6" s="23"/>
    </row>
    <row r="7" spans="2:5" x14ac:dyDescent="0.3">
      <c r="B7" s="24" t="s">
        <v>14</v>
      </c>
      <c r="C7" s="25">
        <v>0.53100000000000003</v>
      </c>
      <c r="D7" s="25">
        <v>0.69499999999999995</v>
      </c>
      <c r="E7" s="23"/>
    </row>
    <row r="8" spans="2:5" x14ac:dyDescent="0.3">
      <c r="B8" s="24" t="s">
        <v>15</v>
      </c>
      <c r="C8" s="25">
        <v>1.1100000000000001</v>
      </c>
      <c r="D8" s="25">
        <v>1.61</v>
      </c>
      <c r="E8" s="23"/>
    </row>
    <row r="9" spans="2:5" x14ac:dyDescent="0.3">
      <c r="B9" s="14"/>
      <c r="C9" s="14"/>
      <c r="D9" s="14"/>
      <c r="E9" s="23"/>
    </row>
    <row r="10" spans="2:5" x14ac:dyDescent="0.3">
      <c r="B10" s="14"/>
      <c r="C10" s="14"/>
      <c r="D10" s="14"/>
      <c r="E10" s="23"/>
    </row>
    <row r="11" spans="2:5" x14ac:dyDescent="0.3">
      <c r="B11" s="14" t="s">
        <v>23</v>
      </c>
      <c r="C11" s="14" t="s">
        <v>17</v>
      </c>
      <c r="D11" s="14" t="s">
        <v>18</v>
      </c>
      <c r="E11" s="23"/>
    </row>
    <row r="12" spans="2:5" x14ac:dyDescent="0.3">
      <c r="B12" s="26" t="s">
        <v>19</v>
      </c>
      <c r="C12" s="27">
        <v>3.8E-3</v>
      </c>
      <c r="D12" s="27" t="s">
        <v>22</v>
      </c>
      <c r="E12" s="23"/>
    </row>
    <row r="13" spans="2:5" x14ac:dyDescent="0.3">
      <c r="B13" s="24" t="s">
        <v>20</v>
      </c>
      <c r="C13" s="28">
        <v>4.8599999999999997E-3</v>
      </c>
      <c r="D13" s="28" t="s">
        <v>21</v>
      </c>
      <c r="E13" s="23"/>
    </row>
    <row r="14" spans="2:5" x14ac:dyDescent="0.3">
      <c r="B14" s="14"/>
      <c r="C14" s="14"/>
      <c r="D14" s="14"/>
      <c r="E14" s="23"/>
    </row>
    <row r="15" spans="2:5" x14ac:dyDescent="0.3">
      <c r="B15" s="14" t="s">
        <v>36</v>
      </c>
      <c r="C15" s="14" t="s">
        <v>17</v>
      </c>
      <c r="D15" s="14" t="s">
        <v>18</v>
      </c>
      <c r="E15" s="23"/>
    </row>
    <row r="16" spans="2:5" x14ac:dyDescent="0.3">
      <c r="B16" s="29" t="s">
        <v>32</v>
      </c>
      <c r="C16" s="30">
        <v>6.5842492629814939E-2</v>
      </c>
      <c r="D16" s="30">
        <v>3.7709624925276271</v>
      </c>
      <c r="E16" s="23"/>
    </row>
    <row r="17" spans="2:5" x14ac:dyDescent="0.3">
      <c r="B17" s="29" t="s">
        <v>33</v>
      </c>
      <c r="C17" s="30">
        <v>0.54681145121782238</v>
      </c>
      <c r="D17" s="30">
        <v>0.29857888462775206</v>
      </c>
      <c r="E17" s="23"/>
    </row>
    <row r="18" spans="2:5" x14ac:dyDescent="0.3">
      <c r="B18" s="29" t="s">
        <v>34</v>
      </c>
      <c r="C18" s="30">
        <v>0.99202807810476634</v>
      </c>
      <c r="D18" s="30">
        <v>0.54621704796485826</v>
      </c>
      <c r="E18" s="23"/>
    </row>
    <row r="19" spans="2:5" x14ac:dyDescent="0.3">
      <c r="B19" s="29" t="s">
        <v>29</v>
      </c>
      <c r="C19" s="30">
        <v>1.696060067935653</v>
      </c>
      <c r="D19" s="30">
        <v>0.81863713388450954</v>
      </c>
      <c r="E19" s="23"/>
    </row>
    <row r="20" spans="2:5" x14ac:dyDescent="0.3">
      <c r="B20" s="29" t="s">
        <v>35</v>
      </c>
      <c r="C20" s="30">
        <v>2.8244028601124498</v>
      </c>
      <c r="D20" s="30">
        <v>2.2993566750566639</v>
      </c>
      <c r="E20" s="23"/>
    </row>
    <row r="21" spans="2:5" x14ac:dyDescent="0.3">
      <c r="B21" s="29" t="s">
        <v>30</v>
      </c>
      <c r="C21" s="30">
        <v>5.3786440707350911</v>
      </c>
      <c r="D21" s="30">
        <v>1.4909630846851196</v>
      </c>
      <c r="E21" s="23"/>
    </row>
    <row r="22" spans="2:5" x14ac:dyDescent="0.3">
      <c r="B22" s="29" t="s">
        <v>31</v>
      </c>
      <c r="C22" s="30">
        <v>0.17579124174826793</v>
      </c>
      <c r="D22" s="30">
        <v>0.22027113035340817</v>
      </c>
      <c r="E22" s="23"/>
    </row>
    <row r="23" spans="2:5" x14ac:dyDescent="0.3">
      <c r="B23" s="14"/>
      <c r="C23" s="14"/>
      <c r="D23" s="14"/>
      <c r="E23" s="23"/>
    </row>
    <row r="24" spans="2:5" x14ac:dyDescent="0.3">
      <c r="B24" s="14"/>
      <c r="C24" s="14"/>
      <c r="D24" s="14"/>
      <c r="E24" s="23"/>
    </row>
    <row r="25" spans="2:5" x14ac:dyDescent="0.3">
      <c r="B25" s="14" t="s">
        <v>37</v>
      </c>
      <c r="C25" s="14"/>
      <c r="D25" s="14"/>
      <c r="E25" s="23"/>
    </row>
    <row r="26" spans="2:5" x14ac:dyDescent="0.3">
      <c r="B26" s="31" t="s">
        <v>28</v>
      </c>
      <c r="C26" s="14"/>
      <c r="D26" s="14"/>
      <c r="E26" s="23"/>
    </row>
    <row r="27" spans="2:5" x14ac:dyDescent="0.3">
      <c r="B27" s="23"/>
      <c r="C27" s="23"/>
      <c r="D27" s="23"/>
      <c r="E27" s="23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insertHoleID</vt:lpstr>
      <vt:lpstr>SG</vt:lpstr>
      <vt:lpstr>QC information</vt:lpstr>
      <vt:lpstr>insertHoleID!Print_Titles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kgale</dc:creator>
  <cp:lastModifiedBy>Preethi Allam</cp:lastModifiedBy>
  <cp:lastPrinted>2021-11-09T05:36:24Z</cp:lastPrinted>
  <dcterms:created xsi:type="dcterms:W3CDTF">2011-05-28T23:19:01Z</dcterms:created>
  <dcterms:modified xsi:type="dcterms:W3CDTF">2021-11-15T00:24:00Z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{A89BB0C2-FD2F-47BA-8398-C976132FDD0B}</vt:lpwstr>
  </property>
</Properties>
</file>