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6772A3419DABC2/Documents/"/>
    </mc:Choice>
  </mc:AlternateContent>
  <xr:revisionPtr revIDLastSave="0" documentId="8_{06CA5E4B-54E6-4CAE-BE2D-4FF5C139E2E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puts" sheetId="1" r:id="rId1"/>
    <sheet name="Dashboard" sheetId="3" r:id="rId2"/>
    <sheet name="Pivot Table 1" sheetId="2" state="hidden" r:id="rId3"/>
    <sheet name="Pivot Table 2" sheetId="4" state="hidden" r:id="rId4"/>
    <sheet name="Pivot Table 3" sheetId="5" state="hidden" r:id="rId5"/>
    <sheet name="Pivot Table 4" sheetId="6" state="hidden" r:id="rId6"/>
    <sheet name="Pivot Table 5" sheetId="7" state="hidden" r:id="rId7"/>
  </sheets>
  <definedNames>
    <definedName name="_xlnm._FilterDatabase" localSheetId="0" hidden="1">Inputs!$H$14:$H$14</definedName>
  </definedNames>
  <calcPr calcId="191028"/>
  <pivotCaches>
    <pivotCache cacheId="3590" r:id="rId8"/>
    <pivotCache cacheId="359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F22" i="1"/>
  <c r="F21" i="1"/>
  <c r="F44" i="1"/>
  <c r="F11" i="1"/>
  <c r="F14" i="1"/>
  <c r="F7" i="1"/>
  <c r="F9" i="1"/>
  <c r="F27" i="1"/>
  <c r="F33" i="1"/>
  <c r="F34" i="1"/>
  <c r="F45" i="1"/>
  <c r="F28" i="1"/>
  <c r="F41" i="1"/>
  <c r="F48" i="1"/>
  <c r="F49" i="1"/>
  <c r="F40" i="1"/>
  <c r="F2" i="1"/>
  <c r="F10" i="1"/>
  <c r="F16" i="1"/>
  <c r="F32" i="1"/>
  <c r="F30" i="1"/>
  <c r="F3" i="1"/>
  <c r="F23" i="1"/>
  <c r="F19" i="1"/>
  <c r="F36" i="1"/>
  <c r="F8" i="1"/>
  <c r="F46" i="1"/>
  <c r="F42" i="1"/>
  <c r="F38" i="1"/>
  <c r="F6" i="1"/>
  <c r="F35" i="1"/>
  <c r="F47" i="1"/>
  <c r="F31" i="1"/>
  <c r="F15" i="1"/>
  <c r="F25" i="1"/>
  <c r="F39" i="1"/>
  <c r="F13" i="1"/>
  <c r="F50" i="1"/>
  <c r="F18" i="1"/>
  <c r="F43" i="1"/>
  <c r="F51" i="1"/>
  <c r="F4" i="1"/>
  <c r="F5" i="1"/>
  <c r="F29" i="1"/>
  <c r="F20" i="1"/>
  <c r="F12" i="1"/>
  <c r="F24" i="1"/>
  <c r="F37" i="1"/>
  <c r="F26" i="1"/>
  <c r="F17" i="1"/>
  <c r="B3" i="4" l="1"/>
  <c r="B2" i="4"/>
  <c r="B4" i="4"/>
  <c r="C2" i="4"/>
  <c r="C3" i="4"/>
  <c r="D3" i="4" s="1"/>
  <c r="C4" i="4"/>
  <c r="D4" i="4"/>
  <c r="D2" i="4"/>
</calcChain>
</file>

<file path=xl/sharedStrings.xml><?xml version="1.0" encoding="utf-8"?>
<sst xmlns="http://schemas.openxmlformats.org/spreadsheetml/2006/main" count="280" uniqueCount="91">
  <si>
    <t>Date</t>
  </si>
  <si>
    <t>Category</t>
  </si>
  <si>
    <t>Description</t>
  </si>
  <si>
    <t>Amount</t>
  </si>
  <si>
    <t>Type</t>
  </si>
  <si>
    <t>Month</t>
  </si>
  <si>
    <t>2025-06-15</t>
  </si>
  <si>
    <t>Rent</t>
  </si>
  <si>
    <t>Apartment Rent</t>
  </si>
  <si>
    <t>Expense</t>
  </si>
  <si>
    <t>2025-05-02</t>
  </si>
  <si>
    <t>Savings</t>
  </si>
  <si>
    <t>Emergency Fund</t>
  </si>
  <si>
    <t>2025-05-14</t>
  </si>
  <si>
    <t>Internet</t>
  </si>
  <si>
    <t>Wi-Fi Bill</t>
  </si>
  <si>
    <t>2025-07-16</t>
  </si>
  <si>
    <t>Others</t>
  </si>
  <si>
    <t>Misc Purchase</t>
  </si>
  <si>
    <t>2025-05-08</t>
  </si>
  <si>
    <t>Transportation</t>
  </si>
  <si>
    <t>Train Ticket</t>
  </si>
  <si>
    <t>2025-05-16</t>
  </si>
  <si>
    <t>Utilities</t>
  </si>
  <si>
    <t>Water Bill</t>
  </si>
  <si>
    <t>2025-05-22</t>
  </si>
  <si>
    <t>Monthly Savings</t>
  </si>
  <si>
    <t>2025-07-01</t>
  </si>
  <si>
    <t>2025-07-11</t>
  </si>
  <si>
    <t>Gift</t>
  </si>
  <si>
    <t>Fuel</t>
  </si>
  <si>
    <t>2025-07-30</t>
  </si>
  <si>
    <t>Entertainment</t>
  </si>
  <si>
    <t>Event Ticket</t>
  </si>
  <si>
    <t>2025-06-22</t>
  </si>
  <si>
    <t>2025-05-06</t>
  </si>
  <si>
    <t>2025-07-06</t>
  </si>
  <si>
    <t>Streaming Subscription</t>
  </si>
  <si>
    <t>2025-07-12</t>
  </si>
  <si>
    <t>Medical</t>
  </si>
  <si>
    <t>Health Checkup</t>
  </si>
  <si>
    <t>2025-07-04</t>
  </si>
  <si>
    <t>2025-06-26</t>
  </si>
  <si>
    <t>2025-06-06</t>
  </si>
  <si>
    <t>Groceries</t>
  </si>
  <si>
    <t>Supermarket</t>
  </si>
  <si>
    <t>2025-06-20</t>
  </si>
  <si>
    <t>2025-07-19</t>
  </si>
  <si>
    <t>Pharmacy</t>
  </si>
  <si>
    <t>2025-07-24</t>
  </si>
  <si>
    <t>Movie</t>
  </si>
  <si>
    <t>2025-06-18</t>
  </si>
  <si>
    <t>2025-06-30</t>
  </si>
  <si>
    <t>2025-06-12</t>
  </si>
  <si>
    <t>Freelance</t>
  </si>
  <si>
    <t>Project A</t>
  </si>
  <si>
    <t>Income</t>
  </si>
  <si>
    <t>2025-07-05</t>
  </si>
  <si>
    <t>2025-06-14</t>
  </si>
  <si>
    <t>2025-07-07</t>
  </si>
  <si>
    <t>2025-06-27</t>
  </si>
  <si>
    <t>Cab Ride</t>
  </si>
  <si>
    <t>2025-06-13</t>
  </si>
  <si>
    <t>2025-05-10</t>
  </si>
  <si>
    <t>Vegetable Market</t>
  </si>
  <si>
    <t>2025-05-07</t>
  </si>
  <si>
    <t>2025-06-28</t>
  </si>
  <si>
    <t>Project B</t>
  </si>
  <si>
    <t>2025-06-09</t>
  </si>
  <si>
    <t>Online Grocery</t>
  </si>
  <si>
    <t>2025-05-19</t>
  </si>
  <si>
    <t>2025-05-25</t>
  </si>
  <si>
    <t>2025-06-08</t>
  </si>
  <si>
    <t>2025-05-13</t>
  </si>
  <si>
    <t>Broadband Recharge</t>
  </si>
  <si>
    <t>2025-07-18</t>
  </si>
  <si>
    <t>2025-07-20</t>
  </si>
  <si>
    <t>Salary</t>
  </si>
  <si>
    <t>Full-time Job</t>
  </si>
  <si>
    <t>2025-05-27</t>
  </si>
  <si>
    <t>2025-05-20</t>
  </si>
  <si>
    <t xml:space="preserve">   </t>
  </si>
  <si>
    <t>Sum of Amount</t>
  </si>
  <si>
    <t>Grand Total</t>
  </si>
  <si>
    <t>Jul-2025</t>
  </si>
  <si>
    <t>Jun-2025</t>
  </si>
  <si>
    <t>May-2025</t>
  </si>
  <si>
    <t>Balance</t>
  </si>
  <si>
    <t>Cumulative Balance</t>
  </si>
  <si>
    <t>(All)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</si>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</sst>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[Personal_Budget_Tracker_Data.xlsx]Pivot Table 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595959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Monthly Income VS Expense</a:t>
            </a:r>
          </a:p>
        </c:rich>
      </c:tx>
      <c:layout>
        <c:manualLayout>
          <c:xMode val="edge"/>
          <c:yMode val="edge"/>
          <c:x val="0.2675693605144297"/>
          <c:y val="2.9861132303873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595959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1'!$A$5:$A$8</c:f>
              <c:strCache>
                <c:ptCount val="3"/>
                <c:pt idx="0">
                  <c:v>Jul-2025</c:v>
                </c:pt>
                <c:pt idx="1">
                  <c:v>Jun-2025</c:v>
                </c:pt>
                <c:pt idx="2">
                  <c:v>May-2025</c:v>
                </c:pt>
              </c:strCache>
            </c:strRef>
          </c:cat>
          <c:val>
            <c:numRef>
              <c:f>'Pivot Table 1'!$B$5:$B$8</c:f>
              <c:numCache>
                <c:formatCode>General</c:formatCode>
                <c:ptCount val="3"/>
                <c:pt idx="0">
                  <c:v>340046.04</c:v>
                </c:pt>
                <c:pt idx="1">
                  <c:v>222312.68000000002</c:v>
                </c:pt>
                <c:pt idx="2">
                  <c:v>203323.59999999995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3-46E7-88F5-047F5FCAD745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1'!$A$5:$A$8</c:f>
              <c:strCache>
                <c:ptCount val="3"/>
                <c:pt idx="0">
                  <c:v>Jul-2025</c:v>
                </c:pt>
                <c:pt idx="1">
                  <c:v>Jun-2025</c:v>
                </c:pt>
                <c:pt idx="2">
                  <c:v>May-2025</c:v>
                </c:pt>
              </c:strCache>
            </c:strRef>
          </c:cat>
          <c:val>
            <c:numRef>
              <c:f>'Pivot Table 1'!$C$5:$C$8</c:f>
              <c:numCache>
                <c:formatCode>General</c:formatCode>
                <c:ptCount val="3"/>
                <c:pt idx="0">
                  <c:v>5206.9400000000005</c:v>
                </c:pt>
                <c:pt idx="1">
                  <c:v>27543.33</c:v>
                </c:pt>
                <c:pt idx="2">
                  <c:v>10589.24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3-46E7-88F5-047F5FCA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102663"/>
        <c:axId val="2036104711"/>
      </c:barChart>
      <c:catAx>
        <c:axId val="2036102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04711"/>
        <c:crosses val="autoZero"/>
        <c:auto val="1"/>
        <c:lblAlgn val="ctr"/>
        <c:lblOffset val="100"/>
        <c:noMultiLvlLbl val="0"/>
      </c:catAx>
      <c:valAx>
        <c:axId val="2036104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02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Cumulative Balance Over Time</a:t>
            </a:r>
          </a:p>
        </c:rich>
      </c:tx>
      <c:layout>
        <c:manualLayout>
          <c:xMode val="edge"/>
          <c:yMode val="edge"/>
          <c:x val="0.23490966754155726"/>
          <c:y val="2.6388952467176648E-2"/>
        </c:manualLayout>
      </c:layout>
      <c:overlay val="0"/>
      <c:spPr>
        <a:noFill/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2'!$A$1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rgbClr val="31869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'Pivot Table 2'!$A$2:$A$5</c:f>
              <c:numCache>
                <c:formatCode>mmm\-yy</c:formatCode>
                <c:ptCount val="4"/>
                <c:pt idx="0">
                  <c:v>45778</c:v>
                </c:pt>
                <c:pt idx="1">
                  <c:v>45809</c:v>
                </c:pt>
                <c:pt idx="2">
                  <c:v>45839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4E55-8307-F8B5F35F2426}"/>
            </c:ext>
          </c:extLst>
        </c:ser>
        <c:ser>
          <c:idx val="1"/>
          <c:order val="1"/>
          <c:tx>
            <c:strRef>
              <c:f>'Pivot Table 2'!$E$1</c:f>
              <c:strCache>
                <c:ptCount val="1"/>
                <c:pt idx="0">
                  <c:v>Cumulative Balance</c:v>
                </c:pt>
              </c:strCache>
            </c:strRef>
          </c:tx>
          <c:spPr>
            <a:ln w="28575" cap="rnd">
              <a:solidFill>
                <a:srgbClr val="97470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'Pivot Table 2'!$E$2:$E$5</c:f>
              <c:numCache>
                <c:formatCode>General</c:formatCode>
                <c:ptCount val="4"/>
                <c:pt idx="0">
                  <c:v>192734.4</c:v>
                </c:pt>
                <c:pt idx="1">
                  <c:v>387503.71</c:v>
                </c:pt>
                <c:pt idx="2">
                  <c:v>722342.8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1-4E55-8307-F8B5F35F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55591"/>
        <c:axId val="2000356871"/>
      </c:lineChart>
      <c:catAx>
        <c:axId val="2113155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0356871"/>
        <c:crosses val="autoZero"/>
        <c:auto val="1"/>
        <c:lblAlgn val="ctr"/>
        <c:lblOffset val="100"/>
        <c:noMultiLvlLbl val="0"/>
      </c:catAx>
      <c:valAx>
        <c:axId val="200035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113155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[Personal_Budget_Tracker_Data.xlsx]Pivot Table 3!PivotTable1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Expense By Category</a:t>
            </a:r>
          </a:p>
        </c:rich>
      </c:tx>
      <c:layout>
        <c:manualLayout>
          <c:xMode val="edge"/>
          <c:yMode val="edge"/>
          <c:x val="0.32277775234646261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3'!$A$4:$A$13</c:f>
              <c:strCache>
                <c:ptCount val="9"/>
                <c:pt idx="0">
                  <c:v>Entertainment</c:v>
                </c:pt>
                <c:pt idx="1">
                  <c:v>Groceries</c:v>
                </c:pt>
                <c:pt idx="2">
                  <c:v>Internet</c:v>
                </c:pt>
                <c:pt idx="3">
                  <c:v>Medical</c:v>
                </c:pt>
                <c:pt idx="4">
                  <c:v>Others</c:v>
                </c:pt>
                <c:pt idx="5">
                  <c:v>Rent</c:v>
                </c:pt>
                <c:pt idx="6">
                  <c:v>Savings</c:v>
                </c:pt>
                <c:pt idx="7">
                  <c:v>Transportation</c:v>
                </c:pt>
                <c:pt idx="8">
                  <c:v>Utilities</c:v>
                </c:pt>
              </c:strCache>
            </c:strRef>
          </c:cat>
          <c:val>
            <c:numRef>
              <c:f>'Pivot Table 3'!$B$4:$B$13</c:f>
              <c:numCache>
                <c:formatCode>General</c:formatCode>
                <c:ptCount val="9"/>
                <c:pt idx="0">
                  <c:v>123069.9</c:v>
                </c:pt>
                <c:pt idx="1">
                  <c:v>53205.039999999994</c:v>
                </c:pt>
                <c:pt idx="2">
                  <c:v>94176.199999999983</c:v>
                </c:pt>
                <c:pt idx="3">
                  <c:v>62214.94</c:v>
                </c:pt>
                <c:pt idx="4">
                  <c:v>109064.6</c:v>
                </c:pt>
                <c:pt idx="5">
                  <c:v>65396.76999999999</c:v>
                </c:pt>
                <c:pt idx="6">
                  <c:v>121224.34</c:v>
                </c:pt>
                <c:pt idx="7">
                  <c:v>87492.06</c:v>
                </c:pt>
                <c:pt idx="8">
                  <c:v>49838.47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190-8480-5F0418D99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625095"/>
        <c:axId val="1145627143"/>
      </c:barChart>
      <c:catAx>
        <c:axId val="1145625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45627143"/>
        <c:crosses val="autoZero"/>
        <c:auto val="1"/>
        <c:lblAlgn val="ctr"/>
        <c:lblOffset val="100"/>
        <c:noMultiLvlLbl val="0"/>
      </c:catAx>
      <c:valAx>
        <c:axId val="1145627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45625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[Personal_Budget_Tracker_Data.xlsx]Pivot Table 3!PivotTable1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Expense Distribution</a:t>
            </a:r>
          </a:p>
        </c:rich>
      </c:tx>
      <c:layout>
        <c:manualLayout>
          <c:xMode val="edge"/>
          <c:yMode val="edge"/>
          <c:x val="0.31623966835745448"/>
          <c:y val="3.6849674872455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F6-4994-8249-CF52711A47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F6-4994-8249-CF52711A47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F6-4994-8249-CF52711A47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F6-4994-8249-CF52711A47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F6-4994-8249-CF52711A47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F6-4994-8249-CF52711A47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F6-4994-8249-CF52711A47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F6-4994-8249-CF52711A47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1F6-4994-8249-CF52711A4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 3'!$A$4:$A$13</c:f>
              <c:strCache>
                <c:ptCount val="9"/>
                <c:pt idx="0">
                  <c:v>Entertainment</c:v>
                </c:pt>
                <c:pt idx="1">
                  <c:v>Groceries</c:v>
                </c:pt>
                <c:pt idx="2">
                  <c:v>Internet</c:v>
                </c:pt>
                <c:pt idx="3">
                  <c:v>Medical</c:v>
                </c:pt>
                <c:pt idx="4">
                  <c:v>Others</c:v>
                </c:pt>
                <c:pt idx="5">
                  <c:v>Rent</c:v>
                </c:pt>
                <c:pt idx="6">
                  <c:v>Savings</c:v>
                </c:pt>
                <c:pt idx="7">
                  <c:v>Transportation</c:v>
                </c:pt>
                <c:pt idx="8">
                  <c:v>Utilities</c:v>
                </c:pt>
              </c:strCache>
            </c:strRef>
          </c:cat>
          <c:val>
            <c:numRef>
              <c:f>'Pivot Table 3'!$B$4:$B$13</c:f>
              <c:numCache>
                <c:formatCode>General</c:formatCode>
                <c:ptCount val="9"/>
                <c:pt idx="0">
                  <c:v>123069.9</c:v>
                </c:pt>
                <c:pt idx="1">
                  <c:v>53205.039999999994</c:v>
                </c:pt>
                <c:pt idx="2">
                  <c:v>94176.199999999983</c:v>
                </c:pt>
                <c:pt idx="3">
                  <c:v>62214.94</c:v>
                </c:pt>
                <c:pt idx="4">
                  <c:v>109064.6</c:v>
                </c:pt>
                <c:pt idx="5">
                  <c:v>65396.76999999999</c:v>
                </c:pt>
                <c:pt idx="6">
                  <c:v>121224.34</c:v>
                </c:pt>
                <c:pt idx="7">
                  <c:v>87492.06</c:v>
                </c:pt>
                <c:pt idx="8">
                  <c:v>49838.47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F6-4994-8249-CF52711A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[Personal_Budget_Tracker_Data.xlsx]Pivot Table 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Spending Over Time</a:t>
            </a:r>
          </a:p>
        </c:rich>
      </c:tx>
      <c:layout>
        <c:manualLayout>
          <c:xMode val="edge"/>
          <c:yMode val="edge"/>
          <c:x val="0.31411586715485063"/>
          <c:y val="2.2492456870963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 4'!$A$4:$A$40</c:f>
              <c:strCache>
                <c:ptCount val="36"/>
                <c:pt idx="0">
                  <c:v>2025-05-02</c:v>
                </c:pt>
                <c:pt idx="1">
                  <c:v>2025-05-06</c:v>
                </c:pt>
                <c:pt idx="2">
                  <c:v>2025-05-07</c:v>
                </c:pt>
                <c:pt idx="3">
                  <c:v>2025-05-08</c:v>
                </c:pt>
                <c:pt idx="4">
                  <c:v>2025-05-10</c:v>
                </c:pt>
                <c:pt idx="5">
                  <c:v>2025-05-13</c:v>
                </c:pt>
                <c:pt idx="6">
                  <c:v>2025-05-14</c:v>
                </c:pt>
                <c:pt idx="7">
                  <c:v>2025-05-16</c:v>
                </c:pt>
                <c:pt idx="8">
                  <c:v>2025-05-20</c:v>
                </c:pt>
                <c:pt idx="9">
                  <c:v>2025-05-22</c:v>
                </c:pt>
                <c:pt idx="10">
                  <c:v>2025-05-25</c:v>
                </c:pt>
                <c:pt idx="11">
                  <c:v>2025-06-06</c:v>
                </c:pt>
                <c:pt idx="12">
                  <c:v>2025-06-08</c:v>
                </c:pt>
                <c:pt idx="13">
                  <c:v>2025-06-09</c:v>
                </c:pt>
                <c:pt idx="14">
                  <c:v>2025-06-13</c:v>
                </c:pt>
                <c:pt idx="15">
                  <c:v>2025-06-14</c:v>
                </c:pt>
                <c:pt idx="16">
                  <c:v>2025-06-15</c:v>
                </c:pt>
                <c:pt idx="17">
                  <c:v>2025-06-18</c:v>
                </c:pt>
                <c:pt idx="18">
                  <c:v>2025-06-20</c:v>
                </c:pt>
                <c:pt idx="19">
                  <c:v>2025-06-22</c:v>
                </c:pt>
                <c:pt idx="20">
                  <c:v>2025-06-26</c:v>
                </c:pt>
                <c:pt idx="21">
                  <c:v>2025-06-27</c:v>
                </c:pt>
                <c:pt idx="22">
                  <c:v>2025-06-30</c:v>
                </c:pt>
                <c:pt idx="23">
                  <c:v>2025-07-01</c:v>
                </c:pt>
                <c:pt idx="24">
                  <c:v>2025-07-04</c:v>
                </c:pt>
                <c:pt idx="25">
                  <c:v>2025-07-05</c:v>
                </c:pt>
                <c:pt idx="26">
                  <c:v>2025-07-06</c:v>
                </c:pt>
                <c:pt idx="27">
                  <c:v>2025-07-07</c:v>
                </c:pt>
                <c:pt idx="28">
                  <c:v>2025-07-11</c:v>
                </c:pt>
                <c:pt idx="29">
                  <c:v>2025-07-12</c:v>
                </c:pt>
                <c:pt idx="30">
                  <c:v>2025-07-16</c:v>
                </c:pt>
                <c:pt idx="31">
                  <c:v>2025-07-19</c:v>
                </c:pt>
                <c:pt idx="32">
                  <c:v>2025-07-20</c:v>
                </c:pt>
                <c:pt idx="33">
                  <c:v>2025-07-24</c:v>
                </c:pt>
                <c:pt idx="34">
                  <c:v>2025-07-30</c:v>
                </c:pt>
                <c:pt idx="35">
                  <c:v>7/25/2025</c:v>
                </c:pt>
              </c:strCache>
            </c:strRef>
          </c:cat>
          <c:val>
            <c:numRef>
              <c:f>'Pivot Table 4'!$B$4:$B$40</c:f>
              <c:numCache>
                <c:formatCode>General</c:formatCode>
                <c:ptCount val="36"/>
                <c:pt idx="0">
                  <c:v>29173.31</c:v>
                </c:pt>
                <c:pt idx="1">
                  <c:v>24151.13</c:v>
                </c:pt>
                <c:pt idx="2">
                  <c:v>11232.49</c:v>
                </c:pt>
                <c:pt idx="3">
                  <c:v>28738.87</c:v>
                </c:pt>
                <c:pt idx="4">
                  <c:v>12164.31</c:v>
                </c:pt>
                <c:pt idx="5">
                  <c:v>6780.2000000000007</c:v>
                </c:pt>
                <c:pt idx="6">
                  <c:v>29108.44</c:v>
                </c:pt>
                <c:pt idx="7">
                  <c:v>27679.54</c:v>
                </c:pt>
                <c:pt idx="8">
                  <c:v>847.29</c:v>
                </c:pt>
                <c:pt idx="9">
                  <c:v>26867.18</c:v>
                </c:pt>
                <c:pt idx="10">
                  <c:v>6580.84</c:v>
                </c:pt>
                <c:pt idx="11">
                  <c:v>24959.77</c:v>
                </c:pt>
                <c:pt idx="12">
                  <c:v>5241.07</c:v>
                </c:pt>
                <c:pt idx="13">
                  <c:v>8919</c:v>
                </c:pt>
                <c:pt idx="14">
                  <c:v>13122.78</c:v>
                </c:pt>
                <c:pt idx="15">
                  <c:v>16269.27</c:v>
                </c:pt>
                <c:pt idx="16">
                  <c:v>29248.98</c:v>
                </c:pt>
                <c:pt idx="17">
                  <c:v>19798.41</c:v>
                </c:pt>
                <c:pt idx="18">
                  <c:v>20457.419999999998</c:v>
                </c:pt>
                <c:pt idx="19">
                  <c:v>24925.16</c:v>
                </c:pt>
                <c:pt idx="20">
                  <c:v>22317.26</c:v>
                </c:pt>
                <c:pt idx="21">
                  <c:v>17353.13</c:v>
                </c:pt>
                <c:pt idx="22">
                  <c:v>19700.43</c:v>
                </c:pt>
                <c:pt idx="23">
                  <c:v>46258.64</c:v>
                </c:pt>
                <c:pt idx="24">
                  <c:v>44866.57</c:v>
                </c:pt>
                <c:pt idx="25">
                  <c:v>16657.439999999999</c:v>
                </c:pt>
                <c:pt idx="26">
                  <c:v>23334.43</c:v>
                </c:pt>
                <c:pt idx="27">
                  <c:v>13735.96</c:v>
                </c:pt>
                <c:pt idx="28">
                  <c:v>51417.369999999995</c:v>
                </c:pt>
                <c:pt idx="29">
                  <c:v>22862.7</c:v>
                </c:pt>
                <c:pt idx="30">
                  <c:v>29083.98</c:v>
                </c:pt>
                <c:pt idx="31">
                  <c:v>20442.740000000002</c:v>
                </c:pt>
                <c:pt idx="32">
                  <c:v>2598.14</c:v>
                </c:pt>
                <c:pt idx="33">
                  <c:v>36131.270000000004</c:v>
                </c:pt>
                <c:pt idx="34">
                  <c:v>24968.55</c:v>
                </c:pt>
                <c:pt idx="35">
                  <c:v>7688.25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C-4AC3-AC7E-1F545A39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60232"/>
        <c:axId val="923251719"/>
      </c:areaChart>
      <c:catAx>
        <c:axId val="154866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23251719"/>
        <c:crosses val="autoZero"/>
        <c:auto val="1"/>
        <c:lblAlgn val="ctr"/>
        <c:lblOffset val="100"/>
        <c:noMultiLvlLbl val="0"/>
      </c:catAx>
      <c:valAx>
        <c:axId val="923251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66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Top 5 Highest Expenses</a:t>
            </a:r>
          </a:p>
        </c:rich>
      </c:tx>
      <c:layout>
        <c:manualLayout>
          <c:xMode val="edge"/>
          <c:yMode val="edge"/>
          <c:x val="0.29509614640416959"/>
          <c:y val="2.5568337884092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#REF!$B$2:$B$6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#REF!$B$1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#REF!$A$2:$A$6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8C6-45F5-A659-5E6A7440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275591"/>
        <c:axId val="1548658184"/>
      </c:barChart>
      <c:catAx>
        <c:axId val="1822275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48658184"/>
        <c:crosses val="autoZero"/>
        <c:auto val="1"/>
        <c:lblAlgn val="ctr"/>
        <c:lblOffset val="100"/>
        <c:noMultiLvlLbl val="0"/>
      </c:catAx>
      <c:valAx>
        <c:axId val="15486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22275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xlsrvcd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180975</xdr:rowOff>
    </xdr:from>
    <xdr:to>
      <xdr:col>10</xdr:col>
      <xdr:colOff>333375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6685-313E-3664-8B0A-D46C95E36A6B}"/>
            </a:ext>
            <a:ext uri="{147F2762-F138-4A5C-976F-8EAC2B608ADB}">
              <a16:predDERef xmlns:a16="http://schemas.microsoft.com/office/drawing/2014/main" pred="{B579CD0D-2E83-4ECD-3FCF-1EA11CFDF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9525</xdr:rowOff>
    </xdr:from>
    <xdr:to>
      <xdr:col>10</xdr:col>
      <xdr:colOff>314325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AA2A1-2C2C-0539-9BB6-84993F0A6EEF}"/>
            </a:ext>
            <a:ext uri="{147F2762-F138-4A5C-976F-8EAC2B608ADB}">
              <a16:predDERef xmlns:a16="http://schemas.microsoft.com/office/drawing/2014/main" pred="{62EB6685-313E-3664-8B0A-D46C95E36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9525</xdr:rowOff>
    </xdr:from>
    <xdr:to>
      <xdr:col>26</xdr:col>
      <xdr:colOff>323850</xdr:colOff>
      <xdr:row>13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DF81E7-34AF-AFC2-262B-AF9CEF3EF310}"/>
            </a:ext>
            <a:ext uri="{147F2762-F138-4A5C-976F-8EAC2B608ADB}">
              <a16:predDERef xmlns:a16="http://schemas.microsoft.com/office/drawing/2014/main" pred="{AA9AA2A1-2C2C-0539-9BB6-84993F0A6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14</xdr:row>
      <xdr:rowOff>0</xdr:rowOff>
    </xdr:from>
    <xdr:to>
      <xdr:col>17</xdr:col>
      <xdr:colOff>371475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58959-37C1-E006-EC61-07B6EA7F9881}"/>
            </a:ext>
            <a:ext uri="{147F2762-F138-4A5C-976F-8EAC2B608ADB}">
              <a16:predDERef xmlns:a16="http://schemas.microsoft.com/office/drawing/2014/main" pred="{35DF81E7-34AF-AFC2-262B-AF9CEF3EF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600075</xdr:colOff>
      <xdr:row>13</xdr:row>
      <xdr:rowOff>180975</xdr:rowOff>
    </xdr:from>
    <xdr:to>
      <xdr:col>26</xdr:col>
      <xdr:colOff>323850</xdr:colOff>
      <xdr:row>30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C8FCE-D613-70E7-6F51-CC246E8662AB}"/>
            </a:ext>
            <a:ext uri="{147F2762-F138-4A5C-976F-8EAC2B608ADB}">
              <a16:predDERef xmlns:a16="http://schemas.microsoft.com/office/drawing/2014/main" pred="{C4758959-37C1-E006-EC61-07B6EA7F9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600075</xdr:colOff>
      <xdr:row>1</xdr:row>
      <xdr:rowOff>9525</xdr:rowOff>
    </xdr:from>
    <xdr:to>
      <xdr:col>17</xdr:col>
      <xdr:colOff>323850</xdr:colOff>
      <xdr:row>13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FBB3AD-4C6C-0162-13FE-E0D1D364A8DF}"/>
            </a:ext>
            <a:ext uri="{147F2762-F138-4A5C-976F-8EAC2B608ADB}">
              <a16:predDERef xmlns:a16="http://schemas.microsoft.com/office/drawing/2014/main" pred="{2C5C8FCE-D613-70E7-6F51-CC246E866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257175</xdr:colOff>
      <xdr:row>5</xdr:row>
      <xdr:rowOff>152400</xdr:rowOff>
    </xdr:from>
    <xdr:to>
      <xdr:col>4</xdr:col>
      <xdr:colOff>333375</xdr:colOff>
      <xdr:row>24</xdr:row>
      <xdr:rowOff>171450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1E3D510-02FC-369F-9E29-22476CBA22CC}"/>
            </a:ext>
            <a:ext uri="{147F2762-F138-4A5C-976F-8EAC2B608ADB}">
              <a16:predDERef xmlns:a16="http://schemas.microsoft.com/office/drawing/2014/main" pred="{F7FBB3AD-4C6C-0162-13FE-E0D1D364A8DF}"/>
            </a:ext>
          </a:extLst>
        </xdr:cNvPr>
        <xdr:cNvSpPr txBox="1"/>
      </xdr:nvSpPr>
      <xdr:spPr>
        <a:xfrm>
          <a:off x="866775" y="1104900"/>
          <a:ext cx="1905000" cy="3638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b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PERSONAL </a:t>
          </a:r>
        </a:p>
        <a:p>
          <a:pPr marL="0" indent="0" algn="ctr"/>
          <a:r>
            <a:rPr lang="en-US" sz="2400" b="1" i="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BUDGET </a:t>
          </a:r>
        </a:p>
        <a:p>
          <a:pPr marL="0" indent="0" algn="ctr"/>
          <a:r>
            <a:rPr lang="en-US" sz="2400" b="1" i="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TRACKER </a:t>
          </a:r>
        </a:p>
      </xdr:txBody>
    </xdr:sp>
    <xdr:clientData/>
  </xdr:twoCellAnchor>
  <xdr:twoCellAnchor editAs="oneCell">
    <xdr:from>
      <xdr:col>1</xdr:col>
      <xdr:colOff>257175</xdr:colOff>
      <xdr:row>5</xdr:row>
      <xdr:rowOff>152400</xdr:rowOff>
    </xdr:from>
    <xdr:to>
      <xdr:col>4</xdr:col>
      <xdr:colOff>304800</xdr:colOff>
      <xdr:row>15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8527F39-EAD1-E3A2-40C8-8D90D04DBA9B}"/>
            </a:ext>
            <a:ext uri="{147F2762-F138-4A5C-976F-8EAC2B608ADB}">
              <a16:predDERef xmlns:a16="http://schemas.microsoft.com/office/drawing/2014/main" pred="{21E3D510-02FC-369F-9E29-22476CBA2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6775" y="1104900"/>
          <a:ext cx="1876425" cy="1800225"/>
        </a:xfrm>
        <a:prstGeom prst="rect">
          <a:avLst/>
        </a:prstGeom>
      </xdr:spPr>
    </xdr:pic>
    <xdr:clientData/>
  </xdr:twoCellAnchor>
  <xdr:twoCellAnchor>
    <xdr:from>
      <xdr:col>16</xdr:col>
      <xdr:colOff>47625</xdr:colOff>
      <xdr:row>16</xdr:row>
      <xdr:rowOff>9525</xdr:rowOff>
    </xdr:from>
    <xdr:to>
      <xdr:col>17</xdr:col>
      <xdr:colOff>390525</xdr:colOff>
      <xdr:row>21</xdr:row>
      <xdr:rowOff>9525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670E3FF-8F51-FF9A-AC6E-3897F4A88AD5}"/>
            </a:ext>
            <a:ext uri="{147F2762-F138-4A5C-976F-8EAC2B608ADB}">
              <a16:predDERef xmlns:a16="http://schemas.microsoft.com/office/drawing/2014/main" pred="{D3A93A1B-8EE9-0A49-4F1C-CDAE1B812CBB}"/>
            </a:ext>
          </a:extLst>
        </xdr:cNvPr>
        <xdr:cNvSpPr txBox="1"/>
      </xdr:nvSpPr>
      <xdr:spPr>
        <a:xfrm>
          <a:off x="9801225" y="3057525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85725</xdr:colOff>
      <xdr:row>4</xdr:row>
      <xdr:rowOff>57150</xdr:rowOff>
    </xdr:from>
    <xdr:to>
      <xdr:col>30</xdr:col>
      <xdr:colOff>190500</xdr:colOff>
      <xdr:row>10</xdr:row>
      <xdr:rowOff>9525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E33B796-E8ED-D34B-02F3-4E00CF96707D}"/>
            </a:ext>
            <a:ext uri="{147F2762-F138-4A5C-976F-8EAC2B608ADB}">
              <a16:predDERef xmlns:a16="http://schemas.microsoft.com/office/drawing/2014/main" pred="{B670E3FF-8F51-FF9A-AC6E-3897F4A88AD5}"/>
            </a:ext>
          </a:extLst>
        </xdr:cNvPr>
        <xdr:cNvSpPr txBox="1"/>
      </xdr:nvSpPr>
      <xdr:spPr>
        <a:xfrm>
          <a:off x="16544925" y="819150"/>
          <a:ext cx="193357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43339.5</a:t>
          </a:r>
          <a:r>
            <a:rPr lang="en-US" sz="2000" b="0" i="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marL="0" indent="0" algn="ctr"/>
          <a:r>
            <a:rPr lang="en-US" sz="2000" b="0" i="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Income</a:t>
          </a:r>
        </a:p>
      </xdr:txBody>
    </xdr:sp>
    <xdr:clientData/>
  </xdr:twoCellAnchor>
  <xdr:twoCellAnchor>
    <xdr:from>
      <xdr:col>27</xdr:col>
      <xdr:colOff>85725</xdr:colOff>
      <xdr:row>12</xdr:row>
      <xdr:rowOff>152400</xdr:rowOff>
    </xdr:from>
    <xdr:to>
      <xdr:col>30</xdr:col>
      <xdr:colOff>190500</xdr:colOff>
      <xdr:row>18</xdr:row>
      <xdr:rowOff>123825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3B16C26-45EB-3188-D132-2AFC111FAEB7}"/>
            </a:ext>
            <a:ext uri="{147F2762-F138-4A5C-976F-8EAC2B608ADB}">
              <a16:predDERef xmlns:a16="http://schemas.microsoft.com/office/drawing/2014/main" pred="{3E33B796-E8ED-D34B-02F3-4E00CF96707D}"/>
            </a:ext>
          </a:extLst>
        </xdr:cNvPr>
        <xdr:cNvSpPr txBox="1"/>
      </xdr:nvSpPr>
      <xdr:spPr>
        <a:xfrm>
          <a:off x="16544925" y="2438400"/>
          <a:ext cx="193357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765682.3</a:t>
          </a:r>
        </a:p>
        <a:p>
          <a:pPr marL="0" indent="0" algn="ctr"/>
          <a:r>
            <a:rPr lang="en-US" sz="200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Expense</a:t>
          </a:r>
        </a:p>
      </xdr:txBody>
    </xdr:sp>
    <xdr:clientData/>
  </xdr:twoCellAnchor>
  <xdr:twoCellAnchor>
    <xdr:from>
      <xdr:col>27</xdr:col>
      <xdr:colOff>104775</xdr:colOff>
      <xdr:row>21</xdr:row>
      <xdr:rowOff>76200</xdr:rowOff>
    </xdr:from>
    <xdr:to>
      <xdr:col>30</xdr:col>
      <xdr:colOff>180975</xdr:colOff>
      <xdr:row>27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A9A43D5-28A7-20E3-B68B-34503CCE0922}"/>
            </a:ext>
            <a:ext uri="{147F2762-F138-4A5C-976F-8EAC2B608ADB}">
              <a16:predDERef xmlns:a16="http://schemas.microsoft.com/office/drawing/2014/main" pred="{43B16C26-45EB-3188-D132-2AFC111FAEB7}"/>
            </a:ext>
          </a:extLst>
        </xdr:cNvPr>
        <xdr:cNvSpPr txBox="1"/>
      </xdr:nvSpPr>
      <xdr:spPr>
        <a:xfrm>
          <a:off x="16563975" y="4076700"/>
          <a:ext cx="190500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-722343.4</a:t>
          </a:r>
        </a:p>
        <a:p>
          <a:pPr marL="0" indent="0" algn="ctr"/>
          <a:r>
            <a:rPr lang="en-US" sz="2000" b="0" i="0" u="none" strike="noStrike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Net Savings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3.033538310185" createdVersion="8" refreshedVersion="8" minRefreshableVersion="3" recordCount="50" xr:uid="{C1BCA4FF-4AD2-40DD-AA21-8F084FCD91E0}">
  <cacheSource type="worksheet">
    <worksheetSource name="Table1"/>
  </cacheSource>
  <cacheFields count="6">
    <cacheField name="Date" numFmtId="0">
      <sharedItems containsDate="1" containsMixedTypes="1" minDate="2025-07-25T00:00:00" maxDate="2025-07-26T00:00:00"/>
    </cacheField>
    <cacheField name="Category" numFmtId="0">
      <sharedItems/>
    </cacheField>
    <cacheField name="Description" numFmtId="0">
      <sharedItems/>
    </cacheField>
    <cacheField name="Amount" numFmtId="0">
      <sharedItems containsSemiMixedTypes="0" containsString="0" containsNumber="1" minValue="847.29" maxValue="29248.98"/>
    </cacheField>
    <cacheField name="Type" numFmtId="0">
      <sharedItems count="2">
        <s v="Expense"/>
        <s v="Income"/>
      </sharedItems>
    </cacheField>
    <cacheField name="Month" numFmtId="0">
      <sharedItems count="3">
        <s v="Jul-2025"/>
        <s v="Jun-2025"/>
        <s v="May-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3.46357847222" createdVersion="8" refreshedVersion="8" minRefreshableVersion="3" recordCount="51" xr:uid="{5853CCD1-1658-476D-83A6-FDF2AC9A8571}">
  <cacheSource type="worksheet">
    <worksheetSource ref="A1:F1048576" sheet="Inputs"/>
  </cacheSource>
  <cacheFields count="6">
    <cacheField name="Date" numFmtId="0">
      <sharedItems containsDate="1" containsBlank="1" containsMixedTypes="1" minDate="2025-07-25T00:00:00" maxDate="2025-07-26T00:00:00" count="42">
        <s v="2025-07-19"/>
        <s v="2025-06-30"/>
        <d v="2025-07-25T00:00:00"/>
        <s v="2025-06-22"/>
        <s v="2025-07-06"/>
        <s v="2025-05-27"/>
        <s v="2025-06-26"/>
        <s v="2025-06-06"/>
        <s v="2025-05-20"/>
        <s v="2025-05-14"/>
        <s v="2025-07-16"/>
        <s v="2025-07-24"/>
        <s v="2025-07-30"/>
        <s v="2025-06-18"/>
        <s v="2025-06-09"/>
        <s v="2025-07-01"/>
        <s v="2025-07-04"/>
        <s v="2025-06-20"/>
        <s v="2025-06-27"/>
        <s v="2025-07-11"/>
        <s v="2025-05-06"/>
        <s v="2025-05-16"/>
        <s v="2025-06-12"/>
        <s v="2025-06-13"/>
        <s v="2025-05-10"/>
        <s v="2025-07-18"/>
        <s v="2025-07-05"/>
        <s v="2025-06-08"/>
        <s v="2025-05-25"/>
        <s v="2025-06-15"/>
        <s v="2025-07-12"/>
        <s v="2025-06-14"/>
        <s v="2025-05-02"/>
        <s v="2025-06-28"/>
        <s v="2025-05-22"/>
        <s v="2025-07-20"/>
        <s v="2025-05-13"/>
        <s v="2025-05-19"/>
        <s v="2025-05-08"/>
        <s v="2025-05-07"/>
        <s v="2025-07-07"/>
        <m/>
      </sharedItems>
    </cacheField>
    <cacheField name="Category" numFmtId="0">
      <sharedItems containsBlank="1" count="12">
        <s v="Medical"/>
        <s v="Entertainment"/>
        <s v="Internet"/>
        <s v="Freelance"/>
        <s v="Savings"/>
        <s v="Groceries"/>
        <s v="Others"/>
        <s v="Transportation"/>
        <s v="Rent"/>
        <s v="Utilities"/>
        <s v="Salary"/>
        <m/>
      </sharedItems>
    </cacheField>
    <cacheField name="Description" numFmtId="0">
      <sharedItems containsBlank="1" count="23">
        <s v="Pharmacy"/>
        <s v="Event Ticket"/>
        <s v="Streaming Subscription"/>
        <s v="Wi-Fi Bill"/>
        <s v="Project A"/>
        <s v="Monthly Savings"/>
        <s v="Vegetable Market"/>
        <s v="Misc Purchase"/>
        <s v="Supermarket"/>
        <s v="Fuel"/>
        <s v="Online Grocery"/>
        <s v="Apartment Rent"/>
        <s v="Gift"/>
        <s v="Water Bill"/>
        <s v="Full-time Job"/>
        <s v="Health Checkup"/>
        <s v="Cab Ride"/>
        <s v="Emergency Fund"/>
        <s v="Movie"/>
        <s v="Project B"/>
        <s v="Broadband Recharge"/>
        <s v="Train Ticket"/>
        <m/>
      </sharedItems>
    </cacheField>
    <cacheField name="Amount" numFmtId="0">
      <sharedItems containsString="0" containsBlank="1" containsNumber="1" minValue="847.29" maxValue="29248.98" count="51">
        <n v="20442.740000000002"/>
        <n v="19700.43"/>
        <n v="7688.25"/>
        <n v="24925.16"/>
        <n v="23334.43"/>
        <n v="872.26"/>
        <n v="22317.26"/>
        <n v="4257.63"/>
        <n v="847.29"/>
        <n v="29108.44"/>
        <n v="29083.98"/>
        <n v="16311.36"/>
        <n v="20702.14"/>
        <n v="24968.55"/>
        <n v="19798.41"/>
        <n v="8919"/>
        <n v="19490.349999999999"/>
        <n v="22707.64"/>
        <n v="20457.419999999998"/>
        <n v="3991.46"/>
        <n v="25593.11"/>
        <n v="24151.13"/>
        <n v="27679.54"/>
        <n v="26768.29"/>
        <n v="17183.96"/>
        <n v="13122.78"/>
        <n v="12164.31"/>
        <n v="3313.52"/>
        <n v="16657.439999999999"/>
        <n v="5241.07"/>
        <n v="1963.76"/>
        <n v="1893.42"/>
        <n v="6580.84"/>
        <n v="29248.98"/>
        <n v="25824.26"/>
        <n v="22862.7"/>
        <n v="13361.67"/>
        <n v="16269.27"/>
        <n v="29173.31"/>
        <n v="19819.91"/>
        <n v="22158.93"/>
        <n v="10359.370000000001"/>
        <n v="26867.18"/>
        <n v="2598.14"/>
        <n v="4312.18"/>
        <n v="7753.22"/>
        <n v="28738.87"/>
        <n v="11232.49"/>
        <n v="2468.02"/>
        <n v="13735.96"/>
        <m/>
      </sharedItems>
    </cacheField>
    <cacheField name="Type" numFmtId="0">
      <sharedItems containsBlank="1" count="3">
        <s v="Expense"/>
        <s v="Income"/>
        <m/>
      </sharedItems>
    </cacheField>
    <cacheField name="Mont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5-07-19"/>
    <s v="Medical"/>
    <s v="Pharmacy"/>
    <n v="20442.740000000002"/>
    <x v="0"/>
    <x v="0"/>
  </r>
  <r>
    <s v="2025-06-30"/>
    <s v="Entertainment"/>
    <s v="Event Ticket"/>
    <n v="19700.43"/>
    <x v="0"/>
    <x v="1"/>
  </r>
  <r>
    <d v="2025-07-25T00:00:00"/>
    <s v="Entertainment"/>
    <s v="Streaming Subscription"/>
    <n v="7688.25"/>
    <x v="0"/>
    <x v="0"/>
  </r>
  <r>
    <s v="2025-06-22"/>
    <s v="Internet"/>
    <s v="Wi-Fi Bill"/>
    <n v="24925.16"/>
    <x v="0"/>
    <x v="1"/>
  </r>
  <r>
    <s v="2025-07-06"/>
    <s v="Entertainment"/>
    <s v="Streaming Subscription"/>
    <n v="23334.43"/>
    <x v="0"/>
    <x v="0"/>
  </r>
  <r>
    <s v="2025-05-27"/>
    <s v="Freelance"/>
    <s v="Project A"/>
    <n v="872.26"/>
    <x v="1"/>
    <x v="2"/>
  </r>
  <r>
    <s v="2025-06-26"/>
    <s v="Entertainment"/>
    <s v="Streaming Subscription"/>
    <n v="22317.26"/>
    <x v="0"/>
    <x v="1"/>
  </r>
  <r>
    <s v="2025-06-06"/>
    <s v="Savings"/>
    <s v="Monthly Savings"/>
    <n v="4257.63"/>
    <x v="0"/>
    <x v="1"/>
  </r>
  <r>
    <s v="2025-05-20"/>
    <s v="Groceries"/>
    <s v="Vegetable Market"/>
    <n v="847.29"/>
    <x v="0"/>
    <x v="2"/>
  </r>
  <r>
    <s v="2025-05-14"/>
    <s v="Internet"/>
    <s v="Wi-Fi Bill"/>
    <n v="29108.44"/>
    <x v="0"/>
    <x v="2"/>
  </r>
  <r>
    <s v="2025-07-16"/>
    <s v="Others"/>
    <s v="Misc Purchase"/>
    <n v="29083.98"/>
    <x v="0"/>
    <x v="0"/>
  </r>
  <r>
    <s v="2025-07-24"/>
    <s v="Medical"/>
    <s v="Pharmacy"/>
    <n v="16311.36"/>
    <x v="0"/>
    <x v="0"/>
  </r>
  <r>
    <s v="2025-06-06"/>
    <s v="Groceries"/>
    <s v="Supermarket"/>
    <n v="20702.14"/>
    <x v="0"/>
    <x v="1"/>
  </r>
  <r>
    <s v="2025-07-30"/>
    <s v="Entertainment"/>
    <s v="Event Ticket"/>
    <n v="24968.55"/>
    <x v="0"/>
    <x v="0"/>
  </r>
  <r>
    <s v="2025-06-18"/>
    <s v="Transportation"/>
    <s v="Fuel"/>
    <n v="19798.41"/>
    <x v="0"/>
    <x v="1"/>
  </r>
  <r>
    <s v="2025-06-09"/>
    <s v="Groceries"/>
    <s v="Online Grocery"/>
    <n v="8919"/>
    <x v="0"/>
    <x v="1"/>
  </r>
  <r>
    <s v="2025-07-01"/>
    <s v="Rent"/>
    <s v="Apartment Rent"/>
    <n v="19490.349999999999"/>
    <x v="0"/>
    <x v="0"/>
  </r>
  <r>
    <s v="2025-07-04"/>
    <s v="Internet"/>
    <s v="Wi-Fi Bill"/>
    <n v="22707.64"/>
    <x v="0"/>
    <x v="0"/>
  </r>
  <r>
    <s v="2025-06-20"/>
    <s v="Savings"/>
    <s v="Monthly Savings"/>
    <n v="20457.419999999998"/>
    <x v="0"/>
    <x v="1"/>
  </r>
  <r>
    <s v="2025-06-27"/>
    <s v="Groceries"/>
    <s v="Vegetable Market"/>
    <n v="3991.46"/>
    <x v="0"/>
    <x v="1"/>
  </r>
  <r>
    <s v="2025-07-11"/>
    <s v="Transportation"/>
    <s v="Fuel"/>
    <n v="25593.11"/>
    <x v="0"/>
    <x v="0"/>
  </r>
  <r>
    <s v="2025-05-06"/>
    <s v="Others"/>
    <s v="Gift"/>
    <n v="24151.13"/>
    <x v="0"/>
    <x v="2"/>
  </r>
  <r>
    <s v="2025-05-16"/>
    <s v="Utilities"/>
    <s v="Water Bill"/>
    <n v="27679.54"/>
    <x v="0"/>
    <x v="2"/>
  </r>
  <r>
    <s v="2025-07-01"/>
    <s v="Savings"/>
    <s v="Monthly Savings"/>
    <n v="26768.29"/>
    <x v="0"/>
    <x v="0"/>
  </r>
  <r>
    <s v="2025-06-12"/>
    <s v="Freelance"/>
    <s v="Project A"/>
    <n v="17183.96"/>
    <x v="1"/>
    <x v="1"/>
  </r>
  <r>
    <s v="2025-06-13"/>
    <s v="Internet"/>
    <s v="Wi-Fi Bill"/>
    <n v="13122.78"/>
    <x v="0"/>
    <x v="1"/>
  </r>
  <r>
    <s v="2025-05-10"/>
    <s v="Groceries"/>
    <s v="Vegetable Market"/>
    <n v="12164.31"/>
    <x v="0"/>
    <x v="2"/>
  </r>
  <r>
    <s v="2025-07-18"/>
    <s v="Freelance"/>
    <s v="Project A"/>
    <n v="3313.52"/>
    <x v="1"/>
    <x v="0"/>
  </r>
  <r>
    <s v="2025-07-05"/>
    <s v="Rent"/>
    <s v="Apartment Rent"/>
    <n v="16657.439999999999"/>
    <x v="0"/>
    <x v="0"/>
  </r>
  <r>
    <s v="2025-06-08"/>
    <s v="Entertainment"/>
    <s v="Streaming Subscription"/>
    <n v="5241.07"/>
    <x v="0"/>
    <x v="1"/>
  </r>
  <r>
    <s v="2025-05-25"/>
    <s v="Salary"/>
    <s v="Full-time Job"/>
    <n v="1963.76"/>
    <x v="1"/>
    <x v="2"/>
  </r>
  <r>
    <s v="2025-07-19"/>
    <s v="Freelance"/>
    <s v="Project A"/>
    <n v="1893.42"/>
    <x v="1"/>
    <x v="0"/>
  </r>
  <r>
    <s v="2025-05-25"/>
    <s v="Groceries"/>
    <s v="Vegetable Market"/>
    <n v="6580.84"/>
    <x v="0"/>
    <x v="2"/>
  </r>
  <r>
    <s v="2025-06-15"/>
    <s v="Rent"/>
    <s v="Apartment Rent"/>
    <n v="29248.98"/>
    <x v="0"/>
    <x v="1"/>
  </r>
  <r>
    <s v="2025-07-11"/>
    <s v="Others"/>
    <s v="Gift"/>
    <n v="25824.26"/>
    <x v="0"/>
    <x v="0"/>
  </r>
  <r>
    <s v="2025-07-12"/>
    <s v="Medical"/>
    <s v="Health Checkup"/>
    <n v="22862.7"/>
    <x v="0"/>
    <x v="0"/>
  </r>
  <r>
    <s v="2025-06-27"/>
    <s v="Transportation"/>
    <s v="Cab Ride"/>
    <n v="13361.67"/>
    <x v="0"/>
    <x v="1"/>
  </r>
  <r>
    <s v="2025-06-14"/>
    <s v="Others"/>
    <s v="Misc Purchase"/>
    <n v="16269.27"/>
    <x v="0"/>
    <x v="1"/>
  </r>
  <r>
    <s v="2025-05-02"/>
    <s v="Savings"/>
    <s v="Emergency Fund"/>
    <n v="29173.31"/>
    <x v="0"/>
    <x v="2"/>
  </r>
  <r>
    <s v="2025-07-24"/>
    <s v="Entertainment"/>
    <s v="Movie"/>
    <n v="19819.91"/>
    <x v="0"/>
    <x v="0"/>
  </r>
  <r>
    <s v="2025-07-04"/>
    <s v="Utilities"/>
    <s v="Water Bill"/>
    <n v="22158.93"/>
    <x v="0"/>
    <x v="0"/>
  </r>
  <r>
    <s v="2025-06-28"/>
    <s v="Freelance"/>
    <s v="Project B"/>
    <n v="10359.370000000001"/>
    <x v="1"/>
    <x v="1"/>
  </r>
  <r>
    <s v="2025-05-22"/>
    <s v="Savings"/>
    <s v="Monthly Savings"/>
    <n v="26867.18"/>
    <x v="0"/>
    <x v="2"/>
  </r>
  <r>
    <s v="2025-07-20"/>
    <s v="Medical"/>
    <s v="Health Checkup"/>
    <n v="2598.14"/>
    <x v="0"/>
    <x v="0"/>
  </r>
  <r>
    <s v="2025-05-13"/>
    <s v="Internet"/>
    <s v="Broadband Recharge"/>
    <n v="4312.18"/>
    <x v="0"/>
    <x v="2"/>
  </r>
  <r>
    <s v="2025-05-19"/>
    <s v="Freelance"/>
    <s v="Project A"/>
    <n v="7753.22"/>
    <x v="1"/>
    <x v="2"/>
  </r>
  <r>
    <s v="2025-05-08"/>
    <s v="Transportation"/>
    <s v="Train Ticket"/>
    <n v="28738.87"/>
    <x v="0"/>
    <x v="2"/>
  </r>
  <r>
    <s v="2025-05-07"/>
    <s v="Savings"/>
    <s v="Emergency Fund"/>
    <n v="11232.49"/>
    <x v="0"/>
    <x v="2"/>
  </r>
  <r>
    <s v="2025-05-13"/>
    <s v="Savings"/>
    <s v="Monthly Savings"/>
    <n v="2468.02"/>
    <x v="0"/>
    <x v="2"/>
  </r>
  <r>
    <s v="2025-07-07"/>
    <s v="Others"/>
    <s v="Gift"/>
    <n v="13735.9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s v="Jul-2025"/>
  </r>
  <r>
    <x v="1"/>
    <x v="1"/>
    <x v="1"/>
    <x v="1"/>
    <x v="0"/>
    <s v="Jun-2025"/>
  </r>
  <r>
    <x v="2"/>
    <x v="1"/>
    <x v="2"/>
    <x v="2"/>
    <x v="0"/>
    <s v="Jul-2025"/>
  </r>
  <r>
    <x v="3"/>
    <x v="2"/>
    <x v="3"/>
    <x v="3"/>
    <x v="0"/>
    <s v="Jun-2025"/>
  </r>
  <r>
    <x v="4"/>
    <x v="1"/>
    <x v="2"/>
    <x v="4"/>
    <x v="0"/>
    <s v="Jul-2025"/>
  </r>
  <r>
    <x v="5"/>
    <x v="3"/>
    <x v="4"/>
    <x v="5"/>
    <x v="1"/>
    <s v="May-2025"/>
  </r>
  <r>
    <x v="6"/>
    <x v="1"/>
    <x v="2"/>
    <x v="6"/>
    <x v="0"/>
    <s v="Jun-2025"/>
  </r>
  <r>
    <x v="7"/>
    <x v="4"/>
    <x v="5"/>
    <x v="7"/>
    <x v="0"/>
    <s v="Jun-2025"/>
  </r>
  <r>
    <x v="8"/>
    <x v="5"/>
    <x v="6"/>
    <x v="8"/>
    <x v="0"/>
    <s v="May-2025"/>
  </r>
  <r>
    <x v="9"/>
    <x v="2"/>
    <x v="3"/>
    <x v="9"/>
    <x v="0"/>
    <s v="May-2025"/>
  </r>
  <r>
    <x v="10"/>
    <x v="6"/>
    <x v="7"/>
    <x v="10"/>
    <x v="0"/>
    <s v="Jul-2025"/>
  </r>
  <r>
    <x v="11"/>
    <x v="0"/>
    <x v="0"/>
    <x v="11"/>
    <x v="0"/>
    <s v="Jul-2025"/>
  </r>
  <r>
    <x v="7"/>
    <x v="5"/>
    <x v="8"/>
    <x v="12"/>
    <x v="0"/>
    <s v="Jun-2025"/>
  </r>
  <r>
    <x v="12"/>
    <x v="1"/>
    <x v="1"/>
    <x v="13"/>
    <x v="0"/>
    <s v="Jul-2025"/>
  </r>
  <r>
    <x v="13"/>
    <x v="7"/>
    <x v="9"/>
    <x v="14"/>
    <x v="0"/>
    <s v="Jun-2025"/>
  </r>
  <r>
    <x v="14"/>
    <x v="5"/>
    <x v="10"/>
    <x v="15"/>
    <x v="0"/>
    <s v="Jun-2025"/>
  </r>
  <r>
    <x v="15"/>
    <x v="8"/>
    <x v="11"/>
    <x v="16"/>
    <x v="0"/>
    <s v="Jul-2025"/>
  </r>
  <r>
    <x v="16"/>
    <x v="2"/>
    <x v="3"/>
    <x v="17"/>
    <x v="0"/>
    <s v="Jul-2025"/>
  </r>
  <r>
    <x v="17"/>
    <x v="4"/>
    <x v="5"/>
    <x v="18"/>
    <x v="0"/>
    <s v="Jun-2025"/>
  </r>
  <r>
    <x v="18"/>
    <x v="5"/>
    <x v="6"/>
    <x v="19"/>
    <x v="0"/>
    <s v="Jun-2025"/>
  </r>
  <r>
    <x v="19"/>
    <x v="7"/>
    <x v="9"/>
    <x v="20"/>
    <x v="0"/>
    <s v="Jul-2025"/>
  </r>
  <r>
    <x v="20"/>
    <x v="6"/>
    <x v="12"/>
    <x v="21"/>
    <x v="0"/>
    <s v="May-2025"/>
  </r>
  <r>
    <x v="21"/>
    <x v="9"/>
    <x v="13"/>
    <x v="22"/>
    <x v="0"/>
    <s v="May-2025"/>
  </r>
  <r>
    <x v="15"/>
    <x v="4"/>
    <x v="5"/>
    <x v="23"/>
    <x v="0"/>
    <s v="Jul-2025"/>
  </r>
  <r>
    <x v="22"/>
    <x v="3"/>
    <x v="4"/>
    <x v="24"/>
    <x v="1"/>
    <s v="Jun-2025"/>
  </r>
  <r>
    <x v="23"/>
    <x v="2"/>
    <x v="3"/>
    <x v="25"/>
    <x v="0"/>
    <s v="Jun-2025"/>
  </r>
  <r>
    <x v="24"/>
    <x v="5"/>
    <x v="6"/>
    <x v="26"/>
    <x v="0"/>
    <s v="May-2025"/>
  </r>
  <r>
    <x v="25"/>
    <x v="3"/>
    <x v="4"/>
    <x v="27"/>
    <x v="1"/>
    <s v="Jul-2025"/>
  </r>
  <r>
    <x v="26"/>
    <x v="8"/>
    <x v="11"/>
    <x v="28"/>
    <x v="0"/>
    <s v="Jul-2025"/>
  </r>
  <r>
    <x v="27"/>
    <x v="1"/>
    <x v="2"/>
    <x v="29"/>
    <x v="0"/>
    <s v="Jun-2025"/>
  </r>
  <r>
    <x v="28"/>
    <x v="10"/>
    <x v="14"/>
    <x v="30"/>
    <x v="1"/>
    <s v="May-2025"/>
  </r>
  <r>
    <x v="0"/>
    <x v="3"/>
    <x v="4"/>
    <x v="31"/>
    <x v="1"/>
    <s v="Jul-2025"/>
  </r>
  <r>
    <x v="28"/>
    <x v="5"/>
    <x v="6"/>
    <x v="32"/>
    <x v="0"/>
    <s v="May-2025"/>
  </r>
  <r>
    <x v="29"/>
    <x v="8"/>
    <x v="11"/>
    <x v="33"/>
    <x v="0"/>
    <s v="Jun-2025"/>
  </r>
  <r>
    <x v="19"/>
    <x v="6"/>
    <x v="12"/>
    <x v="34"/>
    <x v="0"/>
    <s v="Jul-2025"/>
  </r>
  <r>
    <x v="30"/>
    <x v="0"/>
    <x v="15"/>
    <x v="35"/>
    <x v="0"/>
    <s v="Jul-2025"/>
  </r>
  <r>
    <x v="18"/>
    <x v="7"/>
    <x v="16"/>
    <x v="36"/>
    <x v="0"/>
    <s v="Jun-2025"/>
  </r>
  <r>
    <x v="31"/>
    <x v="6"/>
    <x v="7"/>
    <x v="37"/>
    <x v="0"/>
    <s v="Jun-2025"/>
  </r>
  <r>
    <x v="32"/>
    <x v="4"/>
    <x v="17"/>
    <x v="38"/>
    <x v="0"/>
    <s v="May-2025"/>
  </r>
  <r>
    <x v="11"/>
    <x v="1"/>
    <x v="18"/>
    <x v="39"/>
    <x v="0"/>
    <s v="Jul-2025"/>
  </r>
  <r>
    <x v="16"/>
    <x v="9"/>
    <x v="13"/>
    <x v="40"/>
    <x v="0"/>
    <s v="Jul-2025"/>
  </r>
  <r>
    <x v="33"/>
    <x v="3"/>
    <x v="19"/>
    <x v="41"/>
    <x v="1"/>
    <s v="Jun-2025"/>
  </r>
  <r>
    <x v="34"/>
    <x v="4"/>
    <x v="5"/>
    <x v="42"/>
    <x v="0"/>
    <s v="May-2025"/>
  </r>
  <r>
    <x v="35"/>
    <x v="0"/>
    <x v="15"/>
    <x v="43"/>
    <x v="0"/>
    <s v="Jul-2025"/>
  </r>
  <r>
    <x v="36"/>
    <x v="2"/>
    <x v="20"/>
    <x v="44"/>
    <x v="0"/>
    <s v="May-2025"/>
  </r>
  <r>
    <x v="37"/>
    <x v="3"/>
    <x v="4"/>
    <x v="45"/>
    <x v="1"/>
    <s v="May-2025"/>
  </r>
  <r>
    <x v="38"/>
    <x v="7"/>
    <x v="21"/>
    <x v="46"/>
    <x v="0"/>
    <s v="May-2025"/>
  </r>
  <r>
    <x v="39"/>
    <x v="4"/>
    <x v="17"/>
    <x v="47"/>
    <x v="0"/>
    <s v="May-2025"/>
  </r>
  <r>
    <x v="36"/>
    <x v="4"/>
    <x v="5"/>
    <x v="48"/>
    <x v="0"/>
    <s v="May-2025"/>
  </r>
  <r>
    <x v="40"/>
    <x v="6"/>
    <x v="12"/>
    <x v="49"/>
    <x v="0"/>
    <s v="Jul-2025"/>
  </r>
  <r>
    <x v="41"/>
    <x v="11"/>
    <x v="22"/>
    <x v="5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31DED-26F3-40E6-8F13-873E52C02DE0}" name="PivotTable3" cacheId="35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8" firstHeaderRow="1" firstDataRow="2" firstDataCol="1"/>
  <pivotFields count="6"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Amount" fld="3" baseField="0" baseItem="0"/>
  </dataFields>
  <chartFormats count="10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D4EC6-FBF1-4B79-9FEF-B17E7D6AAEDE}" name="PivotTable1" cacheId="35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B13" firstHeaderRow="1" firstDataRow="1" firstDataCol="1" rowPageCount="1" colPageCount="1"/>
  <pivotFields count="6">
    <pivotField compact="0" outline="0" showAll="0"/>
    <pivotField axis="axisRow" compact="0" outline="0" showAll="0">
      <items count="13">
        <item x="1"/>
        <item x="3"/>
        <item x="5"/>
        <item x="2"/>
        <item x="0"/>
        <item x="6"/>
        <item x="8"/>
        <item x="10"/>
        <item x="4"/>
        <item x="7"/>
        <item x="9"/>
        <item x="11"/>
        <item t="default"/>
      </items>
    </pivotField>
    <pivotField compact="0" outline="0" showAll="0"/>
    <pivotField dataField="1" compact="0" outline="0" showAll="0"/>
    <pivotField axis="axisPage" compact="0" outline="0" showAll="0">
      <items count="4">
        <item x="0"/>
        <item h="1" x="1"/>
        <item h="1" x="2"/>
        <item t="default"/>
      </items>
    </pivotField>
    <pivotField compact="0" outline="0" showAll="0"/>
  </pivotFields>
  <rowFields count="1">
    <field x="1"/>
  </rowFields>
  <rowItems count="10">
    <i>
      <x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pageFields count="1">
    <pageField fld="4" item="0" hier="-1"/>
  </pageFields>
  <dataFields count="1">
    <dataField name="Sum of Amount" fld="3" baseField="0" baseItem="0"/>
  </dataFields>
  <chartFormats count="4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8F89A-B92A-4C02-9397-EEE1BD729386}" name="PivotTable3" cacheId="35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40" firstHeaderRow="1" firstDataRow="1" firstDataCol="1" rowPageCount="1" colPageCount="1"/>
  <pivotFields count="6">
    <pivotField axis="axisRow" compact="0" outline="0" showAll="0">
      <items count="43">
        <item x="32"/>
        <item x="20"/>
        <item x="39"/>
        <item x="38"/>
        <item x="24"/>
        <item x="36"/>
        <item x="9"/>
        <item x="21"/>
        <item x="37"/>
        <item x="8"/>
        <item x="34"/>
        <item x="28"/>
        <item x="5"/>
        <item x="7"/>
        <item x="27"/>
        <item x="14"/>
        <item x="22"/>
        <item x="23"/>
        <item x="31"/>
        <item x="29"/>
        <item x="13"/>
        <item x="17"/>
        <item x="3"/>
        <item x="6"/>
        <item x="18"/>
        <item x="33"/>
        <item x="1"/>
        <item x="15"/>
        <item x="16"/>
        <item x="26"/>
        <item x="4"/>
        <item x="40"/>
        <item x="19"/>
        <item x="30"/>
        <item x="10"/>
        <item x="25"/>
        <item x="0"/>
        <item x="35"/>
        <item x="11"/>
        <item x="12"/>
        <item x="2"/>
        <item x="41"/>
        <item t="default"/>
      </items>
    </pivotField>
    <pivotField compact="0" outline="0" showAll="0"/>
    <pivotField compact="0" outline="0" showAll="0"/>
    <pivotField dataField="1" compact="0" outline="0" showAll="0"/>
    <pivotField axis="axisPage" compact="0" outline="0" showAll="0">
      <items count="4">
        <item x="0"/>
        <item h="1" x="1"/>
        <item h="1" x="2"/>
        <item t="default"/>
      </items>
    </pivotField>
    <pivotField compact="0" outline="0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pageFields count="1">
    <pageField fld="4" item="0" hier="-1"/>
  </pageFields>
  <dataFields count="1">
    <dataField name="Sum of Amount" fld="3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B62FF-7821-4317-8F13-238D24D0EE26}" name="PivotTable4" cacheId="35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55" firstHeaderRow="1" firstDataRow="1" firstDataCol="1" rowPageCount="1" colPageCount="1"/>
  <pivotFields count="6">
    <pivotField compact="0" outline="0" showAll="0"/>
    <pivotField compact="0" outline="0" showAll="0"/>
    <pivotField compact="0" outline="0" showAll="0"/>
    <pivotField axis="axisRow" compact="0" outline="0" showAll="0">
      <items count="52">
        <item x="8"/>
        <item x="5"/>
        <item x="31"/>
        <item x="30"/>
        <item x="48"/>
        <item x="43"/>
        <item x="27"/>
        <item x="19"/>
        <item x="7"/>
        <item x="44"/>
        <item x="29"/>
        <item x="32"/>
        <item x="2"/>
        <item x="45"/>
        <item x="15"/>
        <item x="41"/>
        <item x="47"/>
        <item x="26"/>
        <item x="25"/>
        <item x="36"/>
        <item x="49"/>
        <item x="37"/>
        <item x="11"/>
        <item x="28"/>
        <item x="24"/>
        <item x="16"/>
        <item x="1"/>
        <item x="14"/>
        <item x="39"/>
        <item x="0"/>
        <item x="18"/>
        <item x="12"/>
        <item x="40"/>
        <item x="6"/>
        <item x="17"/>
        <item x="35"/>
        <item x="4"/>
        <item x="21"/>
        <item x="3"/>
        <item x="13"/>
        <item x="20"/>
        <item x="34"/>
        <item x="23"/>
        <item x="42"/>
        <item x="22"/>
        <item x="46"/>
        <item x="10"/>
        <item x="9"/>
        <item x="38"/>
        <item x="33"/>
        <item x="50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27620-3739-4F41-8599-B34D858D4E5E}" name="Table1" displayName="Table1" ref="A1:F51" totalsRowShown="0" headerRowDxfId="6">
  <autoFilter ref="A1:F51" xr:uid="{19527620-3739-4F41-8599-B34D858D4E5E}"/>
  <sortState xmlns:xlrd2="http://schemas.microsoft.com/office/spreadsheetml/2017/richdata2" ref="A2:F51">
    <sortCondition descending="1" ref="D1:D51"/>
  </sortState>
  <tableColumns count="6">
    <tableColumn id="1" xr3:uid="{39C2FD66-A60D-4973-9855-42FEB7DFFE6D}" name="Date"/>
    <tableColumn id="2" xr3:uid="{602E65DB-327A-43F9-81C1-E8FC83AE3A40}" name="Category"/>
    <tableColumn id="3" xr3:uid="{959DCB41-C649-4FF1-BE3E-A828E919DA2E}" name="Description"/>
    <tableColumn id="4" xr3:uid="{FA8A2A54-B58C-44EF-BCCF-5FC131C8BF5E}" name="Amount"/>
    <tableColumn id="5" xr3:uid="{A30B3D0A-C7C7-4EE7-B5CC-8EAE63DE25CA}" name="Type"/>
    <tableColumn id="6" xr3:uid="{C7CE7B51-927F-4DED-B110-05B600C9CDD6}" name="Month" dataDxfId="4" totalsRowDxfId="5">
      <calculatedColumnFormula>TEXT(A2, "MMM-YYYY")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83852B-3102-4F50-BC7B-E9F1E6630B30}" name="Table3" displayName="Table3" ref="A1:E4" totalsRowShown="0">
  <autoFilter ref="A1:E4" xr:uid="{B583852B-3102-4F50-BC7B-E9F1E6630B30}"/>
  <tableColumns count="5">
    <tableColumn id="1" xr3:uid="{7D58219E-E47C-428D-BE1B-071DD3E7F444}" name="Month"/>
    <tableColumn id="2" xr3:uid="{EDBF09FD-05E0-46B3-ABA9-D17C1EF6A107}" name="Income" dataDxfId="3">
      <calculatedColumnFormula>SUMIFS(Inputs!D:D, Inputs!E:E, "Income", Inputs!F:F, A2)</calculatedColumnFormula>
    </tableColumn>
    <tableColumn id="3" xr3:uid="{BE487ABA-B7F9-40E2-B8E5-75C43D43681A}" name="Expense" dataDxfId="2">
      <calculatedColumnFormula>SUMIFS(Inputs!D:D, Inputs!E:E, "Expense", Inputs!F:F, A2)</calculatedColumnFormula>
    </tableColumn>
    <tableColumn id="4" xr3:uid="{263123D1-F624-4285-9F69-8FD4004A4E07}" name="Balance" dataDxfId="1">
      <calculatedColumnFormula>C2-B2</calculatedColumnFormula>
    </tableColumn>
    <tableColumn id="5" xr3:uid="{CB467A0F-31C7-4A6E-A6E4-9A6FB91F2ED5}" name="Cumulative Balance" dataDxfId="0">
      <calculatedColumnFormula>E1+#REF!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opLeftCell="A24" workbookViewId="0">
      <selection activeCell="D52" sqref="D52"/>
    </sheetView>
  </sheetViews>
  <sheetFormatPr defaultRowHeight="14.45"/>
  <cols>
    <col min="1" max="1" width="10.85546875" bestFit="1" customWidth="1"/>
    <col min="2" max="2" width="13.85546875" bestFit="1" customWidth="1"/>
    <col min="3" max="3" width="21" bestFit="1" customWidth="1"/>
    <col min="4" max="4" width="10.42578125" bestFit="1" customWidth="1"/>
    <col min="6" max="6" width="24.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t="s">
        <v>6</v>
      </c>
      <c r="B2" t="s">
        <v>7</v>
      </c>
      <c r="C2" t="s">
        <v>8</v>
      </c>
      <c r="D2">
        <v>29248.98</v>
      </c>
      <c r="E2" t="s">
        <v>9</v>
      </c>
      <c r="F2" t="str">
        <f t="shared" ref="F2:F33" si="0">TEXT(A2, "MMM-YYYY")</f>
        <v>Jun-2025</v>
      </c>
    </row>
    <row r="3" spans="1:6">
      <c r="A3" t="s">
        <v>10</v>
      </c>
      <c r="B3" t="s">
        <v>11</v>
      </c>
      <c r="C3" t="s">
        <v>12</v>
      </c>
      <c r="D3">
        <v>29173.31</v>
      </c>
      <c r="E3" t="s">
        <v>9</v>
      </c>
      <c r="F3" t="str">
        <f t="shared" si="0"/>
        <v>May-2025</v>
      </c>
    </row>
    <row r="4" spans="1:6">
      <c r="A4" t="s">
        <v>13</v>
      </c>
      <c r="B4" t="s">
        <v>14</v>
      </c>
      <c r="C4" t="s">
        <v>15</v>
      </c>
      <c r="D4">
        <v>29108.44</v>
      </c>
      <c r="E4" t="s">
        <v>9</v>
      </c>
      <c r="F4" t="str">
        <f t="shared" si="0"/>
        <v>May-2025</v>
      </c>
    </row>
    <row r="5" spans="1:6">
      <c r="A5" t="s">
        <v>16</v>
      </c>
      <c r="B5" t="s">
        <v>17</v>
      </c>
      <c r="C5" t="s">
        <v>18</v>
      </c>
      <c r="D5">
        <v>29083.98</v>
      </c>
      <c r="E5" t="s">
        <v>9</v>
      </c>
      <c r="F5" t="str">
        <f t="shared" si="0"/>
        <v>Jul-2025</v>
      </c>
    </row>
    <row r="6" spans="1:6">
      <c r="A6" t="s">
        <v>19</v>
      </c>
      <c r="B6" t="s">
        <v>20</v>
      </c>
      <c r="C6" t="s">
        <v>21</v>
      </c>
      <c r="D6">
        <v>28738.87</v>
      </c>
      <c r="E6" t="s">
        <v>9</v>
      </c>
      <c r="F6" t="str">
        <f t="shared" si="0"/>
        <v>May-2025</v>
      </c>
    </row>
    <row r="7" spans="1:6">
      <c r="A7" t="s">
        <v>22</v>
      </c>
      <c r="B7" t="s">
        <v>23</v>
      </c>
      <c r="C7" t="s">
        <v>24</v>
      </c>
      <c r="D7">
        <v>27679.54</v>
      </c>
      <c r="E7" t="s">
        <v>9</v>
      </c>
      <c r="F7" t="str">
        <f t="shared" si="0"/>
        <v>May-2025</v>
      </c>
    </row>
    <row r="8" spans="1:6">
      <c r="A8" t="s">
        <v>25</v>
      </c>
      <c r="B8" t="s">
        <v>11</v>
      </c>
      <c r="C8" t="s">
        <v>26</v>
      </c>
      <c r="D8">
        <v>26867.18</v>
      </c>
      <c r="E8" t="s">
        <v>9</v>
      </c>
      <c r="F8" t="str">
        <f t="shared" si="0"/>
        <v>May-2025</v>
      </c>
    </row>
    <row r="9" spans="1:6">
      <c r="A9" t="s">
        <v>27</v>
      </c>
      <c r="B9" t="s">
        <v>11</v>
      </c>
      <c r="C9" t="s">
        <v>26</v>
      </c>
      <c r="D9">
        <v>26768.29</v>
      </c>
      <c r="E9" t="s">
        <v>9</v>
      </c>
      <c r="F9" t="str">
        <f t="shared" si="0"/>
        <v>Jul-2025</v>
      </c>
    </row>
    <row r="10" spans="1:6">
      <c r="A10" t="s">
        <v>28</v>
      </c>
      <c r="B10" t="s">
        <v>17</v>
      </c>
      <c r="C10" t="s">
        <v>29</v>
      </c>
      <c r="D10">
        <v>25824.26</v>
      </c>
      <c r="E10" t="s">
        <v>9</v>
      </c>
      <c r="F10" t="str">
        <f t="shared" si="0"/>
        <v>Jul-2025</v>
      </c>
    </row>
    <row r="11" spans="1:6">
      <c r="A11" t="s">
        <v>28</v>
      </c>
      <c r="B11" t="s">
        <v>20</v>
      </c>
      <c r="C11" t="s">
        <v>30</v>
      </c>
      <c r="D11">
        <v>25593.11</v>
      </c>
      <c r="E11" t="s">
        <v>9</v>
      </c>
      <c r="F11" t="str">
        <f t="shared" si="0"/>
        <v>Jul-2025</v>
      </c>
    </row>
    <row r="12" spans="1:6">
      <c r="A12" t="s">
        <v>31</v>
      </c>
      <c r="B12" t="s">
        <v>32</v>
      </c>
      <c r="C12" t="s">
        <v>33</v>
      </c>
      <c r="D12">
        <v>24968.55</v>
      </c>
      <c r="E12" t="s">
        <v>9</v>
      </c>
      <c r="F12" t="str">
        <f t="shared" si="0"/>
        <v>Jul-2025</v>
      </c>
    </row>
    <row r="13" spans="1:6">
      <c r="A13" t="s">
        <v>34</v>
      </c>
      <c r="B13" t="s">
        <v>14</v>
      </c>
      <c r="C13" t="s">
        <v>15</v>
      </c>
      <c r="D13">
        <v>24925.16</v>
      </c>
      <c r="E13" t="s">
        <v>9</v>
      </c>
      <c r="F13" t="str">
        <f t="shared" si="0"/>
        <v>Jun-2025</v>
      </c>
    </row>
    <row r="14" spans="1:6">
      <c r="A14" t="s">
        <v>35</v>
      </c>
      <c r="B14" t="s">
        <v>17</v>
      </c>
      <c r="C14" t="s">
        <v>29</v>
      </c>
      <c r="D14">
        <v>24151.13</v>
      </c>
      <c r="E14" t="s">
        <v>9</v>
      </c>
      <c r="F14" t="str">
        <f t="shared" si="0"/>
        <v>May-2025</v>
      </c>
    </row>
    <row r="15" spans="1:6">
      <c r="A15" t="s">
        <v>36</v>
      </c>
      <c r="B15" t="s">
        <v>32</v>
      </c>
      <c r="C15" t="s">
        <v>37</v>
      </c>
      <c r="D15">
        <v>23334.43</v>
      </c>
      <c r="E15" t="s">
        <v>9</v>
      </c>
      <c r="F15" t="str">
        <f t="shared" si="0"/>
        <v>Jul-2025</v>
      </c>
    </row>
    <row r="16" spans="1:6">
      <c r="A16" t="s">
        <v>38</v>
      </c>
      <c r="B16" t="s">
        <v>39</v>
      </c>
      <c r="C16" t="s">
        <v>40</v>
      </c>
      <c r="D16">
        <v>22862.7</v>
      </c>
      <c r="E16" t="s">
        <v>9</v>
      </c>
      <c r="F16" t="str">
        <f t="shared" si="0"/>
        <v>Jul-2025</v>
      </c>
    </row>
    <row r="17" spans="1:6">
      <c r="A17" t="s">
        <v>41</v>
      </c>
      <c r="B17" t="s">
        <v>14</v>
      </c>
      <c r="C17" t="s">
        <v>15</v>
      </c>
      <c r="D17">
        <v>22707.64</v>
      </c>
      <c r="E17" t="s">
        <v>9</v>
      </c>
      <c r="F17" t="str">
        <f t="shared" si="0"/>
        <v>Jul-2025</v>
      </c>
    </row>
    <row r="18" spans="1:6">
      <c r="A18" t="s">
        <v>42</v>
      </c>
      <c r="B18" t="s">
        <v>32</v>
      </c>
      <c r="C18" t="s">
        <v>37</v>
      </c>
      <c r="D18">
        <v>22317.26</v>
      </c>
      <c r="E18" t="s">
        <v>9</v>
      </c>
      <c r="F18" t="str">
        <f t="shared" si="0"/>
        <v>Jun-2025</v>
      </c>
    </row>
    <row r="19" spans="1:6">
      <c r="A19" t="s">
        <v>41</v>
      </c>
      <c r="B19" t="s">
        <v>23</v>
      </c>
      <c r="C19" t="s">
        <v>24</v>
      </c>
      <c r="D19">
        <v>22158.93</v>
      </c>
      <c r="E19" t="s">
        <v>9</v>
      </c>
      <c r="F19" t="str">
        <f t="shared" si="0"/>
        <v>Jul-2025</v>
      </c>
    </row>
    <row r="20" spans="1:6">
      <c r="A20" t="s">
        <v>43</v>
      </c>
      <c r="B20" t="s">
        <v>44</v>
      </c>
      <c r="C20" t="s">
        <v>45</v>
      </c>
      <c r="D20">
        <v>20702.14</v>
      </c>
      <c r="E20" t="s">
        <v>9</v>
      </c>
      <c r="F20" t="str">
        <f t="shared" si="0"/>
        <v>Jun-2025</v>
      </c>
    </row>
    <row r="21" spans="1:6">
      <c r="A21" t="s">
        <v>46</v>
      </c>
      <c r="B21" t="s">
        <v>11</v>
      </c>
      <c r="C21" t="s">
        <v>26</v>
      </c>
      <c r="D21">
        <v>20457.419999999998</v>
      </c>
      <c r="E21" t="s">
        <v>9</v>
      </c>
      <c r="F21" t="str">
        <f t="shared" si="0"/>
        <v>Jun-2025</v>
      </c>
    </row>
    <row r="22" spans="1:6">
      <c r="A22" t="s">
        <v>47</v>
      </c>
      <c r="B22" t="s">
        <v>39</v>
      </c>
      <c r="C22" t="s">
        <v>48</v>
      </c>
      <c r="D22">
        <v>20442.740000000002</v>
      </c>
      <c r="E22" t="s">
        <v>9</v>
      </c>
      <c r="F22" t="str">
        <f t="shared" si="0"/>
        <v>Jul-2025</v>
      </c>
    </row>
    <row r="23" spans="1:6">
      <c r="A23" t="s">
        <v>49</v>
      </c>
      <c r="B23" t="s">
        <v>32</v>
      </c>
      <c r="C23" t="s">
        <v>50</v>
      </c>
      <c r="D23">
        <v>19819.91</v>
      </c>
      <c r="E23" t="s">
        <v>9</v>
      </c>
      <c r="F23" t="str">
        <f t="shared" si="0"/>
        <v>Jul-2025</v>
      </c>
    </row>
    <row r="24" spans="1:6">
      <c r="A24" t="s">
        <v>51</v>
      </c>
      <c r="B24" t="s">
        <v>20</v>
      </c>
      <c r="C24" t="s">
        <v>30</v>
      </c>
      <c r="D24">
        <v>19798.41</v>
      </c>
      <c r="E24" t="s">
        <v>9</v>
      </c>
      <c r="F24" t="str">
        <f t="shared" si="0"/>
        <v>Jun-2025</v>
      </c>
    </row>
    <row r="25" spans="1:6">
      <c r="A25" t="s">
        <v>52</v>
      </c>
      <c r="B25" t="s">
        <v>32</v>
      </c>
      <c r="C25" t="s">
        <v>33</v>
      </c>
      <c r="D25">
        <v>19700.43</v>
      </c>
      <c r="E25" t="s">
        <v>9</v>
      </c>
      <c r="F25" t="str">
        <f t="shared" si="0"/>
        <v>Jun-2025</v>
      </c>
    </row>
    <row r="26" spans="1:6">
      <c r="A26" t="s">
        <v>27</v>
      </c>
      <c r="B26" t="s">
        <v>7</v>
      </c>
      <c r="C26" t="s">
        <v>8</v>
      </c>
      <c r="D26">
        <v>19490.349999999999</v>
      </c>
      <c r="E26" t="s">
        <v>9</v>
      </c>
      <c r="F26" t="str">
        <f t="shared" si="0"/>
        <v>Jul-2025</v>
      </c>
    </row>
    <row r="27" spans="1:6">
      <c r="A27" t="s">
        <v>53</v>
      </c>
      <c r="B27" t="s">
        <v>54</v>
      </c>
      <c r="C27" t="s">
        <v>55</v>
      </c>
      <c r="D27">
        <v>17183.96</v>
      </c>
      <c r="E27" t="s">
        <v>56</v>
      </c>
      <c r="F27" t="str">
        <f t="shared" si="0"/>
        <v>Jun-2025</v>
      </c>
    </row>
    <row r="28" spans="1:6">
      <c r="A28" t="s">
        <v>57</v>
      </c>
      <c r="B28" t="s">
        <v>7</v>
      </c>
      <c r="C28" t="s">
        <v>8</v>
      </c>
      <c r="D28">
        <v>16657.439999999999</v>
      </c>
      <c r="E28" t="s">
        <v>9</v>
      </c>
      <c r="F28" t="str">
        <f t="shared" si="0"/>
        <v>Jul-2025</v>
      </c>
    </row>
    <row r="29" spans="1:6">
      <c r="A29" t="s">
        <v>49</v>
      </c>
      <c r="B29" t="s">
        <v>39</v>
      </c>
      <c r="C29" t="s">
        <v>48</v>
      </c>
      <c r="D29">
        <v>16311.36</v>
      </c>
      <c r="E29" t="s">
        <v>9</v>
      </c>
      <c r="F29" t="str">
        <f t="shared" si="0"/>
        <v>Jul-2025</v>
      </c>
    </row>
    <row r="30" spans="1:6">
      <c r="A30" t="s">
        <v>58</v>
      </c>
      <c r="B30" t="s">
        <v>17</v>
      </c>
      <c r="C30" t="s">
        <v>18</v>
      </c>
      <c r="D30">
        <v>16269.27</v>
      </c>
      <c r="E30" t="s">
        <v>9</v>
      </c>
      <c r="F30" t="str">
        <f t="shared" si="0"/>
        <v>Jun-2025</v>
      </c>
    </row>
    <row r="31" spans="1:6">
      <c r="A31" t="s">
        <v>59</v>
      </c>
      <c r="B31" t="s">
        <v>17</v>
      </c>
      <c r="C31" t="s">
        <v>29</v>
      </c>
      <c r="D31">
        <v>13735.96</v>
      </c>
      <c r="E31" t="s">
        <v>9</v>
      </c>
      <c r="F31" t="str">
        <f t="shared" si="0"/>
        <v>Jul-2025</v>
      </c>
    </row>
    <row r="32" spans="1:6">
      <c r="A32" t="s">
        <v>60</v>
      </c>
      <c r="B32" t="s">
        <v>20</v>
      </c>
      <c r="C32" t="s">
        <v>61</v>
      </c>
      <c r="D32">
        <v>13361.67</v>
      </c>
      <c r="E32" t="s">
        <v>9</v>
      </c>
      <c r="F32" t="str">
        <f t="shared" si="0"/>
        <v>Jun-2025</v>
      </c>
    </row>
    <row r="33" spans="1:6">
      <c r="A33" t="s">
        <v>62</v>
      </c>
      <c r="B33" t="s">
        <v>14</v>
      </c>
      <c r="C33" t="s">
        <v>15</v>
      </c>
      <c r="D33">
        <v>13122.78</v>
      </c>
      <c r="E33" t="s">
        <v>9</v>
      </c>
      <c r="F33" t="str">
        <f t="shared" si="0"/>
        <v>Jun-2025</v>
      </c>
    </row>
    <row r="34" spans="1:6">
      <c r="A34" t="s">
        <v>63</v>
      </c>
      <c r="B34" t="s">
        <v>44</v>
      </c>
      <c r="C34" t="s">
        <v>64</v>
      </c>
      <c r="D34">
        <v>12164.31</v>
      </c>
      <c r="E34" t="s">
        <v>9</v>
      </c>
      <c r="F34" t="str">
        <f t="shared" ref="F34:F51" si="1">TEXT(A34, "MMM-YYYY")</f>
        <v>May-2025</v>
      </c>
    </row>
    <row r="35" spans="1:6">
      <c r="A35" t="s">
        <v>65</v>
      </c>
      <c r="B35" t="s">
        <v>11</v>
      </c>
      <c r="C35" t="s">
        <v>12</v>
      </c>
      <c r="D35">
        <v>11232.49</v>
      </c>
      <c r="E35" t="s">
        <v>9</v>
      </c>
      <c r="F35" t="str">
        <f t="shared" si="1"/>
        <v>May-2025</v>
      </c>
    </row>
    <row r="36" spans="1:6">
      <c r="A36" t="s">
        <v>66</v>
      </c>
      <c r="B36" t="s">
        <v>54</v>
      </c>
      <c r="C36" t="s">
        <v>67</v>
      </c>
      <c r="D36">
        <v>10359.370000000001</v>
      </c>
      <c r="E36" t="s">
        <v>56</v>
      </c>
      <c r="F36" t="str">
        <f t="shared" si="1"/>
        <v>Jun-2025</v>
      </c>
    </row>
    <row r="37" spans="1:6">
      <c r="A37" t="s">
        <v>68</v>
      </c>
      <c r="B37" t="s">
        <v>44</v>
      </c>
      <c r="C37" t="s">
        <v>69</v>
      </c>
      <c r="D37">
        <v>8919</v>
      </c>
      <c r="E37" t="s">
        <v>9</v>
      </c>
      <c r="F37" t="str">
        <f t="shared" si="1"/>
        <v>Jun-2025</v>
      </c>
    </row>
    <row r="38" spans="1:6">
      <c r="A38" t="s">
        <v>70</v>
      </c>
      <c r="B38" t="s">
        <v>54</v>
      </c>
      <c r="C38" t="s">
        <v>55</v>
      </c>
      <c r="D38">
        <v>7753.22</v>
      </c>
      <c r="E38" t="s">
        <v>56</v>
      </c>
      <c r="F38" t="str">
        <f t="shared" si="1"/>
        <v>May-2025</v>
      </c>
    </row>
    <row r="39" spans="1:6">
      <c r="A39" s="4">
        <v>45863</v>
      </c>
      <c r="B39" t="s">
        <v>32</v>
      </c>
      <c r="C39" t="s">
        <v>37</v>
      </c>
      <c r="D39">
        <v>7688.25</v>
      </c>
      <c r="E39" t="s">
        <v>9</v>
      </c>
      <c r="F39" t="str">
        <f t="shared" si="1"/>
        <v>Jul-2025</v>
      </c>
    </row>
    <row r="40" spans="1:6">
      <c r="A40" t="s">
        <v>71</v>
      </c>
      <c r="B40" t="s">
        <v>44</v>
      </c>
      <c r="C40" t="s">
        <v>64</v>
      </c>
      <c r="D40">
        <v>6580.84</v>
      </c>
      <c r="E40" t="s">
        <v>9</v>
      </c>
      <c r="F40" t="str">
        <f t="shared" si="1"/>
        <v>May-2025</v>
      </c>
    </row>
    <row r="41" spans="1:6">
      <c r="A41" t="s">
        <v>72</v>
      </c>
      <c r="B41" t="s">
        <v>32</v>
      </c>
      <c r="C41" t="s">
        <v>37</v>
      </c>
      <c r="D41">
        <v>5241.07</v>
      </c>
      <c r="E41" t="s">
        <v>9</v>
      </c>
      <c r="F41" t="str">
        <f t="shared" si="1"/>
        <v>Jun-2025</v>
      </c>
    </row>
    <row r="42" spans="1:6">
      <c r="A42" t="s">
        <v>73</v>
      </c>
      <c r="B42" t="s">
        <v>14</v>
      </c>
      <c r="C42" t="s">
        <v>74</v>
      </c>
      <c r="D42">
        <v>4312.18</v>
      </c>
      <c r="E42" t="s">
        <v>9</v>
      </c>
      <c r="F42" t="str">
        <f t="shared" si="1"/>
        <v>May-2025</v>
      </c>
    </row>
    <row r="43" spans="1:6">
      <c r="A43" t="s">
        <v>43</v>
      </c>
      <c r="B43" t="s">
        <v>11</v>
      </c>
      <c r="C43" t="s">
        <v>26</v>
      </c>
      <c r="D43">
        <v>4257.63</v>
      </c>
      <c r="E43" t="s">
        <v>9</v>
      </c>
      <c r="F43" t="str">
        <f t="shared" si="1"/>
        <v>Jun-2025</v>
      </c>
    </row>
    <row r="44" spans="1:6">
      <c r="A44" t="s">
        <v>60</v>
      </c>
      <c r="B44" t="s">
        <v>44</v>
      </c>
      <c r="C44" t="s">
        <v>64</v>
      </c>
      <c r="D44">
        <v>3991.46</v>
      </c>
      <c r="E44" t="s">
        <v>9</v>
      </c>
      <c r="F44" t="str">
        <f t="shared" si="1"/>
        <v>Jun-2025</v>
      </c>
    </row>
    <row r="45" spans="1:6">
      <c r="A45" t="s">
        <v>75</v>
      </c>
      <c r="B45" t="s">
        <v>54</v>
      </c>
      <c r="C45" t="s">
        <v>55</v>
      </c>
      <c r="D45">
        <v>3313.52</v>
      </c>
      <c r="E45" t="s">
        <v>56</v>
      </c>
      <c r="F45" t="str">
        <f t="shared" si="1"/>
        <v>Jul-2025</v>
      </c>
    </row>
    <row r="46" spans="1:6">
      <c r="A46" t="s">
        <v>76</v>
      </c>
      <c r="B46" t="s">
        <v>39</v>
      </c>
      <c r="C46" t="s">
        <v>40</v>
      </c>
      <c r="D46">
        <v>2598.14</v>
      </c>
      <c r="E46" t="s">
        <v>9</v>
      </c>
      <c r="F46" t="str">
        <f t="shared" si="1"/>
        <v>Jul-2025</v>
      </c>
    </row>
    <row r="47" spans="1:6">
      <c r="A47" t="s">
        <v>73</v>
      </c>
      <c r="B47" t="s">
        <v>11</v>
      </c>
      <c r="C47" t="s">
        <v>26</v>
      </c>
      <c r="D47">
        <v>2468.02</v>
      </c>
      <c r="E47" t="s">
        <v>9</v>
      </c>
      <c r="F47" t="str">
        <f t="shared" si="1"/>
        <v>May-2025</v>
      </c>
    </row>
    <row r="48" spans="1:6">
      <c r="A48" t="s">
        <v>71</v>
      </c>
      <c r="B48" t="s">
        <v>77</v>
      </c>
      <c r="C48" t="s">
        <v>78</v>
      </c>
      <c r="D48">
        <v>1963.76</v>
      </c>
      <c r="E48" t="s">
        <v>56</v>
      </c>
      <c r="F48" t="str">
        <f t="shared" si="1"/>
        <v>May-2025</v>
      </c>
    </row>
    <row r="49" spans="1:6">
      <c r="A49" t="s">
        <v>47</v>
      </c>
      <c r="B49" t="s">
        <v>54</v>
      </c>
      <c r="C49" t="s">
        <v>55</v>
      </c>
      <c r="D49">
        <v>1893.42</v>
      </c>
      <c r="E49" t="s">
        <v>56</v>
      </c>
      <c r="F49" t="str">
        <f t="shared" si="1"/>
        <v>Jul-2025</v>
      </c>
    </row>
    <row r="50" spans="1:6">
      <c r="A50" t="s">
        <v>79</v>
      </c>
      <c r="B50" t="s">
        <v>54</v>
      </c>
      <c r="C50" t="s">
        <v>55</v>
      </c>
      <c r="D50">
        <v>872.26</v>
      </c>
      <c r="E50" t="s">
        <v>56</v>
      </c>
      <c r="F50" t="str">
        <f t="shared" si="1"/>
        <v>May-2025</v>
      </c>
    </row>
    <row r="51" spans="1:6">
      <c r="A51" t="s">
        <v>80</v>
      </c>
      <c r="B51" t="s">
        <v>44</v>
      </c>
      <c r="C51" t="s">
        <v>64</v>
      </c>
      <c r="D51">
        <v>847.29</v>
      </c>
      <c r="E51" t="s">
        <v>9</v>
      </c>
      <c r="F51" t="str">
        <f t="shared" si="1"/>
        <v>May-2025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7B1D-CF98-4DD3-9D33-B499ECD63EBC}">
  <dimension ref="Z8"/>
  <sheetViews>
    <sheetView showGridLines="0" showRowColHeaders="0" tabSelected="1" topLeftCell="B1" workbookViewId="0">
      <selection activeCell="AC44" sqref="AC44"/>
    </sheetView>
  </sheetViews>
  <sheetFormatPr defaultColWidth="9.140625" defaultRowHeight="14.45"/>
  <cols>
    <col min="1" max="16384" width="9.140625" style="7"/>
  </cols>
  <sheetData>
    <row r="8" spans="26:26">
      <c r="Z8" s="7" t="s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381A-8FC5-482B-ACA1-854965C4E1CF}">
  <dimension ref="A3:D8"/>
  <sheetViews>
    <sheetView workbookViewId="0">
      <selection activeCell="F3" sqref="F3"/>
    </sheetView>
  </sheetViews>
  <sheetFormatPr defaultRowHeight="14.45"/>
  <cols>
    <col min="1" max="1" width="14.85546875" bestFit="1" customWidth="1"/>
    <col min="2" max="2" width="36.5703125" bestFit="1" customWidth="1"/>
    <col min="3" max="3" width="9" bestFit="1" customWidth="1"/>
    <col min="4" max="4" width="11.42578125" bestFit="1" customWidth="1"/>
    <col min="6" max="6" width="11.140625" bestFit="1" customWidth="1"/>
    <col min="7" max="7" width="36.5703125" bestFit="1" customWidth="1"/>
    <col min="8" max="8" width="10.42578125" bestFit="1" customWidth="1"/>
    <col min="9" max="9" width="10.140625" bestFit="1" customWidth="1"/>
    <col min="10" max="10" width="20.7109375" bestFit="1" customWidth="1"/>
  </cols>
  <sheetData>
    <row r="3" spans="1:4">
      <c r="A3" s="3" t="s">
        <v>82</v>
      </c>
      <c r="B3" s="3" t="s">
        <v>4</v>
      </c>
    </row>
    <row r="4" spans="1:4">
      <c r="A4" s="3" t="s">
        <v>5</v>
      </c>
      <c r="B4" t="s">
        <v>9</v>
      </c>
      <c r="C4" t="s">
        <v>56</v>
      </c>
      <c r="D4" t="s">
        <v>83</v>
      </c>
    </row>
    <row r="5" spans="1:4">
      <c r="A5" t="s">
        <v>84</v>
      </c>
      <c r="B5">
        <v>340046.04</v>
      </c>
      <c r="C5">
        <v>5206.9400000000005</v>
      </c>
      <c r="D5">
        <v>345252.98</v>
      </c>
    </row>
    <row r="6" spans="1:4">
      <c r="A6" t="s">
        <v>85</v>
      </c>
      <c r="B6">
        <v>222312.68000000002</v>
      </c>
      <c r="C6">
        <v>27543.33</v>
      </c>
      <c r="D6">
        <v>249856.01</v>
      </c>
    </row>
    <row r="7" spans="1:4">
      <c r="A7" t="s">
        <v>86</v>
      </c>
      <c r="B7">
        <v>203323.59999999995</v>
      </c>
      <c r="C7">
        <v>10589.24</v>
      </c>
      <c r="D7">
        <v>213912.83999999994</v>
      </c>
    </row>
    <row r="8" spans="1:4">
      <c r="A8" t="s">
        <v>83</v>
      </c>
      <c r="B8">
        <v>765682.32</v>
      </c>
      <c r="C8">
        <v>43339.51</v>
      </c>
      <c r="D8">
        <v>809021.83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931D-4261-4E5B-AB8F-C9BDB8C0D5CB}">
  <dimension ref="A1:E4"/>
  <sheetViews>
    <sheetView workbookViewId="0">
      <selection activeCell="A4" sqref="A4"/>
    </sheetView>
  </sheetViews>
  <sheetFormatPr defaultRowHeight="14.45"/>
  <sheetData>
    <row r="1" spans="1:5">
      <c r="A1" t="s">
        <v>5</v>
      </c>
      <c r="B1" t="s">
        <v>56</v>
      </c>
      <c r="C1" t="s">
        <v>9</v>
      </c>
      <c r="D1" t="s">
        <v>87</v>
      </c>
      <c r="E1" t="s">
        <v>88</v>
      </c>
    </row>
    <row r="2" spans="1:5">
      <c r="A2" s="5">
        <v>45778</v>
      </c>
      <c r="B2" s="6">
        <f>SUMIFS(Inputs!D:D, Inputs!E:E, "Income", Inputs!F:F, A2)</f>
        <v>10589.24</v>
      </c>
      <c r="C2">
        <f>SUMIFS(Inputs!D:D, Inputs!E:E, "Expense", Inputs!F:F, A2)</f>
        <v>203323.59999999998</v>
      </c>
      <c r="D2">
        <f t="shared" ref="D2:D4" si="0">C2-B2</f>
        <v>192734.36</v>
      </c>
      <c r="E2">
        <v>192734.4</v>
      </c>
    </row>
    <row r="3" spans="1:5">
      <c r="A3" s="5">
        <v>45809</v>
      </c>
      <c r="B3">
        <f>SUMIFS(Inputs!D:D, Inputs!E:E, "Income", Inputs!F:F, A3)</f>
        <v>27543.33</v>
      </c>
      <c r="C3">
        <f>SUMIFS(Inputs!D:D, Inputs!E:E, "Expense", Inputs!F:F, A3)</f>
        <v>222312.68</v>
      </c>
      <c r="D3">
        <f t="shared" si="0"/>
        <v>194769.34999999998</v>
      </c>
      <c r="E3">
        <f>387503.71</f>
        <v>387503.71</v>
      </c>
    </row>
    <row r="4" spans="1:5">
      <c r="A4" s="5">
        <v>45839</v>
      </c>
      <c r="B4" s="6">
        <f>SUMIFS(Inputs!D:D, Inputs!E:E, "Income", Inputs!F:F, A4)</f>
        <v>5206.9400000000005</v>
      </c>
      <c r="C4">
        <f>SUMIFS(Inputs!D:D, Inputs!E:E, "Expense", Inputs!F:F, A4)</f>
        <v>340046.04</v>
      </c>
      <c r="D4">
        <f t="shared" si="0"/>
        <v>334839.09999999998</v>
      </c>
      <c r="E4">
        <v>722342.8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60DD-0D2D-4FA7-AD74-5E821C25AA88}">
  <dimension ref="A1:B13"/>
  <sheetViews>
    <sheetView workbookViewId="0">
      <selection activeCell="E8" sqref="E8"/>
    </sheetView>
  </sheetViews>
  <sheetFormatPr defaultRowHeight="14.45"/>
  <cols>
    <col min="1" max="1" width="13.85546875" bestFit="1" customWidth="1"/>
    <col min="2" max="2" width="14.85546875" bestFit="1" customWidth="1"/>
  </cols>
  <sheetData>
    <row r="1" spans="1:2">
      <c r="A1" s="3" t="s">
        <v>4</v>
      </c>
      <c r="B1" t="s">
        <v>9</v>
      </c>
    </row>
    <row r="3" spans="1:2">
      <c r="A3" s="3" t="s">
        <v>1</v>
      </c>
      <c r="B3" t="s">
        <v>82</v>
      </c>
    </row>
    <row r="4" spans="1:2">
      <c r="A4" t="s">
        <v>32</v>
      </c>
      <c r="B4">
        <v>123069.9</v>
      </c>
    </row>
    <row r="5" spans="1:2">
      <c r="A5" t="s">
        <v>44</v>
      </c>
      <c r="B5">
        <v>53205.039999999994</v>
      </c>
    </row>
    <row r="6" spans="1:2">
      <c r="A6" t="s">
        <v>14</v>
      </c>
      <c r="B6">
        <v>94176.199999999983</v>
      </c>
    </row>
    <row r="7" spans="1:2">
      <c r="A7" t="s">
        <v>39</v>
      </c>
      <c r="B7">
        <v>62214.94</v>
      </c>
    </row>
    <row r="8" spans="1:2">
      <c r="A8" t="s">
        <v>17</v>
      </c>
      <c r="B8">
        <v>109064.6</v>
      </c>
    </row>
    <row r="9" spans="1:2">
      <c r="A9" t="s">
        <v>7</v>
      </c>
      <c r="B9">
        <v>65396.76999999999</v>
      </c>
    </row>
    <row r="10" spans="1:2">
      <c r="A10" t="s">
        <v>11</v>
      </c>
      <c r="B10">
        <v>121224.34</v>
      </c>
    </row>
    <row r="11" spans="1:2">
      <c r="A11" t="s">
        <v>20</v>
      </c>
      <c r="B11">
        <v>87492.06</v>
      </c>
    </row>
    <row r="12" spans="1:2">
      <c r="A12" t="s">
        <v>23</v>
      </c>
      <c r="B12">
        <v>49838.47</v>
      </c>
    </row>
    <row r="13" spans="1:2">
      <c r="A13" t="s">
        <v>83</v>
      </c>
      <c r="B13">
        <v>765682.32000000007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E598-4D22-4960-A4DA-4E95FE10470B}">
  <dimension ref="A1:B40"/>
  <sheetViews>
    <sheetView workbookViewId="0">
      <selection activeCell="N12" sqref="N12"/>
    </sheetView>
  </sheetViews>
  <sheetFormatPr defaultRowHeight="14.45"/>
  <cols>
    <col min="1" max="1" width="11.42578125" bestFit="1" customWidth="1"/>
    <col min="2" max="2" width="14.85546875" bestFit="1" customWidth="1"/>
  </cols>
  <sheetData>
    <row r="1" spans="1:2">
      <c r="A1" s="3" t="s">
        <v>4</v>
      </c>
      <c r="B1" t="s">
        <v>9</v>
      </c>
    </row>
    <row r="3" spans="1:2">
      <c r="A3" s="3" t="s">
        <v>0</v>
      </c>
      <c r="B3" t="s">
        <v>82</v>
      </c>
    </row>
    <row r="4" spans="1:2">
      <c r="A4" t="s">
        <v>10</v>
      </c>
      <c r="B4">
        <v>29173.31</v>
      </c>
    </row>
    <row r="5" spans="1:2">
      <c r="A5" t="s">
        <v>35</v>
      </c>
      <c r="B5">
        <v>24151.13</v>
      </c>
    </row>
    <row r="6" spans="1:2">
      <c r="A6" t="s">
        <v>65</v>
      </c>
      <c r="B6">
        <v>11232.49</v>
      </c>
    </row>
    <row r="7" spans="1:2">
      <c r="A7" t="s">
        <v>19</v>
      </c>
      <c r="B7">
        <v>28738.87</v>
      </c>
    </row>
    <row r="8" spans="1:2">
      <c r="A8" t="s">
        <v>63</v>
      </c>
      <c r="B8">
        <v>12164.31</v>
      </c>
    </row>
    <row r="9" spans="1:2">
      <c r="A9" t="s">
        <v>73</v>
      </c>
      <c r="B9">
        <v>6780.2000000000007</v>
      </c>
    </row>
    <row r="10" spans="1:2">
      <c r="A10" t="s">
        <v>13</v>
      </c>
      <c r="B10">
        <v>29108.44</v>
      </c>
    </row>
    <row r="11" spans="1:2">
      <c r="A11" t="s">
        <v>22</v>
      </c>
      <c r="B11">
        <v>27679.54</v>
      </c>
    </row>
    <row r="12" spans="1:2">
      <c r="A12" t="s">
        <v>80</v>
      </c>
      <c r="B12">
        <v>847.29</v>
      </c>
    </row>
    <row r="13" spans="1:2">
      <c r="A13" t="s">
        <v>25</v>
      </c>
      <c r="B13">
        <v>26867.18</v>
      </c>
    </row>
    <row r="14" spans="1:2">
      <c r="A14" t="s">
        <v>71</v>
      </c>
      <c r="B14">
        <v>6580.84</v>
      </c>
    </row>
    <row r="15" spans="1:2">
      <c r="A15" t="s">
        <v>43</v>
      </c>
      <c r="B15">
        <v>24959.77</v>
      </c>
    </row>
    <row r="16" spans="1:2">
      <c r="A16" t="s">
        <v>72</v>
      </c>
      <c r="B16">
        <v>5241.07</v>
      </c>
    </row>
    <row r="17" spans="1:2">
      <c r="A17" t="s">
        <v>68</v>
      </c>
      <c r="B17">
        <v>8919</v>
      </c>
    </row>
    <row r="18" spans="1:2">
      <c r="A18" t="s">
        <v>62</v>
      </c>
      <c r="B18">
        <v>13122.78</v>
      </c>
    </row>
    <row r="19" spans="1:2">
      <c r="A19" t="s">
        <v>58</v>
      </c>
      <c r="B19">
        <v>16269.27</v>
      </c>
    </row>
    <row r="20" spans="1:2">
      <c r="A20" t="s">
        <v>6</v>
      </c>
      <c r="B20">
        <v>29248.98</v>
      </c>
    </row>
    <row r="21" spans="1:2">
      <c r="A21" t="s">
        <v>51</v>
      </c>
      <c r="B21">
        <v>19798.41</v>
      </c>
    </row>
    <row r="22" spans="1:2">
      <c r="A22" t="s">
        <v>46</v>
      </c>
      <c r="B22">
        <v>20457.419999999998</v>
      </c>
    </row>
    <row r="23" spans="1:2">
      <c r="A23" t="s">
        <v>34</v>
      </c>
      <c r="B23">
        <v>24925.16</v>
      </c>
    </row>
    <row r="24" spans="1:2">
      <c r="A24" t="s">
        <v>42</v>
      </c>
      <c r="B24">
        <v>22317.26</v>
      </c>
    </row>
    <row r="25" spans="1:2">
      <c r="A25" t="s">
        <v>60</v>
      </c>
      <c r="B25">
        <v>17353.13</v>
      </c>
    </row>
    <row r="26" spans="1:2">
      <c r="A26" t="s">
        <v>52</v>
      </c>
      <c r="B26">
        <v>19700.43</v>
      </c>
    </row>
    <row r="27" spans="1:2">
      <c r="A27" t="s">
        <v>27</v>
      </c>
      <c r="B27">
        <v>46258.64</v>
      </c>
    </row>
    <row r="28" spans="1:2">
      <c r="A28" t="s">
        <v>41</v>
      </c>
      <c r="B28">
        <v>44866.57</v>
      </c>
    </row>
    <row r="29" spans="1:2">
      <c r="A29" t="s">
        <v>57</v>
      </c>
      <c r="B29">
        <v>16657.439999999999</v>
      </c>
    </row>
    <row r="30" spans="1:2">
      <c r="A30" t="s">
        <v>36</v>
      </c>
      <c r="B30">
        <v>23334.43</v>
      </c>
    </row>
    <row r="31" spans="1:2">
      <c r="A31" t="s">
        <v>59</v>
      </c>
      <c r="B31">
        <v>13735.96</v>
      </c>
    </row>
    <row r="32" spans="1:2">
      <c r="A32" t="s">
        <v>28</v>
      </c>
      <c r="B32">
        <v>51417.369999999995</v>
      </c>
    </row>
    <row r="33" spans="1:2">
      <c r="A33" t="s">
        <v>38</v>
      </c>
      <c r="B33">
        <v>22862.7</v>
      </c>
    </row>
    <row r="34" spans="1:2">
      <c r="A34" t="s">
        <v>16</v>
      </c>
      <c r="B34">
        <v>29083.98</v>
      </c>
    </row>
    <row r="35" spans="1:2">
      <c r="A35" t="s">
        <v>47</v>
      </c>
      <c r="B35">
        <v>20442.740000000002</v>
      </c>
    </row>
    <row r="36" spans="1:2">
      <c r="A36" t="s">
        <v>76</v>
      </c>
      <c r="B36">
        <v>2598.14</v>
      </c>
    </row>
    <row r="37" spans="1:2">
      <c r="A37" t="s">
        <v>49</v>
      </c>
      <c r="B37">
        <v>36131.270000000004</v>
      </c>
    </row>
    <row r="38" spans="1:2">
      <c r="A38" t="s">
        <v>31</v>
      </c>
      <c r="B38">
        <v>24968.55</v>
      </c>
    </row>
    <row r="39" spans="1:2">
      <c r="A39" s="4">
        <v>45863</v>
      </c>
      <c r="B39">
        <v>7688.25</v>
      </c>
    </row>
    <row r="40" spans="1:2">
      <c r="A40" t="s">
        <v>83</v>
      </c>
      <c r="B40">
        <v>765682.32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8B74-F7FD-4A4D-A8EF-EAE480E4FFF7}">
  <dimension ref="A1:B55"/>
  <sheetViews>
    <sheetView workbookViewId="0">
      <selection activeCell="A2" sqref="A2"/>
    </sheetView>
  </sheetViews>
  <sheetFormatPr defaultRowHeight="14.45"/>
  <cols>
    <col min="1" max="1" width="11.42578125" bestFit="1" customWidth="1"/>
    <col min="2" max="2" width="7.5703125" bestFit="1" customWidth="1"/>
  </cols>
  <sheetData>
    <row r="1" spans="1:2">
      <c r="A1" s="3" t="s">
        <v>4</v>
      </c>
      <c r="B1" t="s">
        <v>89</v>
      </c>
    </row>
    <row r="3" spans="1:2">
      <c r="A3" s="3" t="s">
        <v>3</v>
      </c>
    </row>
    <row r="4" spans="1:2">
      <c r="A4">
        <v>847.29</v>
      </c>
    </row>
    <row r="5" spans="1:2">
      <c r="A5">
        <v>872.26</v>
      </c>
    </row>
    <row r="6" spans="1:2">
      <c r="A6">
        <v>1893.42</v>
      </c>
    </row>
    <row r="7" spans="1:2">
      <c r="A7">
        <v>1963.76</v>
      </c>
    </row>
    <row r="8" spans="1:2">
      <c r="A8">
        <v>2468.02</v>
      </c>
    </row>
    <row r="9" spans="1:2">
      <c r="A9">
        <v>2598.14</v>
      </c>
    </row>
    <row r="10" spans="1:2">
      <c r="A10">
        <v>3313.52</v>
      </c>
    </row>
    <row r="11" spans="1:2">
      <c r="A11">
        <v>3991.46</v>
      </c>
    </row>
    <row r="12" spans="1:2">
      <c r="A12">
        <v>4257.63</v>
      </c>
    </row>
    <row r="13" spans="1:2">
      <c r="A13">
        <v>4312.18</v>
      </c>
    </row>
    <row r="14" spans="1:2">
      <c r="A14">
        <v>5241.07</v>
      </c>
    </row>
    <row r="15" spans="1:2">
      <c r="A15">
        <v>6580.84</v>
      </c>
    </row>
    <row r="16" spans="1:2">
      <c r="A16">
        <v>7688.25</v>
      </c>
    </row>
    <row r="17" spans="1:1">
      <c r="A17">
        <v>7753.22</v>
      </c>
    </row>
    <row r="18" spans="1:1">
      <c r="A18">
        <v>8919</v>
      </c>
    </row>
    <row r="19" spans="1:1">
      <c r="A19">
        <v>10359.370000000001</v>
      </c>
    </row>
    <row r="20" spans="1:1">
      <c r="A20">
        <v>11232.49</v>
      </c>
    </row>
    <row r="21" spans="1:1">
      <c r="A21">
        <v>12164.31</v>
      </c>
    </row>
    <row r="22" spans="1:1">
      <c r="A22">
        <v>13122.78</v>
      </c>
    </row>
    <row r="23" spans="1:1">
      <c r="A23">
        <v>13361.67</v>
      </c>
    </row>
    <row r="24" spans="1:1">
      <c r="A24">
        <v>13735.96</v>
      </c>
    </row>
    <row r="25" spans="1:1">
      <c r="A25">
        <v>16269.27</v>
      </c>
    </row>
    <row r="26" spans="1:1">
      <c r="A26">
        <v>16311.36</v>
      </c>
    </row>
    <row r="27" spans="1:1">
      <c r="A27">
        <v>16657.439999999999</v>
      </c>
    </row>
    <row r="28" spans="1:1">
      <c r="A28">
        <v>17183.96</v>
      </c>
    </row>
    <row r="29" spans="1:1">
      <c r="A29">
        <v>19490.349999999999</v>
      </c>
    </row>
    <row r="30" spans="1:1">
      <c r="A30">
        <v>19700.43</v>
      </c>
    </row>
    <row r="31" spans="1:1">
      <c r="A31">
        <v>19798.41</v>
      </c>
    </row>
    <row r="32" spans="1:1">
      <c r="A32">
        <v>19819.91</v>
      </c>
    </row>
    <row r="33" spans="1:1">
      <c r="A33">
        <v>20442.740000000002</v>
      </c>
    </row>
    <row r="34" spans="1:1">
      <c r="A34">
        <v>20457.419999999998</v>
      </c>
    </row>
    <row r="35" spans="1:1">
      <c r="A35">
        <v>20702.14</v>
      </c>
    </row>
    <row r="36" spans="1:1">
      <c r="A36">
        <v>22158.93</v>
      </c>
    </row>
    <row r="37" spans="1:1">
      <c r="A37">
        <v>22317.26</v>
      </c>
    </row>
    <row r="38" spans="1:1">
      <c r="A38">
        <v>22707.64</v>
      </c>
    </row>
    <row r="39" spans="1:1">
      <c r="A39">
        <v>22862.7</v>
      </c>
    </row>
    <row r="40" spans="1:1">
      <c r="A40">
        <v>23334.43</v>
      </c>
    </row>
    <row r="41" spans="1:1">
      <c r="A41">
        <v>24151.13</v>
      </c>
    </row>
    <row r="42" spans="1:1">
      <c r="A42">
        <v>24925.16</v>
      </c>
    </row>
    <row r="43" spans="1:1">
      <c r="A43">
        <v>24968.55</v>
      </c>
    </row>
    <row r="44" spans="1:1">
      <c r="A44">
        <v>25593.11</v>
      </c>
    </row>
    <row r="45" spans="1:1">
      <c r="A45">
        <v>25824.26</v>
      </c>
    </row>
    <row r="46" spans="1:1">
      <c r="A46">
        <v>26768.29</v>
      </c>
    </row>
    <row r="47" spans="1:1">
      <c r="A47">
        <v>26867.18</v>
      </c>
    </row>
    <row r="48" spans="1:1">
      <c r="A48">
        <v>27679.54</v>
      </c>
    </row>
    <row r="49" spans="1:1">
      <c r="A49">
        <v>28738.87</v>
      </c>
    </row>
    <row r="50" spans="1:1">
      <c r="A50">
        <v>29083.98</v>
      </c>
    </row>
    <row r="51" spans="1:1">
      <c r="A51">
        <v>29108.44</v>
      </c>
    </row>
    <row r="52" spans="1:1">
      <c r="A52">
        <v>29173.31</v>
      </c>
    </row>
    <row r="53" spans="1:1">
      <c r="A53">
        <v>29248.98</v>
      </c>
    </row>
    <row r="54" spans="1:1">
      <c r="A54" t="s">
        <v>90</v>
      </c>
    </row>
    <row r="55" spans="1:1">
      <c r="A5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2025-07-24T17:42:23Z</dcterms:created>
  <dcterms:modified xsi:type="dcterms:W3CDTF">2025-07-28T06:19:05Z</dcterms:modified>
  <cp:category/>
  <cp:contentStatus/>
</cp:coreProperties>
</file>