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C:\Users\presingh\Downloads\"/>
    </mc:Choice>
  </mc:AlternateContent>
  <xr:revisionPtr revIDLastSave="0" documentId="13_ncr:1_{E88CEBC5-C953-4D1D-9BB2-3273918ECBA1}" xr6:coauthVersionLast="46" xr6:coauthVersionMax="46" xr10:uidLastSave="{00000000-0000-0000-0000-000000000000}"/>
  <bookViews>
    <workbookView xWindow="-110" yWindow="-110" windowWidth="19420" windowHeight="10420" xr2:uid="{00000000-000D-0000-FFFF-FFFF00000000}"/>
  </bookViews>
  <sheets>
    <sheet name="Investment Proof Form" sheetId="4" r:id="rId1"/>
    <sheet name="Tax Note - Help" sheetId="12" r:id="rId2"/>
  </sheets>
  <definedNames>
    <definedName name="_xlnm._FilterDatabase" localSheetId="0" hidden="1">'Investment Proof Form'!#REF!</definedName>
    <definedName name="B._Interest_on_Housing_Loan__Second_self_occupied__vacant_property__u_s_24_b" localSheetId="1">'Tax Note - Help'!$D$27:$F$27</definedName>
    <definedName name="_xlnm.Print_Area" localSheetId="0">'Investment Proof Form'!$B$2:$O$99</definedName>
    <definedName name="_xlnm.Print_Area" localSheetId="1">'Tax Note - Help'!$B$1:$O$202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5" i="4" l="1"/>
  <c r="N36" i="4"/>
  <c r="N32" i="4"/>
  <c r="N28" i="4"/>
  <c r="N24" i="4"/>
  <c r="Q9" i="4" l="1"/>
  <c r="Q3" i="4"/>
  <c r="N34" i="4" l="1"/>
  <c r="X45" i="4"/>
  <c r="W45" i="4"/>
  <c r="V45" i="4"/>
  <c r="U45" i="4"/>
  <c r="T45" i="4"/>
  <c r="S45" i="4"/>
  <c r="N85" i="4" l="1"/>
  <c r="AC45" i="4"/>
  <c r="AB45" i="4"/>
  <c r="AA45" i="4"/>
  <c r="Z45" i="4"/>
  <c r="Y45" i="4"/>
  <c r="AC36" i="4"/>
  <c r="AB36" i="4"/>
  <c r="AA36" i="4"/>
  <c r="Z36" i="4"/>
  <c r="Y36" i="4"/>
  <c r="X36" i="4"/>
  <c r="W36" i="4"/>
  <c r="V36" i="4"/>
  <c r="U36" i="4"/>
  <c r="T36" i="4"/>
  <c r="S36" i="4"/>
  <c r="AC28" i="4"/>
  <c r="AB28" i="4"/>
  <c r="AA28" i="4"/>
  <c r="Z28" i="4"/>
  <c r="Y28" i="4"/>
  <c r="X28" i="4"/>
  <c r="W28" i="4"/>
  <c r="V28" i="4"/>
  <c r="U28" i="4"/>
  <c r="T28" i="4"/>
  <c r="S28" i="4"/>
  <c r="N26" i="4"/>
  <c r="N30" i="4"/>
  <c r="Q20" i="4"/>
  <c r="Q18" i="4"/>
  <c r="Q16" i="4"/>
  <c r="AD28" i="4" l="1"/>
  <c r="AD45" i="4"/>
  <c r="AD36" i="4"/>
  <c r="N35" i="4"/>
  <c r="Q43" i="4" l="1"/>
  <c r="Q34" i="4"/>
  <c r="Q26" i="4"/>
  <c r="N44" i="4" l="1"/>
  <c r="N43" i="4"/>
  <c r="N27" i="4"/>
  <c r="K19" i="4" l="1"/>
  <c r="AB19" i="4" l="1"/>
  <c r="X19" i="4"/>
  <c r="T19" i="4"/>
  <c r="W19" i="4"/>
  <c r="Z19" i="4"/>
  <c r="V19" i="4"/>
  <c r="AA19" i="4"/>
  <c r="S19" i="4"/>
  <c r="AC19" i="4"/>
  <c r="Y19" i="4"/>
  <c r="U19" i="4"/>
  <c r="V13" i="4"/>
  <c r="K15" i="4"/>
  <c r="K17" i="4"/>
  <c r="T24" i="4"/>
  <c r="Q14" i="4"/>
  <c r="AD19" i="4" l="1"/>
  <c r="Q19" i="4" s="1"/>
  <c r="AB17" i="4"/>
  <c r="X17" i="4"/>
  <c r="T17" i="4"/>
  <c r="AA17" i="4"/>
  <c r="S17" i="4"/>
  <c r="AC17" i="4"/>
  <c r="U17" i="4"/>
  <c r="W17" i="4"/>
  <c r="Z17" i="4"/>
  <c r="V17" i="4"/>
  <c r="Y17" i="4"/>
  <c r="AB15" i="4"/>
  <c r="X15" i="4"/>
  <c r="T15" i="4"/>
  <c r="AA15" i="4"/>
  <c r="W15" i="4"/>
  <c r="Y15" i="4"/>
  <c r="S15" i="4"/>
  <c r="Z15" i="4"/>
  <c r="V15" i="4"/>
  <c r="AC15" i="4"/>
  <c r="U15" i="4"/>
  <c r="AB13" i="4"/>
  <c r="X13" i="4"/>
  <c r="S13" i="4"/>
  <c r="Y13" i="4"/>
  <c r="U13" i="4"/>
  <c r="AA13" i="4"/>
  <c r="W13" i="4"/>
  <c r="Z13" i="4"/>
  <c r="AD17" i="4" l="1"/>
  <c r="Q17" i="4" s="1"/>
  <c r="AD15" i="4"/>
  <c r="Q15" i="4" s="1"/>
  <c r="Q8" i="4"/>
  <c r="Q30" i="4" l="1"/>
  <c r="Q22" i="4"/>
  <c r="K97" i="4" l="1"/>
  <c r="K96" i="4"/>
  <c r="AC41" i="4"/>
  <c r="AB41" i="4"/>
  <c r="AA41" i="4"/>
  <c r="Z41" i="4"/>
  <c r="Y41" i="4"/>
  <c r="X41" i="4"/>
  <c r="W41" i="4"/>
  <c r="V41" i="4"/>
  <c r="U41" i="4"/>
  <c r="T41" i="4"/>
  <c r="S41" i="4"/>
  <c r="AC24" i="4"/>
  <c r="AB24" i="4"/>
  <c r="AA24" i="4"/>
  <c r="Z24" i="4"/>
  <c r="Y24" i="4"/>
  <c r="X24" i="4"/>
  <c r="W24" i="4"/>
  <c r="V24" i="4"/>
  <c r="U24" i="4"/>
  <c r="S24" i="4"/>
  <c r="AC32" i="4"/>
  <c r="AB32" i="4"/>
  <c r="AA32" i="4"/>
  <c r="Z32" i="4"/>
  <c r="Y32" i="4"/>
  <c r="X32" i="4"/>
  <c r="W32" i="4"/>
  <c r="V32" i="4"/>
  <c r="U32" i="4"/>
  <c r="T32" i="4"/>
  <c r="S32" i="4"/>
  <c r="AC9" i="4"/>
  <c r="AB9" i="4"/>
  <c r="AA9" i="4"/>
  <c r="Z9" i="4"/>
  <c r="Y9" i="4"/>
  <c r="X9" i="4"/>
  <c r="W9" i="4"/>
  <c r="V9" i="4"/>
  <c r="U9" i="4"/>
  <c r="T9" i="4"/>
  <c r="S9" i="4"/>
  <c r="AD41" i="4" l="1"/>
  <c r="AD32" i="4"/>
  <c r="AD24" i="4"/>
  <c r="AD9" i="4"/>
  <c r="AC13" i="4"/>
  <c r="T13" i="4"/>
  <c r="E97" i="4"/>
  <c r="AD13" i="4" l="1"/>
  <c r="Q13" i="4" s="1"/>
  <c r="N22" i="4"/>
  <c r="N31" i="4" l="1"/>
  <c r="L40" i="4"/>
  <c r="L38" i="4" s="1"/>
  <c r="N39" i="4" s="1"/>
  <c r="N23" i="4"/>
  <c r="Q38" i="4" l="1"/>
  <c r="N41" i="4"/>
  <c r="N69" i="4"/>
  <c r="N78" i="4" l="1"/>
  <c r="N72" i="4"/>
  <c r="N74" i="4"/>
  <c r="N71" i="4" l="1"/>
  <c r="L53" i="4"/>
  <c r="N53" i="4" s="1"/>
  <c r="L61" i="4"/>
  <c r="N61" i="4" s="1"/>
  <c r="N76" i="4"/>
  <c r="D80" i="4"/>
  <c r="D81" i="4" s="1"/>
  <c r="D82" i="4" s="1"/>
  <c r="N70" i="4"/>
  <c r="N68" i="4"/>
  <c r="N67" i="4"/>
  <c r="N60" i="4"/>
  <c r="N59" i="4"/>
  <c r="N52" i="4"/>
  <c r="N82" i="4"/>
  <c r="N81" i="4"/>
  <c r="N80" i="4"/>
  <c r="N79" i="4"/>
</calcChain>
</file>

<file path=xl/sharedStrings.xml><?xml version="1.0" encoding="utf-8"?>
<sst xmlns="http://schemas.openxmlformats.org/spreadsheetml/2006/main" count="404" uniqueCount="251">
  <si>
    <t>Amount (Rs.)</t>
  </si>
  <si>
    <t>B</t>
  </si>
  <si>
    <t>Fixed Deposit  for 5 years with  a Scheduled Bank</t>
  </si>
  <si>
    <t>House Rent Allowance</t>
  </si>
  <si>
    <t>A</t>
  </si>
  <si>
    <t>-</t>
  </si>
  <si>
    <t>A-2</t>
  </si>
  <si>
    <t>Medical treatment of handicapped dependent  [u/s 80DD]</t>
  </si>
  <si>
    <t>A-3</t>
  </si>
  <si>
    <t>Name :</t>
  </si>
  <si>
    <t>A-4</t>
  </si>
  <si>
    <t>A-5</t>
  </si>
  <si>
    <t xml:space="preserve">Contribution to Pension Plans </t>
  </si>
  <si>
    <t>Payment of Life Insurance Premium (For self ,spouse &amp; children )</t>
  </si>
  <si>
    <t>Deposit in Public Provident Fund (For self ,spouse &amp; children )</t>
  </si>
  <si>
    <t>Purchase of National Saving Certificates (VIII Issue)</t>
  </si>
  <si>
    <t>Subscription to NSC is eligible only if the Certificate is in the name of the employee.</t>
  </si>
  <si>
    <t>Contribution to  Unit Linked Insurance Scheme (For self ,spouse &amp; children )</t>
  </si>
  <si>
    <t>Contribution to Equity Linked Savings Scheme (ELSS)</t>
  </si>
  <si>
    <t xml:space="preserve">Subscription to ELSS is eligible only if the same is a Tax Saver Scheme. All Mutual Fund Schemes are not Tax Saver Schemes and hence any investment in a Mutual Fund is eligible only if it is a Tax Saver Scheme. </t>
  </si>
  <si>
    <t>Payment of tuition fees to any School, College, University or Educational Institution</t>
  </si>
  <si>
    <t xml:space="preserve">Repayment of Principal Amount of Housing Loan </t>
  </si>
  <si>
    <t>Payment on account of Stamp Duty, Registration fees or any other payment incurred for the purpose of transfer shall also be covered hereunder.</t>
  </si>
  <si>
    <t>Rent Receipts should be duly complete in respect of the following :</t>
  </si>
  <si>
    <t>The Rent paid and the months for which the Rent receipt is acknowledged should be clearly mentioned on the face of the Receipt</t>
  </si>
  <si>
    <t>The Receipt shall clearly bear the name of the employee, from whom the rent is received.</t>
  </si>
  <si>
    <t>The Receipt should be properly dated and duly signed by the landlord (across the Revenue Stamp affixed on the Receipt)</t>
  </si>
  <si>
    <t>Details of Salary Income from Previous Employer during the Financial Year.</t>
  </si>
  <si>
    <t>Documents submitted with respect to Previous Employer Income shall be considered as below :</t>
  </si>
  <si>
    <t xml:space="preserve">Date of Possession Taken :  </t>
  </si>
  <si>
    <t>From :</t>
  </si>
  <si>
    <t>Upto :</t>
  </si>
  <si>
    <t xml:space="preserve">Place  :  </t>
  </si>
  <si>
    <t xml:space="preserve">Dated  :  </t>
  </si>
  <si>
    <t>Total Amount</t>
  </si>
  <si>
    <t>PROOF CODE</t>
  </si>
  <si>
    <t>Frequency</t>
  </si>
  <si>
    <t>Name of Beneficiary</t>
  </si>
  <si>
    <t>Premium per Instalment</t>
  </si>
  <si>
    <t>Policy Number</t>
  </si>
  <si>
    <t>A-6</t>
  </si>
  <si>
    <t>House Rent Allowance (HRA) Rebate</t>
  </si>
  <si>
    <t>Fixed Deposit for 5 years with a Scheduled Bank</t>
  </si>
  <si>
    <t xml:space="preserve">  Name &amp; Address of the Landlord</t>
  </si>
  <si>
    <t>Declaration:</t>
  </si>
  <si>
    <t>Payment of interest on loan taken for higher education for a full time course [u/s 80E]</t>
  </si>
  <si>
    <t>Deduction in case of self being totally blind or physically handicapped [u/s 80U]</t>
  </si>
  <si>
    <t>Tuition Fees is eligible only if the same is with respect to any two children of the employee.</t>
  </si>
  <si>
    <t>Payment should be to a University, School, College or other Educational Institution in India for the purpose of full-time education and includes any payment for play-school, pre-nursery or nursery activities.</t>
  </si>
  <si>
    <t>Any sum paid on account of purchase or construction of a residential house property is eligible for deduction, wherein such payment is made by way of instalment or part/full repayment towards principal loan due to any institution engaged in the business of providing long term finance.</t>
  </si>
  <si>
    <t>Subscription to Fixed Deposit is eligible only if the same is for a fixed period of not less than 5 years with a Scheduled bank and notified under the Bank Term Deposit Scheme, 2006.</t>
  </si>
  <si>
    <t xml:space="preserve">HRA Rebate is calculated at minimum of the following :
           a. The actual amount of HRA received by the assessee in respect of the relevant period.
           b. The amount by which Rent actually incurred by the assessee exceeds 10% of the Basic Salary 
           c. An amount equal to -         
            (i) where such accommodation is situated in Mumbai,  Kolkata , Delhi or Chennai, 50% of the Basic Salary
           (ii) where such accommodation is situated at any other place ,40% of the Basic Salary 
</t>
  </si>
  <si>
    <t>If the annual premium of life insurance policy, issued before April 1,2012, is more than 20% of the sum assured of the concerned policy, benefit allowed should be restricted to 20% of the sum assured.</t>
  </si>
  <si>
    <t>If the annual premium of life insurance policy, issued on or after April 1,2012, is more than 10% of the sum assured of the concerned policy, benefit allowed should be restricted to 10% of the sum assured.</t>
  </si>
  <si>
    <t>Rent Amount per month</t>
  </si>
  <si>
    <t xml:space="preserve">Income / (Loss) on Let out / Deemed Let Out Property [u/s 24(2)] </t>
  </si>
  <si>
    <r>
      <t xml:space="preserve">The calculation of Income / Loss from house property is done as under: 
Rental income / Deemed Rental Income   = Gross Annual Value
 Less : Municipal taxes   = Net Annual Value
 Less : 30% of Net Annual Value as a standard deduction 
 Less: interest payable on any loan taken for acquisition or construction of this property 
</t>
    </r>
    <r>
      <rPr>
        <b/>
        <u/>
        <sz val="20"/>
        <rFont val="Tahoma"/>
        <family val="2"/>
      </rPr>
      <t xml:space="preserve">  = Income / Loss from House property</t>
    </r>
  </si>
  <si>
    <t>(b )Municipal Taxes</t>
  </si>
  <si>
    <t>(d) Standard Deduction Repairs @ 30%</t>
  </si>
  <si>
    <t>(c) Interest on Housing Loan</t>
  </si>
  <si>
    <t>&lt;(a)-(b)-(d)-(c)</t>
  </si>
  <si>
    <t>I undertake that Interest on Housing Loan as claimed above is in respect of House Property, for which construction has been completed and the possession has already been taken by me OR is due to be taken in the current financial year.</t>
  </si>
  <si>
    <t>(a) Annual Rent receivable</t>
  </si>
  <si>
    <t>Deduction u/s 24(2) is allowable in respect of interest paid, upto a maximum of Rs 2,00,000, if such loan has been taken after 1.4.1999 for constructing or acquiring a residential unit.</t>
  </si>
  <si>
    <t>1.a</t>
  </si>
  <si>
    <t>1.b</t>
  </si>
  <si>
    <t>1.c</t>
  </si>
  <si>
    <t>Sukanya Samriddhi Scheme</t>
  </si>
  <si>
    <t xml:space="preserve">Any payment on account of preventive health check-up of the employee or family, [restricted to Rs. 5000/-; cash payment allowed here]. The deduction is available  as part of the overall limit above. </t>
  </si>
  <si>
    <t>In absence of medical insurance for a person above 80 years of age, Rs.30000 can be exempted in this section against actual medical expenses.</t>
  </si>
  <si>
    <t>Deduction on account of Premium paid to keep in force a Annuity Policy (Pension Plan) is eligible for deduction u/s 80CCC, and subject to a consolidated maximum limit of Rs 1,50,000 u/s 80C.</t>
  </si>
  <si>
    <t xml:space="preserve">Contribution by the employee to PPF Account only in the name of self, spouse or children of the employee is eligible for deduction. </t>
  </si>
  <si>
    <t>Sukanaya Samriddhi Scheme</t>
  </si>
  <si>
    <t>Subscription to Sukanya Samriddhi Scheme is eligible only if the Certificate is in the name of the daughter of the employee. The daughter should be a minor.</t>
  </si>
  <si>
    <t>A-1</t>
  </si>
  <si>
    <t>Number of school/college going children &gt;&gt;&gt;&gt;&gt;</t>
  </si>
  <si>
    <t xml:space="preserve">Documents to be submitted : Certificate issued by a government recognised institute / Hospital </t>
  </si>
  <si>
    <t>Documents to be submitted : Copy of Fixed Deposit receipt/s clearly mentioning u/s 80C.</t>
  </si>
  <si>
    <t xml:space="preserve">Emp. PAN : </t>
  </si>
  <si>
    <r>
      <rPr>
        <b/>
        <sz val="20"/>
        <rFont val="Tahoma"/>
        <family val="2"/>
      </rPr>
      <t>Period of Lease</t>
    </r>
    <r>
      <rPr>
        <b/>
        <sz val="14"/>
        <rFont val="Tahoma"/>
        <family val="2"/>
      </rPr>
      <t xml:space="preserve"> (</t>
    </r>
    <r>
      <rPr>
        <sz val="14"/>
        <rFont val="Tahoma"/>
        <family val="2"/>
      </rPr>
      <t>2nd / 3rd block to be filled only if there is any change in place / rent during the year</t>
    </r>
    <r>
      <rPr>
        <b/>
        <sz val="14"/>
        <rFont val="Tahoma"/>
        <family val="2"/>
      </rPr>
      <t>)</t>
    </r>
  </si>
  <si>
    <r>
      <t xml:space="preserve"> PAN of Landlord
</t>
    </r>
    <r>
      <rPr>
        <b/>
        <sz val="18"/>
        <color indexed="10"/>
        <rFont val="Tahoma"/>
        <family val="2"/>
      </rPr>
      <t>*mandatory, if rent&gt; Rs.8,333/- p.m.</t>
    </r>
    <r>
      <rPr>
        <b/>
        <sz val="20"/>
        <color indexed="10"/>
        <rFont val="Tahoma"/>
        <family val="2"/>
      </rPr>
      <t xml:space="preserve">     </t>
    </r>
  </si>
  <si>
    <t xml:space="preserve">Whether possession taken: </t>
  </si>
  <si>
    <t>Name of Lender :</t>
  </si>
  <si>
    <t>Deductions under Chapter VIA - Sec 80C, 80CCC, 80CCD</t>
  </si>
  <si>
    <t>Deductions u/s 80D, 80DD, 80DDB, etc.</t>
  </si>
  <si>
    <t>Date of Loan disbursal :</t>
  </si>
  <si>
    <t>Statement showing particulars of claims by an employee for deduction of tax under section 192</t>
  </si>
  <si>
    <t>A-7</t>
  </si>
  <si>
    <t>A-8</t>
  </si>
  <si>
    <t>A-9</t>
  </si>
  <si>
    <t>A-10</t>
  </si>
  <si>
    <t>Form 12BB (See Rule 26C)</t>
  </si>
  <si>
    <r>
      <t>PAN of Lender :</t>
    </r>
    <r>
      <rPr>
        <b/>
        <sz val="17"/>
        <color rgb="FFFF0000"/>
        <rFont val="Tahoma"/>
        <family val="2"/>
      </rPr>
      <t>*mandatory</t>
    </r>
  </si>
  <si>
    <r>
      <t>Deduction of interest on borrowing</t>
    </r>
    <r>
      <rPr>
        <b/>
        <sz val="22"/>
        <rFont val="Tahoma"/>
        <family val="2"/>
      </rPr>
      <t xml:space="preserve">                                                                              Amount (INR)</t>
    </r>
  </si>
  <si>
    <r>
      <rPr>
        <b/>
        <u/>
        <sz val="17"/>
        <rFont val="Tahoma"/>
        <family val="2"/>
      </rPr>
      <t>Note</t>
    </r>
    <r>
      <rPr>
        <b/>
        <sz val="17"/>
        <rFont val="Tahoma"/>
        <family val="2"/>
      </rPr>
      <t>: Employee's contribution towards PF, VPF, NPS (Employer Part), Mediclaim, Insurance deduction in payroll will get automatically considered for exemption u/s 80.</t>
    </r>
  </si>
  <si>
    <r>
      <t>City of Rented Place*</t>
    </r>
    <r>
      <rPr>
        <b/>
        <sz val="20"/>
        <color rgb="FFFF0000"/>
        <rFont val="Tahoma"/>
        <family val="2"/>
      </rPr>
      <t>mandatory</t>
    </r>
  </si>
  <si>
    <t>Loss on Self-Occupied House Property    (Interest on Housing Loan)      [u/s 24(2)]</t>
  </si>
  <si>
    <t>Loss on Self-Occupied House Property     (Interest on Housing Loan)       [u/s 80EE ]</t>
  </si>
  <si>
    <t>Documents to be submitted : Copy of passbook/statement / Deposit Slip with bank stamp showing deposit in current financial year.</t>
  </si>
  <si>
    <t>Eligible Deduction u/s 80U is Rs 75,000 from the Gross Total Income of the employee. However, where employee is a person with severe disability (disability &gt;= 80%), the exemption shall stand enhanced to Rs 1,25,000.</t>
  </si>
  <si>
    <t>All details as required under point C above should be provided by the employee to ensure accurate calculation of HRA Rebate</t>
  </si>
  <si>
    <t>In Case of Joint rent agreement, mention your portion of rent paid, however, if complete rent is paid by you, provide NOC from other tenants.</t>
  </si>
  <si>
    <t>Documents to be submitted : Copy of Sale Deed / Registration is Mandatory</t>
  </si>
  <si>
    <r>
      <t>The deduction shall not exceed fifty thousand rupees and shall be allowed in computing the total income of the individual for the financial year beginning on the 1</t>
    </r>
    <r>
      <rPr>
        <vertAlign val="superscript"/>
        <sz val="20"/>
        <rFont val="Tahoma"/>
        <family val="2"/>
      </rPr>
      <t>st</t>
    </r>
    <r>
      <rPr>
        <sz val="20"/>
        <rFont val="Tahoma"/>
        <family val="2"/>
      </rPr>
      <t xml:space="preserve"> day of April, 2016, subject to following conditions - </t>
    </r>
  </si>
  <si>
    <r>
      <t>(</t>
    </r>
    <r>
      <rPr>
        <i/>
        <sz val="20"/>
        <rFont val="Tahoma"/>
        <family val="2"/>
      </rPr>
      <t>i</t>
    </r>
    <r>
      <rPr>
        <sz val="20"/>
        <rFont val="Tahoma"/>
        <family val="2"/>
      </rPr>
      <t>) the loan has been sanctioned by the financial institution during the period beginning on the 1st day of April, 2016 and ending on the 31st day of March, 2017;</t>
    </r>
  </si>
  <si>
    <r>
      <t>(</t>
    </r>
    <r>
      <rPr>
        <i/>
        <sz val="20"/>
        <rFont val="Arial"/>
        <family val="2"/>
      </rPr>
      <t>ii</t>
    </r>
    <r>
      <rPr>
        <sz val="20"/>
        <rFont val="Arial"/>
        <family val="2"/>
      </rPr>
      <t>) the amount of loan sanctioned for acquisition of the residential house property does not exceed thirty-five lakh rupees;</t>
    </r>
  </si>
  <si>
    <r>
      <t>(</t>
    </r>
    <r>
      <rPr>
        <i/>
        <sz val="20"/>
        <rFont val="Arial"/>
        <family val="2"/>
      </rPr>
      <t>iii</t>
    </r>
    <r>
      <rPr>
        <sz val="20"/>
        <rFont val="Arial"/>
        <family val="2"/>
      </rPr>
      <t>) the value of residential house property does not exceed fifty lakh rupees;</t>
    </r>
  </si>
  <si>
    <r>
      <t>(</t>
    </r>
    <r>
      <rPr>
        <i/>
        <sz val="20"/>
        <rFont val="Arial"/>
        <family val="2"/>
      </rPr>
      <t>iv</t>
    </r>
    <r>
      <rPr>
        <sz val="20"/>
        <rFont val="Arial"/>
        <family val="2"/>
      </rPr>
      <t>) the assessee does not own any residential house property on the date of sanction of loan.</t>
    </r>
  </si>
  <si>
    <t>Contribution to National Pension Scheme (NPS)</t>
  </si>
  <si>
    <t>Deduction on account of  any amount deposited in an account under a pension scheme notified by the Central Government is eligible for deduction u/s 80CCD. Additional benefit of Rs. 50000/- is available over &amp; above limit of Rs. 1.5 lacs u/s 80CCD(1B)</t>
  </si>
  <si>
    <t>Employee is eligible to claim pre EMI interest in 5 years in 5 equal instalments i.e. 20% of total pre EMI interest paid prior to the year of possession from the year in which possession of property is taken.</t>
  </si>
  <si>
    <t xml:space="preserve">Documents to be submitted : Incase you are claiming Pre EMI Interest , Please provide provisional certificate for all the years for which the claim has been submitted. </t>
  </si>
  <si>
    <r>
      <t xml:space="preserve">If  rent paid by the employee exceeds </t>
    </r>
    <r>
      <rPr>
        <b/>
        <sz val="20"/>
        <color rgb="FFFF0000"/>
        <rFont val="Tahoma"/>
        <family val="2"/>
      </rPr>
      <t xml:space="preserve"> Rs.8,333/- p.m.</t>
    </r>
    <r>
      <rPr>
        <sz val="20"/>
        <rFont val="Tahoma"/>
        <family val="2"/>
      </rPr>
      <t xml:space="preserve"> </t>
    </r>
    <r>
      <rPr>
        <sz val="20"/>
        <color rgb="FFFF0000"/>
        <rFont val="Tahoma"/>
        <family val="2"/>
      </rPr>
      <t>it is mandatory for the employee to report PAN of the landlord</t>
    </r>
    <r>
      <rPr>
        <sz val="20"/>
        <rFont val="Tahoma"/>
        <family val="2"/>
      </rPr>
      <t xml:space="preserve"> to the employer. In the absence of the Landlord PAN, the Rent declaration is liable to be rejected.</t>
    </r>
  </si>
  <si>
    <t>Benefit for Interest on Housing Loan is eligible only in case, the employee has taken possession or due to take possession of  the House Property in the current financial year.</t>
  </si>
  <si>
    <r>
      <t xml:space="preserve">The beneficiaries as per the Insurance Policy should either be the self individual, spouse or children of the individual. </t>
    </r>
    <r>
      <rPr>
        <b/>
        <sz val="20"/>
        <rFont val="Tahoma"/>
        <family val="2"/>
      </rPr>
      <t xml:space="preserve">Premium paid for parents, brother or sister, even if dependent on the employee, is not eligible. </t>
    </r>
  </si>
  <si>
    <t xml:space="preserve">The beneficiaries as per the Insurance Policy should either be the self individual, spouse or children of the individual. Premium paid for parents, brother or sister, even if dependent on the employee, is not eligible. </t>
  </si>
  <si>
    <t>Payment on account of tuition fees, term fees, admission fees etc. .only is eligible for Deduction as per Tax Rules. Any and any other payout like development fees, capitation fees, donation etc. are not eligible.</t>
  </si>
  <si>
    <r>
      <t xml:space="preserve">Deduction u/s 80D for Premium on </t>
    </r>
    <r>
      <rPr>
        <b/>
        <sz val="20"/>
        <rFont val="Tahoma"/>
        <family val="2"/>
      </rPr>
      <t xml:space="preserve">Mediclaim Policy </t>
    </r>
    <r>
      <rPr>
        <sz val="20"/>
        <rFont val="Tahoma"/>
        <family val="2"/>
      </rPr>
      <t xml:space="preserve">is allowable only in case of coverage to self, spouse, dependent parents and dependent children. </t>
    </r>
  </si>
  <si>
    <t>Eligible Deduction u/s 80DD is Rs 75,000 from the Gross Total Income of the employee. However, where such person is a dependent with severe disability (disability &gt;= 80%) , the exemption shall stand enhanced to Rs 1,25,000.</t>
  </si>
  <si>
    <t>Deduction can be provided only for treatment for dependents of the individual i.e. spouse, children, parents, brothers or sisters only.</t>
  </si>
  <si>
    <t>Please note that offering previous employer income may result in a higher taxable income thereby resulting in additional tax liability, therefore, please consult your CA/Tax consultant for further advice</t>
  </si>
  <si>
    <t xml:space="preserve">GEID   : </t>
  </si>
  <si>
    <t>Medical treatment of specified diseases for  self/dependent [u/s 80DDB]</t>
  </si>
  <si>
    <t>Deduction can be provided only in case of amount spend on treatment of specified diseases or ailments under Rule 11DD as below :</t>
  </si>
  <si>
    <t>Neurological Diseases where the disability level has been certified to be of 40% and above, i.e. Dementia, Dystonia Musculorum Deformans ,</t>
  </si>
  <si>
    <t>Motor Neuron Disease, Ataxia, Chorea, Hemiballismus, Aphasia, Parkinsons Disease etc.: and</t>
  </si>
  <si>
    <t>Malignant Cancers, Full Blown AIDS, Chronic Renal failure, Hematological disorders, Hemophilia &amp; Thalassaemia.</t>
  </si>
  <si>
    <t>Deduction can be provided only for treatment for dependants of the individual i.e. spouse, children, parents, brothers or sisters only.</t>
  </si>
  <si>
    <t>Documents to be submitted : Prescription by a Specialist Doctor along with original medical bills.</t>
  </si>
  <si>
    <t>A. Interest on Housing Loan (Loss on Self-occupied House Property [u/s 24(b)] ===========&gt;</t>
  </si>
  <si>
    <t>Documents to be submitted : Certificate  issued by Medical authority of a Govt recognised hospital, with the percentage of disability mentioned on it.</t>
  </si>
  <si>
    <t>GEID  :</t>
  </si>
  <si>
    <t>As per the 2017-18 budget notification, tax benefit on loss on house property is restricted up to INR 200,000/- in both self-occupied and let out property, additional benefit of INR 50,000 is allowed in case of section 8EE (please refer 3B).</t>
  </si>
  <si>
    <t>HOME LOAN BENEFIT</t>
  </si>
  <si>
    <t>2-A</t>
  </si>
  <si>
    <t>2-B</t>
  </si>
  <si>
    <t>Contribution to  Unit Linked Insurance Scheme (ULIP)… mention details below</t>
  </si>
  <si>
    <t>Payment of Tution fees to any School, College, University or Educational Institution</t>
  </si>
  <si>
    <t>Mediclaim Policy Premium [u/s 80D]-upto Rs. 25,000/-   &gt;&gt; Self, spouse and children</t>
  </si>
  <si>
    <r>
      <t xml:space="preserve">Medical treatment of handicapped dependent  [u/s 80DD]- </t>
    </r>
    <r>
      <rPr>
        <b/>
        <sz val="17"/>
        <color rgb="FFFF0000"/>
        <rFont val="Arial"/>
        <family val="2"/>
      </rPr>
      <t>(upto Rs. 75,000/-,Rs.1,25,000/- for disability is 80% or more) Certificate in Form 10I required</t>
    </r>
  </si>
  <si>
    <r>
      <t xml:space="preserve">Deduction in case of self being blind or physically handicapped [u/s 80U]- </t>
    </r>
    <r>
      <rPr>
        <b/>
        <sz val="17"/>
        <color rgb="FFFF0000"/>
        <rFont val="Arial"/>
        <family val="2"/>
      </rPr>
      <t>( Rs 75,000/-, Rs.1.25,000/- for disability is 80% or more)</t>
    </r>
  </si>
  <si>
    <t>LEN</t>
  </si>
  <si>
    <t>Check Rent details</t>
  </si>
  <si>
    <t>Check Housing Loan Interest Point 2A</t>
  </si>
  <si>
    <t>Check Housing Loan Interest Point 2B</t>
  </si>
  <si>
    <t>Check GEID (10 digits)/Name details</t>
  </si>
  <si>
    <r>
      <t xml:space="preserve">Mediclaim Policy Premium for Parents [u/s 80D]-upto Rs. 25,000/-, (Rs.50,000/- </t>
    </r>
    <r>
      <rPr>
        <b/>
        <sz val="17"/>
        <color rgb="FFFF0000"/>
        <rFont val="Arial"/>
        <family val="2"/>
      </rPr>
      <t>in case of Senior Citizen)&gt; (indicate Senior Citizen "Y"/"N")</t>
    </r>
  </si>
  <si>
    <t>Eligible Deduction is on account of actual expenses, restricted to a maximum Rs 40,000 from the Gross Total Income of the employee. However, where such person is a Senior Citizen, the limit shall stand enhanced to Rs.1,00,000/- (w.e.f. F.Y. 2018-19)</t>
  </si>
  <si>
    <t>The deduction u/s 80D is limited to an amount of Rs 25000 (Rs 50000 in case any beneficiary under the scheme is a Senior Citizen i.e. age &gt;= 60 years). Additional benefit is available to the extent of Rs 25000/- in case the coverage under the Health Policy includes any of the parents of the employee.</t>
  </si>
  <si>
    <t>ORIGINAL</t>
  </si>
  <si>
    <t>ADDITIONAL</t>
  </si>
  <si>
    <t>C</t>
  </si>
  <si>
    <t>Contribution to National Pension Scheme (NPS) u/s 80CCD (1B)</t>
  </si>
  <si>
    <t>PAN of Lender :</t>
  </si>
  <si>
    <t>B. Interest on Housing Loan (Second self occupied /vacant property [u/s 24(b)])</t>
  </si>
  <si>
    <t xml:space="preserve">D.  Let out / Deemed let out Property (Income/Loss on housing Property) [u/s 24(2)] </t>
  </si>
  <si>
    <t>Check Electric Vehicle Loan Interest Point E</t>
  </si>
  <si>
    <t xml:space="preserve">The deduction shall not exceed One Lakh Fifty Thousand rupees and shall be allowed in computing the total income of the individual for the current financial year, subject to following conditions - </t>
  </si>
  <si>
    <t>Documents to be submitted : Current financial year certificate issued by the lending institution / bank. (Bank statement not accepted).</t>
  </si>
  <si>
    <t>2-C1</t>
  </si>
  <si>
    <t>2- C2</t>
  </si>
  <si>
    <t>2-D</t>
  </si>
  <si>
    <r>
      <t>(</t>
    </r>
    <r>
      <rPr>
        <i/>
        <sz val="18"/>
        <rFont val="Arial"/>
        <family val="2"/>
      </rPr>
      <t>ii</t>
    </r>
    <r>
      <rPr>
        <sz val="18"/>
        <rFont val="Arial"/>
        <family val="2"/>
      </rPr>
      <t>) the assessee does not own any other Electric Vehicle on the date of sanction of loan.</t>
    </r>
  </si>
  <si>
    <t>2- E</t>
  </si>
  <si>
    <t>C-2</t>
  </si>
  <si>
    <t>C-1a</t>
  </si>
  <si>
    <t>C-3</t>
  </si>
  <si>
    <t>C-4</t>
  </si>
  <si>
    <t>C-5</t>
  </si>
  <si>
    <t xml:space="preserve">C1. Interest on Housing Loan taken ONLY in F.Y. 2016-17 for self occupied property [u/s 80EE] </t>
  </si>
  <si>
    <t>Rejection</t>
  </si>
  <si>
    <t>Choose Category</t>
  </si>
  <si>
    <t>Check Housing Loan Interest Point 2C1</t>
  </si>
  <si>
    <t>Check Housing Loan Interest Point 2.C2</t>
  </si>
  <si>
    <t>Check Housing Loan Interest Point 2D</t>
  </si>
  <si>
    <t>Monthly</t>
  </si>
  <si>
    <t>Quarterly</t>
  </si>
  <si>
    <t>Bi-yearly</t>
  </si>
  <si>
    <t>Yearly</t>
  </si>
  <si>
    <t>Mediclaim Policy Premium [u/s 80D]</t>
  </si>
  <si>
    <t>Interest on Loan taken for purchase of Electric Vehicle  [u/s 80EEB]</t>
  </si>
  <si>
    <t>Loss on Self-Occupied House Property Income (Interest on Housing Loan) [u/s 80EEA]</t>
  </si>
  <si>
    <t>As per the 2017-18 budget notification, tax benefit on loss on house property is restricted up to INR 200,000/- in both self-occupied and let out property, additional benefit of INR 50,000 is allowed in case of section 8EE (please refer 2C1).</t>
  </si>
  <si>
    <t>Note - Notional rent is exempt on a second self-occupied / vacant property.</t>
  </si>
  <si>
    <t>Please provide Fair Rental Value / Rent of local area in case of Deemed let out property (Applicable for more than two house)</t>
  </si>
  <si>
    <r>
      <t>(</t>
    </r>
    <r>
      <rPr>
        <i/>
        <sz val="20"/>
        <rFont val="Tahoma"/>
        <family val="2"/>
      </rPr>
      <t>ii</t>
    </r>
    <r>
      <rPr>
        <sz val="20"/>
        <rFont val="Tahoma"/>
        <family val="2"/>
      </rPr>
      <t xml:space="preserve">) the stamp duty value of residential house property does not exceed </t>
    </r>
    <r>
      <rPr>
        <b/>
        <sz val="20"/>
        <rFont val="Tahoma"/>
        <family val="2"/>
      </rPr>
      <t>forty five lakh rupees</t>
    </r>
    <r>
      <rPr>
        <sz val="20"/>
        <rFont val="Tahoma"/>
        <family val="2"/>
      </rPr>
      <t>;</t>
    </r>
  </si>
  <si>
    <r>
      <t>(</t>
    </r>
    <r>
      <rPr>
        <i/>
        <sz val="20"/>
        <rFont val="Tahoma"/>
        <family val="2"/>
      </rPr>
      <t>iii</t>
    </r>
    <r>
      <rPr>
        <sz val="20"/>
        <rFont val="Tahoma"/>
        <family val="2"/>
      </rPr>
      <t>) the assessee does not own any residential house property on the date of sanction of loan.</t>
    </r>
  </si>
  <si>
    <t xml:space="preserve">Contribution to Pension Plans  </t>
  </si>
  <si>
    <t>Payment of Life Insurance Premium (For self ,spouse &amp; children )… mention details below</t>
  </si>
  <si>
    <t>Contribution to National Pension Scheme (NPS) u/s 80CCD (1B) (restricted to 10% of basic Salary)
                           Additional benefit of Rs.50,000/- over  and above limit of Rs.1.50 L u/s 80C</t>
  </si>
  <si>
    <r>
      <rPr>
        <b/>
        <sz val="17"/>
        <rFont val="Arial"/>
        <family val="2"/>
      </rPr>
      <t>Preventive health check up  [u/s 80D]-</t>
    </r>
    <r>
      <rPr>
        <b/>
        <sz val="17"/>
        <color rgb="FFFF0000"/>
        <rFont val="Arial"/>
        <family val="2"/>
      </rPr>
      <t xml:space="preserve"> (restricted to Rs.5,000/-, as part of overall limit of Rs.25,000/-)</t>
    </r>
  </si>
  <si>
    <r>
      <rPr>
        <b/>
        <sz val="17"/>
        <rFont val="Arial"/>
        <family val="2"/>
      </rPr>
      <t>Medical treatment - specified diseases  [u/s 80DDB]-</t>
    </r>
    <r>
      <rPr>
        <b/>
        <sz val="17"/>
        <color rgb="FFFF0000"/>
        <rFont val="Arial"/>
        <family val="2"/>
      </rPr>
      <t>( On actuals upto Rs. 40,000/-, Rs.100,000/- in case of Senior Citizen)</t>
    </r>
  </si>
  <si>
    <t>I hereby declare that all the information given by me is true and correct and I undertake to notify you immediately of any change in the above facts.</t>
  </si>
  <si>
    <t>I also confirm my understanding that I may be subject to disciplinary action, up to and including termination of my employment, for any false or</t>
  </si>
  <si>
    <t>tampered submission. Any Income Tax liability arising out of a wrong declaration will be my responsibility, and I undertake to indemnify the Company</t>
  </si>
  <si>
    <t>and its officers  from all consequences, monetary and otherwise, arising out of any incorrect and/or incomplete information provided in this declaration.</t>
  </si>
  <si>
    <t>Emp. PAN/Citizenship cannot be blank</t>
  </si>
  <si>
    <t>Education loan should be from any Financial Institution or any approved charitable institution for the purpose of pursuing higher education for Self, spouse and dependent children.</t>
  </si>
  <si>
    <t>Final Tax Computation Sheet from the Previous employer shall be considered as a valid document for inclusion of previous employment income details for the current financial year.</t>
  </si>
  <si>
    <r>
      <t xml:space="preserve">If you have already submitted your previous employer tax statement, please review your Income tax statement and  submit only in case of any disconnect. You can view your latest tax statement by navigating to </t>
    </r>
    <r>
      <rPr>
        <u/>
        <sz val="20"/>
        <rFont val="Tahoma"/>
        <family val="2"/>
      </rPr>
      <t>Citi For You &gt; Main Menu &gt; Pay, Time &amp; Leaves &gt; View Tax statement</t>
    </r>
    <r>
      <rPr>
        <sz val="20"/>
        <rFont val="Tahoma"/>
        <family val="2"/>
      </rPr>
      <t>.</t>
    </r>
  </si>
  <si>
    <t>Please note you are required to submit all your investment proofs irrespective of any previous submission. Also House Rent exemption will only be available for the period of employment in Citi.</t>
  </si>
  <si>
    <t xml:space="preserve">Documents to be submitted : Rent receipt and copy of lease agreement with relevant pages and rent amount mentioned therein.
eg. Pages related to name of owner and tenant with address, monthly rent amount, lease start and end date and signature of owner and tenant.
</t>
  </si>
  <si>
    <t xml:space="preserve">C-2. Interest on Housing Loan taken in F.Y. 2019-22 for self occupied property [u/s 80EEA] </t>
  </si>
  <si>
    <t xml:space="preserve">E.  Interest on Loan taken in F.Y. 2019-22 for Electric Vehicle [u/s 80EEB] </t>
  </si>
  <si>
    <t>SOE ID :</t>
  </si>
  <si>
    <t>for the period 1-4-2021 to 31-3-2022 ( A.Y.: 2022 -2023)</t>
  </si>
  <si>
    <t>Income from any previous employer in the current year 2021 - 22</t>
  </si>
  <si>
    <t>Income from any previous employer in the current year 2021 - 22 (New Hire joined in FY 2021-22). Please submit your previous employer Final Tax Sheet/ Tax Certificate / Final Settlement showing annual income, Income Tax, Professional Tax and Provident Fund deduction.</t>
  </si>
  <si>
    <t>By submitting / emailing this form to Citi, I  hereby confirm that I have invested/contributed the above amounts for the purpose of rebate/deduction to be considered</t>
  </si>
  <si>
    <t>in calculating my income tax for the F.Y. 2021-2022.  I further undertake that wherever eligible investments are made in the name of spouse/children/dependent</t>
  </si>
  <si>
    <t xml:space="preserve"> lease agreement in respect of rents paid, or any other supporting documentation requested by the Company, in support of my claim. </t>
  </si>
  <si>
    <t>parents, the same have been made out of my income and claim thereof shall not be made elsewhere to get Income Tax benefit. I will produce the tenancy /</t>
  </si>
  <si>
    <t>NOTES FOR DECLARATION OF INVESTMENTS FROM 1.4.2021 TO 31.3.2022</t>
  </si>
  <si>
    <t>Documents to be submitted : Rent agreements due for renewal in quarter 4 of the financial year (i.e. January-March 2022, please submit the agreement copy by 3rd Feb 2022.</t>
  </si>
  <si>
    <t>(i) the loan has been sanctioned by the financial institution during the period beginning on the 1st day of April, 2019 and ending on the 31st day of March, 2022;</t>
  </si>
  <si>
    <t>(i) the loan has been sanctioned during the period beginning on the 1st day of April, 2019 and ending on the 31st day of March, 2022;</t>
  </si>
  <si>
    <t>Documents to be submitted : Current financial year (April 21 to March 22) certificate with Pan Number issued by the lending institution / bank. (Bank statement not accepted).</t>
  </si>
  <si>
    <t>Documents to be submitted : Current financial year (April 21 to March 22) premium paid receipts</t>
  </si>
  <si>
    <t>Documents to be submitted : Current financial year (April 21 to March 22) premium paid receipts for self, spouse, children ONLY.</t>
  </si>
  <si>
    <t>Deposits under PPF is eligible only if the same is paid in the current Financial Year (April 21 to March 22)</t>
  </si>
  <si>
    <t>Subscription to NSC is eligible only if the same is purchased in the current Financial Year (April 21 to March 22). Interest on NSC is not eligible for deduction from Taxable Income u/s 80C.</t>
  </si>
  <si>
    <t>Documents to be submitted : Copy of certificate/s for Current financial year (April 21 to March 22)</t>
  </si>
  <si>
    <t>Subscription to ELSS is eligible only if the units are purchased in the current Financial Year (April 21 to March 22) and the same is in the name of the employee only.</t>
  </si>
  <si>
    <t>Documents to be submitted : Current financial year (April 21 to March 22) statement of Tax Saving Scheme ONLY.</t>
  </si>
  <si>
    <t>Documents to be submitted : Current financial year (April 21 to March 22) paid receipts / statement of fees paid.</t>
  </si>
  <si>
    <t>Documents to be submitted : Current financial year (April 21 to March 22) certificate issued by the lending institution / bank. (Bank statement not accepted).</t>
  </si>
  <si>
    <t>Documents to be submitted : If you are claiming Stamp Duty / Registration fees paid in the Current financial year (April 21 to March 22), copy of receipts (Stamp Duty / Registration) will be required.</t>
  </si>
  <si>
    <t>Subscription to Tax Saver Fixed Deposit is eligible only if the same is purchased in the current Financial Year (April 21 to March 22) and in the name of the employee.</t>
  </si>
  <si>
    <t>Subscription to Sukanya Samriddhi Scheme is eligible only if the same is purchased in the current Financial Year (April 21 to March 22).</t>
  </si>
  <si>
    <t>Documents to be submitted : Copy of front page of pass book and statement of deposits in current financial year (April 21 to March 22).</t>
  </si>
  <si>
    <t>Documents to be submitted : Copy of pass book / payment Reciept / statement for investment in Tier 1 scheme only in current financial year (April 21 to March 22).</t>
  </si>
  <si>
    <t>Documents to be submitted : Current financial year (April 21 to March 22) premium paid receipts, and original bills of preventive health check up.</t>
  </si>
  <si>
    <t>Deduction u/s 80E is eligible only for interest component repaid during the financial year (April 21 to March 22). Deduction on account of Principal repayment is not eligible for deduction.</t>
  </si>
  <si>
    <t>Documents to be submitted : Current financial year (April 21 to March 22) Interest certificate issued by the lending institution / bank (Bank statement not accepted).</t>
  </si>
  <si>
    <t>In case of new policy taken in FY 21-22 and premium due date falls in the last quarter (Jan-Mar 2022) of the financial year, copy of policy document with payment schedule is to be submitted.</t>
  </si>
  <si>
    <t>Where the property is given on rent, the annual value will be calculated based on the actual rental and the final income (or loss) from house property will be calculated as given above. In such a case, the maximum amount that can be claimed under loss from house property is Rs.2lac from financial year 2021-2022 ( A.Y. 2022-2023)</t>
  </si>
  <si>
    <t>Details of any Salary Income received by the employee from Previous Employer during the Financial year 2021-22 (New Joiners post 1st April 2021), shall be consolidated in the Tax Calculation of the employee on the basis on complete details provided by the employee.</t>
  </si>
  <si>
    <t>As per the 2017-18 budget notification, tax benefit on loss on house property is restricted up to INR 200,000/- in both self-occupied and let out property, additional benefit of INR 50,000 is allowed in case of section 8EE.</t>
  </si>
  <si>
    <t>Premium - due for quarter 4 of the financial year (i.e. January-March -2022 the rebate will be given only if receipts for the same quarter of previous year (2020-21) are submitted</t>
  </si>
  <si>
    <t>LIC Premium - due for quarter 4 of the financial year (i.e. January-March -2022 the rebate will be given only if receipts for the same quarter of previous year (2020-21) are submitted.</t>
  </si>
  <si>
    <t>ULIP Premium - due for quarter 4 of the financial year (i.e. January-March -2022 the rebate will be given only if receipts for the same quarter of previous year (2020-21) are submitted</t>
  </si>
  <si>
    <t>1011138372</t>
  </si>
  <si>
    <t>Puja Singh</t>
  </si>
  <si>
    <t>ESLPS5349B</t>
  </si>
  <si>
    <t>Anita Singh(House no 646 shivpuri colony)</t>
  </si>
  <si>
    <t>GGOPS6701Q</t>
  </si>
  <si>
    <t>Hajipur</t>
  </si>
  <si>
    <t>2D474484806</t>
  </si>
  <si>
    <t>NO</t>
  </si>
  <si>
    <t xml:space="preserve">                     Puja Singh</t>
  </si>
  <si>
    <t>PS38372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</si>
</sst>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dd\-mmm\-yyyy"/>
  </numFmts>
  <fonts count="63" x14ac:knownFonts="1">
    <font>
      <sz val="10"/>
      <name val="Arial"/>
    </font>
    <font>
      <sz val="10"/>
      <name val="Arial"/>
      <family val="2"/>
    </font>
    <font>
      <sz val="10"/>
      <name val="Tahoma"/>
      <family val="2"/>
    </font>
    <font>
      <b/>
      <sz val="20"/>
      <name val="Tahoma"/>
      <family val="2"/>
    </font>
    <font>
      <sz val="20"/>
      <name val="Tahoma"/>
      <family val="2"/>
    </font>
    <font>
      <sz val="17"/>
      <name val="Tahoma"/>
      <family val="2"/>
    </font>
    <font>
      <b/>
      <sz val="17"/>
      <name val="Tahoma"/>
      <family val="2"/>
    </font>
    <font>
      <b/>
      <sz val="14"/>
      <name val="Tahoma"/>
      <family val="2"/>
    </font>
    <font>
      <b/>
      <sz val="20"/>
      <name val="Verdana"/>
      <family val="2"/>
    </font>
    <font>
      <b/>
      <u/>
      <sz val="19"/>
      <name val="Tahoma"/>
      <family val="2"/>
    </font>
    <font>
      <sz val="22"/>
      <name val="Tahoma"/>
      <family val="2"/>
    </font>
    <font>
      <b/>
      <sz val="22"/>
      <name val="Tahoma"/>
      <family val="2"/>
    </font>
    <font>
      <b/>
      <u/>
      <sz val="20"/>
      <name val="Tahoma"/>
      <family val="2"/>
    </font>
    <font>
      <b/>
      <u/>
      <sz val="22"/>
      <name val="Tahoma"/>
      <family val="2"/>
    </font>
    <font>
      <u/>
      <sz val="17"/>
      <name val="Tahoma"/>
      <family val="2"/>
    </font>
    <font>
      <b/>
      <sz val="16"/>
      <name val="Tahoma"/>
      <family val="2"/>
    </font>
    <font>
      <b/>
      <u/>
      <sz val="22"/>
      <color indexed="10"/>
      <name val="Tahoma"/>
      <family val="2"/>
    </font>
    <font>
      <b/>
      <sz val="17"/>
      <color indexed="10"/>
      <name val="Tahoma"/>
      <family val="2"/>
    </font>
    <font>
      <b/>
      <sz val="24"/>
      <name val="Tahoma"/>
      <family val="2"/>
    </font>
    <font>
      <b/>
      <sz val="28"/>
      <color indexed="8"/>
      <name val="Tahoma"/>
      <family val="2"/>
    </font>
    <font>
      <sz val="17"/>
      <color indexed="10"/>
      <name val="Tahoma"/>
      <family val="2"/>
    </font>
    <font>
      <b/>
      <sz val="22"/>
      <color indexed="10"/>
      <name val="Tahoma"/>
      <family val="2"/>
    </font>
    <font>
      <sz val="10"/>
      <color indexed="9"/>
      <name val="Tahoma"/>
      <family val="2"/>
    </font>
    <font>
      <b/>
      <u/>
      <sz val="17"/>
      <name val="Tahoma"/>
      <family val="2"/>
    </font>
    <font>
      <b/>
      <u/>
      <sz val="36"/>
      <color indexed="10"/>
      <name val="Tahoma"/>
      <family val="2"/>
    </font>
    <font>
      <b/>
      <sz val="17"/>
      <color rgb="FFFF0000"/>
      <name val="Tahoma"/>
      <family val="2"/>
    </font>
    <font>
      <b/>
      <u/>
      <sz val="18"/>
      <name val="Tahoma"/>
      <family val="2"/>
    </font>
    <font>
      <sz val="14"/>
      <name val="Tahoma"/>
      <family val="2"/>
    </font>
    <font>
      <b/>
      <sz val="16"/>
      <color rgb="FFFF0000"/>
      <name val="Tahoma"/>
      <family val="2"/>
    </font>
    <font>
      <b/>
      <sz val="22"/>
      <color rgb="FFFF0000"/>
      <name val="Tahoma"/>
      <family val="2"/>
    </font>
    <font>
      <b/>
      <sz val="18"/>
      <color indexed="10"/>
      <name val="Tahoma"/>
      <family val="2"/>
    </font>
    <font>
      <b/>
      <sz val="20"/>
      <color indexed="10"/>
      <name val="Tahoma"/>
      <family val="2"/>
    </font>
    <font>
      <b/>
      <u/>
      <sz val="24"/>
      <color indexed="10"/>
      <name val="Tahoma"/>
      <family val="2"/>
    </font>
    <font>
      <b/>
      <sz val="20"/>
      <color rgb="FFFF0000"/>
      <name val="Tahoma"/>
      <family val="2"/>
    </font>
    <font>
      <sz val="20"/>
      <color rgb="FFFF0000"/>
      <name val="Tahoma"/>
      <family val="2"/>
    </font>
    <font>
      <sz val="17"/>
      <color rgb="FFFF0000"/>
      <name val="Tahoma"/>
      <family val="2"/>
    </font>
    <font>
      <vertAlign val="superscript"/>
      <sz val="20"/>
      <name val="Tahoma"/>
      <family val="2"/>
    </font>
    <font>
      <i/>
      <sz val="20"/>
      <name val="Tahoma"/>
      <family val="2"/>
    </font>
    <font>
      <i/>
      <sz val="20"/>
      <name val="Arial"/>
      <family val="2"/>
    </font>
    <font>
      <sz val="20"/>
      <name val="Arial"/>
      <family val="2"/>
    </font>
    <font>
      <b/>
      <sz val="18"/>
      <name val="Arial"/>
      <family val="2"/>
    </font>
    <font>
      <u/>
      <sz val="10"/>
      <color theme="10"/>
      <name val="Arial"/>
      <family val="2"/>
    </font>
    <font>
      <b/>
      <u/>
      <sz val="20"/>
      <color rgb="FFFF0000"/>
      <name val="Tahoma"/>
      <family val="2"/>
    </font>
    <font>
      <b/>
      <sz val="17"/>
      <name val="Arial"/>
      <family val="2"/>
    </font>
    <font>
      <sz val="17"/>
      <name val="Arial"/>
      <family val="2"/>
    </font>
    <font>
      <b/>
      <sz val="17"/>
      <color rgb="FFFF0000"/>
      <name val="Arial"/>
      <family val="2"/>
    </font>
    <font>
      <b/>
      <sz val="17"/>
      <color theme="1"/>
      <name val="Arial"/>
      <family val="2"/>
    </font>
    <font>
      <b/>
      <sz val="10"/>
      <color theme="0"/>
      <name val="Arial"/>
      <family val="2"/>
    </font>
    <font>
      <sz val="10"/>
      <color theme="0"/>
      <name val="Arial"/>
      <family val="2"/>
    </font>
    <font>
      <sz val="10"/>
      <color theme="0"/>
      <name val="Tahoma"/>
      <family val="2"/>
    </font>
    <font>
      <sz val="22"/>
      <color theme="0"/>
      <name val="Tahoma"/>
      <family val="2"/>
    </font>
    <font>
      <i/>
      <sz val="22"/>
      <color theme="0"/>
      <name val="Tahoma"/>
      <family val="2"/>
    </font>
    <font>
      <sz val="17"/>
      <color theme="0"/>
      <name val="Tahoma"/>
      <family val="2"/>
    </font>
    <font>
      <sz val="20"/>
      <color theme="0"/>
      <name val="Tahoma"/>
      <family val="2"/>
    </font>
    <font>
      <b/>
      <sz val="17"/>
      <color theme="0"/>
      <name val="Tahoma"/>
      <family val="2"/>
    </font>
    <font>
      <b/>
      <sz val="18"/>
      <name val="Tahoma"/>
      <family val="2"/>
    </font>
    <font>
      <sz val="18"/>
      <name val="Tahoma"/>
      <family val="2"/>
    </font>
    <font>
      <sz val="18"/>
      <name val="Arial"/>
      <family val="2"/>
    </font>
    <font>
      <i/>
      <sz val="18"/>
      <name val="Arial"/>
      <family val="2"/>
    </font>
    <font>
      <b/>
      <u/>
      <sz val="22"/>
      <color rgb="FFFF0000"/>
      <name val="Tahoma"/>
      <family val="2"/>
    </font>
    <font>
      <sz val="10"/>
      <color rgb="FFFF0000"/>
      <name val="Arial"/>
      <family val="2"/>
    </font>
    <font>
      <b/>
      <sz val="18"/>
      <color rgb="FFFF0000"/>
      <name val="Tahoma"/>
      <family val="2"/>
    </font>
    <font>
      <u/>
      <sz val="20"/>
      <name val="Tahoma"/>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2"/>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s>
  <borders count="34">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1" fillId="0" borderId="0"/>
    <xf numFmtId="0" fontId="41" fillId="0" borderId="0" applyNumberFormat="0" applyFill="0" applyBorder="0" applyAlignment="0" applyProtection="0"/>
  </cellStyleXfs>
  <cellXfs count="360">
    <xf numFmtId="0" fontId="0" fillId="0" borderId="0" xfId="0"/>
    <xf numFmtId="0" fontId="2" fillId="0" borderId="0" xfId="0" applyFont="1"/>
    <xf numFmtId="0" fontId="5" fillId="0" borderId="0" xfId="0" applyFont="1"/>
    <xf numFmtId="0" fontId="6" fillId="0" borderId="0" xfId="0" applyFont="1"/>
    <xf numFmtId="0" fontId="5" fillId="0" borderId="0" xfId="0" applyFont="1" applyAlignment="1">
      <alignment vertical="center"/>
    </xf>
    <xf numFmtId="0" fontId="5" fillId="0" borderId="7" xfId="0" applyFont="1" applyBorder="1"/>
    <xf numFmtId="0" fontId="5" fillId="0" borderId="9" xfId="0" applyFont="1" applyBorder="1"/>
    <xf numFmtId="0" fontId="5" fillId="0" borderId="10" xfId="0" applyFont="1" applyBorder="1"/>
    <xf numFmtId="0" fontId="5" fillId="0" borderId="11"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0" xfId="0" applyFont="1" applyBorder="1"/>
    <xf numFmtId="0" fontId="2" fillId="0" borderId="8" xfId="0" applyFont="1" applyBorder="1"/>
    <xf numFmtId="0" fontId="5" fillId="0" borderId="7" xfId="0" applyFont="1" applyBorder="1" applyAlignment="1">
      <alignment vertical="center"/>
    </xf>
    <xf numFmtId="0" fontId="6" fillId="0" borderId="7" xfId="0" applyFont="1" applyBorder="1"/>
    <xf numFmtId="0" fontId="5" fillId="0" borderId="0" xfId="0" applyFont="1" applyProtection="1">
      <protection locked="0"/>
    </xf>
    <xf numFmtId="15" fontId="6" fillId="4" borderId="3" xfId="0" applyNumberFormat="1" applyFont="1" applyFill="1" applyBorder="1" applyAlignment="1" applyProtection="1">
      <alignment vertical="center"/>
      <protection locked="0"/>
    </xf>
    <xf numFmtId="0" fontId="20" fillId="0" borderId="0" xfId="0" applyFont="1"/>
    <xf numFmtId="0" fontId="20" fillId="0" borderId="7" xfId="0" applyFont="1" applyBorder="1"/>
    <xf numFmtId="0" fontId="3" fillId="0" borderId="13" xfId="0" applyFont="1" applyBorder="1" applyAlignment="1" applyProtection="1">
      <alignment vertical="center" wrapText="1"/>
      <protection hidden="1"/>
    </xf>
    <xf numFmtId="0" fontId="5" fillId="0" borderId="7" xfId="0" applyFont="1" applyBorder="1" applyProtection="1">
      <protection locked="0"/>
    </xf>
    <xf numFmtId="0" fontId="19" fillId="0" borderId="8" xfId="0" applyFont="1" applyBorder="1" applyAlignment="1" applyProtection="1">
      <alignment horizontal="left"/>
      <protection hidden="1"/>
    </xf>
    <xf numFmtId="0" fontId="2" fillId="0" borderId="8" xfId="0" applyFont="1" applyBorder="1" applyProtection="1">
      <protection hidden="1"/>
    </xf>
    <xf numFmtId="0" fontId="9" fillId="0" borderId="0" xfId="0" applyFont="1" applyBorder="1" applyAlignment="1" applyProtection="1">
      <alignment horizontal="left"/>
      <protection hidden="1"/>
    </xf>
    <xf numFmtId="0" fontId="5" fillId="0" borderId="0" xfId="0" applyFont="1" applyBorder="1" applyProtection="1">
      <protection hidden="1"/>
    </xf>
    <xf numFmtId="0" fontId="14" fillId="0" borderId="0" xfId="0" applyFont="1" applyBorder="1" applyProtection="1">
      <protection hidden="1"/>
    </xf>
    <xf numFmtId="0" fontId="5" fillId="0" borderId="0" xfId="0" applyFont="1" applyBorder="1" applyAlignment="1" applyProtection="1">
      <alignment horizontal="left"/>
      <protection hidden="1"/>
    </xf>
    <xf numFmtId="0" fontId="5" fillId="0" borderId="8" xfId="0" applyFont="1" applyBorder="1" applyProtection="1">
      <protection hidden="1"/>
    </xf>
    <xf numFmtId="0" fontId="6" fillId="0" borderId="0" xfId="0" applyFont="1" applyBorder="1" applyAlignment="1" applyProtection="1">
      <alignment horizontal="center" vertical="top"/>
      <protection hidden="1"/>
    </xf>
    <xf numFmtId="0" fontId="6" fillId="2" borderId="3" xfId="0" applyFont="1" applyFill="1" applyBorder="1" applyAlignment="1" applyProtection="1">
      <alignment horizontal="center" vertical="center"/>
      <protection hidden="1"/>
    </xf>
    <xf numFmtId="0" fontId="6" fillId="2" borderId="3" xfId="0" applyFont="1" applyFill="1" applyBorder="1" applyAlignment="1" applyProtection="1">
      <alignment horizontal="center" vertical="center" wrapText="1"/>
      <protection hidden="1"/>
    </xf>
    <xf numFmtId="0" fontId="5" fillId="0" borderId="0" xfId="0" applyFont="1" applyBorder="1" applyAlignment="1" applyProtection="1">
      <alignment vertical="center"/>
      <protection hidden="1"/>
    </xf>
    <xf numFmtId="0" fontId="5" fillId="0" borderId="3" xfId="0" quotePrefix="1" applyFont="1" applyBorder="1" applyAlignment="1" applyProtection="1">
      <alignment horizontal="center" vertical="center"/>
      <protection hidden="1"/>
    </xf>
    <xf numFmtId="0" fontId="3" fillId="0" borderId="3" xfId="0" applyFont="1" applyBorder="1" applyAlignment="1" applyProtection="1">
      <alignment horizontal="right" vertical="center" wrapText="1"/>
      <protection hidden="1"/>
    </xf>
    <xf numFmtId="0" fontId="5" fillId="0" borderId="8" xfId="0" applyFont="1" applyBorder="1" applyAlignment="1" applyProtection="1">
      <alignment vertical="center"/>
      <protection hidden="1"/>
    </xf>
    <xf numFmtId="0" fontId="6" fillId="0" borderId="0" xfId="0" applyFont="1" applyBorder="1" applyAlignment="1" applyProtection="1">
      <alignment horizontal="right"/>
      <protection hidden="1"/>
    </xf>
    <xf numFmtId="0" fontId="5" fillId="0" borderId="0" xfId="0" applyFont="1" applyBorder="1" applyAlignment="1" applyProtection="1">
      <alignment horizontal="center"/>
      <protection hidden="1"/>
    </xf>
    <xf numFmtId="0" fontId="7" fillId="0" borderId="0" xfId="0" applyFont="1" applyBorder="1" applyProtection="1">
      <protection hidden="1"/>
    </xf>
    <xf numFmtId="0" fontId="15" fillId="6" borderId="3" xfId="0" applyFont="1" applyFill="1" applyBorder="1" applyAlignment="1" applyProtection="1">
      <alignment vertical="center" wrapText="1"/>
      <protection hidden="1"/>
    </xf>
    <xf numFmtId="0" fontId="5" fillId="0" borderId="3" xfId="0" applyFont="1" applyBorder="1" applyAlignment="1" applyProtection="1">
      <alignment vertical="center"/>
      <protection hidden="1"/>
    </xf>
    <xf numFmtId="0" fontId="12" fillId="0" borderId="0" xfId="0" applyFont="1" applyBorder="1" applyProtection="1">
      <protection hidden="1"/>
    </xf>
    <xf numFmtId="0" fontId="6" fillId="0" borderId="8" xfId="0" applyFont="1" applyBorder="1" applyProtection="1">
      <protection hidden="1"/>
    </xf>
    <xf numFmtId="0" fontId="20" fillId="0" borderId="8" xfId="0" applyFont="1" applyBorder="1" applyProtection="1">
      <protection hidden="1"/>
    </xf>
    <xf numFmtId="0" fontId="6" fillId="0" borderId="3" xfId="0" applyFont="1" applyBorder="1" applyAlignment="1" applyProtection="1">
      <alignment vertical="center"/>
      <protection hidden="1"/>
    </xf>
    <xf numFmtId="0" fontId="5" fillId="0" borderId="8" xfId="0" applyFont="1" applyFill="1" applyBorder="1" applyAlignment="1" applyProtection="1">
      <alignment vertical="center"/>
      <protection hidden="1"/>
    </xf>
    <xf numFmtId="164" fontId="5" fillId="0" borderId="3" xfId="1" quotePrefix="1" applyNumberFormat="1" applyFont="1" applyFill="1" applyBorder="1" applyAlignment="1" applyProtection="1">
      <alignment horizontal="left" vertical="center"/>
      <protection locked="0"/>
    </xf>
    <xf numFmtId="0" fontId="3" fillId="0" borderId="3" xfId="0" applyFont="1" applyBorder="1" applyAlignment="1" applyProtection="1">
      <alignment horizontal="center" vertical="center" wrapText="1"/>
      <protection locked="0"/>
    </xf>
    <xf numFmtId="0" fontId="24" fillId="0" borderId="0" xfId="0"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0" fillId="0" borderId="7" xfId="0" applyFont="1" applyBorder="1" applyAlignment="1">
      <alignment vertical="center"/>
    </xf>
    <xf numFmtId="0" fontId="11" fillId="0" borderId="0" xfId="0" applyFont="1" applyBorder="1" applyAlignment="1" applyProtection="1">
      <alignment horizontal="left" vertical="center"/>
      <protection hidden="1"/>
    </xf>
    <xf numFmtId="0" fontId="10" fillId="0" borderId="8" xfId="0" applyFont="1" applyBorder="1" applyAlignment="1" applyProtection="1">
      <alignment vertical="center"/>
      <protection hidden="1"/>
    </xf>
    <xf numFmtId="0" fontId="10" fillId="0" borderId="0" xfId="0" applyFont="1" applyAlignment="1">
      <alignment vertical="center"/>
    </xf>
    <xf numFmtId="0" fontId="4" fillId="0" borderId="7" xfId="0" applyFont="1" applyBorder="1"/>
    <xf numFmtId="0" fontId="4" fillId="0" borderId="0" xfId="0" applyFont="1" applyBorder="1" applyProtection="1">
      <protection hidden="1"/>
    </xf>
    <xf numFmtId="0" fontId="3" fillId="0" borderId="3" xfId="0" applyFont="1" applyBorder="1" applyAlignment="1" applyProtection="1">
      <alignment horizontal="center" vertical="top" wrapText="1"/>
      <protection hidden="1"/>
    </xf>
    <xf numFmtId="0" fontId="4" fillId="0" borderId="8" xfId="0" applyFont="1" applyBorder="1" applyProtection="1">
      <protection hidden="1"/>
    </xf>
    <xf numFmtId="0" fontId="4" fillId="0" borderId="0" xfId="0" applyFont="1"/>
    <xf numFmtId="0" fontId="6" fillId="5" borderId="2" xfId="0" applyFont="1" applyFill="1" applyBorder="1" applyAlignment="1" applyProtection="1">
      <protection hidden="1"/>
    </xf>
    <xf numFmtId="0" fontId="6" fillId="0" borderId="2" xfId="0" applyFont="1" applyBorder="1" applyAlignment="1" applyProtection="1">
      <protection hidden="1"/>
    </xf>
    <xf numFmtId="0" fontId="5" fillId="0" borderId="0" xfId="2" applyFont="1"/>
    <xf numFmtId="0" fontId="1" fillId="0" borderId="0" xfId="2"/>
    <xf numFmtId="0" fontId="17" fillId="3" borderId="1" xfId="2" quotePrefix="1" applyFont="1" applyFill="1" applyBorder="1" applyAlignment="1">
      <alignment vertical="top"/>
    </xf>
    <xf numFmtId="0" fontId="17" fillId="3" borderId="1" xfId="2" applyFont="1" applyFill="1" applyBorder="1" applyAlignment="1">
      <alignment vertical="top"/>
    </xf>
    <xf numFmtId="0" fontId="17" fillId="3" borderId="12" xfId="2" applyFont="1" applyFill="1" applyBorder="1"/>
    <xf numFmtId="0" fontId="5" fillId="0" borderId="7" xfId="2" applyFont="1" applyBorder="1"/>
    <xf numFmtId="0" fontId="3" fillId="0" borderId="0" xfId="2" applyFont="1" applyBorder="1" applyAlignment="1">
      <alignment horizontal="center" vertical="top"/>
    </xf>
    <xf numFmtId="0" fontId="5" fillId="0" borderId="8" xfId="2" applyFont="1" applyBorder="1"/>
    <xf numFmtId="0" fontId="5" fillId="0" borderId="0" xfId="2" quotePrefix="1" applyFont="1" applyBorder="1"/>
    <xf numFmtId="0" fontId="4" fillId="0" borderId="0" xfId="2" applyFont="1" applyBorder="1" applyAlignment="1">
      <alignment vertical="top"/>
    </xf>
    <xf numFmtId="0" fontId="5" fillId="0" borderId="0" xfId="2" applyFont="1" applyBorder="1" applyAlignment="1">
      <alignment vertical="top"/>
    </xf>
    <xf numFmtId="0" fontId="5" fillId="0" borderId="9" xfId="2" applyFont="1" applyBorder="1"/>
    <xf numFmtId="0" fontId="5" fillId="0" borderId="10" xfId="2" quotePrefix="1" applyFont="1" applyBorder="1"/>
    <xf numFmtId="0" fontId="4" fillId="0" borderId="10" xfId="2" applyFont="1" applyBorder="1" applyAlignment="1">
      <alignment vertical="top"/>
    </xf>
    <xf numFmtId="0" fontId="5" fillId="0" borderId="10" xfId="2" applyFont="1" applyBorder="1" applyAlignment="1">
      <alignment vertical="top"/>
    </xf>
    <xf numFmtId="0" fontId="5" fillId="0" borderId="11" xfId="2" applyFont="1" applyBorder="1"/>
    <xf numFmtId="0" fontId="16" fillId="3" borderId="1" xfId="2" applyFont="1" applyFill="1" applyBorder="1" applyAlignment="1">
      <alignment vertical="top"/>
    </xf>
    <xf numFmtId="0" fontId="5" fillId="0" borderId="0" xfId="2" quotePrefix="1" applyFont="1" applyBorder="1" applyAlignment="1">
      <alignment horizontal="center" vertical="center"/>
    </xf>
    <xf numFmtId="0" fontId="1" fillId="0" borderId="0" xfId="2" applyFont="1"/>
    <xf numFmtId="0" fontId="5" fillId="0" borderId="4" xfId="2" applyFont="1" applyBorder="1"/>
    <xf numFmtId="0" fontId="6" fillId="0" borderId="5" xfId="2" applyFont="1" applyBorder="1"/>
    <xf numFmtId="0" fontId="6" fillId="0" borderId="5" xfId="2" applyFont="1" applyBorder="1" applyAlignment="1">
      <alignment vertical="top"/>
    </xf>
    <xf numFmtId="0" fontId="5" fillId="0" borderId="5" xfId="2" applyFont="1" applyBorder="1" applyAlignment="1">
      <alignment vertical="top"/>
    </xf>
    <xf numFmtId="0" fontId="5" fillId="0" borderId="5" xfId="2" quotePrefix="1" applyFont="1" applyBorder="1" applyAlignment="1">
      <alignment vertical="top"/>
    </xf>
    <xf numFmtId="0" fontId="5" fillId="0" borderId="6" xfId="2" applyFont="1" applyBorder="1"/>
    <xf numFmtId="0" fontId="17" fillId="3" borderId="2" xfId="2" applyFont="1" applyFill="1" applyBorder="1"/>
    <xf numFmtId="0" fontId="16" fillId="3" borderId="1" xfId="2" applyFont="1" applyFill="1" applyBorder="1"/>
    <xf numFmtId="0" fontId="5" fillId="0" borderId="5" xfId="2" applyFont="1" applyBorder="1"/>
    <xf numFmtId="0" fontId="5" fillId="0" borderId="5" xfId="2" quotePrefix="1" applyFont="1" applyBorder="1"/>
    <xf numFmtId="0" fontId="5" fillId="0" borderId="0" xfId="2" applyFont="1" applyBorder="1"/>
    <xf numFmtId="0" fontId="3" fillId="0" borderId="10" xfId="2" applyFont="1" applyBorder="1" applyAlignment="1">
      <alignment vertical="top"/>
    </xf>
    <xf numFmtId="0" fontId="17" fillId="3" borderId="25" xfId="2" quotePrefix="1" applyFont="1" applyFill="1" applyBorder="1" applyAlignment="1">
      <alignment vertical="top"/>
    </xf>
    <xf numFmtId="0" fontId="17" fillId="3" borderId="25" xfId="2" applyFont="1" applyFill="1" applyBorder="1" applyAlignment="1">
      <alignment vertical="top"/>
    </xf>
    <xf numFmtId="0" fontId="17" fillId="3" borderId="31" xfId="2" applyFont="1" applyFill="1" applyBorder="1"/>
    <xf numFmtId="0" fontId="1" fillId="0" borderId="0" xfId="2" applyBorder="1"/>
    <xf numFmtId="0" fontId="3" fillId="0" borderId="10" xfId="2" applyFont="1" applyBorder="1" applyAlignment="1">
      <alignment horizontal="center" vertical="top"/>
    </xf>
    <xf numFmtId="0" fontId="4" fillId="0" borderId="0" xfId="2" applyFont="1" applyBorder="1" applyAlignment="1">
      <alignment vertical="center"/>
    </xf>
    <xf numFmtId="0" fontId="39" fillId="0" borderId="0" xfId="2" applyFont="1" applyBorder="1" applyAlignment="1">
      <alignment vertical="center"/>
    </xf>
    <xf numFmtId="0" fontId="4" fillId="0" borderId="0" xfId="2" applyFont="1" applyBorder="1" applyAlignment="1">
      <alignment horizontal="center" vertical="top"/>
    </xf>
    <xf numFmtId="0" fontId="16" fillId="3" borderId="1" xfId="0" applyFont="1" applyFill="1" applyBorder="1" applyAlignment="1">
      <alignment vertical="top"/>
    </xf>
    <xf numFmtId="0" fontId="17" fillId="3" borderId="1" xfId="0" quotePrefix="1" applyFont="1" applyFill="1" applyBorder="1" applyAlignment="1">
      <alignment vertical="top"/>
    </xf>
    <xf numFmtId="0" fontId="17" fillId="3" borderId="1" xfId="0" applyFont="1" applyFill="1" applyBorder="1" applyAlignment="1">
      <alignment vertical="top"/>
    </xf>
    <xf numFmtId="0" fontId="3" fillId="0" borderId="0" xfId="0" applyFont="1" applyBorder="1" applyAlignment="1">
      <alignment horizontal="center"/>
    </xf>
    <xf numFmtId="0" fontId="5" fillId="0" borderId="0" xfId="0" quotePrefix="1" applyFont="1" applyBorder="1"/>
    <xf numFmtId="0" fontId="3" fillId="0" borderId="0" xfId="0" applyFont="1" applyBorder="1" applyAlignment="1">
      <alignment horizontal="center" vertical="top"/>
    </xf>
    <xf numFmtId="0" fontId="5" fillId="0" borderId="10" xfId="0" quotePrefix="1" applyFont="1" applyBorder="1"/>
    <xf numFmtId="0" fontId="4" fillId="0" borderId="10" xfId="0" applyFont="1" applyBorder="1" applyAlignment="1">
      <alignment vertical="top"/>
    </xf>
    <xf numFmtId="0" fontId="5" fillId="0" borderId="10" xfId="0" applyFont="1" applyBorder="1" applyAlignment="1">
      <alignment vertical="top"/>
    </xf>
    <xf numFmtId="0" fontId="4" fillId="0" borderId="0" xfId="0" applyFont="1" applyBorder="1" applyAlignment="1">
      <alignment vertical="top" wrapText="1"/>
    </xf>
    <xf numFmtId="0" fontId="4" fillId="0" borderId="0" xfId="2" applyFont="1" applyBorder="1" applyAlignment="1">
      <alignment vertical="top" wrapText="1"/>
    </xf>
    <xf numFmtId="0" fontId="3" fillId="0" borderId="0" xfId="2" applyFont="1" applyBorder="1" applyAlignment="1">
      <alignment vertical="top" wrapText="1"/>
    </xf>
    <xf numFmtId="0" fontId="13" fillId="0" borderId="0" xfId="2" applyFont="1" applyBorder="1" applyAlignment="1">
      <alignment horizontal="left" vertical="top"/>
    </xf>
    <xf numFmtId="0" fontId="3" fillId="0" borderId="0" xfId="2" applyFont="1" applyBorder="1" applyAlignment="1">
      <alignment vertical="top"/>
    </xf>
    <xf numFmtId="0" fontId="16" fillId="3" borderId="0" xfId="2" applyFont="1" applyFill="1" applyBorder="1" applyAlignment="1">
      <alignment vertical="top"/>
    </xf>
    <xf numFmtId="0" fontId="17" fillId="3" borderId="0" xfId="2" quotePrefix="1" applyFont="1" applyFill="1" applyBorder="1" applyAlignment="1">
      <alignment vertical="top"/>
    </xf>
    <xf numFmtId="0" fontId="17" fillId="3" borderId="0" xfId="2" applyFont="1" applyFill="1" applyBorder="1" applyAlignment="1">
      <alignment vertical="top"/>
    </xf>
    <xf numFmtId="0" fontId="17" fillId="3" borderId="8" xfId="2" applyFont="1" applyFill="1" applyBorder="1"/>
    <xf numFmtId="0" fontId="16" fillId="3" borderId="1" xfId="2" applyFont="1" applyFill="1" applyBorder="1" applyAlignment="1"/>
    <xf numFmtId="0" fontId="48" fillId="7" borderId="0" xfId="0" applyFont="1" applyFill="1"/>
    <xf numFmtId="0" fontId="48" fillId="7" borderId="0" xfId="0" applyFont="1" applyFill="1" applyAlignment="1">
      <alignment horizontal="center"/>
    </xf>
    <xf numFmtId="0" fontId="47" fillId="7" borderId="0" xfId="0" applyFont="1" applyFill="1" applyAlignment="1">
      <alignment horizontal="center"/>
    </xf>
    <xf numFmtId="0" fontId="49" fillId="7" borderId="0" xfId="0" applyFont="1" applyFill="1"/>
    <xf numFmtId="0" fontId="50" fillId="7" borderId="0" xfId="0" applyFont="1" applyFill="1" applyAlignment="1">
      <alignment vertical="center"/>
    </xf>
    <xf numFmtId="0" fontId="51" fillId="7" borderId="0" xfId="0" applyFont="1" applyFill="1" applyAlignment="1">
      <alignment vertical="center"/>
    </xf>
    <xf numFmtId="0" fontId="52" fillId="7" borderId="0" xfId="0" applyFont="1" applyFill="1"/>
    <xf numFmtId="0" fontId="53" fillId="7" borderId="0" xfId="0" applyFont="1" applyFill="1"/>
    <xf numFmtId="0" fontId="52" fillId="7" borderId="0" xfId="0" applyFont="1" applyFill="1" applyAlignment="1">
      <alignment vertical="center"/>
    </xf>
    <xf numFmtId="0" fontId="52" fillId="7" borderId="0" xfId="0" applyFont="1" applyFill="1" applyProtection="1">
      <protection locked="0"/>
    </xf>
    <xf numFmtId="0" fontId="54" fillId="7" borderId="0" xfId="0" applyFont="1" applyFill="1"/>
    <xf numFmtId="15" fontId="52" fillId="7" borderId="0" xfId="0" applyNumberFormat="1" applyFont="1" applyFill="1"/>
    <xf numFmtId="0" fontId="49" fillId="0" borderId="0" xfId="0" applyFont="1"/>
    <xf numFmtId="0" fontId="50" fillId="0" borderId="0" xfId="0" applyFont="1" applyAlignment="1">
      <alignment vertical="center"/>
    </xf>
    <xf numFmtId="0" fontId="52" fillId="0" borderId="0" xfId="0" applyFont="1"/>
    <xf numFmtId="0" fontId="53" fillId="0" borderId="0" xfId="0" applyFont="1"/>
    <xf numFmtId="0" fontId="52" fillId="0" borderId="0" xfId="0" applyFont="1" applyAlignment="1">
      <alignment vertical="center"/>
    </xf>
    <xf numFmtId="0" fontId="52" fillId="0" borderId="0" xfId="0" applyFont="1" applyProtection="1">
      <protection locked="0"/>
    </xf>
    <xf numFmtId="0" fontId="54" fillId="0" borderId="0" xfId="0" applyFont="1"/>
    <xf numFmtId="0" fontId="55" fillId="0" borderId="0" xfId="0" applyFont="1" applyBorder="1" applyProtection="1">
      <protection hidden="1"/>
    </xf>
    <xf numFmtId="0" fontId="6" fillId="0" borderId="3" xfId="0" quotePrefix="1" applyFont="1" applyBorder="1" applyAlignment="1" applyProtection="1">
      <alignment horizontal="center" vertical="center"/>
      <protection hidden="1"/>
    </xf>
    <xf numFmtId="0" fontId="3" fillId="0" borderId="0" xfId="0" applyFont="1" applyBorder="1" applyAlignment="1" applyProtection="1">
      <alignment horizontal="right" vertical="center" wrapText="1"/>
      <protection hidden="1"/>
    </xf>
    <xf numFmtId="0" fontId="5" fillId="7" borderId="0" xfId="0" applyFont="1" applyFill="1"/>
    <xf numFmtId="0" fontId="5" fillId="7" borderId="7" xfId="0" applyFont="1" applyFill="1" applyBorder="1"/>
    <xf numFmtId="0" fontId="6" fillId="7" borderId="0" xfId="0" applyFont="1" applyFill="1" applyBorder="1" applyAlignment="1" applyProtection="1">
      <alignment horizontal="center" vertical="top"/>
      <protection hidden="1"/>
    </xf>
    <xf numFmtId="0" fontId="6" fillId="7" borderId="2" xfId="0" applyFont="1" applyFill="1" applyBorder="1" applyAlignment="1" applyProtection="1">
      <alignment horizontal="left"/>
      <protection hidden="1"/>
    </xf>
    <xf numFmtId="0" fontId="6" fillId="7" borderId="1" xfId="0" applyFont="1" applyFill="1" applyBorder="1" applyAlignment="1" applyProtection="1">
      <alignment horizontal="left"/>
      <protection hidden="1"/>
    </xf>
    <xf numFmtId="15" fontId="18" fillId="7" borderId="1" xfId="1" applyNumberFormat="1" applyFont="1" applyFill="1" applyBorder="1" applyAlignment="1" applyProtection="1">
      <alignment horizontal="center" vertical="center"/>
      <protection locked="0"/>
    </xf>
    <xf numFmtId="0" fontId="6" fillId="7" borderId="1" xfId="0" applyFont="1" applyFill="1" applyBorder="1" applyAlignment="1" applyProtection="1">
      <protection hidden="1"/>
    </xf>
    <xf numFmtId="15" fontId="18" fillId="7" borderId="2" xfId="1" applyNumberFormat="1" applyFont="1" applyFill="1" applyBorder="1" applyAlignment="1" applyProtection="1">
      <alignment horizontal="center" vertical="center"/>
      <protection locked="0"/>
    </xf>
    <xf numFmtId="0" fontId="15" fillId="7" borderId="3" xfId="0" applyFont="1" applyFill="1" applyBorder="1" applyAlignment="1" applyProtection="1">
      <alignment vertical="center" wrapText="1"/>
      <protection hidden="1"/>
    </xf>
    <xf numFmtId="0" fontId="5" fillId="7" borderId="8" xfId="0" applyFont="1" applyFill="1" applyBorder="1" applyProtection="1">
      <protection hidden="1"/>
    </xf>
    <xf numFmtId="0" fontId="35" fillId="0" borderId="0" xfId="0" applyFont="1"/>
    <xf numFmtId="0" fontId="6" fillId="7" borderId="0" xfId="0" applyFont="1" applyFill="1" applyBorder="1" applyAlignment="1" applyProtection="1">
      <alignment horizontal="left"/>
      <protection hidden="1"/>
    </xf>
    <xf numFmtId="15" fontId="18" fillId="7" borderId="0" xfId="1" applyNumberFormat="1" applyFont="1" applyFill="1" applyBorder="1" applyAlignment="1" applyProtection="1">
      <alignment horizontal="center" vertical="center"/>
      <protection locked="0"/>
    </xf>
    <xf numFmtId="0" fontId="6" fillId="7" borderId="0" xfId="0" applyFont="1" applyFill="1" applyBorder="1" applyAlignment="1" applyProtection="1">
      <protection hidden="1"/>
    </xf>
    <xf numFmtId="0" fontId="15" fillId="7" borderId="0" xfId="0" applyFont="1" applyFill="1" applyBorder="1" applyAlignment="1" applyProtection="1">
      <alignment vertical="center" wrapText="1"/>
      <protection hidden="1"/>
    </xf>
    <xf numFmtId="0" fontId="3" fillId="0" borderId="0" xfId="2" applyFont="1" applyBorder="1" applyAlignment="1">
      <alignment vertical="top" wrapText="1"/>
    </xf>
    <xf numFmtId="0" fontId="4" fillId="0" borderId="0" xfId="0" applyFont="1" applyBorder="1" applyAlignment="1">
      <alignment vertical="top" wrapText="1"/>
    </xf>
    <xf numFmtId="0" fontId="56" fillId="0" borderId="0" xfId="0" applyFont="1" applyBorder="1" applyAlignment="1">
      <alignment horizontal="left" wrapText="1"/>
    </xf>
    <xf numFmtId="0" fontId="56" fillId="0" borderId="0" xfId="0" applyFont="1" applyBorder="1" applyAlignment="1">
      <alignment vertical="center"/>
    </xf>
    <xf numFmtId="0" fontId="4" fillId="0" borderId="0" xfId="0" applyFont="1" applyBorder="1" applyAlignment="1">
      <alignment vertical="top"/>
    </xf>
    <xf numFmtId="0" fontId="57" fillId="0" borderId="0" xfId="0" applyFont="1" applyBorder="1" applyAlignment="1">
      <alignment vertical="center"/>
    </xf>
    <xf numFmtId="0" fontId="17" fillId="3" borderId="12" xfId="0" applyFont="1" applyFill="1" applyBorder="1"/>
    <xf numFmtId="0" fontId="5" fillId="0" borderId="8" xfId="0" applyFont="1" applyBorder="1"/>
    <xf numFmtId="0" fontId="16" fillId="7" borderId="7" xfId="2" applyFont="1" applyFill="1" applyBorder="1" applyAlignment="1">
      <alignment horizontal="center"/>
    </xf>
    <xf numFmtId="0" fontId="16" fillId="7" borderId="0" xfId="2" applyFont="1" applyFill="1" applyBorder="1" applyAlignment="1">
      <alignment horizontal="center"/>
    </xf>
    <xf numFmtId="0" fontId="4" fillId="0" borderId="0" xfId="0" applyFont="1" applyBorder="1" applyAlignment="1">
      <alignment vertical="top" wrapText="1"/>
    </xf>
    <xf numFmtId="0" fontId="3" fillId="9" borderId="0" xfId="0" applyFont="1" applyFill="1" applyBorder="1" applyProtection="1">
      <protection locked="0"/>
    </xf>
    <xf numFmtId="0" fontId="59" fillId="3" borderId="1" xfId="0" applyFont="1" applyFill="1" applyBorder="1" applyAlignment="1">
      <alignment vertical="top"/>
    </xf>
    <xf numFmtId="0" fontId="59" fillId="5" borderId="1" xfId="0" applyFont="1" applyFill="1" applyBorder="1" applyAlignment="1">
      <alignment vertical="top"/>
    </xf>
    <xf numFmtId="0" fontId="25" fillId="5" borderId="1" xfId="0" quotePrefix="1" applyFont="1" applyFill="1" applyBorder="1" applyAlignment="1">
      <alignment vertical="top"/>
    </xf>
    <xf numFmtId="0" fontId="25" fillId="5" borderId="1" xfId="0" applyFont="1" applyFill="1" applyBorder="1" applyAlignment="1">
      <alignment vertical="top"/>
    </xf>
    <xf numFmtId="0" fontId="60" fillId="5" borderId="1" xfId="2" applyFont="1" applyFill="1" applyBorder="1"/>
    <xf numFmtId="0" fontId="4" fillId="0" borderId="0" xfId="0" applyFont="1" applyBorder="1" applyAlignment="1">
      <alignment vertical="center"/>
    </xf>
    <xf numFmtId="0" fontId="7" fillId="0" borderId="3" xfId="0" applyFont="1" applyBorder="1" applyAlignment="1" applyProtection="1">
      <alignment horizontal="right" vertical="center" wrapText="1"/>
      <protection hidden="1"/>
    </xf>
    <xf numFmtId="0" fontId="61" fillId="7" borderId="3" xfId="0" applyNumberFormat="1" applyFont="1" applyFill="1" applyBorder="1" applyAlignment="1" applyProtection="1">
      <alignment horizontal="left" vertical="center"/>
      <protection hidden="1"/>
    </xf>
    <xf numFmtId="15" fontId="61" fillId="7" borderId="3" xfId="0" applyNumberFormat="1" applyFont="1" applyFill="1" applyBorder="1" applyAlignment="1" applyProtection="1">
      <alignment vertical="center"/>
      <protection hidden="1"/>
    </xf>
    <xf numFmtId="14" fontId="22" fillId="0" borderId="0" xfId="0" applyNumberFormat="1" applyFont="1" applyProtection="1">
      <protection hidden="1"/>
    </xf>
    <xf numFmtId="0" fontId="1" fillId="0" borderId="7" xfId="2" applyBorder="1"/>
    <xf numFmtId="0" fontId="1" fillId="0" borderId="8" xfId="2" applyBorder="1"/>
    <xf numFmtId="0" fontId="17" fillId="3" borderId="32" xfId="2" applyFont="1" applyFill="1" applyBorder="1"/>
    <xf numFmtId="0" fontId="6" fillId="0" borderId="2" xfId="0" applyFont="1" applyBorder="1" applyAlignment="1" applyProtection="1">
      <alignment horizontal="left" vertical="center"/>
      <protection hidden="1"/>
    </xf>
    <xf numFmtId="0" fontId="6" fillId="0" borderId="1" xfId="0" applyFont="1" applyBorder="1" applyAlignment="1" applyProtection="1">
      <alignment horizontal="left" vertical="center"/>
      <protection hidden="1"/>
    </xf>
    <xf numFmtId="0" fontId="6" fillId="0" borderId="12" xfId="0" applyFont="1" applyBorder="1" applyAlignment="1" applyProtection="1">
      <alignment horizontal="left" vertical="center"/>
      <protection hidden="1"/>
    </xf>
    <xf numFmtId="0" fontId="6" fillId="0" borderId="16" xfId="0" applyFont="1" applyBorder="1" applyAlignment="1" applyProtection="1">
      <alignment horizontal="left" vertical="top" wrapText="1"/>
      <protection hidden="1"/>
    </xf>
    <xf numFmtId="0" fontId="6" fillId="0" borderId="20" xfId="0" applyFont="1" applyBorder="1" applyAlignment="1" applyProtection="1">
      <alignment horizontal="left" vertical="top" wrapText="1"/>
      <protection hidden="1"/>
    </xf>
    <xf numFmtId="0" fontId="6" fillId="0" borderId="17" xfId="0" applyFont="1" applyBorder="1" applyAlignment="1" applyProtection="1">
      <alignment horizontal="left" vertical="top" wrapText="1"/>
      <protection hidden="1"/>
    </xf>
    <xf numFmtId="0" fontId="6" fillId="0" borderId="18" xfId="0" applyFont="1" applyBorder="1" applyAlignment="1" applyProtection="1">
      <alignment horizontal="left" vertical="top" wrapText="1"/>
      <protection hidden="1"/>
    </xf>
    <xf numFmtId="0" fontId="6" fillId="0" borderId="21" xfId="0" applyFont="1" applyBorder="1" applyAlignment="1" applyProtection="1">
      <alignment horizontal="left" vertical="top" wrapText="1"/>
      <protection hidden="1"/>
    </xf>
    <xf numFmtId="0" fontId="6" fillId="0" borderId="19" xfId="0" applyFont="1" applyBorder="1" applyAlignment="1" applyProtection="1">
      <alignment horizontal="left" vertical="top" wrapText="1"/>
      <protection hidden="1"/>
    </xf>
    <xf numFmtId="43" fontId="18" fillId="4" borderId="2" xfId="1" applyFont="1" applyFill="1" applyBorder="1" applyAlignment="1" applyProtection="1">
      <alignment horizontal="left" vertical="center"/>
      <protection locked="0"/>
    </xf>
    <xf numFmtId="43" fontId="18" fillId="4" borderId="1" xfId="1" applyFont="1" applyFill="1" applyBorder="1" applyAlignment="1" applyProtection="1">
      <alignment horizontal="left" vertical="center"/>
      <protection locked="0"/>
    </xf>
    <xf numFmtId="0" fontId="6" fillId="2" borderId="2" xfId="0" applyFont="1" applyFill="1" applyBorder="1" applyAlignment="1" applyProtection="1">
      <alignment horizontal="center" vertical="center" wrapText="1"/>
      <protection hidden="1"/>
    </xf>
    <xf numFmtId="0" fontId="6" fillId="2" borderId="12" xfId="0" applyFont="1" applyFill="1" applyBorder="1" applyAlignment="1" applyProtection="1">
      <alignment horizontal="center" vertical="center" wrapText="1"/>
      <protection hidden="1"/>
    </xf>
    <xf numFmtId="0" fontId="6" fillId="5" borderId="2" xfId="0" applyFont="1" applyFill="1" applyBorder="1" applyAlignment="1" applyProtection="1">
      <alignment horizontal="left"/>
      <protection hidden="1"/>
    </xf>
    <xf numFmtId="0" fontId="6" fillId="5" borderId="1" xfId="0" applyFont="1" applyFill="1" applyBorder="1" applyAlignment="1" applyProtection="1">
      <alignment horizontal="left"/>
      <protection hidden="1"/>
    </xf>
    <xf numFmtId="0" fontId="6" fillId="5" borderId="12" xfId="0" applyFont="1" applyFill="1" applyBorder="1" applyAlignment="1" applyProtection="1">
      <alignment horizontal="left"/>
      <protection hidden="1"/>
    </xf>
    <xf numFmtId="15" fontId="18" fillId="4" borderId="2" xfId="1" applyNumberFormat="1" applyFont="1" applyFill="1" applyBorder="1" applyAlignment="1" applyProtection="1">
      <alignment horizontal="center" vertical="center"/>
      <protection locked="0"/>
    </xf>
    <xf numFmtId="15" fontId="18" fillId="4" borderId="1" xfId="1" applyNumberFormat="1" applyFont="1" applyFill="1" applyBorder="1" applyAlignment="1" applyProtection="1">
      <alignment horizontal="center" vertical="center"/>
      <protection locked="0"/>
    </xf>
    <xf numFmtId="15" fontId="18" fillId="4" borderId="12" xfId="1" applyNumberFormat="1" applyFont="1" applyFill="1" applyBorder="1" applyAlignment="1" applyProtection="1">
      <alignment horizontal="center" vertical="center"/>
      <protection locked="0"/>
    </xf>
    <xf numFmtId="0" fontId="28" fillId="0" borderId="2" xfId="0" applyFont="1" applyFill="1" applyBorder="1" applyAlignment="1" applyProtection="1">
      <alignment horizontal="left" vertical="center"/>
      <protection hidden="1"/>
    </xf>
    <xf numFmtId="0" fontId="28" fillId="0" borderId="1" xfId="0" applyFont="1" applyFill="1" applyBorder="1" applyAlignment="1" applyProtection="1">
      <alignment horizontal="left" vertical="center"/>
      <protection hidden="1"/>
    </xf>
    <xf numFmtId="0" fontId="28" fillId="0" borderId="12" xfId="0" applyFont="1" applyFill="1" applyBorder="1" applyAlignment="1" applyProtection="1">
      <alignment horizontal="left" vertical="center"/>
      <protection hidden="1"/>
    </xf>
    <xf numFmtId="0" fontId="21" fillId="8" borderId="13" xfId="0" applyFont="1" applyFill="1" applyBorder="1" applyAlignment="1" applyProtection="1">
      <alignment horizontal="center" vertical="center" wrapText="1"/>
      <protection locked="0"/>
    </xf>
    <xf numFmtId="0" fontId="21" fillId="8" borderId="15" xfId="0" applyFont="1" applyFill="1" applyBorder="1" applyAlignment="1" applyProtection="1">
      <alignment horizontal="center" vertical="center" wrapText="1"/>
      <protection locked="0"/>
    </xf>
    <xf numFmtId="0" fontId="18" fillId="0" borderId="3" xfId="0" applyFont="1" applyBorder="1" applyAlignment="1" applyProtection="1">
      <alignment horizontal="left" vertical="center" wrapText="1"/>
      <protection locked="0"/>
    </xf>
    <xf numFmtId="0" fontId="13" fillId="0" borderId="21" xfId="0" applyFont="1" applyFill="1" applyBorder="1" applyAlignment="1" applyProtection="1">
      <alignment horizontal="left" vertical="top"/>
      <protection hidden="1"/>
    </xf>
    <xf numFmtId="15" fontId="18" fillId="8" borderId="2" xfId="1" applyNumberFormat="1" applyFont="1" applyFill="1" applyBorder="1" applyAlignment="1" applyProtection="1">
      <alignment horizontal="center" vertical="center"/>
      <protection locked="0"/>
    </xf>
    <xf numFmtId="15" fontId="18" fillId="8" borderId="12" xfId="1" applyNumberFormat="1" applyFont="1" applyFill="1" applyBorder="1" applyAlignment="1" applyProtection="1">
      <alignment horizontal="center" vertical="center"/>
      <protection locked="0"/>
    </xf>
    <xf numFmtId="0" fontId="55" fillId="0" borderId="13" xfId="0" applyFont="1" applyBorder="1" applyAlignment="1" applyProtection="1">
      <alignment horizontal="center" vertical="center" wrapText="1"/>
      <protection hidden="1"/>
    </xf>
    <xf numFmtId="0" fontId="55" fillId="0" borderId="15" xfId="0" applyFont="1" applyBorder="1" applyAlignment="1" applyProtection="1">
      <alignment horizontal="center" vertical="center" wrapText="1"/>
      <protection hidden="1"/>
    </xf>
    <xf numFmtId="0" fontId="6" fillId="0" borderId="2" xfId="0" applyFont="1" applyBorder="1" applyAlignment="1" applyProtection="1">
      <alignment horizontal="left"/>
      <protection hidden="1"/>
    </xf>
    <xf numFmtId="0" fontId="6" fillId="0" borderId="1" xfId="0" applyFont="1" applyBorder="1" applyAlignment="1" applyProtection="1">
      <alignment horizontal="left"/>
      <protection hidden="1"/>
    </xf>
    <xf numFmtId="0" fontId="6" fillId="0" borderId="12" xfId="0" applyFont="1" applyBorder="1" applyAlignment="1" applyProtection="1">
      <alignment horizontal="left"/>
      <protection hidden="1"/>
    </xf>
    <xf numFmtId="164" fontId="18" fillId="4" borderId="2" xfId="1" applyNumberFormat="1" applyFont="1" applyFill="1" applyBorder="1" applyAlignment="1" applyProtection="1">
      <alignment horizontal="left" vertical="center"/>
      <protection hidden="1"/>
    </xf>
    <xf numFmtId="164" fontId="18" fillId="4" borderId="1" xfId="1" applyNumberFormat="1" applyFont="1" applyFill="1" applyBorder="1" applyAlignment="1" applyProtection="1">
      <alignment horizontal="left" vertical="center"/>
      <protection hidden="1"/>
    </xf>
    <xf numFmtId="164" fontId="18" fillId="4" borderId="2" xfId="1" applyNumberFormat="1" applyFont="1" applyFill="1" applyBorder="1" applyAlignment="1" applyProtection="1">
      <alignment horizontal="left" vertical="center"/>
      <protection locked="0"/>
    </xf>
    <xf numFmtId="164" fontId="18" fillId="4" borderId="1" xfId="1" applyNumberFormat="1" applyFont="1" applyFill="1" applyBorder="1" applyAlignment="1" applyProtection="1">
      <alignment horizontal="left" vertical="center"/>
      <protection locked="0"/>
    </xf>
    <xf numFmtId="0" fontId="5" fillId="0" borderId="16" xfId="0" quotePrefix="1" applyFont="1" applyFill="1" applyBorder="1" applyAlignment="1" applyProtection="1">
      <alignment horizontal="left" vertical="center" wrapText="1"/>
      <protection locked="0"/>
    </xf>
    <xf numFmtId="0" fontId="5" fillId="0" borderId="20" xfId="0" applyFont="1" applyFill="1" applyBorder="1" applyAlignment="1" applyProtection="1">
      <alignment horizontal="left" vertical="center" wrapText="1"/>
      <protection locked="0"/>
    </xf>
    <xf numFmtId="0" fontId="5" fillId="0" borderId="17" xfId="0" applyFont="1" applyFill="1" applyBorder="1" applyAlignment="1" applyProtection="1">
      <alignment horizontal="left" vertical="center" wrapText="1"/>
      <protection locked="0"/>
    </xf>
    <xf numFmtId="0" fontId="5" fillId="0" borderId="18" xfId="0" applyFont="1" applyFill="1" applyBorder="1" applyAlignment="1" applyProtection="1">
      <alignment horizontal="left" vertical="center" wrapText="1"/>
      <protection locked="0"/>
    </xf>
    <xf numFmtId="0" fontId="5" fillId="0" borderId="21" xfId="0" applyFont="1" applyFill="1" applyBorder="1" applyAlignment="1" applyProtection="1">
      <alignment horizontal="left" vertical="center" wrapText="1"/>
      <protection locked="0"/>
    </xf>
    <xf numFmtId="0" fontId="5" fillId="0" borderId="19" xfId="0" applyFont="1" applyFill="1" applyBorder="1" applyAlignment="1" applyProtection="1">
      <alignment horizontal="left" vertical="center" wrapText="1"/>
      <protection locked="0"/>
    </xf>
    <xf numFmtId="164" fontId="11" fillId="4" borderId="16" xfId="1" applyNumberFormat="1" applyFont="1" applyFill="1" applyBorder="1" applyAlignment="1" applyProtection="1">
      <alignment horizontal="center" vertical="center"/>
      <protection locked="0"/>
    </xf>
    <xf numFmtId="164" fontId="11" fillId="4" borderId="17" xfId="1" applyNumberFormat="1" applyFont="1" applyFill="1" applyBorder="1" applyAlignment="1" applyProtection="1">
      <alignment horizontal="center" vertical="center"/>
      <protection locked="0"/>
    </xf>
    <xf numFmtId="164" fontId="11" fillId="4" borderId="18" xfId="1" applyNumberFormat="1" applyFont="1" applyFill="1" applyBorder="1" applyAlignment="1" applyProtection="1">
      <alignment horizontal="center" vertical="center"/>
      <protection locked="0"/>
    </xf>
    <xf numFmtId="164" fontId="11" fillId="4" borderId="19" xfId="1" applyNumberFormat="1" applyFont="1" applyFill="1" applyBorder="1" applyAlignment="1" applyProtection="1">
      <alignment horizontal="center" vertical="center"/>
      <protection locked="0"/>
    </xf>
    <xf numFmtId="0" fontId="26" fillId="0" borderId="20" xfId="0" applyFont="1" applyBorder="1" applyAlignment="1" applyProtection="1">
      <alignment horizontal="center" vertical="center"/>
      <protection hidden="1"/>
    </xf>
    <xf numFmtId="0" fontId="26" fillId="0" borderId="0" xfId="0" applyFont="1" applyBorder="1" applyAlignment="1" applyProtection="1">
      <alignment horizontal="center" vertical="center"/>
      <protection hidden="1"/>
    </xf>
    <xf numFmtId="0" fontId="32" fillId="5" borderId="2" xfId="0" applyFont="1" applyFill="1" applyBorder="1" applyAlignment="1" applyProtection="1">
      <alignment horizontal="center" vertical="center"/>
      <protection hidden="1"/>
    </xf>
    <xf numFmtId="0" fontId="32" fillId="5" borderId="1" xfId="0" applyFont="1" applyFill="1" applyBorder="1" applyAlignment="1" applyProtection="1">
      <alignment horizontal="center" vertical="center"/>
      <protection hidden="1"/>
    </xf>
    <xf numFmtId="0" fontId="32" fillId="5" borderId="12" xfId="0" applyFont="1" applyFill="1" applyBorder="1" applyAlignment="1" applyProtection="1">
      <alignment horizontal="center" vertical="center"/>
      <protection hidden="1"/>
    </xf>
    <xf numFmtId="0" fontId="3" fillId="0" borderId="0" xfId="0" applyFont="1" applyBorder="1" applyAlignment="1" applyProtection="1">
      <alignment horizontal="center"/>
      <protection hidden="1"/>
    </xf>
    <xf numFmtId="0" fontId="3" fillId="0" borderId="3" xfId="0" applyFont="1" applyBorder="1" applyAlignment="1" applyProtection="1">
      <alignment horizontal="center" vertical="top" wrapText="1"/>
      <protection hidden="1"/>
    </xf>
    <xf numFmtId="0" fontId="7" fillId="0" borderId="3" xfId="0" applyFont="1" applyBorder="1" applyAlignment="1">
      <alignment horizontal="center" vertical="top" wrapText="1"/>
    </xf>
    <xf numFmtId="0" fontId="5" fillId="0" borderId="16" xfId="0" applyFont="1" applyFill="1" applyBorder="1" applyAlignment="1" applyProtection="1">
      <alignment horizontal="left" vertical="center" wrapText="1"/>
      <protection locked="0"/>
    </xf>
    <xf numFmtId="0" fontId="8" fillId="0" borderId="0" xfId="0" applyFont="1" applyBorder="1" applyAlignment="1" applyProtection="1">
      <alignment horizontal="left"/>
      <protection hidden="1"/>
    </xf>
    <xf numFmtId="0" fontId="11" fillId="0" borderId="22" xfId="0" applyFont="1" applyBorder="1" applyAlignment="1" applyProtection="1">
      <alignment horizontal="left" vertical="center"/>
      <protection hidden="1"/>
    </xf>
    <xf numFmtId="0" fontId="11" fillId="0" borderId="23" xfId="0" applyFont="1" applyBorder="1" applyAlignment="1" applyProtection="1">
      <alignment horizontal="left" vertical="center"/>
      <protection hidden="1"/>
    </xf>
    <xf numFmtId="0" fontId="29" fillId="8" borderId="22" xfId="0" applyFont="1" applyFill="1" applyBorder="1" applyAlignment="1" applyProtection="1">
      <alignment horizontal="left" vertical="center"/>
      <protection locked="0"/>
    </xf>
    <xf numFmtId="0" fontId="29" fillId="8" borderId="23" xfId="0" applyFont="1" applyFill="1" applyBorder="1" applyAlignment="1" applyProtection="1">
      <alignment horizontal="left" vertical="center"/>
      <protection locked="0"/>
    </xf>
    <xf numFmtId="0" fontId="29" fillId="8" borderId="24" xfId="0" applyFont="1" applyFill="1" applyBorder="1" applyAlignment="1" applyProtection="1">
      <alignment horizontal="left" vertical="center"/>
      <protection locked="0"/>
    </xf>
    <xf numFmtId="49" fontId="29" fillId="4" borderId="22" xfId="0" applyNumberFormat="1" applyFont="1" applyFill="1" applyBorder="1" applyAlignment="1" applyProtection="1">
      <alignment horizontal="left" vertical="center"/>
      <protection locked="0"/>
    </xf>
    <xf numFmtId="49" fontId="29" fillId="4" borderId="23" xfId="0" applyNumberFormat="1" applyFont="1" applyFill="1" applyBorder="1" applyAlignment="1" applyProtection="1">
      <alignment horizontal="left" vertical="center"/>
      <protection locked="0"/>
    </xf>
    <xf numFmtId="49" fontId="29" fillId="4" borderId="24" xfId="0" applyNumberFormat="1" applyFont="1" applyFill="1" applyBorder="1" applyAlignment="1" applyProtection="1">
      <alignment horizontal="left" vertical="center"/>
      <protection locked="0"/>
    </xf>
    <xf numFmtId="0" fontId="11" fillId="0" borderId="7" xfId="0" applyFont="1" applyBorder="1" applyAlignment="1" applyProtection="1">
      <alignment horizontal="center" vertical="top"/>
      <protection hidden="1"/>
    </xf>
    <xf numFmtId="0" fontId="11" fillId="0" borderId="0" xfId="0" applyFont="1" applyBorder="1" applyAlignment="1" applyProtection="1">
      <alignment horizontal="center" vertical="top"/>
      <protection hidden="1"/>
    </xf>
    <xf numFmtId="0" fontId="13" fillId="0" borderId="0" xfId="0" applyFont="1" applyFill="1" applyBorder="1" applyAlignment="1" applyProtection="1">
      <alignment horizontal="left" vertical="top"/>
      <protection hidden="1"/>
    </xf>
    <xf numFmtId="0" fontId="3" fillId="0" borderId="0" xfId="0" applyFont="1" applyBorder="1" applyAlignment="1" applyProtection="1">
      <alignment horizontal="center" vertical="top" wrapText="1"/>
      <protection hidden="1"/>
    </xf>
    <xf numFmtId="0" fontId="3" fillId="0" borderId="22" xfId="0" applyFont="1" applyFill="1" applyBorder="1" applyAlignment="1" applyProtection="1">
      <alignment horizontal="center" vertical="center"/>
      <protection hidden="1"/>
    </xf>
    <xf numFmtId="0" fontId="3" fillId="0" borderId="24" xfId="0" applyFont="1" applyFill="1" applyBorder="1" applyAlignment="1" applyProtection="1">
      <alignment horizontal="center" vertical="center"/>
      <protection hidden="1"/>
    </xf>
    <xf numFmtId="0" fontId="11" fillId="0" borderId="22" xfId="0" applyFont="1" applyFill="1" applyBorder="1" applyAlignment="1" applyProtection="1">
      <alignment horizontal="center" vertical="center"/>
      <protection hidden="1"/>
    </xf>
    <xf numFmtId="0" fontId="11" fillId="0" borderId="24" xfId="0" applyFont="1" applyFill="1" applyBorder="1" applyAlignment="1" applyProtection="1">
      <alignment horizontal="center" vertical="center"/>
      <protection hidden="1"/>
    </xf>
    <xf numFmtId="0" fontId="29" fillId="4" borderId="22" xfId="0" applyFont="1" applyFill="1" applyBorder="1" applyAlignment="1" applyProtection="1">
      <alignment horizontal="center" vertical="center"/>
      <protection locked="0"/>
    </xf>
    <xf numFmtId="0" fontId="29" fillId="4" borderId="23" xfId="0" applyFont="1" applyFill="1" applyBorder="1" applyAlignment="1" applyProtection="1">
      <alignment horizontal="center" vertical="center"/>
      <protection locked="0"/>
    </xf>
    <xf numFmtId="0" fontId="29" fillId="4" borderId="24" xfId="0" applyFont="1" applyFill="1" applyBorder="1" applyAlignment="1" applyProtection="1">
      <alignment horizontal="center" vertical="center"/>
      <protection locked="0"/>
    </xf>
    <xf numFmtId="164" fontId="18" fillId="4" borderId="2" xfId="1" applyNumberFormat="1" applyFont="1" applyFill="1" applyBorder="1" applyAlignment="1" applyProtection="1">
      <alignment horizontal="center" vertical="center"/>
      <protection locked="0"/>
    </xf>
    <xf numFmtId="164" fontId="18" fillId="4" borderId="1" xfId="1" applyNumberFormat="1" applyFont="1" applyFill="1" applyBorder="1" applyAlignment="1" applyProtection="1">
      <alignment horizontal="center" vertical="center"/>
      <protection locked="0"/>
    </xf>
    <xf numFmtId="164" fontId="18" fillId="4" borderId="12" xfId="1" applyNumberFormat="1" applyFont="1" applyFill="1" applyBorder="1" applyAlignment="1" applyProtection="1">
      <alignment horizontal="center" vertical="center"/>
      <protection locked="0"/>
    </xf>
    <xf numFmtId="0" fontId="11" fillId="0" borderId="7" xfId="0" applyFont="1" applyBorder="1" applyAlignment="1">
      <alignment horizontal="center" vertical="center"/>
    </xf>
    <xf numFmtId="0" fontId="11" fillId="0" borderId="29" xfId="0" applyFont="1" applyBorder="1" applyAlignment="1">
      <alignment horizontal="center" vertical="center"/>
    </xf>
    <xf numFmtId="164" fontId="5" fillId="4" borderId="2" xfId="1" applyNumberFormat="1" applyFont="1" applyFill="1" applyBorder="1" applyAlignment="1" applyProtection="1">
      <alignment horizontal="center" vertical="center"/>
      <protection locked="0"/>
    </xf>
    <xf numFmtId="164" fontId="5" fillId="4" borderId="12" xfId="1" applyNumberFormat="1" applyFont="1" applyFill="1" applyBorder="1" applyAlignment="1" applyProtection="1">
      <alignment horizontal="center" vertical="center"/>
      <protection locked="0"/>
    </xf>
    <xf numFmtId="164" fontId="5" fillId="0" borderId="2" xfId="1" applyNumberFormat="1" applyFont="1" applyFill="1" applyBorder="1" applyAlignment="1" applyProtection="1">
      <alignment horizontal="center" vertical="center"/>
      <protection locked="0"/>
    </xf>
    <xf numFmtId="164" fontId="5" fillId="0" borderId="12" xfId="1" applyNumberFormat="1" applyFont="1" applyFill="1" applyBorder="1" applyAlignment="1" applyProtection="1">
      <alignment horizontal="center" vertical="center"/>
      <protection locked="0"/>
    </xf>
    <xf numFmtId="164" fontId="6" fillId="2" borderId="2" xfId="1" applyNumberFormat="1" applyFont="1" applyFill="1" applyBorder="1" applyAlignment="1" applyProtection="1">
      <alignment horizontal="center" vertical="center"/>
      <protection hidden="1"/>
    </xf>
    <xf numFmtId="164" fontId="6" fillId="2" borderId="12" xfId="1" applyNumberFormat="1" applyFont="1" applyFill="1" applyBorder="1" applyAlignment="1" applyProtection="1">
      <alignment horizontal="center" vertical="center"/>
      <protection hidden="1"/>
    </xf>
    <xf numFmtId="0" fontId="6" fillId="2" borderId="2" xfId="0" applyFont="1" applyFill="1" applyBorder="1" applyAlignment="1" applyProtection="1">
      <alignment horizontal="center" vertical="center"/>
      <protection hidden="1"/>
    </xf>
    <xf numFmtId="0" fontId="6" fillId="2" borderId="1" xfId="0" quotePrefix="1" applyFont="1" applyFill="1" applyBorder="1" applyAlignment="1" applyProtection="1">
      <alignment horizontal="center" vertical="center"/>
      <protection hidden="1"/>
    </xf>
    <xf numFmtId="0" fontId="6" fillId="2" borderId="12" xfId="0" quotePrefix="1" applyFont="1" applyFill="1" applyBorder="1" applyAlignment="1" applyProtection="1">
      <alignment horizontal="center" vertical="center"/>
      <protection hidden="1"/>
    </xf>
    <xf numFmtId="49" fontId="15" fillId="2" borderId="2" xfId="0" applyNumberFormat="1" applyFont="1" applyFill="1" applyBorder="1" applyAlignment="1" applyProtection="1">
      <alignment horizontal="left" vertical="center" wrapText="1"/>
      <protection hidden="1"/>
    </xf>
    <xf numFmtId="49" fontId="15" fillId="2" borderId="1" xfId="0" applyNumberFormat="1" applyFont="1" applyFill="1" applyBorder="1" applyAlignment="1" applyProtection="1">
      <alignment horizontal="left" vertical="center" wrapText="1"/>
      <protection hidden="1"/>
    </xf>
    <xf numFmtId="49" fontId="15" fillId="2" borderId="12" xfId="0" applyNumberFormat="1" applyFont="1" applyFill="1" applyBorder="1" applyAlignment="1" applyProtection="1">
      <alignment horizontal="left" vertical="center" wrapText="1"/>
      <protection hidden="1"/>
    </xf>
    <xf numFmtId="43" fontId="18" fillId="4" borderId="2" xfId="1" applyFont="1" applyFill="1" applyBorder="1" applyAlignment="1" applyProtection="1">
      <alignment horizontal="left" vertical="center"/>
      <protection hidden="1"/>
    </xf>
    <xf numFmtId="43" fontId="18" fillId="4" borderId="1" xfId="1" applyFont="1" applyFill="1" applyBorder="1" applyAlignment="1" applyProtection="1">
      <alignment horizontal="left" vertical="center"/>
      <protection hidden="1"/>
    </xf>
    <xf numFmtId="0" fontId="43" fillId="0" borderId="2" xfId="3" applyFont="1" applyBorder="1" applyAlignment="1" applyProtection="1">
      <alignment horizontal="left" vertical="center"/>
      <protection hidden="1"/>
    </xf>
    <xf numFmtId="0" fontId="43" fillId="0" borderId="1" xfId="3" applyFont="1" applyBorder="1" applyAlignment="1" applyProtection="1">
      <alignment horizontal="left" vertical="center"/>
      <protection hidden="1"/>
    </xf>
    <xf numFmtId="0" fontId="43" fillId="0" borderId="12" xfId="3" applyFont="1" applyBorder="1" applyAlignment="1" applyProtection="1">
      <alignment horizontal="left" vertical="center"/>
      <protection hidden="1"/>
    </xf>
    <xf numFmtId="0" fontId="44" fillId="0" borderId="2" xfId="3" applyFont="1" applyBorder="1" applyAlignment="1" applyProtection="1">
      <alignment horizontal="left" vertical="center" wrapText="1"/>
      <protection hidden="1"/>
    </xf>
    <xf numFmtId="0" fontId="44" fillId="0" borderId="1" xfId="3" applyFont="1" applyBorder="1" applyAlignment="1" applyProtection="1">
      <alignment horizontal="left" vertical="center"/>
      <protection hidden="1"/>
    </xf>
    <xf numFmtId="0" fontId="44" fillId="0" borderId="12" xfId="3" applyFont="1" applyBorder="1" applyAlignment="1" applyProtection="1">
      <alignment horizontal="left" vertical="center"/>
      <protection hidden="1"/>
    </xf>
    <xf numFmtId="49" fontId="45" fillId="0" borderId="2" xfId="3" applyNumberFormat="1" applyFont="1" applyBorder="1" applyAlignment="1" applyProtection="1">
      <alignment horizontal="left" vertical="center" wrapText="1"/>
      <protection hidden="1"/>
    </xf>
    <xf numFmtId="49" fontId="45" fillId="0" borderId="1" xfId="3" applyNumberFormat="1" applyFont="1" applyBorder="1" applyAlignment="1" applyProtection="1">
      <alignment horizontal="left" vertical="center" wrapText="1"/>
      <protection hidden="1"/>
    </xf>
    <xf numFmtId="49" fontId="45" fillId="0" borderId="12" xfId="3" applyNumberFormat="1" applyFont="1" applyBorder="1" applyAlignment="1" applyProtection="1">
      <alignment horizontal="left" vertical="center" wrapText="1"/>
      <protection hidden="1"/>
    </xf>
    <xf numFmtId="0" fontId="6" fillId="2" borderId="2" xfId="0" applyFont="1" applyFill="1" applyBorder="1" applyAlignment="1" applyProtection="1">
      <alignment horizontal="left" vertical="center"/>
      <protection hidden="1"/>
    </xf>
    <xf numFmtId="0" fontId="6" fillId="2" borderId="1" xfId="0" applyFont="1" applyFill="1" applyBorder="1" applyAlignment="1" applyProtection="1">
      <alignment horizontal="left" vertical="center"/>
      <protection hidden="1"/>
    </xf>
    <xf numFmtId="0" fontId="6" fillId="2" borderId="12" xfId="0" applyFont="1" applyFill="1" applyBorder="1" applyAlignment="1" applyProtection="1">
      <alignment horizontal="left" vertical="center"/>
      <protection hidden="1"/>
    </xf>
    <xf numFmtId="0" fontId="5" fillId="0" borderId="2" xfId="0" applyFont="1" applyBorder="1" applyAlignment="1" applyProtection="1">
      <alignment horizontal="left" vertical="center"/>
      <protection hidden="1"/>
    </xf>
    <xf numFmtId="0" fontId="5" fillId="0" borderId="1" xfId="0" applyFont="1" applyBorder="1" applyAlignment="1" applyProtection="1">
      <alignment horizontal="left" vertical="center"/>
      <protection hidden="1"/>
    </xf>
    <xf numFmtId="0" fontId="5" fillId="0" borderId="12" xfId="0" applyFont="1" applyBorder="1" applyAlignment="1" applyProtection="1">
      <alignment horizontal="left" vertical="center"/>
      <protection hidden="1"/>
    </xf>
    <xf numFmtId="49" fontId="6" fillId="0" borderId="2" xfId="0" applyNumberFormat="1" applyFont="1" applyFill="1" applyBorder="1" applyAlignment="1" applyProtection="1">
      <alignment horizontal="left" vertical="center"/>
      <protection locked="0"/>
    </xf>
    <xf numFmtId="49" fontId="6" fillId="0" borderId="1" xfId="0" applyNumberFormat="1" applyFont="1" applyFill="1" applyBorder="1" applyAlignment="1" applyProtection="1">
      <alignment horizontal="left" vertical="center"/>
      <protection locked="0"/>
    </xf>
    <xf numFmtId="49" fontId="6" fillId="0" borderId="12" xfId="0" applyNumberFormat="1" applyFont="1" applyFill="1" applyBorder="1" applyAlignment="1" applyProtection="1">
      <alignment horizontal="left" vertical="center"/>
      <protection locked="0"/>
    </xf>
    <xf numFmtId="0" fontId="15" fillId="0" borderId="0" xfId="0" applyFont="1" applyAlignment="1" applyProtection="1">
      <alignment horizontal="left" vertical="center" wrapText="1"/>
      <protection hidden="1"/>
    </xf>
    <xf numFmtId="49" fontId="43" fillId="0" borderId="2" xfId="3" applyNumberFormat="1" applyFont="1" applyBorder="1" applyAlignment="1" applyProtection="1">
      <alignment horizontal="left" vertical="center" wrapText="1"/>
      <protection hidden="1"/>
    </xf>
    <xf numFmtId="49" fontId="43" fillId="0" borderId="1" xfId="3" applyNumberFormat="1" applyFont="1" applyBorder="1" applyAlignment="1" applyProtection="1">
      <alignment horizontal="left" vertical="center" wrapText="1"/>
      <protection hidden="1"/>
    </xf>
    <xf numFmtId="49" fontId="43" fillId="0" borderId="12" xfId="3" applyNumberFormat="1" applyFont="1" applyBorder="1" applyAlignment="1" applyProtection="1">
      <alignment horizontal="left" vertical="center" wrapText="1"/>
      <protection hidden="1"/>
    </xf>
    <xf numFmtId="0" fontId="11" fillId="0" borderId="7" xfId="0" applyFont="1" applyBorder="1" applyAlignment="1" applyProtection="1">
      <alignment horizontal="center" vertical="center"/>
      <protection hidden="1"/>
    </xf>
    <xf numFmtId="0" fontId="11" fillId="0" borderId="0" xfId="0" applyFont="1" applyBorder="1" applyAlignment="1" applyProtection="1">
      <alignment horizontal="center" vertical="center"/>
      <protection hidden="1"/>
    </xf>
    <xf numFmtId="49" fontId="43" fillId="0" borderId="3" xfId="3" applyNumberFormat="1" applyFont="1" applyBorder="1" applyAlignment="1" applyProtection="1">
      <alignment horizontal="left" vertical="center" wrapText="1"/>
      <protection hidden="1"/>
    </xf>
    <xf numFmtId="0" fontId="3" fillId="0" borderId="20" xfId="0" applyFont="1" applyFill="1" applyBorder="1" applyAlignment="1" applyProtection="1">
      <alignment horizontal="left" vertical="center"/>
      <protection hidden="1"/>
    </xf>
    <xf numFmtId="0" fontId="46" fillId="0" borderId="2" xfId="3" applyFont="1" applyFill="1" applyBorder="1" applyAlignment="1" applyProtection="1">
      <alignment horizontal="left" vertical="top" wrapText="1"/>
      <protection hidden="1"/>
    </xf>
    <xf numFmtId="0" fontId="46" fillId="0" borderId="1" xfId="3" applyFont="1" applyFill="1" applyBorder="1" applyAlignment="1" applyProtection="1">
      <alignment horizontal="left" vertical="top" wrapText="1"/>
      <protection hidden="1"/>
    </xf>
    <xf numFmtId="0" fontId="46" fillId="0" borderId="12" xfId="3" applyFont="1" applyFill="1" applyBorder="1" applyAlignment="1" applyProtection="1">
      <alignment horizontal="left" vertical="top" wrapText="1"/>
      <protection hidden="1"/>
    </xf>
    <xf numFmtId="0" fontId="6" fillId="3" borderId="22" xfId="0" applyFont="1" applyFill="1" applyBorder="1" applyAlignment="1" applyProtection="1">
      <alignment horizontal="left" vertical="center" wrapText="1"/>
      <protection hidden="1"/>
    </xf>
    <xf numFmtId="0" fontId="6" fillId="3" borderId="23" xfId="0" applyFont="1" applyFill="1" applyBorder="1" applyAlignment="1" applyProtection="1">
      <alignment horizontal="left" vertical="center" wrapText="1"/>
      <protection hidden="1"/>
    </xf>
    <xf numFmtId="0" fontId="6" fillId="3" borderId="24" xfId="0" applyFont="1" applyFill="1" applyBorder="1" applyAlignment="1" applyProtection="1">
      <alignment horizontal="left" vertical="center" wrapText="1"/>
      <protection hidden="1"/>
    </xf>
    <xf numFmtId="0" fontId="6" fillId="5" borderId="16" xfId="0" applyFont="1" applyFill="1" applyBorder="1" applyAlignment="1" applyProtection="1">
      <alignment vertical="top"/>
      <protection locked="0"/>
    </xf>
    <xf numFmtId="0" fontId="6" fillId="5" borderId="20" xfId="0" applyFont="1" applyFill="1" applyBorder="1" applyAlignment="1" applyProtection="1">
      <alignment vertical="top"/>
      <protection locked="0"/>
    </xf>
    <xf numFmtId="0" fontId="6" fillId="5" borderId="17" xfId="0" applyFont="1" applyFill="1" applyBorder="1" applyAlignment="1" applyProtection="1">
      <alignment vertical="top"/>
      <protection locked="0"/>
    </xf>
    <xf numFmtId="0" fontId="6" fillId="5" borderId="18" xfId="0" applyFont="1" applyFill="1" applyBorder="1" applyAlignment="1" applyProtection="1">
      <alignment vertical="top"/>
      <protection locked="0"/>
    </xf>
    <xf numFmtId="0" fontId="6" fillId="5" borderId="21" xfId="0" applyFont="1" applyFill="1" applyBorder="1" applyAlignment="1" applyProtection="1">
      <alignment vertical="top"/>
      <protection locked="0"/>
    </xf>
    <xf numFmtId="0" fontId="6" fillId="5" borderId="19" xfId="0" applyFont="1" applyFill="1" applyBorder="1" applyAlignment="1" applyProtection="1">
      <alignment vertical="top"/>
      <protection locked="0"/>
    </xf>
    <xf numFmtId="0" fontId="6" fillId="0" borderId="3" xfId="0" applyFont="1" applyBorder="1" applyAlignment="1" applyProtection="1">
      <alignment horizontal="left" vertical="center"/>
      <protection hidden="1"/>
    </xf>
    <xf numFmtId="165" fontId="3" fillId="4" borderId="26" xfId="0" applyNumberFormat="1" applyFont="1" applyFill="1" applyBorder="1" applyAlignment="1" applyProtection="1">
      <alignment horizontal="center" vertical="center"/>
    </xf>
    <xf numFmtId="165" fontId="3" fillId="4" borderId="27" xfId="0" applyNumberFormat="1" applyFont="1" applyFill="1" applyBorder="1" applyAlignment="1" applyProtection="1">
      <alignment horizontal="center" vertical="center"/>
    </xf>
    <xf numFmtId="165" fontId="3" fillId="4" borderId="28" xfId="0" applyNumberFormat="1" applyFont="1" applyFill="1" applyBorder="1" applyAlignment="1" applyProtection="1">
      <alignment horizontal="center" vertical="center"/>
    </xf>
    <xf numFmtId="0" fontId="4" fillId="4" borderId="2"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15" fillId="0" borderId="0" xfId="0" applyFont="1" applyAlignment="1" applyProtection="1">
      <alignment horizontal="left" vertical="top"/>
      <protection hidden="1"/>
    </xf>
    <xf numFmtId="0" fontId="5" fillId="0" borderId="13" xfId="0" quotePrefix="1" applyFont="1" applyBorder="1" applyAlignment="1" applyProtection="1">
      <alignment horizontal="center" vertical="center"/>
      <protection hidden="1"/>
    </xf>
    <xf numFmtId="0" fontId="5" fillId="0" borderId="14" xfId="0" quotePrefix="1" applyFont="1" applyBorder="1" applyAlignment="1" applyProtection="1">
      <alignment horizontal="center" vertical="center"/>
      <protection hidden="1"/>
    </xf>
    <xf numFmtId="43" fontId="18" fillId="4" borderId="12" xfId="1" applyFont="1" applyFill="1" applyBorder="1" applyAlignment="1" applyProtection="1">
      <alignment horizontal="left" vertical="center"/>
      <protection hidden="1"/>
    </xf>
    <xf numFmtId="0" fontId="3" fillId="0" borderId="0" xfId="2" applyFont="1" applyBorder="1" applyAlignment="1">
      <alignment horizontal="left" vertical="center" wrapText="1"/>
    </xf>
    <xf numFmtId="0" fontId="4" fillId="0" borderId="0" xfId="2" applyFont="1" applyBorder="1" applyAlignment="1">
      <alignment vertical="top" wrapText="1"/>
    </xf>
    <xf numFmtId="0" fontId="3" fillId="0" borderId="0" xfId="2" applyFont="1" applyBorder="1" applyAlignment="1">
      <alignment vertical="top" wrapText="1"/>
    </xf>
    <xf numFmtId="0" fontId="16" fillId="5" borderId="7" xfId="2" applyFont="1" applyFill="1" applyBorder="1" applyAlignment="1">
      <alignment horizontal="center"/>
    </xf>
    <xf numFmtId="0" fontId="16" fillId="5" borderId="0" xfId="2" applyFont="1" applyFill="1" applyBorder="1" applyAlignment="1">
      <alignment horizontal="center"/>
    </xf>
    <xf numFmtId="0" fontId="16" fillId="3" borderId="2" xfId="0" applyFont="1" applyFill="1" applyBorder="1" applyAlignment="1">
      <alignment horizontal="center"/>
    </xf>
    <xf numFmtId="0" fontId="16" fillId="3" borderId="1" xfId="0" applyFont="1" applyFill="1" applyBorder="1" applyAlignment="1">
      <alignment horizontal="center"/>
    </xf>
    <xf numFmtId="0" fontId="4" fillId="0" borderId="20" xfId="0" applyFont="1" applyBorder="1" applyAlignment="1">
      <alignment horizontal="left" wrapText="1"/>
    </xf>
    <xf numFmtId="0" fontId="39" fillId="0" borderId="0" xfId="0" applyFont="1" applyBorder="1" applyAlignment="1">
      <alignment vertical="top" wrapText="1"/>
    </xf>
    <xf numFmtId="0" fontId="3" fillId="0" borderId="0" xfId="2" applyFont="1" applyBorder="1" applyAlignment="1">
      <alignment horizontal="left" vertical="top" wrapText="1"/>
    </xf>
    <xf numFmtId="0" fontId="4" fillId="0" borderId="0" xfId="2" applyFont="1" applyBorder="1" applyAlignment="1">
      <alignment horizontal="left" wrapText="1"/>
    </xf>
    <xf numFmtId="0" fontId="16" fillId="3" borderId="7" xfId="2" applyFont="1" applyFill="1" applyBorder="1" applyAlignment="1">
      <alignment horizontal="center"/>
    </xf>
    <xf numFmtId="0" fontId="16" fillId="3" borderId="0" xfId="2" applyFont="1" applyFill="1" applyBorder="1" applyAlignment="1">
      <alignment horizontal="center"/>
    </xf>
    <xf numFmtId="0" fontId="16" fillId="3" borderId="2" xfId="2" applyFont="1" applyFill="1" applyBorder="1" applyAlignment="1">
      <alignment horizontal="center"/>
    </xf>
    <xf numFmtId="0" fontId="16" fillId="3" borderId="1" xfId="2" applyFont="1" applyFill="1" applyBorder="1" applyAlignment="1">
      <alignment horizontal="center"/>
    </xf>
    <xf numFmtId="0" fontId="4" fillId="0" borderId="0" xfId="2" applyFont="1" applyBorder="1" applyAlignment="1">
      <alignment horizontal="left" vertical="top" wrapText="1"/>
    </xf>
    <xf numFmtId="0" fontId="4" fillId="0" borderId="20" xfId="2" applyFont="1" applyBorder="1" applyAlignment="1">
      <alignment vertical="top" wrapText="1"/>
    </xf>
    <xf numFmtId="0" fontId="16" fillId="3" borderId="30" xfId="2" applyFont="1" applyFill="1" applyBorder="1" applyAlignment="1">
      <alignment horizontal="center"/>
    </xf>
    <xf numFmtId="0" fontId="16" fillId="3" borderId="25" xfId="2" applyFont="1" applyFill="1" applyBorder="1" applyAlignment="1">
      <alignment horizontal="center"/>
    </xf>
    <xf numFmtId="0" fontId="13" fillId="0" borderId="0" xfId="2" applyFont="1" applyBorder="1" applyAlignment="1">
      <alignment horizontal="left" vertical="top"/>
    </xf>
    <xf numFmtId="0" fontId="16" fillId="3" borderId="25" xfId="2" applyFont="1" applyFill="1" applyBorder="1" applyAlignment="1">
      <alignment horizontal="center" vertical="top"/>
    </xf>
    <xf numFmtId="0" fontId="4" fillId="0" borderId="8" xfId="2" applyFont="1" applyBorder="1" applyAlignment="1">
      <alignment horizontal="left" vertical="top" wrapText="1"/>
    </xf>
    <xf numFmtId="0" fontId="42" fillId="5" borderId="25" xfId="2" applyFont="1" applyFill="1" applyBorder="1" applyAlignment="1">
      <alignment horizontal="left" vertical="top" wrapText="1"/>
    </xf>
    <xf numFmtId="0" fontId="42" fillId="5" borderId="31" xfId="2" applyFont="1" applyFill="1" applyBorder="1" applyAlignment="1">
      <alignment horizontal="left" vertical="top" wrapText="1"/>
    </xf>
    <xf numFmtId="0" fontId="40" fillId="0" borderId="0" xfId="2" applyFont="1" applyBorder="1" applyAlignment="1">
      <alignment horizontal="left" vertical="center" wrapText="1"/>
    </xf>
    <xf numFmtId="0" fontId="56" fillId="0" borderId="20" xfId="0" applyFont="1" applyBorder="1" applyAlignment="1">
      <alignment horizontal="left" wrapText="1"/>
    </xf>
    <xf numFmtId="0" fontId="4" fillId="0" borderId="0" xfId="0" applyFont="1" applyBorder="1" applyAlignment="1">
      <alignment vertical="top" wrapText="1"/>
    </xf>
    <xf numFmtId="0" fontId="3" fillId="0" borderId="0" xfId="0" applyFont="1" applyBorder="1" applyAlignment="1">
      <alignment vertical="top" wrapText="1"/>
    </xf>
    <xf numFmtId="0" fontId="3" fillId="0" borderId="0" xfId="2" applyFont="1" applyBorder="1" applyAlignment="1">
      <alignment vertical="center" wrapText="1"/>
    </xf>
    <xf numFmtId="0" fontId="16" fillId="3" borderId="0" xfId="2" applyFont="1" applyFill="1" applyBorder="1" applyAlignment="1">
      <alignment horizontal="left"/>
    </xf>
    <xf numFmtId="0" fontId="16" fillId="3" borderId="8" xfId="2" applyFont="1" applyFill="1" applyBorder="1" applyAlignment="1">
      <alignment horizontal="left"/>
    </xf>
    <xf numFmtId="0" fontId="16" fillId="3" borderId="1" xfId="2" applyFont="1" applyFill="1" applyBorder="1" applyAlignment="1">
      <alignment horizontal="left"/>
    </xf>
    <xf numFmtId="0" fontId="16" fillId="3" borderId="33" xfId="2" applyFont="1" applyFill="1" applyBorder="1" applyAlignment="1">
      <alignment horizontal="left"/>
    </xf>
    <xf numFmtId="0" fontId="16" fillId="3" borderId="12" xfId="2" applyFont="1" applyFill="1" applyBorder="1" applyAlignment="1">
      <alignment horizontal="left"/>
    </xf>
  </cellXfs>
  <cellStyles count="4">
    <cellStyle name="Comma" xfId="1" builtinId="3"/>
    <cellStyle name="Hyperlink" xfId="3" builtinId="8"/>
    <cellStyle name="Normal" xfId="0" builtinId="0"/>
    <cellStyle name="Normal 2" xfId="2" xr:uid="{00000000-0005-0000-0000-000003000000}"/>
  </cellStyles>
  <dxfs count="205">
    <dxf>
      <fill>
        <patternFill>
          <bgColor indexed="47"/>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ont>
        <color auto="1"/>
      </font>
      <fill>
        <patternFill>
          <bgColor rgb="FFCCFFCC"/>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47"/>
        </patternFill>
      </fill>
    </dxf>
    <dxf>
      <fill>
        <patternFill>
          <bgColor indexed="47"/>
        </patternFill>
      </fill>
    </dxf>
    <dxf>
      <font>
        <b/>
        <i val="0"/>
        <color rgb="FFFF0000"/>
      </font>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47"/>
        </patternFill>
      </fill>
    </dxf>
    <dxf>
      <fill>
        <patternFill>
          <bgColor indexed="13"/>
        </patternFill>
      </fill>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s>
  <tableStyles count="0" defaultTableStyle="TableStyleMedium9"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13</xdr:col>
      <xdr:colOff>0</xdr:colOff>
      <xdr:row>9</xdr:row>
      <xdr:rowOff>0</xdr:rowOff>
    </xdr:from>
    <xdr:to>
      <xdr:col>13</xdr:col>
      <xdr:colOff>0</xdr:colOff>
      <xdr:row>9</xdr:row>
      <xdr:rowOff>0</xdr:rowOff>
    </xdr:to>
    <xdr:sp macro="" textlink="">
      <xdr:nvSpPr>
        <xdr:cNvPr id="1030" name="Line 1">
          <a:extLst>
            <a:ext uri="{FF2B5EF4-FFF2-40B4-BE49-F238E27FC236}">
              <a16:creationId xmlns:a16="http://schemas.microsoft.com/office/drawing/2014/main" id="{00000000-0008-0000-0000-000006040000}"/>
            </a:ext>
          </a:extLst>
        </xdr:cNvPr>
        <xdr:cNvSpPr>
          <a:spLocks noChangeShapeType="1"/>
        </xdr:cNvSpPr>
      </xdr:nvSpPr>
      <xdr:spPr bwMode="auto">
        <a:xfrm>
          <a:off x="14582775" y="25622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N100"/>
  <sheetViews>
    <sheetView showGridLines="0" tabSelected="1" zoomScale="50" zoomScaleNormal="50" zoomScaleSheetLayoutView="50" workbookViewId="0">
      <selection activeCell="K9" sqref="K9:N9"/>
    </sheetView>
  </sheetViews>
  <sheetFormatPr defaultColWidth="9.08984375" defaultRowHeight="12.5" zeroHeight="1" x14ac:dyDescent="0.25"/>
  <cols>
    <col min="1" max="2" width="2.6328125" style="1" customWidth="1"/>
    <col min="3" max="3" width="5.453125" style="1" customWidth="1"/>
    <col min="4" max="4" width="11" style="1" customWidth="1"/>
    <col min="5" max="5" width="22.453125" style="1" customWidth="1"/>
    <col min="6" max="6" width="8.6328125" style="1" customWidth="1"/>
    <col min="7" max="7" width="10.6328125" style="1" customWidth="1"/>
    <col min="8" max="8" width="12.6328125" style="1" customWidth="1"/>
    <col min="9" max="9" width="9.54296875" style="1" customWidth="1"/>
    <col min="10" max="10" width="15" style="1" customWidth="1"/>
    <col min="11" max="11" width="68.453125" style="1" customWidth="1"/>
    <col min="12" max="12" width="12.6328125" style="1" customWidth="1"/>
    <col min="13" max="13" width="26.90625" style="1" customWidth="1"/>
    <col min="14" max="14" width="39.90625" style="1" customWidth="1"/>
    <col min="15" max="15" width="2.6328125" style="1" customWidth="1"/>
    <col min="16" max="16" width="10.08984375" style="1" hidden="1" customWidth="1"/>
    <col min="17" max="17" width="15" style="132" hidden="1" customWidth="1"/>
    <col min="18" max="18" width="53.90625" style="132" hidden="1" customWidth="1"/>
    <col min="19" max="19" width="16.453125" style="123" hidden="1" customWidth="1"/>
    <col min="20" max="20" width="16.90625" style="123" hidden="1" customWidth="1"/>
    <col min="21" max="30" width="9.08984375" style="123" hidden="1" customWidth="1"/>
    <col min="31" max="40" width="9.08984375" style="132" hidden="1" customWidth="1"/>
    <col min="41" max="16383" width="0" style="1" hidden="1" customWidth="1"/>
    <col min="16384" max="16384" width="5.08984375" style="1" customWidth="1"/>
  </cols>
  <sheetData>
    <row r="1" spans="2:40" ht="13.5" thickBot="1" x14ac:dyDescent="0.35">
      <c r="M1" s="178">
        <v>44287</v>
      </c>
      <c r="N1" s="178">
        <v>44651</v>
      </c>
      <c r="S1" s="123" t="s">
        <v>141</v>
      </c>
      <c r="T1" s="122">
        <v>1</v>
      </c>
      <c r="U1" s="122">
        <v>2</v>
      </c>
      <c r="V1" s="122">
        <v>3</v>
      </c>
      <c r="W1" s="122">
        <v>4</v>
      </c>
      <c r="X1" s="122">
        <v>5</v>
      </c>
      <c r="Y1" s="122">
        <v>6</v>
      </c>
      <c r="Z1" s="122">
        <v>7</v>
      </c>
      <c r="AA1" s="122">
        <v>8</v>
      </c>
      <c r="AB1" s="122">
        <v>9</v>
      </c>
      <c r="AC1" s="122">
        <v>10</v>
      </c>
    </row>
    <row r="2" spans="2:40" ht="6" customHeight="1" x14ac:dyDescent="0.25">
      <c r="B2" s="9"/>
      <c r="C2" s="10"/>
      <c r="D2" s="10"/>
      <c r="E2" s="10"/>
      <c r="F2" s="10"/>
      <c r="G2" s="10"/>
      <c r="H2" s="10"/>
      <c r="I2" s="10"/>
      <c r="J2" s="10"/>
      <c r="K2" s="10"/>
      <c r="L2" s="10"/>
      <c r="M2" s="10"/>
      <c r="N2" s="10"/>
      <c r="O2" s="11"/>
    </row>
    <row r="3" spans="2:40" ht="30.75" customHeight="1" x14ac:dyDescent="0.45">
      <c r="B3" s="12"/>
      <c r="C3" s="13"/>
      <c r="D3" s="13"/>
      <c r="E3" s="13"/>
      <c r="F3" s="13"/>
      <c r="G3" s="13"/>
      <c r="H3" s="13"/>
      <c r="I3" s="13"/>
      <c r="J3" s="13"/>
      <c r="K3" s="13"/>
      <c r="L3" s="13"/>
      <c r="M3" s="13"/>
      <c r="N3" s="168" t="s">
        <v>149</v>
      </c>
      <c r="O3" s="14"/>
      <c r="Q3" s="133" t="str">
        <f>IF(OR(ISBLANK(N3),N3="Choose Category"),"ERROR","OK")</f>
        <v>OK</v>
      </c>
      <c r="R3" s="132" t="s">
        <v>171</v>
      </c>
      <c r="S3" s="135" t="s">
        <v>149</v>
      </c>
      <c r="T3" s="135" t="s">
        <v>150</v>
      </c>
      <c r="U3" s="123" t="s">
        <v>170</v>
      </c>
    </row>
    <row r="4" spans="2:40" ht="52.5" customHeight="1" x14ac:dyDescent="0.65">
      <c r="B4" s="12"/>
      <c r="C4" s="50"/>
      <c r="D4" s="231" t="s">
        <v>91</v>
      </c>
      <c r="E4" s="232"/>
      <c r="F4" s="232"/>
      <c r="G4" s="232"/>
      <c r="H4" s="232"/>
      <c r="I4" s="232"/>
      <c r="J4" s="232"/>
      <c r="K4" s="232"/>
      <c r="L4" s="232"/>
      <c r="M4" s="232"/>
      <c r="N4" s="233"/>
      <c r="O4" s="23"/>
    </row>
    <row r="5" spans="2:40" ht="33.75" customHeight="1" x14ac:dyDescent="0.65">
      <c r="B5" s="12"/>
      <c r="C5" s="49"/>
      <c r="D5" s="229" t="s">
        <v>86</v>
      </c>
      <c r="E5" s="229"/>
      <c r="F5" s="229"/>
      <c r="G5" s="229"/>
      <c r="H5" s="229"/>
      <c r="I5" s="229"/>
      <c r="J5" s="229"/>
      <c r="K5" s="229"/>
      <c r="L5" s="229"/>
      <c r="M5" s="229"/>
      <c r="N5" s="229"/>
      <c r="O5" s="23"/>
    </row>
    <row r="6" spans="2:40" ht="23.25" customHeight="1" x14ac:dyDescent="0.65">
      <c r="B6" s="12"/>
      <c r="C6" s="49"/>
      <c r="D6" s="230" t="s">
        <v>205</v>
      </c>
      <c r="E6" s="230"/>
      <c r="F6" s="230"/>
      <c r="G6" s="230"/>
      <c r="H6" s="230"/>
      <c r="I6" s="230"/>
      <c r="J6" s="230"/>
      <c r="K6" s="230"/>
      <c r="L6" s="230"/>
      <c r="M6" s="230"/>
      <c r="N6" s="230"/>
      <c r="O6" s="23"/>
    </row>
    <row r="7" spans="2:40" ht="21.75" customHeight="1" thickBot="1" x14ac:dyDescent="0.5">
      <c r="B7" s="12"/>
      <c r="C7" s="234"/>
      <c r="D7" s="234"/>
      <c r="E7" s="234"/>
      <c r="F7" s="234"/>
      <c r="G7" s="234"/>
      <c r="H7" s="234"/>
      <c r="I7" s="234"/>
      <c r="J7" s="234"/>
      <c r="K7" s="234"/>
      <c r="L7" s="234"/>
      <c r="M7" s="234"/>
      <c r="N7" s="139"/>
      <c r="O7" s="24"/>
    </row>
    <row r="8" spans="2:40" s="54" customFormat="1" ht="39.9" customHeight="1" thickBot="1" x14ac:dyDescent="0.3">
      <c r="B8" s="51"/>
      <c r="C8" s="52"/>
      <c r="D8" s="239" t="s">
        <v>121</v>
      </c>
      <c r="E8" s="240"/>
      <c r="F8" s="244" t="s">
        <v>241</v>
      </c>
      <c r="G8" s="245"/>
      <c r="H8" s="246"/>
      <c r="I8" s="253" t="s">
        <v>9</v>
      </c>
      <c r="J8" s="254"/>
      <c r="K8" s="255" t="s">
        <v>242</v>
      </c>
      <c r="L8" s="256"/>
      <c r="M8" s="256"/>
      <c r="N8" s="257"/>
      <c r="O8" s="53"/>
      <c r="Q8" s="133" t="str">
        <f>IF(OR(ISBLANK(F8),ISBLANK(K8)),"ERROR",IF(ISERROR(F8*1),"ERROR","OK"))</f>
        <v>OK</v>
      </c>
      <c r="R8" s="133" t="s">
        <v>145</v>
      </c>
      <c r="S8" s="124"/>
      <c r="T8" s="124"/>
      <c r="U8" s="125"/>
      <c r="V8" s="124"/>
      <c r="W8" s="124"/>
      <c r="X8" s="124"/>
      <c r="Y8" s="124"/>
      <c r="Z8" s="124"/>
      <c r="AA8" s="124"/>
      <c r="AB8" s="124"/>
      <c r="AC8" s="124"/>
      <c r="AD8" s="124"/>
      <c r="AE8" s="133"/>
      <c r="AF8" s="133"/>
      <c r="AG8" s="133"/>
      <c r="AH8" s="133"/>
      <c r="AI8" s="133"/>
      <c r="AJ8" s="133"/>
      <c r="AK8" s="133"/>
      <c r="AL8" s="133"/>
      <c r="AM8" s="133"/>
      <c r="AN8" s="133"/>
    </row>
    <row r="9" spans="2:40" s="54" customFormat="1" ht="39.9" customHeight="1" thickBot="1" x14ac:dyDescent="0.3">
      <c r="B9" s="51"/>
      <c r="C9" s="52"/>
      <c r="D9" s="239" t="s">
        <v>78</v>
      </c>
      <c r="E9" s="240"/>
      <c r="F9" s="241" t="s">
        <v>243</v>
      </c>
      <c r="G9" s="242"/>
      <c r="H9" s="243"/>
      <c r="I9" s="251" t="s">
        <v>204</v>
      </c>
      <c r="J9" s="252"/>
      <c r="K9" s="255" t="s">
        <v>250</v>
      </c>
      <c r="L9" s="256"/>
      <c r="M9" s="256"/>
      <c r="N9" s="257"/>
      <c r="O9" s="53"/>
      <c r="Q9" s="133" t="str">
        <f>IF(OR(ISBLANK(F9),ISBLANK(K9)),"ERROR","OK")</f>
        <v>OK</v>
      </c>
      <c r="R9" s="133" t="s">
        <v>196</v>
      </c>
      <c r="S9" s="120">
        <f>LEN(F9)</f>
        <v>10</v>
      </c>
      <c r="T9" s="121" t="str">
        <f t="shared" ref="T9:X9" si="0">UPPER(IF(MID($F9,T$1,1)=""," ",MID($F9,T$1,1)))</f>
        <v>E</v>
      </c>
      <c r="U9" s="121" t="str">
        <f t="shared" si="0"/>
        <v>S</v>
      </c>
      <c r="V9" s="121" t="str">
        <f t="shared" si="0"/>
        <v>L</v>
      </c>
      <c r="W9" s="121" t="str">
        <f t="shared" si="0"/>
        <v>P</v>
      </c>
      <c r="X9" s="121" t="str">
        <f t="shared" si="0"/>
        <v>S</v>
      </c>
      <c r="Y9" s="121" t="str">
        <f t="shared" ref="Y9:AB9" si="1">IF(MID($F9,Y$1,1)=""," ",MID($F9,Y$1,1))</f>
        <v>5</v>
      </c>
      <c r="Z9" s="121" t="str">
        <f t="shared" si="1"/>
        <v>3</v>
      </c>
      <c r="AA9" s="121" t="str">
        <f t="shared" si="1"/>
        <v>4</v>
      </c>
      <c r="AB9" s="121" t="str">
        <f t="shared" si="1"/>
        <v>9</v>
      </c>
      <c r="AC9" s="121" t="str">
        <f>UPPER(IF(MID($F9,AC$1,1)=""," ",MID($F9,AC$1,1)))</f>
        <v>B</v>
      </c>
      <c r="AD9" s="121" t="str">
        <f>IF(OR(S9&lt;&gt;10,NOT(AND(CODE(T9)&gt;=65,CODE(T9)&lt;=91)),NOT(AND(CODE(U9)&gt;=65,CODE(U9)&lt;=91)),NOT(AND(CODE(V9)&gt;=65,CODE(V9)&lt;=91)),W9&lt;&gt;"P",NOT(AND(CODE(X9)&gt;=65,CODE(X9)&lt;=91)),NOT(ISNUMBER(VALUE(Y9))),NOT(ISNUMBER(VALUE(Z9))),NOT(ISNUMBER(VALUE(AA9))),NOT(ISNUMBER(VALUE(AL9))),NOT(AND(CODE(AC9)&gt;=65,CODE(AC9)&lt;=91))),"ERROR","OK")</f>
        <v>OK</v>
      </c>
      <c r="AE9" s="133"/>
      <c r="AF9" s="133"/>
      <c r="AG9" s="133"/>
      <c r="AH9" s="133"/>
      <c r="AI9" s="133"/>
      <c r="AJ9" s="133"/>
      <c r="AK9" s="133"/>
      <c r="AL9" s="133"/>
      <c r="AM9" s="133"/>
      <c r="AN9" s="133"/>
    </row>
    <row r="10" spans="2:40" s="2" customFormat="1" ht="12" customHeight="1" x14ac:dyDescent="0.45">
      <c r="B10" s="5"/>
      <c r="C10" s="25"/>
      <c r="D10" s="26"/>
      <c r="E10" s="26"/>
      <c r="F10" s="26"/>
      <c r="G10" s="26"/>
      <c r="H10" s="26"/>
      <c r="I10" s="26"/>
      <c r="J10" s="238"/>
      <c r="K10" s="238"/>
      <c r="L10" s="26"/>
      <c r="M10" s="27"/>
      <c r="N10" s="28"/>
      <c r="O10" s="29"/>
      <c r="Q10" s="134"/>
      <c r="R10" s="134"/>
      <c r="S10" s="126"/>
      <c r="T10" s="126"/>
      <c r="U10" s="126"/>
      <c r="V10" s="126"/>
      <c r="W10" s="126"/>
      <c r="X10" s="126"/>
      <c r="Y10" s="126"/>
      <c r="Z10" s="126"/>
      <c r="AA10" s="126"/>
      <c r="AB10" s="126"/>
      <c r="AC10" s="126"/>
      <c r="AD10" s="126"/>
      <c r="AE10" s="134"/>
      <c r="AF10" s="134"/>
      <c r="AG10" s="134"/>
      <c r="AH10" s="134"/>
      <c r="AI10" s="134"/>
      <c r="AJ10" s="134"/>
      <c r="AK10" s="134"/>
      <c r="AL10" s="134"/>
      <c r="AM10" s="134"/>
      <c r="AN10" s="134"/>
    </row>
    <row r="11" spans="2:40" s="2" customFormat="1" ht="34.5" customHeight="1" x14ac:dyDescent="0.4">
      <c r="B11" s="247">
        <v>1</v>
      </c>
      <c r="C11" s="248"/>
      <c r="D11" s="249" t="s">
        <v>3</v>
      </c>
      <c r="E11" s="249"/>
      <c r="F11" s="249"/>
      <c r="G11" s="249"/>
      <c r="H11" s="249"/>
      <c r="I11" s="250"/>
      <c r="J11" s="250"/>
      <c r="K11" s="250"/>
      <c r="L11" s="250"/>
      <c r="M11" s="250"/>
      <c r="N11" s="250"/>
      <c r="O11" s="29"/>
      <c r="Q11" s="134"/>
      <c r="R11" s="134"/>
      <c r="S11" s="126"/>
      <c r="T11" s="126"/>
      <c r="U11" s="126"/>
      <c r="V11" s="126"/>
      <c r="W11" s="126"/>
      <c r="X11" s="126"/>
      <c r="Y11" s="126"/>
      <c r="Z11" s="126"/>
      <c r="AA11" s="126"/>
      <c r="AB11" s="126"/>
      <c r="AC11" s="126"/>
      <c r="AD11" s="126"/>
      <c r="AE11" s="134"/>
      <c r="AF11" s="134"/>
      <c r="AG11" s="134"/>
      <c r="AH11" s="134"/>
      <c r="AI11" s="134"/>
      <c r="AJ11" s="134"/>
      <c r="AK11" s="134"/>
      <c r="AL11" s="134"/>
      <c r="AM11" s="134"/>
      <c r="AN11" s="134"/>
    </row>
    <row r="12" spans="2:40" s="59" customFormat="1" ht="84.75" customHeight="1" x14ac:dyDescent="0.45">
      <c r="B12" s="55"/>
      <c r="C12" s="56"/>
      <c r="D12" s="235" t="s">
        <v>43</v>
      </c>
      <c r="E12" s="235"/>
      <c r="F12" s="235"/>
      <c r="G12" s="235"/>
      <c r="H12" s="235"/>
      <c r="I12" s="235" t="s">
        <v>54</v>
      </c>
      <c r="J12" s="235"/>
      <c r="K12" s="57" t="s">
        <v>80</v>
      </c>
      <c r="L12" s="236" t="s">
        <v>79</v>
      </c>
      <c r="M12" s="236"/>
      <c r="N12" s="57" t="s">
        <v>95</v>
      </c>
      <c r="O12" s="58"/>
      <c r="Q12" s="135"/>
      <c r="R12" s="135"/>
      <c r="S12" s="127"/>
      <c r="T12" s="127"/>
      <c r="U12" s="127"/>
      <c r="V12" s="127"/>
      <c r="W12" s="127"/>
      <c r="X12" s="127"/>
      <c r="Y12" s="127"/>
      <c r="Z12" s="127"/>
      <c r="AA12" s="127"/>
      <c r="AB12" s="127"/>
      <c r="AC12" s="127"/>
      <c r="AD12" s="127"/>
      <c r="AE12" s="135"/>
      <c r="AF12" s="135"/>
      <c r="AG12" s="135"/>
      <c r="AH12" s="135"/>
      <c r="AI12" s="135"/>
      <c r="AJ12" s="135"/>
      <c r="AK12" s="135"/>
      <c r="AL12" s="135"/>
      <c r="AM12" s="135"/>
      <c r="AN12" s="135"/>
    </row>
    <row r="13" spans="2:40" s="2" customFormat="1" ht="35.15" customHeight="1" x14ac:dyDescent="0.4">
      <c r="B13" s="5"/>
      <c r="C13" s="26"/>
      <c r="D13" s="237" t="s">
        <v>244</v>
      </c>
      <c r="E13" s="220"/>
      <c r="F13" s="220"/>
      <c r="G13" s="220"/>
      <c r="H13" s="221"/>
      <c r="I13" s="225">
        <v>12000</v>
      </c>
      <c r="J13" s="226"/>
      <c r="K13" s="204" t="s">
        <v>245</v>
      </c>
      <c r="L13" s="41" t="s">
        <v>30</v>
      </c>
      <c r="M13" s="18">
        <v>44287</v>
      </c>
      <c r="N13" s="206" t="s">
        <v>246</v>
      </c>
      <c r="O13" s="29"/>
      <c r="Q13" s="134" t="str">
        <f>IF(AND(I13&gt;=8334,AD13="ERROR"),"ERROR",IF(AND(I13&gt;0,OR(ISBLANK(M13),ISBLANK(M14),ISBLANK(N13))),"ERROR","OK"))</f>
        <v>OK</v>
      </c>
      <c r="R13" s="134" t="s">
        <v>142</v>
      </c>
      <c r="S13" s="120">
        <f>LEN(K13)</f>
        <v>10</v>
      </c>
      <c r="T13" s="121" t="str">
        <f>UPPER(IF(MID($K13,T$1,1)=""," ",MID($K13,T$1,1)))</f>
        <v>G</v>
      </c>
      <c r="U13" s="121" t="str">
        <f>UPPER(IF(MID($K13,U$1,1)=""," ",MID($K13,U$1,1)))</f>
        <v>G</v>
      </c>
      <c r="V13" s="121" t="str">
        <f>UPPER(IF(MID($K13,V$1,1)=""," ",MID($K13,V$1,1)))</f>
        <v>O</v>
      </c>
      <c r="W13" s="121" t="str">
        <f>UPPER(IF(MID($K13,W$1,1)=""," ",MID($K13,W$1,1)))</f>
        <v>P</v>
      </c>
      <c r="X13" s="121" t="str">
        <f>UPPER(IF(MID($K13,X$1,1)=""," ",MID($K13,X$1,1)))</f>
        <v>S</v>
      </c>
      <c r="Y13" s="121" t="str">
        <f>IF(MID($K13,Y$1,1)=""," ",MID($K13,Y$1,1))</f>
        <v>6</v>
      </c>
      <c r="Z13" s="121" t="str">
        <f>IF(MID($K13,Z$1,1)=""," ",MID($K13,Z$1,1))</f>
        <v>7</v>
      </c>
      <c r="AA13" s="121" t="str">
        <f>IF(MID($K13,AA$1,1)=""," ",MID($K13,AA$1,1))</f>
        <v>0</v>
      </c>
      <c r="AB13" s="121" t="str">
        <f>IF(MID($K13,AB$1,1)=""," ",MID($K13,AB$1,1))</f>
        <v>1</v>
      </c>
      <c r="AC13" s="121" t="str">
        <f>UPPER(IF(MID($K13,AC$1,1)=""," ",MID($K13,AC$1,1)))</f>
        <v>Q</v>
      </c>
      <c r="AD13" s="121" t="str">
        <f>IF(OR(S13&lt;&gt;10,NOT(AND(CODE(T13)&gt;=65,CODE(T13)&lt;=91)),NOT(AND(CODE(U13)&gt;=65,CODE(U13)&lt;=91)),NOT(AND(CODE(V13)&gt;=65,CODE(V13)&lt;=91)),W13,NOT(AND(CODE(X13)&gt;=65,CODE(X13)&lt;=91)),NOT(ISNUMBER(VALUE(Y13))),NOT(ISNUMBER(VALUE(Z13))),NOT(ISNUMBER(VALUE(AA13))),NOT(ISNUMBER(VALUE(AL13))),NOT(AND(CODE(AC13)&gt;=65,CODE(AC13)&lt;=91))),"ERROR","OK")</f>
        <v>OK</v>
      </c>
      <c r="AE13" s="134"/>
      <c r="AF13" s="134"/>
      <c r="AG13" s="134"/>
      <c r="AH13" s="134"/>
      <c r="AI13" s="134"/>
      <c r="AJ13" s="134"/>
      <c r="AK13" s="134"/>
      <c r="AL13" s="134"/>
      <c r="AM13" s="134"/>
      <c r="AN13" s="134"/>
    </row>
    <row r="14" spans="2:40" s="2" customFormat="1" ht="35.15" customHeight="1" x14ac:dyDescent="0.4">
      <c r="B14" s="5"/>
      <c r="C14" s="26"/>
      <c r="D14" s="222"/>
      <c r="E14" s="223"/>
      <c r="F14" s="223"/>
      <c r="G14" s="223"/>
      <c r="H14" s="224"/>
      <c r="I14" s="227"/>
      <c r="J14" s="228"/>
      <c r="K14" s="205"/>
      <c r="L14" s="41" t="s">
        <v>31</v>
      </c>
      <c r="M14" s="18">
        <v>44651</v>
      </c>
      <c r="N14" s="206"/>
      <c r="O14" s="29"/>
      <c r="Q14" s="134" t="str">
        <f>IF(AND(LEN(M13)=0,LEN(M14)&lt;&gt;0),"ERROR",IF(AND(LEN(M13)&lt;&gt;0,LEN(M14)=0),"ERROR","OK"))</f>
        <v>OK</v>
      </c>
      <c r="R14" s="134" t="s">
        <v>142</v>
      </c>
      <c r="S14" s="126"/>
      <c r="T14" s="126"/>
      <c r="U14" s="126"/>
      <c r="V14" s="126"/>
      <c r="W14" s="126"/>
      <c r="X14" s="126"/>
      <c r="Y14" s="126"/>
      <c r="Z14" s="126"/>
      <c r="AA14" s="126"/>
      <c r="AB14" s="126"/>
      <c r="AC14" s="126"/>
      <c r="AD14" s="126"/>
      <c r="AE14" s="134"/>
      <c r="AF14" s="134"/>
      <c r="AG14" s="134"/>
      <c r="AH14" s="134"/>
      <c r="AI14" s="134"/>
      <c r="AJ14" s="134"/>
      <c r="AK14" s="134"/>
      <c r="AL14" s="134"/>
      <c r="AM14" s="134"/>
      <c r="AN14" s="134"/>
    </row>
    <row r="15" spans="2:40" s="2" customFormat="1" ht="35.15" customHeight="1" x14ac:dyDescent="0.4">
      <c r="B15" s="5"/>
      <c r="C15" s="26"/>
      <c r="D15" s="237"/>
      <c r="E15" s="220"/>
      <c r="F15" s="220"/>
      <c r="G15" s="220"/>
      <c r="H15" s="221"/>
      <c r="I15" s="225">
        <v>0</v>
      </c>
      <c r="J15" s="226"/>
      <c r="K15" s="204" t="str">
        <f>IF(I15&gt;=8334,"ERROR - Please provide PAN of Landlord in this cell","")</f>
        <v/>
      </c>
      <c r="L15" s="41" t="s">
        <v>30</v>
      </c>
      <c r="M15" s="18"/>
      <c r="N15" s="206"/>
      <c r="O15" s="29"/>
      <c r="Q15" s="134" t="str">
        <f>IF(AND(I15&gt;=8334,AD15="ERROR"),"ERROR",IF(AND(I15&gt;0,OR(ISBLANK(M15),ISBLANK(M16),ISBLANK(N15))),"ERROR","OK"))</f>
        <v>OK</v>
      </c>
      <c r="R15" s="134" t="s">
        <v>142</v>
      </c>
      <c r="S15" s="120">
        <f>LEN(K15)</f>
        <v>0</v>
      </c>
      <c r="T15" s="121" t="str">
        <f>UPPER(IF(MID($K15,T$1,1)=""," ",MID($K15,T$1,1)))</f>
        <v xml:space="preserve"> </v>
      </c>
      <c r="U15" s="121" t="str">
        <f>UPPER(IF(MID($K15,U$1,1)=""," ",MID($K15,U$1,1)))</f>
        <v xml:space="preserve"> </v>
      </c>
      <c r="V15" s="121" t="str">
        <f>UPPER(IF(MID($K15,V$1,1)=""," ",MID($K15,V$1,1)))</f>
        <v xml:space="preserve"> </v>
      </c>
      <c r="W15" s="121" t="str">
        <f>UPPER(IF(MID($K15,W$1,1)=""," ",MID($K15,W$1,1)))</f>
        <v xml:space="preserve"> </v>
      </c>
      <c r="X15" s="121" t="str">
        <f>UPPER(IF(MID($K15,X$1,1)=""," ",MID($K15,X$1,1)))</f>
        <v xml:space="preserve"> </v>
      </c>
      <c r="Y15" s="121" t="str">
        <f>IF(MID($K15,Y$1,1)=""," ",MID($K15,Y$1,1))</f>
        <v xml:space="preserve"> </v>
      </c>
      <c r="Z15" s="121" t="str">
        <f>IF(MID($K15,Z$1,1)=""," ",MID($K15,Z$1,1))</f>
        <v xml:space="preserve"> </v>
      </c>
      <c r="AA15" s="121" t="str">
        <f>IF(MID($K15,AA$1,1)=""," ",MID($K15,AA$1,1))</f>
        <v xml:space="preserve"> </v>
      </c>
      <c r="AB15" s="121" t="str">
        <f>IF(MID($K15,AB$1,1)=""," ",MID($K15,AB$1,1))</f>
        <v xml:space="preserve"> </v>
      </c>
      <c r="AC15" s="121" t="str">
        <f>UPPER(IF(MID($K15,AC$1,1)=""," ",MID($K15,AC$1,1)))</f>
        <v xml:space="preserve"> </v>
      </c>
      <c r="AD15" s="121" t="str">
        <f>IF(OR(S15&lt;&gt;10,NOT(AND(CODE(T15)&gt;=65,CODE(T15)&lt;=91)),NOT(AND(CODE(U15)&gt;=65,CODE(U15)&lt;=91)),NOT(AND(CODE(V15)&gt;=65,CODE(V15)&lt;=91)),W15,NOT(AND(CODE(X15)&gt;=65,CODE(X15)&lt;=91)),NOT(ISNUMBER(VALUE(Y15))),NOT(ISNUMBER(VALUE(Z15))),NOT(ISNUMBER(VALUE(AA15))),NOT(ISNUMBER(VALUE(AL15))),NOT(AND(CODE(AC15)&gt;=65,CODE(AC15)&lt;=91))),"ERROR","OK")</f>
        <v>ERROR</v>
      </c>
      <c r="AE15" s="134"/>
      <c r="AF15" s="134"/>
      <c r="AG15" s="134"/>
      <c r="AH15" s="134"/>
      <c r="AI15" s="134"/>
      <c r="AJ15" s="134"/>
      <c r="AK15" s="134"/>
      <c r="AL15" s="134"/>
      <c r="AM15" s="134"/>
      <c r="AN15" s="134"/>
    </row>
    <row r="16" spans="2:40" s="2" customFormat="1" ht="35.15" customHeight="1" x14ac:dyDescent="0.4">
      <c r="B16" s="5"/>
      <c r="C16" s="26"/>
      <c r="D16" s="222"/>
      <c r="E16" s="223"/>
      <c r="F16" s="223"/>
      <c r="G16" s="223"/>
      <c r="H16" s="224"/>
      <c r="I16" s="227"/>
      <c r="J16" s="228"/>
      <c r="K16" s="205"/>
      <c r="L16" s="41" t="s">
        <v>31</v>
      </c>
      <c r="M16" s="18"/>
      <c r="N16" s="206"/>
      <c r="O16" s="29"/>
      <c r="Q16" s="134" t="str">
        <f>IF(AND(LEN(M15)=0,LEN(M16)&lt;&gt;0),"ERROR",IF(AND(LEN(M15)&lt;&gt;0,LEN(M16)=0),"ERROR","OK"))</f>
        <v>OK</v>
      </c>
      <c r="R16" s="134" t="s">
        <v>142</v>
      </c>
      <c r="S16" s="126"/>
      <c r="T16" s="126"/>
      <c r="U16" s="126"/>
      <c r="V16" s="126"/>
      <c r="W16" s="126"/>
      <c r="X16" s="126"/>
      <c r="Y16" s="126"/>
      <c r="Z16" s="126"/>
      <c r="AA16" s="126"/>
      <c r="AB16" s="126"/>
      <c r="AC16" s="126"/>
      <c r="AD16" s="126"/>
      <c r="AE16" s="134"/>
      <c r="AF16" s="134"/>
      <c r="AG16" s="134"/>
      <c r="AH16" s="134"/>
      <c r="AI16" s="134"/>
      <c r="AJ16" s="134"/>
      <c r="AK16" s="134"/>
      <c r="AL16" s="134"/>
      <c r="AM16" s="134"/>
      <c r="AN16" s="134"/>
    </row>
    <row r="17" spans="2:40" s="2" customFormat="1" ht="35.15" customHeight="1" x14ac:dyDescent="0.4">
      <c r="B17" s="5"/>
      <c r="C17" s="26"/>
      <c r="D17" s="219"/>
      <c r="E17" s="220"/>
      <c r="F17" s="220"/>
      <c r="G17" s="220"/>
      <c r="H17" s="221"/>
      <c r="I17" s="225">
        <v>0</v>
      </c>
      <c r="J17" s="226"/>
      <c r="K17" s="204" t="str">
        <f>IF(I17&gt;=8334,"ERROR - Please provide PAN of Landlord in this cell","")</f>
        <v/>
      </c>
      <c r="L17" s="41" t="s">
        <v>30</v>
      </c>
      <c r="M17" s="18"/>
      <c r="N17" s="206"/>
      <c r="O17" s="29"/>
      <c r="Q17" s="134" t="str">
        <f>IF(AND(I17&gt;=8334,AD17="ERROR"),"ERROR",IF(AND(I17&gt;0,OR(ISBLANK(M17),ISBLANK(M18),ISBLANK(N17))),"ERROR","OK"))</f>
        <v>OK</v>
      </c>
      <c r="R17" s="134" t="s">
        <v>142</v>
      </c>
      <c r="S17" s="120">
        <f>LEN(K17)</f>
        <v>0</v>
      </c>
      <c r="T17" s="121" t="str">
        <f>UPPER(IF(MID($K17,T$1,1)=""," ",MID($K17,T$1,1)))</f>
        <v xml:space="preserve"> </v>
      </c>
      <c r="U17" s="121" t="str">
        <f>UPPER(IF(MID($K17,U$1,1)=""," ",MID($K17,U$1,1)))</f>
        <v xml:space="preserve"> </v>
      </c>
      <c r="V17" s="121" t="str">
        <f>UPPER(IF(MID($K17,V$1,1)=""," ",MID($K17,V$1,1)))</f>
        <v xml:space="preserve"> </v>
      </c>
      <c r="W17" s="121" t="str">
        <f>UPPER(IF(MID($K17,W$1,1)=""," ",MID($K17,W$1,1)))</f>
        <v xml:space="preserve"> </v>
      </c>
      <c r="X17" s="121" t="str">
        <f>UPPER(IF(MID($K17,X$1,1)=""," ",MID($K17,X$1,1)))</f>
        <v xml:space="preserve"> </v>
      </c>
      <c r="Y17" s="121" t="str">
        <f>IF(MID($K17,Y$1,1)=""," ",MID($K17,Y$1,1))</f>
        <v xml:space="preserve"> </v>
      </c>
      <c r="Z17" s="121" t="str">
        <f>IF(MID($K17,Z$1,1)=""," ",MID($K17,Z$1,1))</f>
        <v xml:space="preserve"> </v>
      </c>
      <c r="AA17" s="121" t="str">
        <f>IF(MID($K17,AA$1,1)=""," ",MID($K17,AA$1,1))</f>
        <v xml:space="preserve"> </v>
      </c>
      <c r="AB17" s="121" t="str">
        <f>IF(MID($K17,AB$1,1)=""," ",MID($K17,AB$1,1))</f>
        <v xml:space="preserve"> </v>
      </c>
      <c r="AC17" s="121" t="str">
        <f>UPPER(IF(MID($K17,AC$1,1)=""," ",MID($K17,AC$1,1)))</f>
        <v xml:space="preserve"> </v>
      </c>
      <c r="AD17" s="121" t="str">
        <f>IF(OR(S17&lt;&gt;10,NOT(AND(CODE(T17)&gt;=65,CODE(T17)&lt;=91)),NOT(AND(CODE(U17)&gt;=65,CODE(U17)&lt;=91)),NOT(AND(CODE(V17)&gt;=65,CODE(V17)&lt;=91)),W17,NOT(AND(CODE(X17)&gt;=65,CODE(X17)&lt;=91)),NOT(ISNUMBER(VALUE(Y17))),NOT(ISNUMBER(VALUE(Z17))),NOT(ISNUMBER(VALUE(AA17))),NOT(ISNUMBER(VALUE(AL17))),NOT(AND(CODE(AC17)&gt;=65,CODE(AC17)&lt;=91))),"ERROR","OK")</f>
        <v>ERROR</v>
      </c>
      <c r="AE17" s="134"/>
      <c r="AF17" s="134"/>
      <c r="AG17" s="134"/>
      <c r="AH17" s="134"/>
      <c r="AI17" s="134"/>
      <c r="AJ17" s="134"/>
      <c r="AK17" s="134"/>
      <c r="AL17" s="134"/>
      <c r="AM17" s="134"/>
      <c r="AN17" s="134"/>
    </row>
    <row r="18" spans="2:40" s="2" customFormat="1" ht="35.15" customHeight="1" x14ac:dyDescent="0.4">
      <c r="B18" s="5"/>
      <c r="C18" s="26"/>
      <c r="D18" s="222"/>
      <c r="E18" s="223"/>
      <c r="F18" s="223"/>
      <c r="G18" s="223"/>
      <c r="H18" s="224"/>
      <c r="I18" s="227"/>
      <c r="J18" s="228"/>
      <c r="K18" s="205"/>
      <c r="L18" s="41" t="s">
        <v>31</v>
      </c>
      <c r="M18" s="18"/>
      <c r="N18" s="206"/>
      <c r="O18" s="29"/>
      <c r="Q18" s="134" t="str">
        <f>IF(AND(LEN(M17)=0,LEN(M18)&lt;&gt;0),"ERROR",IF(AND(LEN(M17)&lt;&gt;0,LEN(M18)=0),"ERROR","OK"))</f>
        <v>OK</v>
      </c>
      <c r="R18" s="134" t="s">
        <v>142</v>
      </c>
      <c r="S18" s="126"/>
      <c r="T18" s="126"/>
      <c r="U18" s="126"/>
      <c r="V18" s="126"/>
      <c r="W18" s="126"/>
      <c r="X18" s="126"/>
      <c r="Y18" s="126"/>
      <c r="Z18" s="126"/>
      <c r="AA18" s="126"/>
      <c r="AB18" s="126"/>
      <c r="AC18" s="126"/>
      <c r="AD18" s="126"/>
      <c r="AE18" s="134"/>
      <c r="AF18" s="134"/>
      <c r="AG18" s="134"/>
      <c r="AH18" s="134"/>
      <c r="AI18" s="134"/>
      <c r="AJ18" s="134"/>
      <c r="AK18" s="134"/>
      <c r="AL18" s="134"/>
      <c r="AM18" s="134"/>
      <c r="AN18" s="134"/>
    </row>
    <row r="19" spans="2:40" s="2" customFormat="1" ht="41.25" customHeight="1" x14ac:dyDescent="0.4">
      <c r="B19" s="5"/>
      <c r="C19" s="26"/>
      <c r="D19" s="219"/>
      <c r="E19" s="220"/>
      <c r="F19" s="220"/>
      <c r="G19" s="220"/>
      <c r="H19" s="221"/>
      <c r="I19" s="225">
        <v>0</v>
      </c>
      <c r="J19" s="226"/>
      <c r="K19" s="204" t="str">
        <f>IF(I19&gt;=8334,"ERROR - Please provide PAN of Landlord in this cell","")</f>
        <v/>
      </c>
      <c r="L19" s="41" t="s">
        <v>30</v>
      </c>
      <c r="M19" s="18"/>
      <c r="N19" s="206"/>
      <c r="O19" s="29"/>
      <c r="Q19" s="134" t="str">
        <f>IF(AND(I19&gt;=8334,AD19="ERROR"),"ERROR",IF(AND(I19&gt;0,OR(ISBLANK(M19),ISBLANK(M20),ISBLANK(N19))),"ERROR","OK"))</f>
        <v>OK</v>
      </c>
      <c r="R19" s="134" t="s">
        <v>142</v>
      </c>
      <c r="S19" s="120">
        <f>LEN(K19)</f>
        <v>0</v>
      </c>
      <c r="T19" s="121" t="str">
        <f>UPPER(IF(MID($K19,T$1,1)=""," ",MID($K19,T$1,1)))</f>
        <v xml:space="preserve"> </v>
      </c>
      <c r="U19" s="121" t="str">
        <f>UPPER(IF(MID($K19,U$1,1)=""," ",MID($K19,U$1,1)))</f>
        <v xml:space="preserve"> </v>
      </c>
      <c r="V19" s="121" t="str">
        <f>UPPER(IF(MID($K19,V$1,1)=""," ",MID($K19,V$1,1)))</f>
        <v xml:space="preserve"> </v>
      </c>
      <c r="W19" s="121" t="str">
        <f>UPPER(IF(MID($K19,W$1,1)=""," ",MID($K19,W$1,1)))</f>
        <v xml:space="preserve"> </v>
      </c>
      <c r="X19" s="121" t="str">
        <f>UPPER(IF(MID($K19,X$1,1)=""," ",MID($K19,X$1,1)))</f>
        <v xml:space="preserve"> </v>
      </c>
      <c r="Y19" s="121" t="str">
        <f>IF(MID($K19,Y$1,1)=""," ",MID($K19,Y$1,1))</f>
        <v xml:space="preserve"> </v>
      </c>
      <c r="Z19" s="121" t="str">
        <f>IF(MID($K19,Z$1,1)=""," ",MID($K19,Z$1,1))</f>
        <v xml:space="preserve"> </v>
      </c>
      <c r="AA19" s="121" t="str">
        <f>IF(MID($K19,AA$1,1)=""," ",MID($K19,AA$1,1))</f>
        <v xml:space="preserve"> </v>
      </c>
      <c r="AB19" s="121" t="str">
        <f>IF(MID($K19,AB$1,1)=""," ",MID($K19,AB$1,1))</f>
        <v xml:space="preserve"> </v>
      </c>
      <c r="AC19" s="121" t="str">
        <f>UPPER(IF(MID($K19,AC$1,1)=""," ",MID($K19,AC$1,1)))</f>
        <v xml:space="preserve"> </v>
      </c>
      <c r="AD19" s="121" t="str">
        <f>IF(OR(S19&lt;&gt;10,NOT(AND(CODE(T19)&gt;=65,CODE(T19)&lt;=91)),NOT(AND(CODE(U19)&gt;=65,CODE(U19)&lt;=91)),NOT(AND(CODE(V19)&gt;=65,CODE(V19)&lt;=91)),W19,NOT(AND(CODE(X19)&gt;=65,CODE(X19)&lt;=91)),NOT(ISNUMBER(VALUE(Y19))),NOT(ISNUMBER(VALUE(Z19))),NOT(ISNUMBER(VALUE(AA19))),NOT(ISNUMBER(VALUE(AL19))),NOT(AND(CODE(AC19)&gt;=65,CODE(AC19)&lt;=91))),"ERROR","OK")</f>
        <v>ERROR</v>
      </c>
      <c r="AE19" s="134"/>
      <c r="AF19" s="134"/>
      <c r="AG19" s="134"/>
      <c r="AH19" s="134"/>
      <c r="AI19" s="134"/>
      <c r="AJ19" s="134"/>
      <c r="AK19" s="134"/>
      <c r="AL19" s="134"/>
      <c r="AM19" s="134"/>
      <c r="AN19" s="134"/>
    </row>
    <row r="20" spans="2:40" s="2" customFormat="1" ht="44.25" customHeight="1" x14ac:dyDescent="0.45">
      <c r="B20" s="5"/>
      <c r="C20" s="25"/>
      <c r="D20" s="222"/>
      <c r="E20" s="223"/>
      <c r="F20" s="223"/>
      <c r="G20" s="223"/>
      <c r="H20" s="224"/>
      <c r="I20" s="227"/>
      <c r="J20" s="228"/>
      <c r="K20" s="205"/>
      <c r="L20" s="41" t="s">
        <v>31</v>
      </c>
      <c r="M20" s="18"/>
      <c r="N20" s="206"/>
      <c r="O20" s="29"/>
      <c r="Q20" s="134" t="str">
        <f>IF(AND(LEN(M19)=0,LEN(M20)&lt;&gt;0),"ERROR",IF(AND(LEN(M19)&lt;&gt;0,LEN(M20)=0),"ERROR","OK"))</f>
        <v>OK</v>
      </c>
      <c r="R20" s="134" t="s">
        <v>142</v>
      </c>
      <c r="S20" s="126"/>
      <c r="T20" s="126"/>
      <c r="U20" s="126"/>
      <c r="V20" s="126"/>
      <c r="W20" s="126"/>
      <c r="X20" s="126"/>
      <c r="Y20" s="126"/>
      <c r="Z20" s="126"/>
      <c r="AA20" s="126"/>
      <c r="AB20" s="126"/>
      <c r="AC20" s="126"/>
      <c r="AD20" s="126"/>
      <c r="AE20" s="134"/>
      <c r="AF20" s="134"/>
      <c r="AG20" s="134"/>
      <c r="AH20" s="134"/>
      <c r="AI20" s="134"/>
      <c r="AJ20" s="134"/>
      <c r="AK20" s="134"/>
      <c r="AL20" s="134"/>
      <c r="AM20" s="134"/>
      <c r="AN20" s="134"/>
    </row>
    <row r="21" spans="2:40" s="2" customFormat="1" ht="34.5" customHeight="1" x14ac:dyDescent="0.4">
      <c r="B21" s="247">
        <v>2</v>
      </c>
      <c r="C21" s="248"/>
      <c r="D21" s="207" t="s">
        <v>93</v>
      </c>
      <c r="E21" s="207"/>
      <c r="F21" s="207"/>
      <c r="G21" s="207"/>
      <c r="H21" s="207"/>
      <c r="I21" s="207"/>
      <c r="J21" s="207"/>
      <c r="K21" s="207"/>
      <c r="L21" s="207"/>
      <c r="M21" s="207"/>
      <c r="N21" s="207"/>
      <c r="O21" s="29"/>
      <c r="Q21" s="134"/>
      <c r="R21" s="134"/>
      <c r="S21" s="126"/>
      <c r="T21" s="126"/>
      <c r="U21" s="126"/>
      <c r="V21" s="126"/>
      <c r="W21" s="126"/>
      <c r="X21" s="126"/>
      <c r="Y21" s="126"/>
      <c r="Z21" s="126"/>
      <c r="AA21" s="126"/>
      <c r="AB21" s="126"/>
      <c r="AC21" s="126"/>
      <c r="AD21" s="126"/>
      <c r="AE21" s="134"/>
      <c r="AF21" s="134"/>
      <c r="AG21" s="134"/>
      <c r="AH21" s="134"/>
      <c r="AI21" s="134"/>
      <c r="AJ21" s="134"/>
      <c r="AK21" s="134"/>
      <c r="AL21" s="134"/>
      <c r="AM21" s="134"/>
      <c r="AN21" s="134"/>
    </row>
    <row r="22" spans="2:40" s="2" customFormat="1" ht="39.9" customHeight="1" x14ac:dyDescent="0.45">
      <c r="B22" s="15"/>
      <c r="C22" s="25"/>
      <c r="D22" s="201" t="s">
        <v>129</v>
      </c>
      <c r="E22" s="202"/>
      <c r="F22" s="202"/>
      <c r="G22" s="202"/>
      <c r="H22" s="202"/>
      <c r="I22" s="202"/>
      <c r="J22" s="202"/>
      <c r="K22" s="203"/>
      <c r="L22" s="191">
        <v>0</v>
      </c>
      <c r="M22" s="192"/>
      <c r="N22" s="35" t="str">
        <f>IF(VALUE(L22)&gt;0,"HSG.LN. INT."," ")</f>
        <v xml:space="preserve"> </v>
      </c>
      <c r="O22" s="29"/>
      <c r="Q22" s="134" t="str">
        <f>IF(AND(L22&gt;0,OR(ISBLANK(H23),ISBLANK(H24),ISBLANK(L23),ISBLANK(L24))),"ERROR","OK")</f>
        <v>OK</v>
      </c>
      <c r="R22" s="134" t="s">
        <v>143</v>
      </c>
      <c r="S22" s="126"/>
      <c r="T22" s="126"/>
      <c r="U22" s="126"/>
      <c r="V22" s="126"/>
      <c r="W22" s="126"/>
      <c r="X22" s="126"/>
      <c r="Y22" s="126"/>
      <c r="Z22" s="126"/>
      <c r="AA22" s="126"/>
      <c r="AB22" s="126"/>
      <c r="AC22" s="126"/>
      <c r="AD22" s="126"/>
      <c r="AE22" s="134"/>
      <c r="AF22" s="134"/>
      <c r="AG22" s="134"/>
      <c r="AH22" s="134"/>
      <c r="AI22" s="134"/>
      <c r="AJ22" s="134"/>
      <c r="AK22" s="134"/>
      <c r="AL22" s="134"/>
      <c r="AM22" s="134"/>
      <c r="AN22" s="134"/>
    </row>
    <row r="23" spans="2:40" s="2" customFormat="1" ht="30" customHeight="1" x14ac:dyDescent="0.4">
      <c r="B23" s="5"/>
      <c r="C23" s="30"/>
      <c r="D23" s="195" t="s">
        <v>81</v>
      </c>
      <c r="E23" s="196"/>
      <c r="F23" s="196"/>
      <c r="G23" s="197"/>
      <c r="H23" s="198"/>
      <c r="I23" s="199"/>
      <c r="J23" s="200"/>
      <c r="K23" s="60" t="s">
        <v>29</v>
      </c>
      <c r="L23" s="198"/>
      <c r="M23" s="200"/>
      <c r="N23" s="40" t="str">
        <f>IF(AND(L22&gt;0,LEN(L23)=0),"&lt;&lt;&lt;Update date","")</f>
        <v/>
      </c>
      <c r="O23" s="29"/>
      <c r="Q23" s="134"/>
      <c r="R23" s="134"/>
      <c r="S23" s="126"/>
      <c r="T23" s="126"/>
      <c r="U23" s="126"/>
      <c r="V23" s="126"/>
      <c r="W23" s="126"/>
      <c r="X23" s="126"/>
      <c r="Y23" s="126"/>
      <c r="Z23" s="126"/>
      <c r="AA23" s="126"/>
      <c r="AB23" s="126"/>
      <c r="AC23" s="126"/>
      <c r="AD23" s="126"/>
      <c r="AE23" s="134"/>
      <c r="AF23" s="134"/>
      <c r="AG23" s="134"/>
      <c r="AH23" s="134"/>
      <c r="AI23" s="134"/>
      <c r="AJ23" s="134"/>
      <c r="AK23" s="134"/>
      <c r="AL23" s="134"/>
      <c r="AM23" s="134"/>
      <c r="AN23" s="134"/>
    </row>
    <row r="24" spans="2:40" s="2" customFormat="1" ht="30" customHeight="1" x14ac:dyDescent="0.4">
      <c r="B24" s="5"/>
      <c r="C24" s="30"/>
      <c r="D24" s="195" t="s">
        <v>82</v>
      </c>
      <c r="E24" s="196"/>
      <c r="F24" s="196"/>
      <c r="G24" s="197"/>
      <c r="H24" s="198"/>
      <c r="I24" s="199"/>
      <c r="J24" s="200"/>
      <c r="K24" s="60" t="s">
        <v>92</v>
      </c>
      <c r="L24" s="208"/>
      <c r="M24" s="209"/>
      <c r="N24" s="40" t="str">
        <f>IF(AND(L22&gt;0,LEN(L24)=0),"&lt;&lt;&lt;Update PAN","")</f>
        <v/>
      </c>
      <c r="O24" s="29"/>
      <c r="Q24" s="134"/>
      <c r="R24" s="134"/>
      <c r="S24" s="120">
        <f>LEN(L24)</f>
        <v>0</v>
      </c>
      <c r="T24" s="121" t="str">
        <f>UPPER(IF(MID($L24,T$1,1)=""," ",MID($L24,T$1,1)))</f>
        <v xml:space="preserve"> </v>
      </c>
      <c r="U24" s="121" t="str">
        <f>UPPER(IF(MID($L24,U$1,1)=""," ",MID($L24,U$1,1)))</f>
        <v xml:space="preserve"> </v>
      </c>
      <c r="V24" s="121" t="str">
        <f>UPPER(IF(MID($L24,V$1,1)=""," ",MID($L24,V$1,1)))</f>
        <v xml:space="preserve"> </v>
      </c>
      <c r="W24" s="121" t="str">
        <f>UPPER(IF(MID($L24,W$1,1)=""," ",MID($L24,W$1,1)))</f>
        <v xml:space="preserve"> </v>
      </c>
      <c r="X24" s="121" t="str">
        <f>UPPER(IF(MID($L24,X$1,1)=""," ",MID($L24,X$1,1)))</f>
        <v xml:space="preserve"> </v>
      </c>
      <c r="Y24" s="121" t="str">
        <f>IF(MID($L24,Y$1,1)=""," ",MID($L24,Y$1,1))</f>
        <v xml:space="preserve"> </v>
      </c>
      <c r="Z24" s="121" t="str">
        <f>IF(MID($L24,Z$1,1)=""," ",MID($L24,Z$1,1))</f>
        <v xml:space="preserve"> </v>
      </c>
      <c r="AA24" s="121" t="str">
        <f>IF(MID($L24,AA$1,1)=""," ",MID($L24,AA$1,1))</f>
        <v xml:space="preserve"> </v>
      </c>
      <c r="AB24" s="121" t="str">
        <f>IF(MID($L24,AB$1,1)=""," ",MID($L24,AB$1,1))</f>
        <v xml:space="preserve"> </v>
      </c>
      <c r="AC24" s="121" t="str">
        <f>UPPER(IF(MID($L24,AC$1,1)=""," ",MID($L24,AC$1,1)))</f>
        <v xml:space="preserve"> </v>
      </c>
      <c r="AD24" s="121" t="str">
        <f>IF(OR(S24&lt;&gt;10,NOT(AND(CODE(T24)&gt;=65,CODE(T24)&lt;=91)),NOT(AND(CODE(U24)&gt;=65,CODE(U24)&lt;=91)),NOT(AND(CODE(V24)&gt;=65,CODE(V24)&lt;=91)),NOT(AND(CODE(W24)&gt;=65,CODE(W24)&lt;=91)),NOT(AND(CODE(X24)&gt;=65,CODE(X24)&lt;=91)),NOT(ISNUMBER(VALUE(Y24))),NOT(ISNUMBER(VALUE(Z24))),NOT(ISNUMBER(VALUE(AA24))),NOT(ISNUMBER(VALUE(AL24))),NOT(AND(CODE(AC24)&gt;=65,CODE(AC24)&lt;=91))),"ERROR","OK")</f>
        <v>ERROR</v>
      </c>
      <c r="AE24" s="134"/>
      <c r="AF24" s="134"/>
      <c r="AG24" s="134"/>
      <c r="AH24" s="134"/>
      <c r="AI24" s="134"/>
      <c r="AJ24" s="134"/>
      <c r="AK24" s="134"/>
      <c r="AL24" s="134"/>
      <c r="AM24" s="134"/>
      <c r="AN24" s="134"/>
    </row>
    <row r="25" spans="2:40" s="2" customFormat="1" ht="12.9" customHeight="1" x14ac:dyDescent="0.4">
      <c r="B25" s="5"/>
      <c r="C25" s="26"/>
      <c r="D25" s="37"/>
      <c r="E25" s="37"/>
      <c r="F25" s="37"/>
      <c r="G25" s="37"/>
      <c r="H25" s="37"/>
      <c r="I25" s="37"/>
      <c r="J25" s="37"/>
      <c r="K25" s="37"/>
      <c r="L25" s="38"/>
      <c r="M25" s="38"/>
      <c r="N25" s="39"/>
      <c r="O25" s="29"/>
      <c r="Q25" s="134"/>
      <c r="R25" s="134"/>
      <c r="S25" s="126"/>
      <c r="T25" s="126"/>
      <c r="U25" s="126"/>
      <c r="V25" s="126"/>
      <c r="W25" s="126"/>
      <c r="X25" s="126"/>
      <c r="Y25" s="126"/>
      <c r="Z25" s="126"/>
      <c r="AA25" s="126"/>
      <c r="AB25" s="126"/>
      <c r="AC25" s="126"/>
      <c r="AD25" s="126"/>
      <c r="AE25" s="134"/>
      <c r="AF25" s="134"/>
      <c r="AG25" s="134"/>
      <c r="AH25" s="134"/>
      <c r="AI25" s="134"/>
      <c r="AJ25" s="134"/>
      <c r="AK25" s="134"/>
      <c r="AL25" s="134"/>
      <c r="AM25" s="134"/>
      <c r="AN25" s="134"/>
    </row>
    <row r="26" spans="2:40" s="2" customFormat="1" ht="39.75" customHeight="1" x14ac:dyDescent="0.45">
      <c r="B26" s="15"/>
      <c r="C26" s="25"/>
      <c r="D26" s="201" t="s">
        <v>154</v>
      </c>
      <c r="E26" s="202"/>
      <c r="F26" s="202"/>
      <c r="G26" s="202"/>
      <c r="H26" s="202"/>
      <c r="I26" s="202"/>
      <c r="J26" s="202"/>
      <c r="K26" s="203"/>
      <c r="L26" s="191">
        <v>0</v>
      </c>
      <c r="M26" s="192"/>
      <c r="N26" s="35" t="str">
        <f>IF(VALUE(L26)&gt;0,"HSG.LN. INT."," ")</f>
        <v xml:space="preserve"> </v>
      </c>
      <c r="O26" s="36"/>
      <c r="P26" s="152"/>
      <c r="Q26" s="134" t="str">
        <f>IF(AND(L26&gt;0,OR(ISBLANK(H27),ISBLANK(H28),ISBLANK(L27),ISBLANK(L28))),"ERROR","OK")</f>
        <v>OK</v>
      </c>
      <c r="R26" s="134" t="s">
        <v>144</v>
      </c>
      <c r="S26" s="134"/>
      <c r="T26" s="134"/>
      <c r="U26" s="134"/>
      <c r="V26" s="134"/>
      <c r="W26" s="134"/>
      <c r="X26" s="134"/>
      <c r="Y26" s="134"/>
      <c r="Z26" s="134"/>
      <c r="AA26" s="134"/>
      <c r="AB26" s="134"/>
      <c r="AC26" s="134"/>
      <c r="AD26" s="134"/>
      <c r="AE26" s="134"/>
      <c r="AF26" s="134"/>
      <c r="AG26" s="134"/>
      <c r="AH26" s="134"/>
      <c r="AI26" s="134"/>
      <c r="AJ26" s="134"/>
      <c r="AK26" s="134"/>
      <c r="AL26" s="134"/>
      <c r="AM26" s="134"/>
      <c r="AN26" s="134"/>
    </row>
    <row r="27" spans="2:40" s="2" customFormat="1" ht="30" customHeight="1" x14ac:dyDescent="0.4">
      <c r="B27" s="5"/>
      <c r="C27" s="30"/>
      <c r="D27" s="195" t="s">
        <v>85</v>
      </c>
      <c r="E27" s="196"/>
      <c r="F27" s="196"/>
      <c r="G27" s="197"/>
      <c r="H27" s="198"/>
      <c r="I27" s="199"/>
      <c r="J27" s="200"/>
      <c r="K27" s="60" t="s">
        <v>29</v>
      </c>
      <c r="L27" s="198"/>
      <c r="M27" s="200"/>
      <c r="N27" s="40" t="str">
        <f>IF(AND(L26&gt;0,LEN(L27)=0),"&lt;&lt;&lt;Update date","")</f>
        <v/>
      </c>
      <c r="O27" s="29"/>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row>
    <row r="28" spans="2:40" s="2" customFormat="1" ht="30" customHeight="1" x14ac:dyDescent="0.4">
      <c r="B28" s="5"/>
      <c r="C28" s="30"/>
      <c r="D28" s="195" t="s">
        <v>82</v>
      </c>
      <c r="E28" s="196"/>
      <c r="F28" s="196"/>
      <c r="G28" s="197"/>
      <c r="H28" s="198"/>
      <c r="I28" s="199"/>
      <c r="J28" s="200"/>
      <c r="K28" s="60" t="s">
        <v>153</v>
      </c>
      <c r="L28" s="198"/>
      <c r="M28" s="200"/>
      <c r="N28" s="40" t="str">
        <f>IF(AND(L26&gt;0,LEN(L28)=0),"&lt;&lt;&lt;Update PAN","")</f>
        <v/>
      </c>
      <c r="O28" s="29"/>
      <c r="Q28" s="134"/>
      <c r="R28" s="134"/>
      <c r="S28" s="120">
        <f>LEN(L28)</f>
        <v>0</v>
      </c>
      <c r="T28" s="121" t="str">
        <f>UPPER(IF(MID($L28,T$1,1)=""," ",MID($L28,T$1,1)))</f>
        <v xml:space="preserve"> </v>
      </c>
      <c r="U28" s="121" t="str">
        <f>UPPER(IF(MID($L28,U$1,1)=""," ",MID($L28,U$1,1)))</f>
        <v xml:space="preserve"> </v>
      </c>
      <c r="V28" s="121" t="str">
        <f>UPPER(IF(MID($L28,V$1,1)=""," ",MID($L28,V$1,1)))</f>
        <v xml:space="preserve"> </v>
      </c>
      <c r="W28" s="121" t="str">
        <f>UPPER(IF(MID($L28,W$1,1)=""," ",MID($L28,W$1,1)))</f>
        <v xml:space="preserve"> </v>
      </c>
      <c r="X28" s="121" t="str">
        <f>UPPER(IF(MID($L28,X$1,1)=""," ",MID($L28,X$1,1)))</f>
        <v xml:space="preserve"> </v>
      </c>
      <c r="Y28" s="121" t="str">
        <f>IF(MID($L28,Y$1,1)=""," ",MID($L28,Y$1,1))</f>
        <v xml:space="preserve"> </v>
      </c>
      <c r="Z28" s="121" t="str">
        <f>IF(MID($L28,Z$1,1)=""," ",MID($L28,Z$1,1))</f>
        <v xml:space="preserve"> </v>
      </c>
      <c r="AA28" s="121" t="str">
        <f>IF(MID($L28,AA$1,1)=""," ",MID($L28,AA$1,1))</f>
        <v xml:space="preserve"> </v>
      </c>
      <c r="AB28" s="121" t="str">
        <f>IF(MID($L28,AB$1,1)=""," ",MID($L28,AB$1,1))</f>
        <v xml:space="preserve"> </v>
      </c>
      <c r="AC28" s="121" t="str">
        <f>UPPER(IF(MID($L28,AC$1,1)=""," ",MID($L28,AC$1,1)))</f>
        <v xml:space="preserve"> </v>
      </c>
      <c r="AD28" s="121" t="str">
        <f>IF(OR(S28&lt;&gt;10,NOT(AND(CODE(T28)&gt;=65,CODE(T28)&lt;=91)),NOT(AND(CODE(U28)&gt;=65,CODE(U28)&lt;=91)),NOT(AND(CODE(V28)&gt;=65,CODE(V28)&lt;=91)),NOT(AND(CODE(W28)&gt;=65,CODE(W28)&lt;=91)),NOT(AND(CODE(X28)&gt;=65,CODE(X28)&lt;=91)),NOT(ISNUMBER(VALUE(Y28))),NOT(ISNUMBER(VALUE(Z28))),NOT(ISNUMBER(VALUE(AA28))),NOT(ISNUMBER(VALUE(AL28))),NOT(AND(CODE(AC28)&gt;=65,CODE(AC28)&lt;=91))),"ERROR","OK")</f>
        <v>ERROR</v>
      </c>
      <c r="AE28" s="134"/>
      <c r="AF28" s="134"/>
      <c r="AG28" s="134"/>
      <c r="AH28" s="134"/>
      <c r="AI28" s="134"/>
      <c r="AJ28" s="134"/>
      <c r="AK28" s="134"/>
      <c r="AL28" s="134"/>
      <c r="AM28" s="134"/>
      <c r="AN28" s="134"/>
    </row>
    <row r="29" spans="2:40" s="142" customFormat="1" ht="30" customHeight="1" x14ac:dyDescent="0.4">
      <c r="B29" s="143"/>
      <c r="C29" s="144"/>
      <c r="D29" s="145"/>
      <c r="E29" s="146"/>
      <c r="F29" s="146"/>
      <c r="G29" s="146"/>
      <c r="H29" s="147"/>
      <c r="I29" s="147"/>
      <c r="J29" s="147"/>
      <c r="K29" s="148"/>
      <c r="L29" s="149"/>
      <c r="M29" s="147"/>
      <c r="N29" s="150"/>
      <c r="O29" s="151"/>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row>
    <row r="30" spans="2:40" s="2" customFormat="1" ht="39.9" customHeight="1" x14ac:dyDescent="0.45">
      <c r="B30" s="15"/>
      <c r="C30" s="25"/>
      <c r="D30" s="201" t="s">
        <v>169</v>
      </c>
      <c r="E30" s="202"/>
      <c r="F30" s="202"/>
      <c r="G30" s="202"/>
      <c r="H30" s="202"/>
      <c r="I30" s="202"/>
      <c r="J30" s="202"/>
      <c r="K30" s="203"/>
      <c r="L30" s="191"/>
      <c r="M30" s="192"/>
      <c r="N30" s="35" t="str">
        <f>IF(VALUE(L30)&gt;0,"HSG.LN. INT.-80EE"," ")</f>
        <v xml:space="preserve"> </v>
      </c>
      <c r="O30" s="36"/>
      <c r="Q30" s="134" t="str">
        <f>IF(AND(L30&gt;0,OR(ISBLANK(H31),ISBLANK(H32),ISBLANK(L31),ISBLANK(L32))),"ERROR","OK")</f>
        <v>OK</v>
      </c>
      <c r="R30" s="134" t="s">
        <v>172</v>
      </c>
      <c r="S30" s="126"/>
      <c r="T30" s="126"/>
      <c r="U30" s="126"/>
      <c r="V30" s="126"/>
      <c r="W30" s="126"/>
      <c r="X30" s="126"/>
      <c r="Y30" s="126"/>
      <c r="Z30" s="126"/>
      <c r="AA30" s="126"/>
      <c r="AB30" s="126"/>
      <c r="AC30" s="126"/>
      <c r="AD30" s="126"/>
      <c r="AE30" s="134"/>
      <c r="AF30" s="134"/>
      <c r="AG30" s="134"/>
      <c r="AH30" s="134"/>
      <c r="AI30" s="134"/>
      <c r="AJ30" s="134"/>
      <c r="AK30" s="134"/>
      <c r="AL30" s="134"/>
      <c r="AM30" s="134"/>
      <c r="AN30" s="134"/>
    </row>
    <row r="31" spans="2:40" s="2" customFormat="1" ht="30" customHeight="1" x14ac:dyDescent="0.4">
      <c r="B31" s="5"/>
      <c r="C31" s="30"/>
      <c r="D31" s="195" t="s">
        <v>85</v>
      </c>
      <c r="E31" s="196"/>
      <c r="F31" s="196"/>
      <c r="G31" s="197"/>
      <c r="H31" s="198"/>
      <c r="I31" s="199"/>
      <c r="J31" s="200"/>
      <c r="K31" s="60" t="s">
        <v>29</v>
      </c>
      <c r="L31" s="198"/>
      <c r="M31" s="200"/>
      <c r="N31" s="40" t="str">
        <f>IF(AND(L30&gt;0,LEN(L31)=0),"&lt;&lt;&lt;Update date","")</f>
        <v/>
      </c>
      <c r="O31" s="29"/>
      <c r="Q31" s="134"/>
      <c r="R31" s="134"/>
      <c r="S31" s="131">
        <v>42461</v>
      </c>
      <c r="T31" s="131">
        <v>42825</v>
      </c>
      <c r="U31" s="126"/>
      <c r="V31" s="126"/>
      <c r="W31" s="126"/>
      <c r="X31" s="126"/>
      <c r="Y31" s="126"/>
      <c r="Z31" s="126"/>
      <c r="AA31" s="126"/>
      <c r="AB31" s="126"/>
      <c r="AC31" s="126"/>
      <c r="AD31" s="126"/>
      <c r="AE31" s="134"/>
      <c r="AF31" s="134"/>
      <c r="AG31" s="134"/>
      <c r="AH31" s="134"/>
      <c r="AI31" s="134"/>
      <c r="AJ31" s="134"/>
      <c r="AK31" s="134"/>
      <c r="AL31" s="134"/>
      <c r="AM31" s="134"/>
      <c r="AN31" s="134"/>
    </row>
    <row r="32" spans="2:40" s="2" customFormat="1" ht="30" customHeight="1" x14ac:dyDescent="0.4">
      <c r="B32" s="5"/>
      <c r="C32" s="30"/>
      <c r="D32" s="195" t="s">
        <v>82</v>
      </c>
      <c r="E32" s="196"/>
      <c r="F32" s="196"/>
      <c r="G32" s="197"/>
      <c r="H32" s="198"/>
      <c r="I32" s="199"/>
      <c r="J32" s="200"/>
      <c r="K32" s="60" t="s">
        <v>92</v>
      </c>
      <c r="L32" s="208"/>
      <c r="M32" s="209"/>
      <c r="N32" s="40" t="str">
        <f>IF(AND(L30&gt;0,LEN(L32)=0),"&lt;&lt;&lt;Update PAN","")</f>
        <v/>
      </c>
      <c r="O32" s="29"/>
      <c r="Q32" s="134"/>
      <c r="R32" s="134"/>
      <c r="S32" s="120">
        <f>LEN(L32)</f>
        <v>0</v>
      </c>
      <c r="T32" s="121" t="str">
        <f>UPPER(IF(MID($L32,T$1,1)=""," ",MID($L32,T$1,1)))</f>
        <v xml:space="preserve"> </v>
      </c>
      <c r="U32" s="121" t="str">
        <f>UPPER(IF(MID($L32,U$1,1)=""," ",MID($L32,U$1,1)))</f>
        <v xml:space="preserve"> </v>
      </c>
      <c r="V32" s="121" t="str">
        <f>UPPER(IF(MID($L32,V$1,1)=""," ",MID($L32,V$1,1)))</f>
        <v xml:space="preserve"> </v>
      </c>
      <c r="W32" s="121" t="str">
        <f>UPPER(IF(MID($L32,W$1,1)=""," ",MID($L32,W$1,1)))</f>
        <v xml:space="preserve"> </v>
      </c>
      <c r="X32" s="121" t="str">
        <f>UPPER(IF(MID($L32,X$1,1)=""," ",MID($L32,X$1,1)))</f>
        <v xml:space="preserve"> </v>
      </c>
      <c r="Y32" s="121" t="str">
        <f>IF(MID($L32,Y$1,1)=""," ",MID($L32,Y$1,1))</f>
        <v xml:space="preserve"> </v>
      </c>
      <c r="Z32" s="121" t="str">
        <f>IF(MID($L32,Z$1,1)=""," ",MID($L32,Z$1,1))</f>
        <v xml:space="preserve"> </v>
      </c>
      <c r="AA32" s="121" t="str">
        <f>IF(MID($L32,AA$1,1)=""," ",MID($L32,AA$1,1))</f>
        <v xml:space="preserve"> </v>
      </c>
      <c r="AB32" s="121" t="str">
        <f>IF(MID($L32,AB$1,1)=""," ",MID($L32,AB$1,1))</f>
        <v xml:space="preserve"> </v>
      </c>
      <c r="AC32" s="121" t="str">
        <f>UPPER(IF(MID($L32,AC$1,1)=""," ",MID($L32,AC$1,1)))</f>
        <v xml:space="preserve"> </v>
      </c>
      <c r="AD32" s="121" t="str">
        <f>IF(OR(S32&lt;&gt;10,NOT(AND(CODE(T32)&gt;=65,CODE(T32)&lt;=91)),NOT(AND(CODE(U32)&gt;=65,CODE(U32)&lt;=91)),NOT(AND(CODE(V32)&gt;=65,CODE(V32)&lt;=91)),NOT(AND(CODE(W32)&gt;=65,CODE(W32)&lt;=91)),NOT(AND(CODE(X32)&gt;=65,CODE(X32)&lt;=91)),NOT(ISNUMBER(VALUE(Y32))),NOT(ISNUMBER(VALUE(Z32))),NOT(ISNUMBER(VALUE(AA32))),NOT(ISNUMBER(VALUE(AL32))),NOT(AND(CODE(AC32)&gt;=65,CODE(AC32)&lt;=91))),"ERROR","OK")</f>
        <v>ERROR</v>
      </c>
      <c r="AE32" s="134"/>
      <c r="AF32" s="134"/>
      <c r="AG32" s="134"/>
      <c r="AH32" s="134"/>
      <c r="AI32" s="134"/>
      <c r="AJ32" s="134"/>
      <c r="AK32" s="134"/>
      <c r="AL32" s="134"/>
      <c r="AM32" s="134"/>
      <c r="AN32" s="134"/>
    </row>
    <row r="33" spans="2:40" s="142" customFormat="1" ht="30" customHeight="1" x14ac:dyDescent="0.4">
      <c r="B33" s="143"/>
      <c r="C33" s="144"/>
      <c r="D33" s="153"/>
      <c r="E33" s="153"/>
      <c r="F33" s="153"/>
      <c r="G33" s="153"/>
      <c r="H33" s="154"/>
      <c r="I33" s="154"/>
      <c r="J33" s="154"/>
      <c r="K33" s="155"/>
      <c r="L33" s="154"/>
      <c r="M33" s="154"/>
      <c r="N33" s="156"/>
      <c r="O33" s="151"/>
      <c r="Q33" s="126"/>
      <c r="R33" s="126"/>
      <c r="S33" s="120"/>
      <c r="T33" s="121"/>
      <c r="U33" s="121"/>
      <c r="V33" s="121"/>
      <c r="W33" s="121"/>
      <c r="X33" s="121"/>
      <c r="Y33" s="121"/>
      <c r="Z33" s="121"/>
      <c r="AA33" s="121"/>
      <c r="AB33" s="121"/>
      <c r="AC33" s="121"/>
      <c r="AD33" s="121"/>
      <c r="AE33" s="126"/>
      <c r="AF33" s="126"/>
      <c r="AG33" s="126"/>
      <c r="AH33" s="126"/>
      <c r="AI33" s="126"/>
      <c r="AJ33" s="126"/>
      <c r="AK33" s="126"/>
      <c r="AL33" s="126"/>
      <c r="AM33" s="126"/>
      <c r="AN33" s="126"/>
    </row>
    <row r="34" spans="2:40" s="2" customFormat="1" ht="39.9" customHeight="1" x14ac:dyDescent="0.45">
      <c r="B34" s="15"/>
      <c r="C34" s="25"/>
      <c r="D34" s="201" t="s">
        <v>202</v>
      </c>
      <c r="E34" s="202"/>
      <c r="F34" s="202"/>
      <c r="G34" s="202"/>
      <c r="H34" s="202"/>
      <c r="I34" s="202"/>
      <c r="J34" s="202"/>
      <c r="K34" s="203"/>
      <c r="L34" s="191"/>
      <c r="M34" s="192"/>
      <c r="N34" s="35" t="str">
        <f>IF(VALUE(L34)&gt;0,"HSG.LN. INT.-80EEA"," ")</f>
        <v xml:space="preserve"> </v>
      </c>
      <c r="O34" s="36"/>
      <c r="Q34" s="134" t="str">
        <f>IF(AND(L34&gt;0,OR(ISBLANK(H35),ISBLANK(H36),ISBLANK(L35),ISBLANK(L36))),"ERROR","OK")</f>
        <v>OK</v>
      </c>
      <c r="R34" s="134" t="s">
        <v>173</v>
      </c>
      <c r="S34" s="134"/>
      <c r="T34" s="134"/>
      <c r="U34" s="134"/>
      <c r="V34" s="134"/>
      <c r="W34" s="134"/>
      <c r="X34" s="134"/>
      <c r="Y34" s="134"/>
      <c r="Z34" s="134"/>
      <c r="AA34" s="134"/>
      <c r="AB34" s="134"/>
      <c r="AC34" s="134"/>
      <c r="AD34" s="134"/>
      <c r="AE34" s="134"/>
      <c r="AF34" s="134"/>
      <c r="AG34" s="134"/>
      <c r="AH34" s="134"/>
      <c r="AI34" s="134"/>
      <c r="AJ34" s="134"/>
      <c r="AK34" s="134"/>
      <c r="AL34" s="134"/>
      <c r="AM34" s="134"/>
      <c r="AN34" s="134"/>
    </row>
    <row r="35" spans="2:40" s="2" customFormat="1" ht="30" customHeight="1" x14ac:dyDescent="0.4">
      <c r="B35" s="5"/>
      <c r="C35" s="30"/>
      <c r="D35" s="195" t="s">
        <v>85</v>
      </c>
      <c r="E35" s="196"/>
      <c r="F35" s="196"/>
      <c r="G35" s="197"/>
      <c r="H35" s="198"/>
      <c r="I35" s="199"/>
      <c r="J35" s="200"/>
      <c r="K35" s="60" t="s">
        <v>29</v>
      </c>
      <c r="L35" s="198"/>
      <c r="M35" s="200"/>
      <c r="N35" s="40" t="str">
        <f>IF(AND(L34&gt;0,LEN(L35)=0),"&lt;&lt;&lt;Update date","")</f>
        <v/>
      </c>
      <c r="O35" s="29"/>
      <c r="Q35" s="134"/>
      <c r="R35" s="134"/>
      <c r="S35" s="131">
        <v>43556</v>
      </c>
      <c r="T35" s="131">
        <v>44286</v>
      </c>
      <c r="U35" s="134"/>
      <c r="V35" s="134"/>
      <c r="W35" s="134"/>
      <c r="X35" s="134"/>
      <c r="Y35" s="134"/>
      <c r="Z35" s="134"/>
      <c r="AA35" s="134"/>
      <c r="AB35" s="134"/>
      <c r="AC35" s="134"/>
      <c r="AD35" s="134"/>
      <c r="AE35" s="134"/>
      <c r="AF35" s="134"/>
      <c r="AG35" s="134"/>
      <c r="AH35" s="134"/>
      <c r="AI35" s="134"/>
      <c r="AJ35" s="134"/>
      <c r="AK35" s="134"/>
      <c r="AL35" s="134"/>
      <c r="AM35" s="134"/>
      <c r="AN35" s="134"/>
    </row>
    <row r="36" spans="2:40" s="2" customFormat="1" ht="30" customHeight="1" x14ac:dyDescent="0.4">
      <c r="B36" s="5"/>
      <c r="C36" s="30"/>
      <c r="D36" s="195" t="s">
        <v>82</v>
      </c>
      <c r="E36" s="196"/>
      <c r="F36" s="196"/>
      <c r="G36" s="197"/>
      <c r="H36" s="198"/>
      <c r="I36" s="199"/>
      <c r="J36" s="200"/>
      <c r="K36" s="60" t="s">
        <v>153</v>
      </c>
      <c r="L36" s="198"/>
      <c r="M36" s="200"/>
      <c r="N36" s="40" t="str">
        <f>IF(AND(L34&gt;0,LEN(L36)=0),"&lt;&lt;&lt;Update PAN","")</f>
        <v/>
      </c>
      <c r="O36" s="29"/>
      <c r="Q36" s="134"/>
      <c r="R36" s="134"/>
      <c r="S36" s="120">
        <f>LEN(L36)</f>
        <v>0</v>
      </c>
      <c r="T36" s="121" t="str">
        <f>UPPER(IF(MID($L36,T$1,1)=""," ",MID($L36,T$1,1)))</f>
        <v xml:space="preserve"> </v>
      </c>
      <c r="U36" s="121" t="str">
        <f>UPPER(IF(MID($L36,U$1,1)=""," ",MID($L36,U$1,1)))</f>
        <v xml:space="preserve"> </v>
      </c>
      <c r="V36" s="121" t="str">
        <f>UPPER(IF(MID($L36,V$1,1)=""," ",MID($L36,V$1,1)))</f>
        <v xml:space="preserve"> </v>
      </c>
      <c r="W36" s="121" t="str">
        <f>UPPER(IF(MID($L36,W$1,1)=""," ",MID($L36,W$1,1)))</f>
        <v xml:space="preserve"> </v>
      </c>
      <c r="X36" s="121" t="str">
        <f>UPPER(IF(MID($L36,X$1,1)=""," ",MID($L36,X$1,1)))</f>
        <v xml:space="preserve"> </v>
      </c>
      <c r="Y36" s="121" t="str">
        <f>IF(MID($L36,Y$1,1)=""," ",MID($L36,Y$1,1))</f>
        <v xml:space="preserve"> </v>
      </c>
      <c r="Z36" s="121" t="str">
        <f>IF(MID($L36,Z$1,1)=""," ",MID($L36,Z$1,1))</f>
        <v xml:space="preserve"> </v>
      </c>
      <c r="AA36" s="121" t="str">
        <f>IF(MID($L36,AA$1,1)=""," ",MID($L36,AA$1,1))</f>
        <v xml:space="preserve"> </v>
      </c>
      <c r="AB36" s="121" t="str">
        <f>IF(MID($L36,AB$1,1)=""," ",MID($L36,AB$1,1))</f>
        <v xml:space="preserve"> </v>
      </c>
      <c r="AC36" s="121" t="str">
        <f>UPPER(IF(MID($L36,AC$1,1)=""," ",MID($L36,AC$1,1)))</f>
        <v xml:space="preserve"> </v>
      </c>
      <c r="AD36" s="121" t="str">
        <f>IF(OR(S36&lt;&gt;10,NOT(AND(CODE(T36)&gt;=65,CODE(T36)&lt;=91)),NOT(AND(CODE(U36)&gt;=65,CODE(U36)&lt;=91)),NOT(AND(CODE(V36)&gt;=65,CODE(V36)&lt;=91)),NOT(AND(CODE(W36)&gt;=65,CODE(W36)&lt;=91)),NOT(AND(CODE(X36)&gt;=65,CODE(X36)&lt;=91)),NOT(ISNUMBER(VALUE(Y36))),NOT(ISNUMBER(VALUE(Z36))),NOT(ISNUMBER(VALUE(AA36))),NOT(ISNUMBER(VALUE(AL36))),NOT(AND(CODE(AC36)&gt;=65,CODE(AC36)&lt;=91))),"ERROR","OK")</f>
        <v>ERROR</v>
      </c>
      <c r="AE36" s="134"/>
      <c r="AF36" s="134"/>
      <c r="AG36" s="134"/>
      <c r="AH36" s="134"/>
      <c r="AI36" s="134"/>
      <c r="AJ36" s="134"/>
      <c r="AK36" s="134"/>
      <c r="AL36" s="134"/>
      <c r="AM36" s="134"/>
      <c r="AN36" s="134"/>
    </row>
    <row r="37" spans="2:40" s="142" customFormat="1" ht="30" customHeight="1" x14ac:dyDescent="0.4">
      <c r="B37" s="143"/>
      <c r="C37" s="144"/>
      <c r="D37" s="153"/>
      <c r="E37" s="153"/>
      <c r="F37" s="153"/>
      <c r="G37" s="153"/>
      <c r="H37" s="154"/>
      <c r="I37" s="154"/>
      <c r="J37" s="154"/>
      <c r="K37" s="155"/>
      <c r="L37" s="154"/>
      <c r="M37" s="154"/>
      <c r="N37" s="156"/>
      <c r="O37" s="151"/>
      <c r="Q37" s="126"/>
      <c r="R37" s="126"/>
      <c r="S37" s="120"/>
      <c r="T37" s="121"/>
      <c r="U37" s="121"/>
      <c r="V37" s="121"/>
      <c r="W37" s="121"/>
      <c r="X37" s="121"/>
      <c r="Y37" s="121"/>
      <c r="Z37" s="121"/>
      <c r="AA37" s="121"/>
      <c r="AB37" s="121"/>
      <c r="AC37" s="121"/>
      <c r="AD37" s="121"/>
      <c r="AE37" s="126"/>
      <c r="AF37" s="126"/>
      <c r="AG37" s="126"/>
      <c r="AH37" s="126"/>
      <c r="AI37" s="126"/>
      <c r="AJ37" s="126"/>
      <c r="AK37" s="126"/>
      <c r="AL37" s="126"/>
      <c r="AM37" s="126"/>
      <c r="AN37" s="126"/>
    </row>
    <row r="38" spans="2:40" s="2" customFormat="1" ht="45" customHeight="1" x14ac:dyDescent="0.4">
      <c r="B38" s="5"/>
      <c r="C38" s="30"/>
      <c r="D38" s="201" t="s">
        <v>155</v>
      </c>
      <c r="E38" s="202"/>
      <c r="F38" s="202"/>
      <c r="G38" s="202"/>
      <c r="H38" s="202"/>
      <c r="I38" s="202"/>
      <c r="J38" s="202"/>
      <c r="K38" s="203"/>
      <c r="L38" s="275">
        <f>MAX(-(H39-H40-L40-L39),0)</f>
        <v>0</v>
      </c>
      <c r="M38" s="276"/>
      <c r="N38" s="21" t="s">
        <v>60</v>
      </c>
      <c r="O38" s="29"/>
      <c r="Q38" s="134" t="str">
        <f>IF(AND(L38&lt;&gt;0,OR(ISBLANK(H39),ISBLANK(H41),ISBLANK(L41))),"ERROR","OK")</f>
        <v>OK</v>
      </c>
      <c r="R38" s="134" t="s">
        <v>174</v>
      </c>
      <c r="S38" s="126"/>
      <c r="T38" s="126"/>
      <c r="U38" s="126"/>
      <c r="V38" s="126"/>
      <c r="W38" s="126"/>
      <c r="X38" s="126"/>
      <c r="Y38" s="126"/>
      <c r="Z38" s="126"/>
      <c r="AA38" s="126"/>
      <c r="AB38" s="126"/>
      <c r="AC38" s="126"/>
      <c r="AD38" s="126"/>
      <c r="AE38" s="134"/>
      <c r="AF38" s="134"/>
      <c r="AG38" s="134"/>
      <c r="AH38" s="134"/>
      <c r="AI38" s="134"/>
      <c r="AJ38" s="134"/>
      <c r="AK38" s="134"/>
      <c r="AL38" s="134"/>
      <c r="AM38" s="134"/>
      <c r="AN38" s="134"/>
    </row>
    <row r="39" spans="2:40" s="2" customFormat="1" ht="30" customHeight="1" x14ac:dyDescent="0.4">
      <c r="B39" s="5"/>
      <c r="C39" s="30"/>
      <c r="D39" s="212" t="s">
        <v>62</v>
      </c>
      <c r="E39" s="213"/>
      <c r="F39" s="213"/>
      <c r="G39" s="214"/>
      <c r="H39" s="258">
        <v>0</v>
      </c>
      <c r="I39" s="259"/>
      <c r="J39" s="260"/>
      <c r="K39" s="61" t="s">
        <v>59</v>
      </c>
      <c r="L39" s="217">
        <v>0</v>
      </c>
      <c r="M39" s="218"/>
      <c r="N39" s="210" t="str">
        <f>IF(L39=0,"",IF(VALUE(L38)&lt;=0,"Income from Let out property not consider ",IF(VALUE(L38)&gt;0,"LOSS - LET OUT PROPERTY"," ")))</f>
        <v/>
      </c>
      <c r="O39" s="29"/>
      <c r="Q39" s="134"/>
      <c r="R39" s="134"/>
      <c r="S39" s="126"/>
      <c r="T39" s="126"/>
      <c r="U39" s="126"/>
      <c r="V39" s="126"/>
      <c r="W39" s="126"/>
      <c r="X39" s="126"/>
      <c r="Y39" s="126"/>
      <c r="Z39" s="126"/>
      <c r="AA39" s="126"/>
      <c r="AB39" s="126"/>
      <c r="AC39" s="126"/>
      <c r="AD39" s="126"/>
      <c r="AE39" s="134"/>
      <c r="AF39" s="134"/>
      <c r="AG39" s="134"/>
      <c r="AH39" s="134"/>
      <c r="AI39" s="134"/>
      <c r="AJ39" s="134"/>
      <c r="AK39" s="134"/>
      <c r="AL39" s="134"/>
      <c r="AM39" s="134"/>
      <c r="AN39" s="134"/>
    </row>
    <row r="40" spans="2:40" s="2" customFormat="1" ht="30" customHeight="1" x14ac:dyDescent="0.4">
      <c r="B40" s="5"/>
      <c r="C40" s="30"/>
      <c r="D40" s="212" t="s">
        <v>57</v>
      </c>
      <c r="E40" s="213"/>
      <c r="F40" s="213"/>
      <c r="G40" s="214"/>
      <c r="H40" s="258">
        <v>0</v>
      </c>
      <c r="I40" s="259"/>
      <c r="J40" s="260"/>
      <c r="K40" s="61" t="s">
        <v>58</v>
      </c>
      <c r="L40" s="215">
        <f>ROUND((H39-H40)*30%,0)</f>
        <v>0</v>
      </c>
      <c r="M40" s="216"/>
      <c r="N40" s="211"/>
      <c r="O40" s="29"/>
      <c r="Q40" s="134"/>
      <c r="R40" s="134"/>
      <c r="S40" s="126"/>
      <c r="T40" s="126"/>
      <c r="U40" s="126"/>
      <c r="V40" s="126"/>
      <c r="W40" s="126"/>
      <c r="X40" s="126"/>
      <c r="Y40" s="126"/>
      <c r="Z40" s="126"/>
      <c r="AA40" s="126"/>
      <c r="AB40" s="126"/>
      <c r="AC40" s="126"/>
      <c r="AD40" s="126"/>
      <c r="AE40" s="134"/>
      <c r="AF40" s="134"/>
      <c r="AG40" s="134"/>
      <c r="AH40" s="134"/>
      <c r="AI40" s="134"/>
      <c r="AJ40" s="134"/>
      <c r="AK40" s="134"/>
      <c r="AL40" s="134"/>
      <c r="AM40" s="134"/>
      <c r="AN40" s="134"/>
    </row>
    <row r="41" spans="2:40" s="2" customFormat="1" ht="30" customHeight="1" x14ac:dyDescent="0.4">
      <c r="B41" s="5"/>
      <c r="C41" s="30"/>
      <c r="D41" s="195" t="s">
        <v>82</v>
      </c>
      <c r="E41" s="196"/>
      <c r="F41" s="196"/>
      <c r="G41" s="197"/>
      <c r="H41" s="198"/>
      <c r="I41" s="199"/>
      <c r="J41" s="200"/>
      <c r="K41" s="60" t="s">
        <v>92</v>
      </c>
      <c r="L41" s="198"/>
      <c r="M41" s="200"/>
      <c r="N41" s="40" t="str">
        <f>IF(AND(L38&lt;&gt;0,LEN(L41)=0),"&lt;&lt;&lt;Update PAN","")</f>
        <v/>
      </c>
      <c r="O41" s="29"/>
      <c r="Q41" s="134"/>
      <c r="R41" s="134"/>
      <c r="S41" s="120">
        <f>LEN(L41)</f>
        <v>0</v>
      </c>
      <c r="T41" s="121" t="str">
        <f>UPPER(IF(MID($L41,T$1,1)=""," ",MID($L41,T$1,1)))</f>
        <v xml:space="preserve"> </v>
      </c>
      <c r="U41" s="121" t="str">
        <f>UPPER(IF(MID($L41,U$1,1)=""," ",MID($L41,U$1,1)))</f>
        <v xml:space="preserve"> </v>
      </c>
      <c r="V41" s="121" t="str">
        <f>UPPER(IF(MID($L41,V$1,1)=""," ",MID($L41,V$1,1)))</f>
        <v xml:space="preserve"> </v>
      </c>
      <c r="W41" s="121" t="str">
        <f>UPPER(IF(MID($L41,W$1,1)=""," ",MID($L41,W$1,1)))</f>
        <v xml:space="preserve"> </v>
      </c>
      <c r="X41" s="121" t="str">
        <f>UPPER(IF(MID($L41,X$1,1)=""," ",MID($L41,X$1,1)))</f>
        <v xml:space="preserve"> </v>
      </c>
      <c r="Y41" s="121" t="str">
        <f>IF(MID($L41,Y$1,1)=""," ",MID($L41,Y$1,1))</f>
        <v xml:space="preserve"> </v>
      </c>
      <c r="Z41" s="121" t="str">
        <f>IF(MID($L41,Z$1,1)=""," ",MID($L41,Z$1,1))</f>
        <v xml:space="preserve"> </v>
      </c>
      <c r="AA41" s="121" t="str">
        <f>IF(MID($L41,AA$1,1)=""," ",MID($L41,AA$1,1))</f>
        <v xml:space="preserve"> </v>
      </c>
      <c r="AB41" s="121" t="str">
        <f>IF(MID($L41,AB$1,1)=""," ",MID($L41,AB$1,1))</f>
        <v xml:space="preserve"> </v>
      </c>
      <c r="AC41" s="121" t="str">
        <f>UPPER(IF(MID($L41,AC$1,1)=""," ",MID($L41,AC$1,1)))</f>
        <v xml:space="preserve"> </v>
      </c>
      <c r="AD41" s="121" t="str">
        <f>IF(OR(S41&lt;&gt;10,NOT(AND(CODE(T41)&gt;=65,CODE(T41)&lt;=91)),NOT(AND(CODE(U41)&gt;=65,CODE(U41)&lt;=91)),NOT(AND(CODE(V41)&gt;=65,CODE(V41)&lt;=91)),NOT(AND(CODE(W41)&gt;=65,CODE(W41)&lt;=91)),NOT(AND(CODE(X41)&gt;=65,CODE(X41)&lt;=91)),NOT(ISNUMBER(VALUE(Y41))),NOT(ISNUMBER(VALUE(Z41))),NOT(ISNUMBER(VALUE(AA41))),NOT(ISNUMBER(VALUE(AL41))),NOT(AND(CODE(AC41)&gt;=65,CODE(AC41)&lt;=91))),"ERROR","OK")</f>
        <v>ERROR</v>
      </c>
      <c r="AE41" s="134"/>
      <c r="AF41" s="134"/>
      <c r="AG41" s="134"/>
      <c r="AH41" s="134"/>
      <c r="AI41" s="134"/>
      <c r="AJ41" s="134"/>
      <c r="AK41" s="134"/>
      <c r="AL41" s="134"/>
      <c r="AM41" s="134"/>
      <c r="AN41" s="134"/>
    </row>
    <row r="42" spans="2:40" s="142" customFormat="1" ht="30" customHeight="1" x14ac:dyDescent="0.4">
      <c r="B42" s="143"/>
      <c r="C42" s="144"/>
      <c r="D42" s="145"/>
      <c r="E42" s="146"/>
      <c r="F42" s="146"/>
      <c r="G42" s="146"/>
      <c r="H42" s="147"/>
      <c r="I42" s="147"/>
      <c r="J42" s="147"/>
      <c r="K42" s="148"/>
      <c r="L42" s="149"/>
      <c r="M42" s="147"/>
      <c r="N42" s="150"/>
      <c r="O42" s="151"/>
      <c r="Q42" s="126"/>
      <c r="R42" s="126"/>
      <c r="S42" s="120"/>
      <c r="T42" s="121"/>
      <c r="U42" s="121"/>
      <c r="V42" s="121"/>
      <c r="W42" s="121"/>
      <c r="X42" s="121"/>
      <c r="Y42" s="121"/>
      <c r="Z42" s="121"/>
      <c r="AA42" s="121"/>
      <c r="AB42" s="121"/>
      <c r="AC42" s="121"/>
      <c r="AD42" s="121"/>
      <c r="AE42" s="126"/>
      <c r="AF42" s="126"/>
      <c r="AG42" s="126"/>
      <c r="AH42" s="126"/>
      <c r="AI42" s="126"/>
      <c r="AJ42" s="126"/>
      <c r="AK42" s="126"/>
      <c r="AL42" s="126"/>
      <c r="AM42" s="126"/>
      <c r="AN42" s="126"/>
    </row>
    <row r="43" spans="2:40" s="2" customFormat="1" ht="40.5" customHeight="1" x14ac:dyDescent="0.45">
      <c r="B43" s="15"/>
      <c r="C43" s="25"/>
      <c r="D43" s="201" t="s">
        <v>203</v>
      </c>
      <c r="E43" s="202"/>
      <c r="F43" s="202"/>
      <c r="G43" s="202"/>
      <c r="H43" s="202"/>
      <c r="I43" s="202"/>
      <c r="J43" s="202"/>
      <c r="K43" s="203"/>
      <c r="L43" s="191"/>
      <c r="M43" s="192"/>
      <c r="N43" s="175" t="str">
        <f>IF(VALUE(L43)&gt;0,"LOAN FOR ELEC VEH. -80EEB"," ")</f>
        <v xml:space="preserve"> </v>
      </c>
      <c r="O43" s="36"/>
      <c r="P43" s="2">
        <v>1</v>
      </c>
      <c r="Q43" s="134" t="str">
        <f>IF(AND(L43&gt;0,OR(ISBLANK(H44),ISBLANK(H45),ISBLANK(L44),ISBLANK(L45))),"ERROR","OK")</f>
        <v>OK</v>
      </c>
      <c r="R43" s="134" t="s">
        <v>156</v>
      </c>
      <c r="S43" s="134"/>
      <c r="T43" s="134"/>
      <c r="U43" s="134"/>
      <c r="V43" s="134"/>
      <c r="W43" s="134"/>
      <c r="X43" s="134"/>
      <c r="Y43" s="134"/>
      <c r="Z43" s="134"/>
      <c r="AA43" s="134"/>
      <c r="AB43" s="134"/>
      <c r="AC43" s="134"/>
      <c r="AD43" s="134"/>
      <c r="AE43" s="134"/>
      <c r="AF43" s="134"/>
      <c r="AG43" s="134"/>
      <c r="AH43" s="134"/>
      <c r="AI43" s="134"/>
      <c r="AJ43" s="134"/>
      <c r="AK43" s="134"/>
      <c r="AL43" s="134"/>
      <c r="AM43" s="134"/>
      <c r="AN43" s="134"/>
    </row>
    <row r="44" spans="2:40" s="2" customFormat="1" ht="30" customHeight="1" x14ac:dyDescent="0.4">
      <c r="B44" s="5"/>
      <c r="C44" s="30"/>
      <c r="D44" s="195" t="s">
        <v>85</v>
      </c>
      <c r="E44" s="196"/>
      <c r="F44" s="196"/>
      <c r="G44" s="197"/>
      <c r="H44" s="198"/>
      <c r="I44" s="199"/>
      <c r="J44" s="200"/>
      <c r="K44" s="60" t="s">
        <v>29</v>
      </c>
      <c r="L44" s="198"/>
      <c r="M44" s="200"/>
      <c r="N44" s="40" t="str">
        <f>IF(AND(L43&gt;0,LEN(L44)=0),"&lt;&lt;&lt;Update date","")</f>
        <v/>
      </c>
      <c r="O44" s="29"/>
      <c r="Q44" s="134"/>
      <c r="R44" s="134"/>
      <c r="S44" s="131">
        <v>43556</v>
      </c>
      <c r="T44" s="131">
        <v>44286</v>
      </c>
      <c r="U44" s="134"/>
      <c r="V44" s="134"/>
      <c r="W44" s="134"/>
      <c r="X44" s="134"/>
      <c r="Y44" s="134"/>
      <c r="Z44" s="134"/>
      <c r="AA44" s="134"/>
      <c r="AB44" s="134"/>
      <c r="AC44" s="134"/>
      <c r="AD44" s="134"/>
      <c r="AE44" s="134"/>
      <c r="AF44" s="134"/>
      <c r="AG44" s="134"/>
      <c r="AH44" s="134"/>
      <c r="AI44" s="134"/>
      <c r="AJ44" s="134"/>
      <c r="AK44" s="134"/>
      <c r="AL44" s="134"/>
      <c r="AM44" s="134"/>
      <c r="AN44" s="134"/>
    </row>
    <row r="45" spans="2:40" s="2" customFormat="1" ht="30" customHeight="1" x14ac:dyDescent="0.4">
      <c r="B45" s="5"/>
      <c r="C45" s="30"/>
      <c r="D45" s="195" t="s">
        <v>82</v>
      </c>
      <c r="E45" s="196"/>
      <c r="F45" s="196"/>
      <c r="G45" s="197"/>
      <c r="H45" s="198"/>
      <c r="I45" s="199"/>
      <c r="J45" s="200"/>
      <c r="K45" s="60" t="s">
        <v>153</v>
      </c>
      <c r="L45" s="198"/>
      <c r="M45" s="200"/>
      <c r="N45" s="40" t="str">
        <f>IF(AND(L43&gt;0,LEN(L45)=0),"&lt;&lt;&lt;Update PAN","")</f>
        <v/>
      </c>
      <c r="O45" s="29"/>
      <c r="Q45" s="134"/>
      <c r="R45" s="134"/>
      <c r="S45" s="120">
        <f>LEN(L45)</f>
        <v>0</v>
      </c>
      <c r="T45" s="121" t="str">
        <f>UPPER(IF(MID($L45,T$1,1)=""," ",MID($L45,T$1,1)))</f>
        <v xml:space="preserve"> </v>
      </c>
      <c r="U45" s="121" t="str">
        <f>UPPER(IF(MID($L45,U$1,1)=""," ",MID($L45,U$1,1)))</f>
        <v xml:space="preserve"> </v>
      </c>
      <c r="V45" s="121" t="str">
        <f>UPPER(IF(MID($L45,V$1,1)=""," ",MID($L45,V$1,1)))</f>
        <v xml:space="preserve"> </v>
      </c>
      <c r="W45" s="121" t="str">
        <f>UPPER(IF(MID($L45,W$1,1)=""," ",MID($L45,W$1,1)))</f>
        <v xml:space="preserve"> </v>
      </c>
      <c r="X45" s="121" t="str">
        <f>UPPER(IF(MID($L45,X$1,1)=""," ",MID($L45,X$1,1)))</f>
        <v xml:space="preserve"> </v>
      </c>
      <c r="Y45" s="121" t="str">
        <f>IF(MID($L45,Y$1,1)=""," ",MID($L45,Y$1,1))</f>
        <v xml:space="preserve"> </v>
      </c>
      <c r="Z45" s="121" t="str">
        <f>IF(MID($L45,Z$1,1)=""," ",MID($L45,Z$1,1))</f>
        <v xml:space="preserve"> </v>
      </c>
      <c r="AA45" s="121" t="str">
        <f>IF(MID($L45,AA$1,1)=""," ",MID($L45,AA$1,1))</f>
        <v xml:space="preserve"> </v>
      </c>
      <c r="AB45" s="121" t="str">
        <f>IF(MID($L45,AB$1,1)=""," ",MID($L45,AB$1,1))</f>
        <v xml:space="preserve"> </v>
      </c>
      <c r="AC45" s="121" t="str">
        <f>UPPER(IF(MID($L45,AC$1,1)=""," ",MID($L45,AC$1,1)))</f>
        <v xml:space="preserve"> </v>
      </c>
      <c r="AD45" s="121" t="str">
        <f>IF(OR(S45&lt;&gt;10,NOT(AND(CODE(T45)&gt;=65,CODE(T45)&lt;=91)),NOT(AND(CODE(U45)&gt;=65,CODE(U45)&lt;=91)),NOT(AND(CODE(V45)&gt;=65,CODE(V45)&lt;=91)),NOT(AND(CODE(W45)&gt;=65,CODE(W45)&lt;=91)),NOT(AND(CODE(X45)&gt;=65,CODE(X45)&lt;=91)),NOT(ISNUMBER(VALUE(Y45))),NOT(ISNUMBER(VALUE(Z45))),NOT(ISNUMBER(VALUE(AA45))),NOT(ISNUMBER(VALUE(AL45))),NOT(AND(CODE(AC45)&gt;=65,CODE(AC45)&lt;=91))),"ERROR","OK")</f>
        <v>ERROR</v>
      </c>
      <c r="AE45" s="134"/>
      <c r="AF45" s="134"/>
      <c r="AG45" s="134"/>
      <c r="AH45" s="134"/>
      <c r="AI45" s="134"/>
      <c r="AJ45" s="134"/>
      <c r="AK45" s="134"/>
      <c r="AL45" s="134"/>
      <c r="AM45" s="134"/>
      <c r="AN45" s="134"/>
    </row>
    <row r="46" spans="2:40" s="142" customFormat="1" ht="16.5" customHeight="1" x14ac:dyDescent="0.4">
      <c r="B46" s="143"/>
      <c r="C46" s="144"/>
      <c r="D46" s="145"/>
      <c r="E46" s="146"/>
      <c r="F46" s="146"/>
      <c r="G46" s="146"/>
      <c r="H46" s="147"/>
      <c r="I46" s="147"/>
      <c r="J46" s="147"/>
      <c r="K46" s="148"/>
      <c r="L46" s="149"/>
      <c r="M46" s="147"/>
      <c r="N46" s="150"/>
      <c r="O46" s="151"/>
      <c r="Q46" s="126"/>
      <c r="R46" s="126"/>
      <c r="S46" s="120"/>
      <c r="T46" s="121"/>
      <c r="U46" s="121"/>
      <c r="V46" s="121"/>
      <c r="W46" s="121"/>
      <c r="X46" s="121"/>
      <c r="Y46" s="121"/>
      <c r="Z46" s="121"/>
      <c r="AA46" s="121"/>
      <c r="AB46" s="121"/>
      <c r="AC46" s="121"/>
      <c r="AD46" s="121"/>
      <c r="AE46" s="126"/>
      <c r="AF46" s="126"/>
      <c r="AG46" s="126"/>
      <c r="AH46" s="126"/>
      <c r="AI46" s="126"/>
      <c r="AJ46" s="126"/>
      <c r="AK46" s="126"/>
      <c r="AL46" s="126"/>
      <c r="AM46" s="126"/>
      <c r="AN46" s="126"/>
    </row>
    <row r="47" spans="2:40" s="2" customFormat="1" ht="12.9" customHeight="1" x14ac:dyDescent="0.4">
      <c r="B47" s="5"/>
      <c r="C47" s="26"/>
      <c r="D47" s="37"/>
      <c r="E47" s="37"/>
      <c r="F47" s="37"/>
      <c r="G47" s="37"/>
      <c r="H47" s="37"/>
      <c r="I47" s="37"/>
      <c r="J47" s="37"/>
      <c r="K47" s="37"/>
      <c r="L47" s="38"/>
      <c r="M47" s="38"/>
      <c r="N47" s="39"/>
      <c r="O47" s="29"/>
      <c r="Q47" s="134"/>
      <c r="R47" s="134"/>
      <c r="S47" s="126"/>
      <c r="T47" s="126"/>
      <c r="U47" s="126"/>
      <c r="V47" s="126"/>
      <c r="W47" s="126"/>
      <c r="X47" s="126"/>
      <c r="Y47" s="126"/>
      <c r="Z47" s="126"/>
      <c r="AA47" s="126"/>
      <c r="AB47" s="126"/>
      <c r="AC47" s="126"/>
      <c r="AD47" s="126"/>
      <c r="AE47" s="134"/>
      <c r="AF47" s="134"/>
      <c r="AG47" s="134"/>
      <c r="AH47" s="134"/>
      <c r="AI47" s="134"/>
      <c r="AJ47" s="134"/>
      <c r="AK47" s="134"/>
      <c r="AL47" s="134"/>
      <c r="AM47" s="134"/>
      <c r="AN47" s="134"/>
    </row>
    <row r="48" spans="2:40" s="2" customFormat="1" ht="26.15" customHeight="1" x14ac:dyDescent="0.4">
      <c r="B48" s="5"/>
      <c r="C48" s="30"/>
      <c r="D48" s="185" t="s">
        <v>61</v>
      </c>
      <c r="E48" s="186"/>
      <c r="F48" s="186"/>
      <c r="G48" s="186"/>
      <c r="H48" s="186"/>
      <c r="I48" s="186"/>
      <c r="J48" s="186"/>
      <c r="K48" s="186"/>
      <c r="L48" s="186"/>
      <c r="M48" s="186"/>
      <c r="N48" s="187"/>
      <c r="O48" s="29"/>
      <c r="Q48" s="134"/>
      <c r="R48" s="134"/>
      <c r="S48" s="126"/>
      <c r="T48" s="126"/>
      <c r="U48" s="126"/>
      <c r="V48" s="126"/>
      <c r="W48" s="126"/>
      <c r="X48" s="126"/>
      <c r="Y48" s="126"/>
      <c r="Z48" s="126"/>
      <c r="AA48" s="126"/>
      <c r="AB48" s="126"/>
      <c r="AC48" s="126"/>
      <c r="AD48" s="126"/>
      <c r="AE48" s="134"/>
      <c r="AF48" s="134"/>
      <c r="AG48" s="134"/>
      <c r="AH48" s="134"/>
      <c r="AI48" s="134"/>
      <c r="AJ48" s="134"/>
      <c r="AK48" s="134"/>
      <c r="AL48" s="134"/>
      <c r="AM48" s="134"/>
      <c r="AN48" s="134"/>
    </row>
    <row r="49" spans="2:40" s="2" customFormat="1" ht="26.15" customHeight="1" x14ac:dyDescent="0.4">
      <c r="B49" s="5"/>
      <c r="C49" s="30"/>
      <c r="D49" s="188"/>
      <c r="E49" s="189"/>
      <c r="F49" s="189"/>
      <c r="G49" s="189"/>
      <c r="H49" s="189"/>
      <c r="I49" s="189"/>
      <c r="J49" s="189"/>
      <c r="K49" s="189"/>
      <c r="L49" s="189"/>
      <c r="M49" s="189"/>
      <c r="N49" s="190"/>
      <c r="O49" s="29"/>
      <c r="Q49" s="134"/>
      <c r="R49" s="134"/>
      <c r="S49" s="126"/>
      <c r="T49" s="126"/>
      <c r="U49" s="126"/>
      <c r="V49" s="126"/>
      <c r="W49" s="126"/>
      <c r="X49" s="126"/>
      <c r="Y49" s="126"/>
      <c r="Z49" s="126"/>
      <c r="AA49" s="126"/>
      <c r="AB49" s="126"/>
      <c r="AC49" s="126"/>
      <c r="AD49" s="126"/>
      <c r="AE49" s="134"/>
      <c r="AF49" s="134"/>
      <c r="AG49" s="134"/>
      <c r="AH49" s="134"/>
      <c r="AI49" s="134"/>
      <c r="AJ49" s="134"/>
      <c r="AK49" s="134"/>
      <c r="AL49" s="134"/>
      <c r="AM49" s="134"/>
      <c r="AN49" s="134"/>
    </row>
    <row r="50" spans="2:40" s="2" customFormat="1" ht="12" customHeight="1" x14ac:dyDescent="0.4">
      <c r="B50" s="5"/>
      <c r="C50" s="30"/>
      <c r="D50" s="26"/>
      <c r="E50" s="26"/>
      <c r="F50" s="26"/>
      <c r="G50" s="26"/>
      <c r="H50" s="26"/>
      <c r="I50" s="26"/>
      <c r="J50" s="26"/>
      <c r="K50" s="26"/>
      <c r="L50" s="38"/>
      <c r="M50" s="38"/>
      <c r="N50" s="26"/>
      <c r="O50" s="29"/>
      <c r="Q50" s="134"/>
      <c r="R50" s="134"/>
      <c r="S50" s="126"/>
      <c r="T50" s="126"/>
      <c r="U50" s="126"/>
      <c r="V50" s="126"/>
      <c r="W50" s="126"/>
      <c r="X50" s="126"/>
      <c r="Y50" s="126"/>
      <c r="Z50" s="126"/>
      <c r="AA50" s="126"/>
      <c r="AB50" s="126"/>
      <c r="AC50" s="126"/>
      <c r="AD50" s="126"/>
      <c r="AE50" s="134"/>
      <c r="AF50" s="134"/>
      <c r="AG50" s="134"/>
      <c r="AH50" s="134"/>
      <c r="AI50" s="134"/>
      <c r="AJ50" s="134"/>
      <c r="AK50" s="134"/>
      <c r="AL50" s="134"/>
      <c r="AM50" s="134"/>
      <c r="AN50" s="134"/>
    </row>
    <row r="51" spans="2:40" s="4" customFormat="1" ht="39" customHeight="1" x14ac:dyDescent="0.25">
      <c r="B51" s="261">
        <v>3</v>
      </c>
      <c r="C51" s="262"/>
      <c r="D51" s="31" t="s">
        <v>4</v>
      </c>
      <c r="E51" s="272" t="s">
        <v>83</v>
      </c>
      <c r="F51" s="273"/>
      <c r="G51" s="273"/>
      <c r="H51" s="273"/>
      <c r="I51" s="273"/>
      <c r="J51" s="273"/>
      <c r="K51" s="274"/>
      <c r="L51" s="193" t="s">
        <v>0</v>
      </c>
      <c r="M51" s="194"/>
      <c r="N51" s="32" t="s">
        <v>35</v>
      </c>
      <c r="O51" s="36"/>
      <c r="Q51" s="136"/>
      <c r="R51" s="136"/>
      <c r="S51" s="128"/>
      <c r="T51" s="128"/>
      <c r="U51" s="128"/>
      <c r="V51" s="128"/>
      <c r="W51" s="128"/>
      <c r="X51" s="128"/>
      <c r="Y51" s="128"/>
      <c r="Z51" s="128"/>
      <c r="AA51" s="128"/>
      <c r="AB51" s="128"/>
      <c r="AC51" s="128"/>
      <c r="AD51" s="128"/>
      <c r="AE51" s="136"/>
      <c r="AF51" s="136"/>
      <c r="AG51" s="136"/>
      <c r="AH51" s="136"/>
      <c r="AI51" s="136"/>
      <c r="AJ51" s="136"/>
      <c r="AK51" s="136"/>
      <c r="AL51" s="136"/>
      <c r="AM51" s="136"/>
      <c r="AN51" s="136"/>
    </row>
    <row r="52" spans="2:40" s="4" customFormat="1" ht="39.9" customHeight="1" x14ac:dyDescent="0.25">
      <c r="B52" s="15"/>
      <c r="C52" s="33"/>
      <c r="D52" s="34">
        <v>1</v>
      </c>
      <c r="E52" s="182" t="s">
        <v>187</v>
      </c>
      <c r="F52" s="183"/>
      <c r="G52" s="183"/>
      <c r="H52" s="183"/>
      <c r="I52" s="183"/>
      <c r="J52" s="183"/>
      <c r="K52" s="184"/>
      <c r="L52" s="191"/>
      <c r="M52" s="192"/>
      <c r="N52" s="35" t="str">
        <f>IF(VALUE(L52)&gt;0,"PENSION",IF(LEN(L52)&gt;0," "," "))</f>
        <v xml:space="preserve"> </v>
      </c>
      <c r="O52" s="36"/>
      <c r="Q52" s="136"/>
      <c r="R52" s="136"/>
      <c r="S52" s="128"/>
      <c r="T52" s="128"/>
      <c r="U52" s="128"/>
      <c r="V52" s="128"/>
      <c r="W52" s="128"/>
      <c r="X52" s="128"/>
      <c r="Y52" s="128"/>
      <c r="Z52" s="128"/>
      <c r="AA52" s="128"/>
      <c r="AB52" s="128"/>
      <c r="AC52" s="128"/>
      <c r="AD52" s="128"/>
      <c r="AE52" s="136"/>
      <c r="AF52" s="136"/>
      <c r="AG52" s="136"/>
      <c r="AH52" s="136"/>
      <c r="AI52" s="136"/>
      <c r="AJ52" s="136"/>
      <c r="AK52" s="136"/>
      <c r="AL52" s="136"/>
      <c r="AM52" s="136"/>
      <c r="AN52" s="136"/>
    </row>
    <row r="53" spans="2:40" s="4" customFormat="1" ht="39.9" customHeight="1" x14ac:dyDescent="0.25">
      <c r="B53" s="15"/>
      <c r="C53" s="33"/>
      <c r="D53" s="34">
        <v>2</v>
      </c>
      <c r="E53" s="182" t="s">
        <v>188</v>
      </c>
      <c r="F53" s="183"/>
      <c r="G53" s="183"/>
      <c r="H53" s="183"/>
      <c r="I53" s="183"/>
      <c r="J53" s="183"/>
      <c r="K53" s="184"/>
      <c r="L53" s="275">
        <f>SUM(L55:M58)</f>
        <v>49023</v>
      </c>
      <c r="M53" s="276"/>
      <c r="N53" s="35" t="str">
        <f>IF(VALUE(L53)&gt;0,"LIP",IF(LEN(L53)&gt;0,"&lt;&lt;&lt; TOTAL"," "))</f>
        <v>LIP</v>
      </c>
      <c r="O53" s="36"/>
      <c r="Q53" s="136"/>
      <c r="R53" s="136"/>
      <c r="S53" s="128"/>
      <c r="T53" s="128"/>
      <c r="U53" s="128"/>
      <c r="V53" s="128"/>
      <c r="W53" s="128"/>
      <c r="X53" s="128"/>
      <c r="Y53" s="128"/>
      <c r="Z53" s="128"/>
      <c r="AA53" s="128"/>
      <c r="AB53" s="128"/>
      <c r="AC53" s="128"/>
      <c r="AD53" s="128"/>
      <c r="AE53" s="136"/>
      <c r="AF53" s="136"/>
      <c r="AG53" s="136"/>
      <c r="AH53" s="136"/>
      <c r="AI53" s="136"/>
      <c r="AJ53" s="136"/>
      <c r="AK53" s="136"/>
      <c r="AL53" s="136"/>
      <c r="AM53" s="136"/>
      <c r="AN53" s="136"/>
    </row>
    <row r="54" spans="2:40" s="4" customFormat="1" ht="42" customHeight="1" x14ac:dyDescent="0.25">
      <c r="B54" s="15"/>
      <c r="C54" s="33"/>
      <c r="D54" s="323"/>
      <c r="E54" s="269" t="s">
        <v>37</v>
      </c>
      <c r="F54" s="270"/>
      <c r="G54" s="270"/>
      <c r="H54" s="271"/>
      <c r="I54" s="193" t="s">
        <v>38</v>
      </c>
      <c r="J54" s="194"/>
      <c r="K54" s="31" t="s">
        <v>39</v>
      </c>
      <c r="L54" s="267" t="s">
        <v>34</v>
      </c>
      <c r="M54" s="268"/>
      <c r="N54" s="31" t="s">
        <v>36</v>
      </c>
      <c r="O54" s="36"/>
      <c r="Q54" s="136"/>
      <c r="R54" s="136"/>
      <c r="S54" s="128"/>
      <c r="T54" s="128"/>
      <c r="U54" s="128"/>
      <c r="V54" s="128"/>
      <c r="W54" s="128"/>
      <c r="X54" s="128"/>
      <c r="Y54" s="128"/>
      <c r="Z54" s="128"/>
      <c r="AA54" s="128"/>
      <c r="AB54" s="128"/>
      <c r="AC54" s="128"/>
      <c r="AD54" s="128"/>
      <c r="AE54" s="136"/>
      <c r="AF54" s="136"/>
      <c r="AG54" s="136"/>
      <c r="AH54" s="136"/>
      <c r="AI54" s="136"/>
      <c r="AJ54" s="136"/>
      <c r="AK54" s="136"/>
      <c r="AL54" s="136"/>
      <c r="AM54" s="136"/>
      <c r="AN54" s="136"/>
    </row>
    <row r="55" spans="2:40" s="4" customFormat="1" ht="30" customHeight="1" x14ac:dyDescent="0.25">
      <c r="B55" s="15"/>
      <c r="C55" s="33"/>
      <c r="D55" s="324"/>
      <c r="E55" s="292" t="s">
        <v>242</v>
      </c>
      <c r="F55" s="293"/>
      <c r="G55" s="293"/>
      <c r="H55" s="294"/>
      <c r="I55" s="265">
        <v>1</v>
      </c>
      <c r="J55" s="266"/>
      <c r="K55" s="47" t="s">
        <v>247</v>
      </c>
      <c r="L55" s="263">
        <v>49023</v>
      </c>
      <c r="M55" s="264"/>
      <c r="N55" s="47" t="s">
        <v>178</v>
      </c>
      <c r="O55" s="36"/>
      <c r="Q55" s="136"/>
      <c r="R55" s="136"/>
      <c r="S55" s="128" t="s">
        <v>175</v>
      </c>
      <c r="T55" s="128" t="s">
        <v>176</v>
      </c>
      <c r="U55" s="128" t="s">
        <v>177</v>
      </c>
      <c r="V55" s="128" t="s">
        <v>178</v>
      </c>
      <c r="W55" s="128"/>
      <c r="X55" s="128"/>
      <c r="Y55" s="128"/>
      <c r="Z55" s="128"/>
      <c r="AA55" s="128"/>
      <c r="AB55" s="128"/>
      <c r="AC55" s="128"/>
      <c r="AD55" s="128"/>
      <c r="AE55" s="136"/>
      <c r="AF55" s="136"/>
      <c r="AG55" s="136"/>
      <c r="AH55" s="136"/>
      <c r="AI55" s="136"/>
      <c r="AJ55" s="136"/>
      <c r="AK55" s="136"/>
      <c r="AL55" s="136"/>
      <c r="AM55" s="136"/>
      <c r="AN55" s="136"/>
    </row>
    <row r="56" spans="2:40" s="4" customFormat="1" ht="30" customHeight="1" x14ac:dyDescent="0.25">
      <c r="B56" s="15"/>
      <c r="C56" s="33"/>
      <c r="D56" s="324"/>
      <c r="E56" s="292"/>
      <c r="F56" s="293"/>
      <c r="G56" s="293"/>
      <c r="H56" s="294"/>
      <c r="I56" s="265"/>
      <c r="J56" s="266"/>
      <c r="K56" s="47"/>
      <c r="L56" s="263"/>
      <c r="M56" s="264"/>
      <c r="N56" s="47"/>
      <c r="O56" s="36"/>
      <c r="Q56" s="136"/>
      <c r="R56" s="136"/>
      <c r="S56" s="128"/>
      <c r="T56" s="128"/>
      <c r="U56" s="128"/>
      <c r="V56" s="128"/>
      <c r="W56" s="128"/>
      <c r="X56" s="128"/>
      <c r="Y56" s="128"/>
      <c r="Z56" s="128"/>
      <c r="AA56" s="128"/>
      <c r="AB56" s="128"/>
      <c r="AC56" s="128"/>
      <c r="AD56" s="128"/>
      <c r="AE56" s="136"/>
      <c r="AF56" s="136"/>
      <c r="AG56" s="136"/>
      <c r="AH56" s="136"/>
      <c r="AI56" s="136"/>
      <c r="AJ56" s="136"/>
      <c r="AK56" s="136"/>
      <c r="AL56" s="136"/>
      <c r="AM56" s="136"/>
      <c r="AN56" s="136"/>
    </row>
    <row r="57" spans="2:40" s="4" customFormat="1" ht="30" customHeight="1" x14ac:dyDescent="0.25">
      <c r="B57" s="15"/>
      <c r="C57" s="33"/>
      <c r="D57" s="324"/>
      <c r="E57" s="292"/>
      <c r="F57" s="293"/>
      <c r="G57" s="293"/>
      <c r="H57" s="294"/>
      <c r="I57" s="265"/>
      <c r="J57" s="266"/>
      <c r="K57" s="47"/>
      <c r="L57" s="263"/>
      <c r="M57" s="264"/>
      <c r="N57" s="47"/>
      <c r="O57" s="36"/>
      <c r="Q57" s="136"/>
      <c r="R57" s="136"/>
      <c r="S57" s="128"/>
      <c r="T57" s="128"/>
      <c r="U57" s="128"/>
      <c r="V57" s="128"/>
      <c r="W57" s="128"/>
      <c r="X57" s="128"/>
      <c r="Y57" s="128"/>
      <c r="Z57" s="128"/>
      <c r="AA57" s="128"/>
      <c r="AB57" s="128"/>
      <c r="AC57" s="128"/>
      <c r="AD57" s="128"/>
      <c r="AE57" s="136"/>
      <c r="AF57" s="136"/>
      <c r="AG57" s="136"/>
      <c r="AH57" s="136"/>
      <c r="AI57" s="136"/>
      <c r="AJ57" s="136"/>
      <c r="AK57" s="136"/>
      <c r="AL57" s="136"/>
      <c r="AM57" s="136"/>
      <c r="AN57" s="136"/>
    </row>
    <row r="58" spans="2:40" s="4" customFormat="1" ht="30" customHeight="1" x14ac:dyDescent="0.25">
      <c r="B58" s="15"/>
      <c r="C58" s="33"/>
      <c r="D58" s="324"/>
      <c r="E58" s="292"/>
      <c r="F58" s="293"/>
      <c r="G58" s="293"/>
      <c r="H58" s="294"/>
      <c r="I58" s="265"/>
      <c r="J58" s="266"/>
      <c r="K58" s="47"/>
      <c r="L58" s="263"/>
      <c r="M58" s="264"/>
      <c r="N58" s="47"/>
      <c r="O58" s="36"/>
      <c r="Q58" s="136"/>
      <c r="R58" s="136"/>
      <c r="S58" s="128"/>
      <c r="T58" s="128"/>
      <c r="U58" s="128"/>
      <c r="V58" s="128"/>
      <c r="W58" s="128"/>
      <c r="X58" s="128"/>
      <c r="Y58" s="128"/>
      <c r="Z58" s="128"/>
      <c r="AA58" s="128"/>
      <c r="AB58" s="128"/>
      <c r="AC58" s="128"/>
      <c r="AD58" s="128"/>
      <c r="AE58" s="136"/>
      <c r="AF58" s="136"/>
      <c r="AG58" s="136"/>
      <c r="AH58" s="136"/>
      <c r="AI58" s="136"/>
      <c r="AJ58" s="136"/>
      <c r="AK58" s="136"/>
      <c r="AL58" s="136"/>
      <c r="AM58" s="136"/>
      <c r="AN58" s="136"/>
    </row>
    <row r="59" spans="2:40" s="4" customFormat="1" ht="39.9" customHeight="1" x14ac:dyDescent="0.25">
      <c r="B59" s="15"/>
      <c r="C59" s="33"/>
      <c r="D59" s="34">
        <v>3</v>
      </c>
      <c r="E59" s="277" t="s">
        <v>14</v>
      </c>
      <c r="F59" s="278"/>
      <c r="G59" s="278"/>
      <c r="H59" s="278"/>
      <c r="I59" s="278"/>
      <c r="J59" s="278"/>
      <c r="K59" s="279"/>
      <c r="L59" s="191">
        <v>20000</v>
      </c>
      <c r="M59" s="192"/>
      <c r="N59" s="35" t="str">
        <f>IF(VALUE(L59)&gt;0,"PPF",IF(LEN(L59)&gt;0," "," "))</f>
        <v>PPF</v>
      </c>
      <c r="O59" s="36"/>
      <c r="Q59" s="136"/>
      <c r="R59" s="136"/>
      <c r="S59" s="128"/>
      <c r="T59" s="128"/>
      <c r="U59" s="128"/>
      <c r="V59" s="128"/>
      <c r="W59" s="128"/>
      <c r="X59" s="128"/>
      <c r="Y59" s="128"/>
      <c r="Z59" s="128"/>
      <c r="AA59" s="128"/>
      <c r="AB59" s="128"/>
      <c r="AC59" s="128"/>
      <c r="AD59" s="128"/>
      <c r="AE59" s="136"/>
      <c r="AF59" s="136"/>
      <c r="AG59" s="136"/>
      <c r="AH59" s="136"/>
      <c r="AI59" s="136"/>
      <c r="AJ59" s="136"/>
      <c r="AK59" s="136"/>
      <c r="AL59" s="136"/>
      <c r="AM59" s="136"/>
      <c r="AN59" s="136"/>
    </row>
    <row r="60" spans="2:40" s="4" customFormat="1" ht="39.9" customHeight="1" x14ac:dyDescent="0.25">
      <c r="B60" s="15"/>
      <c r="C60" s="33"/>
      <c r="D60" s="34">
        <v>4</v>
      </c>
      <c r="E60" s="277" t="s">
        <v>15</v>
      </c>
      <c r="F60" s="278"/>
      <c r="G60" s="278"/>
      <c r="H60" s="278"/>
      <c r="I60" s="278"/>
      <c r="J60" s="278"/>
      <c r="K60" s="279"/>
      <c r="L60" s="191">
        <v>0</v>
      </c>
      <c r="M60" s="192"/>
      <c r="N60" s="35" t="str">
        <f>IF(VALUE(L60)&gt;0,"NSC",IF(LEN(L60)&gt;0," "," "))</f>
        <v xml:space="preserve"> </v>
      </c>
      <c r="O60" s="36"/>
      <c r="Q60" s="136"/>
      <c r="R60" s="136"/>
      <c r="S60" s="128"/>
      <c r="T60" s="128"/>
      <c r="U60" s="128"/>
      <c r="V60" s="128"/>
      <c r="W60" s="128"/>
      <c r="X60" s="128"/>
      <c r="Y60" s="128"/>
      <c r="Z60" s="128"/>
      <c r="AA60" s="128"/>
      <c r="AB60" s="128"/>
      <c r="AC60" s="128"/>
      <c r="AD60" s="128"/>
      <c r="AE60" s="136"/>
      <c r="AF60" s="136"/>
      <c r="AG60" s="136"/>
      <c r="AH60" s="136"/>
      <c r="AI60" s="136"/>
      <c r="AJ60" s="136"/>
      <c r="AK60" s="136"/>
      <c r="AL60" s="136"/>
      <c r="AM60" s="136"/>
      <c r="AN60" s="136"/>
    </row>
    <row r="61" spans="2:40" s="4" customFormat="1" ht="39.9" customHeight="1" x14ac:dyDescent="0.25">
      <c r="B61" s="15"/>
      <c r="C61" s="33"/>
      <c r="D61" s="34">
        <v>5</v>
      </c>
      <c r="E61" s="277" t="s">
        <v>136</v>
      </c>
      <c r="F61" s="278"/>
      <c r="G61" s="278"/>
      <c r="H61" s="278"/>
      <c r="I61" s="278"/>
      <c r="J61" s="278"/>
      <c r="K61" s="279"/>
      <c r="L61" s="275">
        <f>SUM(L63:M66)</f>
        <v>50000</v>
      </c>
      <c r="M61" s="325"/>
      <c r="N61" s="35" t="str">
        <f>IF(VALUE(L61)&gt;0,"ULIP",IF(LEN(L61)&gt;0," &lt;&lt;&lt; TOTAL"," "))</f>
        <v>ULIP</v>
      </c>
      <c r="O61" s="36"/>
      <c r="Q61" s="136"/>
      <c r="R61" s="136"/>
      <c r="S61" s="128"/>
      <c r="T61" s="128"/>
      <c r="U61" s="128"/>
      <c r="V61" s="128"/>
      <c r="W61" s="128"/>
      <c r="X61" s="128"/>
      <c r="Y61" s="128"/>
      <c r="Z61" s="128"/>
      <c r="AA61" s="128"/>
      <c r="AB61" s="128"/>
      <c r="AC61" s="128"/>
      <c r="AD61" s="128"/>
      <c r="AE61" s="136"/>
      <c r="AF61" s="136"/>
      <c r="AG61" s="136"/>
      <c r="AH61" s="136"/>
      <c r="AI61" s="136"/>
      <c r="AJ61" s="136"/>
      <c r="AK61" s="136"/>
      <c r="AL61" s="136"/>
      <c r="AM61" s="136"/>
      <c r="AN61" s="136"/>
    </row>
    <row r="62" spans="2:40" s="4" customFormat="1" ht="42" customHeight="1" x14ac:dyDescent="0.25">
      <c r="B62" s="15"/>
      <c r="C62" s="33"/>
      <c r="D62" s="323"/>
      <c r="E62" s="269" t="s">
        <v>37</v>
      </c>
      <c r="F62" s="270"/>
      <c r="G62" s="270"/>
      <c r="H62" s="271"/>
      <c r="I62" s="193" t="s">
        <v>38</v>
      </c>
      <c r="J62" s="194"/>
      <c r="K62" s="31" t="s">
        <v>39</v>
      </c>
      <c r="L62" s="267" t="s">
        <v>34</v>
      </c>
      <c r="M62" s="268"/>
      <c r="N62" s="31" t="s">
        <v>36</v>
      </c>
      <c r="O62" s="36"/>
      <c r="Q62" s="136"/>
      <c r="R62" s="136"/>
      <c r="S62" s="128"/>
      <c r="T62" s="128"/>
      <c r="U62" s="128"/>
      <c r="V62" s="128"/>
      <c r="W62" s="128"/>
      <c r="X62" s="128"/>
      <c r="Y62" s="128"/>
      <c r="Z62" s="128"/>
      <c r="AA62" s="128"/>
      <c r="AB62" s="128"/>
      <c r="AC62" s="128"/>
      <c r="AD62" s="128"/>
      <c r="AE62" s="136"/>
      <c r="AF62" s="136"/>
      <c r="AG62" s="136"/>
      <c r="AH62" s="136"/>
      <c r="AI62" s="136"/>
      <c r="AJ62" s="136"/>
      <c r="AK62" s="136"/>
      <c r="AL62" s="136"/>
      <c r="AM62" s="136"/>
      <c r="AN62" s="136"/>
    </row>
    <row r="63" spans="2:40" s="4" customFormat="1" ht="30" customHeight="1" x14ac:dyDescent="0.25">
      <c r="B63" s="15"/>
      <c r="C63" s="33"/>
      <c r="D63" s="324"/>
      <c r="E63" s="292" t="s">
        <v>242</v>
      </c>
      <c r="F63" s="293"/>
      <c r="G63" s="293"/>
      <c r="H63" s="294"/>
      <c r="I63" s="265">
        <v>1</v>
      </c>
      <c r="J63" s="266"/>
      <c r="K63" s="47">
        <v>33431253</v>
      </c>
      <c r="L63" s="263">
        <v>50000</v>
      </c>
      <c r="M63" s="264"/>
      <c r="N63" s="47" t="s">
        <v>178</v>
      </c>
      <c r="O63" s="36"/>
      <c r="Q63" s="136"/>
      <c r="R63" s="136"/>
      <c r="S63" s="128"/>
      <c r="T63" s="128"/>
      <c r="U63" s="128"/>
      <c r="V63" s="128"/>
      <c r="W63" s="128"/>
      <c r="X63" s="128"/>
      <c r="Y63" s="128"/>
      <c r="Z63" s="128"/>
      <c r="AA63" s="128"/>
      <c r="AB63" s="128"/>
      <c r="AC63" s="128"/>
      <c r="AD63" s="128"/>
      <c r="AE63" s="136"/>
      <c r="AF63" s="136"/>
      <c r="AG63" s="136"/>
      <c r="AH63" s="136"/>
      <c r="AI63" s="136"/>
      <c r="AJ63" s="136"/>
      <c r="AK63" s="136"/>
      <c r="AL63" s="136"/>
      <c r="AM63" s="136"/>
      <c r="AN63" s="136"/>
    </row>
    <row r="64" spans="2:40" s="4" customFormat="1" ht="30" customHeight="1" x14ac:dyDescent="0.25">
      <c r="B64" s="15"/>
      <c r="C64" s="33"/>
      <c r="D64" s="324"/>
      <c r="E64" s="292"/>
      <c r="F64" s="293"/>
      <c r="G64" s="293"/>
      <c r="H64" s="294"/>
      <c r="I64" s="265"/>
      <c r="J64" s="266"/>
      <c r="K64" s="47"/>
      <c r="L64" s="263"/>
      <c r="M64" s="264"/>
      <c r="N64" s="47"/>
      <c r="O64" s="36"/>
      <c r="Q64" s="136"/>
      <c r="R64" s="136"/>
      <c r="S64" s="128"/>
      <c r="T64" s="128"/>
      <c r="U64" s="128"/>
      <c r="V64" s="128"/>
      <c r="W64" s="128"/>
      <c r="X64" s="128"/>
      <c r="Y64" s="128"/>
      <c r="Z64" s="128"/>
      <c r="AA64" s="128"/>
      <c r="AB64" s="128"/>
      <c r="AC64" s="128"/>
      <c r="AD64" s="128"/>
      <c r="AE64" s="136"/>
      <c r="AF64" s="136"/>
      <c r="AG64" s="136"/>
      <c r="AH64" s="136"/>
      <c r="AI64" s="136"/>
      <c r="AJ64" s="136"/>
      <c r="AK64" s="136"/>
      <c r="AL64" s="136"/>
      <c r="AM64" s="136"/>
      <c r="AN64" s="136"/>
    </row>
    <row r="65" spans="2:40" s="4" customFormat="1" ht="30" customHeight="1" x14ac:dyDescent="0.25">
      <c r="B65" s="15"/>
      <c r="C65" s="33"/>
      <c r="D65" s="324"/>
      <c r="E65" s="292"/>
      <c r="F65" s="293"/>
      <c r="G65" s="293"/>
      <c r="H65" s="294"/>
      <c r="I65" s="265"/>
      <c r="J65" s="266"/>
      <c r="K65" s="47"/>
      <c r="L65" s="263"/>
      <c r="M65" s="264"/>
      <c r="N65" s="47"/>
      <c r="O65" s="36"/>
      <c r="Q65" s="136"/>
      <c r="R65" s="136"/>
      <c r="S65" s="128"/>
      <c r="T65" s="128"/>
      <c r="U65" s="128"/>
      <c r="V65" s="128"/>
      <c r="W65" s="128"/>
      <c r="X65" s="128"/>
      <c r="Y65" s="128"/>
      <c r="Z65" s="128"/>
      <c r="AA65" s="128"/>
      <c r="AB65" s="128"/>
      <c r="AC65" s="128"/>
      <c r="AD65" s="128"/>
      <c r="AE65" s="136"/>
      <c r="AF65" s="136"/>
      <c r="AG65" s="136"/>
      <c r="AH65" s="136"/>
      <c r="AI65" s="136"/>
      <c r="AJ65" s="136"/>
      <c r="AK65" s="136"/>
      <c r="AL65" s="136"/>
      <c r="AM65" s="136"/>
      <c r="AN65" s="136"/>
    </row>
    <row r="66" spans="2:40" s="4" customFormat="1" ht="30" customHeight="1" x14ac:dyDescent="0.25">
      <c r="B66" s="15"/>
      <c r="C66" s="33"/>
      <c r="D66" s="324"/>
      <c r="E66" s="292"/>
      <c r="F66" s="293"/>
      <c r="G66" s="293"/>
      <c r="H66" s="294"/>
      <c r="I66" s="265"/>
      <c r="J66" s="266"/>
      <c r="K66" s="47"/>
      <c r="L66" s="263"/>
      <c r="M66" s="264"/>
      <c r="N66" s="47"/>
      <c r="O66" s="36"/>
      <c r="Q66" s="136"/>
      <c r="R66" s="136"/>
      <c r="S66" s="128"/>
      <c r="T66" s="128"/>
      <c r="U66" s="128"/>
      <c r="V66" s="128"/>
      <c r="W66" s="128"/>
      <c r="X66" s="128"/>
      <c r="Y66" s="128"/>
      <c r="Z66" s="128"/>
      <c r="AA66" s="128"/>
      <c r="AB66" s="128"/>
      <c r="AC66" s="128"/>
      <c r="AD66" s="128"/>
      <c r="AE66" s="136"/>
      <c r="AF66" s="136"/>
      <c r="AG66" s="136"/>
      <c r="AH66" s="136"/>
      <c r="AI66" s="136"/>
      <c r="AJ66" s="136"/>
      <c r="AK66" s="136"/>
      <c r="AL66" s="136"/>
      <c r="AM66" s="136"/>
      <c r="AN66" s="136"/>
    </row>
    <row r="67" spans="2:40" s="4" customFormat="1" ht="39.9" customHeight="1" x14ac:dyDescent="0.25">
      <c r="B67" s="15"/>
      <c r="C67" s="33"/>
      <c r="D67" s="34">
        <v>6</v>
      </c>
      <c r="E67" s="277" t="s">
        <v>18</v>
      </c>
      <c r="F67" s="278"/>
      <c r="G67" s="278"/>
      <c r="H67" s="278"/>
      <c r="I67" s="278"/>
      <c r="J67" s="278"/>
      <c r="K67" s="279"/>
      <c r="L67" s="191">
        <v>21000</v>
      </c>
      <c r="M67" s="192"/>
      <c r="N67" s="35" t="str">
        <f>IF(VALUE(L67)&gt;0,"ELSS",IF(LEN(L67)&gt;0," "," "))</f>
        <v>ELSS</v>
      </c>
      <c r="O67" s="36"/>
      <c r="Q67" s="136"/>
      <c r="R67" s="136"/>
      <c r="S67" s="128"/>
      <c r="T67" s="128"/>
      <c r="U67" s="128"/>
      <c r="V67" s="128"/>
      <c r="W67" s="128"/>
      <c r="X67" s="128"/>
      <c r="Y67" s="128"/>
      <c r="Z67" s="128"/>
      <c r="AA67" s="128"/>
      <c r="AB67" s="128"/>
      <c r="AC67" s="128"/>
      <c r="AD67" s="128"/>
      <c r="AE67" s="136"/>
      <c r="AF67" s="136"/>
      <c r="AG67" s="136"/>
      <c r="AH67" s="136"/>
      <c r="AI67" s="136"/>
      <c r="AJ67" s="136"/>
      <c r="AK67" s="136"/>
      <c r="AL67" s="136"/>
      <c r="AM67" s="136"/>
      <c r="AN67" s="136"/>
    </row>
    <row r="68" spans="2:40" s="4" customFormat="1" ht="39.9" customHeight="1" x14ac:dyDescent="0.25">
      <c r="B68" s="15"/>
      <c r="C68" s="33"/>
      <c r="D68" s="34">
        <v>7</v>
      </c>
      <c r="E68" s="277" t="s">
        <v>137</v>
      </c>
      <c r="F68" s="278"/>
      <c r="G68" s="278"/>
      <c r="H68" s="278"/>
      <c r="I68" s="278"/>
      <c r="J68" s="278"/>
      <c r="K68" s="279"/>
      <c r="L68" s="191"/>
      <c r="M68" s="192"/>
      <c r="N68" s="35" t="str">
        <f>IF(VALUE(L68)&gt;0,"TUTION FEES",IF(LEN(L68)&gt;0," "," "))</f>
        <v xml:space="preserve"> </v>
      </c>
      <c r="O68" s="36"/>
      <c r="Q68" s="136"/>
      <c r="R68" s="136"/>
      <c r="S68" s="128"/>
      <c r="T68" s="128"/>
      <c r="U68" s="128"/>
      <c r="V68" s="128"/>
      <c r="W68" s="128"/>
      <c r="X68" s="128"/>
      <c r="Y68" s="128"/>
      <c r="Z68" s="128"/>
      <c r="AA68" s="128"/>
      <c r="AB68" s="128"/>
      <c r="AC68" s="128"/>
      <c r="AD68" s="128"/>
      <c r="AE68" s="136"/>
      <c r="AF68" s="136"/>
      <c r="AG68" s="136"/>
      <c r="AH68" s="136"/>
      <c r="AI68" s="136"/>
      <c r="AJ68" s="136"/>
      <c r="AK68" s="136"/>
      <c r="AL68" s="136"/>
      <c r="AM68" s="136"/>
      <c r="AN68" s="136"/>
    </row>
    <row r="69" spans="2:40" s="4" customFormat="1" ht="39.9" customHeight="1" x14ac:dyDescent="0.25">
      <c r="B69" s="15"/>
      <c r="C69" s="33"/>
      <c r="D69" s="34"/>
      <c r="E69" s="289" t="s">
        <v>75</v>
      </c>
      <c r="F69" s="290"/>
      <c r="G69" s="290"/>
      <c r="H69" s="290"/>
      <c r="I69" s="290"/>
      <c r="J69" s="290"/>
      <c r="K69" s="291"/>
      <c r="L69" s="191"/>
      <c r="M69" s="192"/>
      <c r="N69" s="35" t="str">
        <f>IF(VALUE(L69)&gt;0,"TUTION FEES",IF(LEN(L69)&gt;0," "," "))</f>
        <v xml:space="preserve"> </v>
      </c>
      <c r="O69" s="36"/>
      <c r="Q69" s="136"/>
      <c r="R69" s="136"/>
      <c r="S69" s="128"/>
      <c r="T69" s="128"/>
      <c r="U69" s="128"/>
      <c r="V69" s="128"/>
      <c r="W69" s="128"/>
      <c r="X69" s="128"/>
      <c r="Y69" s="128"/>
      <c r="Z69" s="128"/>
      <c r="AA69" s="128"/>
      <c r="AB69" s="128"/>
      <c r="AC69" s="128"/>
      <c r="AD69" s="128"/>
      <c r="AE69" s="136"/>
      <c r="AF69" s="136"/>
      <c r="AG69" s="136"/>
      <c r="AH69" s="136"/>
      <c r="AI69" s="136"/>
      <c r="AJ69" s="136"/>
      <c r="AK69" s="136"/>
      <c r="AL69" s="136"/>
      <c r="AM69" s="136"/>
      <c r="AN69" s="136"/>
    </row>
    <row r="70" spans="2:40" s="4" customFormat="1" ht="39.9" customHeight="1" x14ac:dyDescent="0.25">
      <c r="B70" s="15"/>
      <c r="C70" s="33"/>
      <c r="D70" s="34">
        <v>8</v>
      </c>
      <c r="E70" s="277" t="s">
        <v>21</v>
      </c>
      <c r="F70" s="278"/>
      <c r="G70" s="278"/>
      <c r="H70" s="278"/>
      <c r="I70" s="278"/>
      <c r="J70" s="278"/>
      <c r="K70" s="279"/>
      <c r="L70" s="191"/>
      <c r="M70" s="192"/>
      <c r="N70" s="35" t="str">
        <f>IF(VALUE(L70)&gt;0,"HSG.LN. PRIN.",IF(LEN(L70)&gt;0," "," "))</f>
        <v xml:space="preserve"> </v>
      </c>
      <c r="O70" s="36"/>
      <c r="Q70" s="136"/>
      <c r="R70" s="136"/>
      <c r="S70" s="128"/>
      <c r="T70" s="128"/>
      <c r="U70" s="128"/>
      <c r="V70" s="128"/>
      <c r="W70" s="128"/>
      <c r="X70" s="128"/>
      <c r="Y70" s="128"/>
      <c r="Z70" s="128"/>
      <c r="AA70" s="128"/>
      <c r="AB70" s="128"/>
      <c r="AC70" s="128"/>
      <c r="AD70" s="128"/>
      <c r="AE70" s="136"/>
      <c r="AF70" s="136"/>
      <c r="AG70" s="136"/>
      <c r="AH70" s="136"/>
      <c r="AI70" s="136"/>
      <c r="AJ70" s="136"/>
      <c r="AK70" s="136"/>
      <c r="AL70" s="136"/>
      <c r="AM70" s="136"/>
      <c r="AN70" s="136"/>
    </row>
    <row r="71" spans="2:40" s="4" customFormat="1" ht="39.9" customHeight="1" x14ac:dyDescent="0.25">
      <c r="B71" s="15"/>
      <c r="C71" s="33"/>
      <c r="D71" s="34">
        <v>9</v>
      </c>
      <c r="E71" s="277" t="s">
        <v>42</v>
      </c>
      <c r="F71" s="278"/>
      <c r="G71" s="278"/>
      <c r="H71" s="278"/>
      <c r="I71" s="278"/>
      <c r="J71" s="278"/>
      <c r="K71" s="279"/>
      <c r="L71" s="191"/>
      <c r="M71" s="192"/>
      <c r="N71" s="35" t="str">
        <f>IF(VALUE(L71)&gt;0,"BANK FD",IF(LEN(L71)&gt;0," "," "))</f>
        <v xml:space="preserve"> </v>
      </c>
      <c r="O71" s="36"/>
      <c r="Q71" s="136"/>
      <c r="R71" s="136"/>
      <c r="S71" s="128"/>
      <c r="T71" s="128"/>
      <c r="U71" s="128"/>
      <c r="V71" s="128"/>
      <c r="W71" s="128"/>
      <c r="X71" s="128"/>
      <c r="Y71" s="128"/>
      <c r="Z71" s="128"/>
      <c r="AA71" s="128"/>
      <c r="AB71" s="128"/>
      <c r="AC71" s="128"/>
      <c r="AD71" s="128"/>
      <c r="AE71" s="136"/>
      <c r="AF71" s="136"/>
      <c r="AG71" s="136"/>
      <c r="AH71" s="136"/>
      <c r="AI71" s="136"/>
      <c r="AJ71" s="136"/>
      <c r="AK71" s="136"/>
      <c r="AL71" s="136"/>
      <c r="AM71" s="136"/>
      <c r="AN71" s="136"/>
    </row>
    <row r="72" spans="2:40" s="4" customFormat="1" ht="39.9" customHeight="1" x14ac:dyDescent="0.25">
      <c r="B72" s="15"/>
      <c r="C72" s="33"/>
      <c r="D72" s="34">
        <v>10</v>
      </c>
      <c r="E72" s="277" t="s">
        <v>67</v>
      </c>
      <c r="F72" s="278"/>
      <c r="G72" s="278"/>
      <c r="H72" s="278"/>
      <c r="I72" s="278"/>
      <c r="J72" s="278"/>
      <c r="K72" s="279"/>
      <c r="L72" s="191"/>
      <c r="M72" s="192"/>
      <c r="N72" s="35" t="str">
        <f>IF(VALUE(L72)&gt;0,"SUKANYA",IF(LEN(L72)&gt;0," "," "))</f>
        <v xml:space="preserve"> </v>
      </c>
      <c r="O72" s="36"/>
      <c r="Q72" s="136"/>
      <c r="R72" s="136"/>
      <c r="S72" s="128"/>
      <c r="T72" s="128"/>
      <c r="U72" s="128"/>
      <c r="V72" s="128"/>
      <c r="W72" s="128"/>
      <c r="X72" s="128"/>
      <c r="Y72" s="128"/>
      <c r="Z72" s="128"/>
      <c r="AA72" s="128"/>
      <c r="AB72" s="128"/>
      <c r="AC72" s="128"/>
      <c r="AD72" s="128"/>
      <c r="AE72" s="136"/>
      <c r="AF72" s="136"/>
      <c r="AG72" s="136"/>
      <c r="AH72" s="136"/>
      <c r="AI72" s="136"/>
      <c r="AJ72" s="136"/>
      <c r="AK72" s="136"/>
      <c r="AL72" s="136"/>
      <c r="AM72" s="136"/>
      <c r="AN72" s="136"/>
    </row>
    <row r="73" spans="2:40" s="4" customFormat="1" ht="39.9" customHeight="1" x14ac:dyDescent="0.25">
      <c r="B73" s="15"/>
      <c r="C73" s="33"/>
      <c r="D73" s="140" t="s">
        <v>1</v>
      </c>
      <c r="E73" s="286" t="s">
        <v>152</v>
      </c>
      <c r="F73" s="287"/>
      <c r="G73" s="287"/>
      <c r="H73" s="287"/>
      <c r="I73" s="287"/>
      <c r="J73" s="287"/>
      <c r="K73" s="288"/>
      <c r="L73" s="193" t="s">
        <v>0</v>
      </c>
      <c r="M73" s="194"/>
      <c r="N73" s="32" t="s">
        <v>35</v>
      </c>
      <c r="O73" s="36"/>
      <c r="Q73" s="136"/>
      <c r="R73" s="136"/>
      <c r="S73" s="128"/>
      <c r="T73" s="128"/>
      <c r="U73" s="128"/>
      <c r="V73" s="128"/>
      <c r="W73" s="128"/>
      <c r="X73" s="128"/>
      <c r="Y73" s="128"/>
      <c r="Z73" s="128"/>
      <c r="AA73" s="128"/>
      <c r="AB73" s="128"/>
      <c r="AC73" s="128"/>
      <c r="AD73" s="128"/>
      <c r="AE73" s="136"/>
      <c r="AF73" s="136"/>
      <c r="AG73" s="136"/>
      <c r="AH73" s="136"/>
      <c r="AI73" s="136"/>
      <c r="AJ73" s="136"/>
      <c r="AK73" s="136"/>
      <c r="AL73" s="136"/>
      <c r="AM73" s="136"/>
      <c r="AN73" s="136"/>
    </row>
    <row r="74" spans="2:40" s="4" customFormat="1" ht="56.25" customHeight="1" x14ac:dyDescent="0.25">
      <c r="B74" s="15"/>
      <c r="C74" s="33"/>
      <c r="D74" s="34">
        <v>1</v>
      </c>
      <c r="E74" s="280" t="s">
        <v>189</v>
      </c>
      <c r="F74" s="281"/>
      <c r="G74" s="281"/>
      <c r="H74" s="281"/>
      <c r="I74" s="281"/>
      <c r="J74" s="281"/>
      <c r="K74" s="282"/>
      <c r="L74" s="191"/>
      <c r="M74" s="192"/>
      <c r="N74" s="35" t="str">
        <f>IF(VALUE(L74)&gt;0,"NPS",IF(LEN(L74)&gt;0," "," "))</f>
        <v xml:space="preserve"> </v>
      </c>
      <c r="O74" s="36"/>
      <c r="Q74" s="136"/>
      <c r="R74" s="136"/>
      <c r="S74" s="128"/>
      <c r="T74" s="128"/>
      <c r="U74" s="128"/>
      <c r="V74" s="128"/>
      <c r="W74" s="128"/>
      <c r="X74" s="128"/>
      <c r="Y74" s="128"/>
      <c r="Z74" s="128"/>
      <c r="AA74" s="128"/>
      <c r="AB74" s="128"/>
      <c r="AC74" s="128"/>
      <c r="AD74" s="128"/>
      <c r="AE74" s="136"/>
      <c r="AF74" s="136"/>
      <c r="AG74" s="136"/>
      <c r="AH74" s="136"/>
      <c r="AI74" s="136"/>
      <c r="AJ74" s="136"/>
      <c r="AK74" s="136"/>
      <c r="AL74" s="136"/>
      <c r="AM74" s="136"/>
      <c r="AN74" s="136"/>
    </row>
    <row r="75" spans="2:40" s="2" customFormat="1" ht="32.15" customHeight="1" x14ac:dyDescent="0.4">
      <c r="B75" s="5"/>
      <c r="C75" s="30"/>
      <c r="D75" s="31" t="s">
        <v>151</v>
      </c>
      <c r="E75" s="286" t="s">
        <v>84</v>
      </c>
      <c r="F75" s="287"/>
      <c r="G75" s="287"/>
      <c r="H75" s="287"/>
      <c r="I75" s="287"/>
      <c r="J75" s="287"/>
      <c r="K75" s="288"/>
      <c r="L75" s="193" t="s">
        <v>0</v>
      </c>
      <c r="M75" s="194"/>
      <c r="N75" s="32" t="s">
        <v>35</v>
      </c>
      <c r="O75" s="29"/>
      <c r="Q75" s="134"/>
      <c r="R75" s="134"/>
      <c r="S75" s="126"/>
      <c r="T75" s="126"/>
      <c r="U75" s="126"/>
      <c r="V75" s="126"/>
      <c r="W75" s="126"/>
      <c r="X75" s="126"/>
      <c r="Y75" s="126"/>
      <c r="Z75" s="126"/>
      <c r="AA75" s="126"/>
      <c r="AB75" s="126"/>
      <c r="AC75" s="126"/>
      <c r="AD75" s="126"/>
      <c r="AE75" s="134"/>
      <c r="AF75" s="134"/>
      <c r="AG75" s="134"/>
      <c r="AH75" s="134"/>
      <c r="AI75" s="134"/>
      <c r="AJ75" s="134"/>
      <c r="AK75" s="134"/>
      <c r="AL75" s="134"/>
      <c r="AM75" s="134"/>
      <c r="AN75" s="134"/>
    </row>
    <row r="76" spans="2:40" s="4" customFormat="1" ht="39.9" customHeight="1" x14ac:dyDescent="0.25">
      <c r="B76" s="15"/>
      <c r="C76" s="33"/>
      <c r="D76" s="34" t="s">
        <v>64</v>
      </c>
      <c r="E76" s="296" t="s">
        <v>138</v>
      </c>
      <c r="F76" s="297"/>
      <c r="G76" s="297"/>
      <c r="H76" s="297"/>
      <c r="I76" s="297"/>
      <c r="J76" s="297"/>
      <c r="K76" s="298"/>
      <c r="L76" s="191"/>
      <c r="M76" s="192"/>
      <c r="N76" s="35" t="str">
        <f>IF(VALUE(L76)&gt;0,"MEDICLAIM",IF(LEN(L76)&gt;0," "," "))</f>
        <v xml:space="preserve"> </v>
      </c>
      <c r="O76" s="46"/>
      <c r="Q76" s="136"/>
      <c r="R76" s="136"/>
      <c r="S76" s="128"/>
      <c r="T76" s="128"/>
      <c r="U76" s="128"/>
      <c r="V76" s="128"/>
      <c r="W76" s="128"/>
      <c r="X76" s="128"/>
      <c r="Y76" s="128"/>
      <c r="Z76" s="128"/>
      <c r="AA76" s="128"/>
      <c r="AB76" s="128"/>
      <c r="AC76" s="128"/>
      <c r="AD76" s="128"/>
      <c r="AE76" s="136"/>
      <c r="AF76" s="136"/>
      <c r="AG76" s="136"/>
      <c r="AH76" s="136"/>
      <c r="AI76" s="136"/>
      <c r="AJ76" s="136"/>
      <c r="AK76" s="136"/>
      <c r="AL76" s="136"/>
      <c r="AM76" s="136"/>
      <c r="AN76" s="136"/>
    </row>
    <row r="77" spans="2:40" s="4" customFormat="1" ht="58.5" customHeight="1" x14ac:dyDescent="0.25">
      <c r="B77" s="15"/>
      <c r="C77" s="33"/>
      <c r="D77" s="34" t="s">
        <v>65</v>
      </c>
      <c r="E77" s="296" t="s">
        <v>146</v>
      </c>
      <c r="F77" s="297"/>
      <c r="G77" s="297"/>
      <c r="H77" s="297"/>
      <c r="I77" s="297"/>
      <c r="J77" s="297"/>
      <c r="K77" s="298"/>
      <c r="L77" s="191"/>
      <c r="M77" s="192"/>
      <c r="N77" s="48"/>
      <c r="O77" s="46"/>
      <c r="Q77" s="136"/>
      <c r="R77" s="136"/>
      <c r="S77" s="128"/>
      <c r="T77" s="128"/>
      <c r="U77" s="128"/>
      <c r="V77" s="128"/>
      <c r="W77" s="128"/>
      <c r="X77" s="128"/>
      <c r="Y77" s="128"/>
      <c r="Z77" s="128"/>
      <c r="AA77" s="128"/>
      <c r="AB77" s="128"/>
      <c r="AC77" s="128"/>
      <c r="AD77" s="128"/>
      <c r="AE77" s="136"/>
      <c r="AF77" s="136"/>
      <c r="AG77" s="136"/>
      <c r="AH77" s="136"/>
      <c r="AI77" s="136"/>
      <c r="AJ77" s="136"/>
      <c r="AK77" s="136"/>
      <c r="AL77" s="136"/>
      <c r="AM77" s="136"/>
      <c r="AN77" s="136"/>
    </row>
    <row r="78" spans="2:40" s="4" customFormat="1" ht="50.15" customHeight="1" x14ac:dyDescent="0.25">
      <c r="B78" s="15"/>
      <c r="C78" s="33"/>
      <c r="D78" s="34" t="s">
        <v>66</v>
      </c>
      <c r="E78" s="283" t="s">
        <v>190</v>
      </c>
      <c r="F78" s="284"/>
      <c r="G78" s="284"/>
      <c r="H78" s="284"/>
      <c r="I78" s="284"/>
      <c r="J78" s="284"/>
      <c r="K78" s="285"/>
      <c r="L78" s="191"/>
      <c r="M78" s="192"/>
      <c r="N78" s="35" t="str">
        <f>IF(VALUE(L78)&gt;0,"HEALTH CHK UP",IF(LEN(L78)&gt;0," "," "))</f>
        <v xml:space="preserve"> </v>
      </c>
      <c r="O78" s="36"/>
      <c r="Q78" s="136"/>
      <c r="R78" s="136"/>
      <c r="S78" s="128"/>
      <c r="T78" s="128"/>
      <c r="U78" s="128"/>
      <c r="V78" s="128"/>
      <c r="W78" s="128"/>
      <c r="X78" s="128"/>
      <c r="Y78" s="128"/>
      <c r="Z78" s="128"/>
      <c r="AA78" s="128"/>
      <c r="AB78" s="128"/>
      <c r="AC78" s="128"/>
      <c r="AD78" s="128"/>
      <c r="AE78" s="136"/>
      <c r="AF78" s="136"/>
      <c r="AG78" s="136"/>
      <c r="AH78" s="136"/>
      <c r="AI78" s="136"/>
      <c r="AJ78" s="136"/>
      <c r="AK78" s="136"/>
      <c r="AL78" s="136"/>
      <c r="AM78" s="136"/>
      <c r="AN78" s="136"/>
    </row>
    <row r="79" spans="2:40" s="4" customFormat="1" ht="50.15" customHeight="1" x14ac:dyDescent="0.25">
      <c r="B79" s="15"/>
      <c r="C79" s="33"/>
      <c r="D79" s="34">
        <v>2</v>
      </c>
      <c r="E79" s="296" t="s">
        <v>139</v>
      </c>
      <c r="F79" s="297"/>
      <c r="G79" s="297"/>
      <c r="H79" s="297"/>
      <c r="I79" s="297"/>
      <c r="J79" s="297"/>
      <c r="K79" s="298"/>
      <c r="L79" s="191"/>
      <c r="M79" s="192"/>
      <c r="N79" s="35" t="str">
        <f>IF(VALUE(L79)&gt;0,"80DD",IF(LEN(L79)&gt;0," "," "))</f>
        <v xml:space="preserve"> </v>
      </c>
      <c r="O79" s="36"/>
      <c r="Q79" s="136"/>
      <c r="R79" s="136"/>
      <c r="S79" s="128"/>
      <c r="T79" s="128"/>
      <c r="U79" s="128"/>
      <c r="V79" s="128"/>
      <c r="W79" s="128"/>
      <c r="X79" s="128"/>
      <c r="Y79" s="128"/>
      <c r="Z79" s="128"/>
      <c r="AA79" s="128"/>
      <c r="AB79" s="128"/>
      <c r="AC79" s="128"/>
      <c r="AD79" s="128"/>
      <c r="AE79" s="136"/>
      <c r="AF79" s="136"/>
      <c r="AG79" s="136"/>
      <c r="AH79" s="136"/>
      <c r="AI79" s="136"/>
      <c r="AJ79" s="136"/>
      <c r="AK79" s="136"/>
      <c r="AL79" s="136"/>
      <c r="AM79" s="136"/>
      <c r="AN79" s="136"/>
    </row>
    <row r="80" spans="2:40" s="4" customFormat="1" ht="50.15" customHeight="1" x14ac:dyDescent="0.25">
      <c r="B80" s="15"/>
      <c r="C80" s="33"/>
      <c r="D80" s="34">
        <f>+D79+1</f>
        <v>3</v>
      </c>
      <c r="E80" s="283" t="s">
        <v>191</v>
      </c>
      <c r="F80" s="284"/>
      <c r="G80" s="284"/>
      <c r="H80" s="284"/>
      <c r="I80" s="284"/>
      <c r="J80" s="284"/>
      <c r="K80" s="285"/>
      <c r="L80" s="191"/>
      <c r="M80" s="192"/>
      <c r="N80" s="35" t="str">
        <f>IF(VALUE(L80)&gt;0,"80DDB",IF(LEN(L80)&gt;0," "," "))</f>
        <v xml:space="preserve"> </v>
      </c>
      <c r="O80" s="36"/>
      <c r="Q80" s="136"/>
      <c r="R80" s="136"/>
      <c r="S80" s="128"/>
      <c r="T80" s="128"/>
      <c r="U80" s="128"/>
      <c r="V80" s="128"/>
      <c r="W80" s="128"/>
      <c r="X80" s="128"/>
      <c r="Y80" s="128"/>
      <c r="Z80" s="128"/>
      <c r="AA80" s="128"/>
      <c r="AB80" s="128"/>
      <c r="AC80" s="128"/>
      <c r="AD80" s="128"/>
      <c r="AE80" s="136"/>
      <c r="AF80" s="136"/>
      <c r="AG80" s="136"/>
      <c r="AH80" s="136"/>
      <c r="AI80" s="136"/>
      <c r="AJ80" s="136"/>
      <c r="AK80" s="136"/>
      <c r="AL80" s="136"/>
      <c r="AM80" s="136"/>
      <c r="AN80" s="136"/>
    </row>
    <row r="81" spans="1:40" s="4" customFormat="1" ht="50.15" customHeight="1" x14ac:dyDescent="0.25">
      <c r="B81" s="15"/>
      <c r="C81" s="33"/>
      <c r="D81" s="34">
        <f>+D80+1</f>
        <v>4</v>
      </c>
      <c r="E81" s="296" t="s">
        <v>140</v>
      </c>
      <c r="F81" s="297"/>
      <c r="G81" s="297"/>
      <c r="H81" s="297"/>
      <c r="I81" s="297"/>
      <c r="J81" s="297"/>
      <c r="K81" s="298"/>
      <c r="L81" s="191"/>
      <c r="M81" s="192"/>
      <c r="N81" s="35" t="str">
        <f>IF(VALUE(L81)&gt;0,"80U",IF(LEN(L81)&gt;0," "," "))</f>
        <v xml:space="preserve"> </v>
      </c>
      <c r="O81" s="36"/>
      <c r="Q81" s="136"/>
      <c r="R81" s="136"/>
      <c r="S81" s="128"/>
      <c r="T81" s="128"/>
      <c r="U81" s="128"/>
      <c r="V81" s="128"/>
      <c r="W81" s="128"/>
      <c r="X81" s="128"/>
      <c r="Y81" s="128"/>
      <c r="Z81" s="128"/>
      <c r="AA81" s="128"/>
      <c r="AB81" s="128"/>
      <c r="AC81" s="128"/>
      <c r="AD81" s="128"/>
      <c r="AE81" s="136"/>
      <c r="AF81" s="136"/>
      <c r="AG81" s="136"/>
      <c r="AH81" s="136"/>
      <c r="AI81" s="136"/>
      <c r="AJ81" s="136"/>
      <c r="AK81" s="136"/>
      <c r="AL81" s="136"/>
      <c r="AM81" s="136"/>
      <c r="AN81" s="136"/>
    </row>
    <row r="82" spans="1:40" s="4" customFormat="1" ht="39.9" customHeight="1" x14ac:dyDescent="0.25">
      <c r="B82" s="15"/>
      <c r="C82" s="33"/>
      <c r="D82" s="34">
        <f>+D81+1</f>
        <v>5</v>
      </c>
      <c r="E82" s="301" t="s">
        <v>45</v>
      </c>
      <c r="F82" s="301"/>
      <c r="G82" s="301"/>
      <c r="H82" s="301"/>
      <c r="I82" s="301"/>
      <c r="J82" s="301"/>
      <c r="K82" s="301"/>
      <c r="L82" s="191"/>
      <c r="M82" s="192"/>
      <c r="N82" s="35" t="str">
        <f>IF(VALUE(L82)&gt;0,"80E",IF(LEN(L82)&gt;0," "," "))</f>
        <v xml:space="preserve"> </v>
      </c>
      <c r="O82" s="36"/>
      <c r="Q82" s="136"/>
      <c r="R82" s="136"/>
      <c r="S82" s="128"/>
      <c r="T82" s="128"/>
      <c r="U82" s="128"/>
      <c r="V82" s="128"/>
      <c r="W82" s="128"/>
      <c r="X82" s="128"/>
      <c r="Y82" s="128"/>
      <c r="Z82" s="128"/>
      <c r="AA82" s="128"/>
      <c r="AB82" s="128"/>
      <c r="AC82" s="128"/>
      <c r="AD82" s="128"/>
      <c r="AE82" s="136"/>
      <c r="AF82" s="136"/>
      <c r="AG82" s="136"/>
      <c r="AH82" s="136"/>
      <c r="AI82" s="136"/>
      <c r="AJ82" s="136"/>
      <c r="AK82" s="136"/>
      <c r="AL82" s="136"/>
      <c r="AM82" s="136"/>
      <c r="AN82" s="136"/>
    </row>
    <row r="83" spans="1:40" s="4" customFormat="1" ht="36.75" customHeight="1" x14ac:dyDescent="0.25">
      <c r="B83" s="299">
        <v>4</v>
      </c>
      <c r="C83" s="300"/>
      <c r="D83" s="302" t="s">
        <v>206</v>
      </c>
      <c r="E83" s="302"/>
      <c r="F83" s="302"/>
      <c r="G83" s="302"/>
      <c r="H83" s="302"/>
      <c r="I83" s="302"/>
      <c r="J83" s="302"/>
      <c r="K83" s="302"/>
      <c r="L83" s="141"/>
      <c r="M83" s="141"/>
      <c r="N83" s="141"/>
      <c r="O83" s="36"/>
      <c r="Q83" s="136"/>
      <c r="R83" s="136"/>
      <c r="S83" s="128"/>
      <c r="T83" s="128"/>
      <c r="U83" s="128"/>
      <c r="V83" s="128"/>
      <c r="W83" s="128"/>
      <c r="X83" s="128"/>
      <c r="Y83" s="128"/>
      <c r="Z83" s="128"/>
      <c r="AA83" s="128"/>
      <c r="AB83" s="128"/>
      <c r="AC83" s="128"/>
      <c r="AD83" s="128"/>
      <c r="AE83" s="136"/>
      <c r="AF83" s="136"/>
      <c r="AG83" s="136"/>
      <c r="AH83" s="136"/>
      <c r="AI83" s="136"/>
      <c r="AJ83" s="136"/>
      <c r="AK83" s="136"/>
      <c r="AL83" s="136"/>
      <c r="AM83" s="136"/>
      <c r="AN83" s="136"/>
    </row>
    <row r="84" spans="1:40" s="2" customFormat="1" ht="3.75" customHeight="1" x14ac:dyDescent="0.4">
      <c r="B84" s="5"/>
      <c r="C84" s="26"/>
      <c r="D84" s="37"/>
      <c r="E84" s="37"/>
      <c r="F84" s="37"/>
      <c r="G84" s="37"/>
      <c r="H84" s="37"/>
      <c r="I84" s="37"/>
      <c r="J84" s="37"/>
      <c r="K84" s="37"/>
      <c r="L84" s="38"/>
      <c r="M84" s="38"/>
      <c r="N84" s="39"/>
      <c r="O84" s="29"/>
      <c r="Q84" s="134"/>
      <c r="R84" s="134"/>
      <c r="S84" s="126"/>
      <c r="T84" s="126"/>
      <c r="U84" s="126"/>
      <c r="V84" s="126"/>
      <c r="W84" s="126"/>
      <c r="X84" s="126"/>
      <c r="Y84" s="126"/>
      <c r="Z84" s="126"/>
      <c r="AA84" s="126"/>
      <c r="AB84" s="126"/>
      <c r="AC84" s="126"/>
      <c r="AD84" s="126"/>
      <c r="AE84" s="134"/>
      <c r="AF84" s="134"/>
      <c r="AG84" s="134"/>
      <c r="AH84" s="134"/>
      <c r="AI84" s="134"/>
      <c r="AJ84" s="134"/>
      <c r="AK84" s="134"/>
      <c r="AL84" s="134"/>
      <c r="AM84" s="134"/>
      <c r="AN84" s="134"/>
    </row>
    <row r="85" spans="1:40" s="17" customFormat="1" ht="72" customHeight="1" x14ac:dyDescent="0.4">
      <c r="B85" s="299"/>
      <c r="C85" s="300"/>
      <c r="D85" s="303" t="s">
        <v>207</v>
      </c>
      <c r="E85" s="304"/>
      <c r="F85" s="304"/>
      <c r="G85" s="304"/>
      <c r="H85" s="304"/>
      <c r="I85" s="304"/>
      <c r="J85" s="304"/>
      <c r="K85" s="305"/>
      <c r="L85" s="258" t="s">
        <v>248</v>
      </c>
      <c r="M85" s="260"/>
      <c r="N85" s="35" t="str">
        <f>IF(L85="Yes","Statement Attached",IF(LEN(L85)&gt;0," "," "))</f>
        <v xml:space="preserve"> </v>
      </c>
      <c r="O85" s="29"/>
      <c r="Q85" s="137"/>
      <c r="R85" s="137"/>
      <c r="S85" s="129"/>
      <c r="T85" s="129"/>
      <c r="U85" s="129"/>
      <c r="V85" s="129"/>
      <c r="W85" s="129"/>
      <c r="X85" s="129"/>
      <c r="Y85" s="129"/>
      <c r="Z85" s="129"/>
      <c r="AA85" s="129"/>
      <c r="AB85" s="129"/>
      <c r="AC85" s="129"/>
      <c r="AD85" s="129"/>
      <c r="AE85" s="137"/>
      <c r="AF85" s="137"/>
      <c r="AG85" s="137"/>
      <c r="AH85" s="137"/>
      <c r="AI85" s="137"/>
      <c r="AJ85" s="137"/>
      <c r="AK85" s="137"/>
      <c r="AL85" s="137"/>
      <c r="AM85" s="137"/>
      <c r="AN85" s="137"/>
    </row>
    <row r="86" spans="1:40" s="17" customFormat="1" ht="12" customHeight="1" x14ac:dyDescent="0.4">
      <c r="B86" s="22"/>
      <c r="C86" s="30"/>
      <c r="D86" s="26"/>
      <c r="E86" s="26"/>
      <c r="F86" s="26"/>
      <c r="G86" s="26"/>
      <c r="H86" s="26"/>
      <c r="I86" s="26"/>
      <c r="J86" s="26"/>
      <c r="K86" s="26"/>
      <c r="L86" s="38"/>
      <c r="M86" s="38"/>
      <c r="N86" s="26"/>
      <c r="O86" s="29"/>
      <c r="Q86" s="137"/>
      <c r="R86" s="137"/>
      <c r="S86" s="129"/>
      <c r="T86" s="129"/>
      <c r="U86" s="129"/>
      <c r="V86" s="129"/>
      <c r="W86" s="129"/>
      <c r="X86" s="129"/>
      <c r="Y86" s="129"/>
      <c r="Z86" s="129"/>
      <c r="AA86" s="129"/>
      <c r="AB86" s="129"/>
      <c r="AC86" s="129"/>
      <c r="AD86" s="129"/>
      <c r="AE86" s="137"/>
      <c r="AF86" s="137"/>
      <c r="AG86" s="137"/>
      <c r="AH86" s="137"/>
      <c r="AI86" s="137"/>
      <c r="AJ86" s="137"/>
      <c r="AK86" s="137"/>
      <c r="AL86" s="137"/>
      <c r="AM86" s="137"/>
      <c r="AN86" s="137"/>
    </row>
    <row r="87" spans="1:40" s="2" customFormat="1" ht="26.25" customHeight="1" x14ac:dyDescent="0.45">
      <c r="B87" s="5"/>
      <c r="C87" s="26"/>
      <c r="D87" s="42" t="s">
        <v>44</v>
      </c>
      <c r="E87" s="26"/>
      <c r="F87" s="26"/>
      <c r="G87" s="26"/>
      <c r="H87" s="26"/>
      <c r="I87" s="26"/>
      <c r="J87" s="26"/>
      <c r="K87" s="26"/>
      <c r="L87" s="26"/>
      <c r="M87" s="26"/>
      <c r="N87" s="26"/>
      <c r="O87" s="29"/>
      <c r="Q87" s="134"/>
      <c r="R87" s="134"/>
      <c r="S87" s="126"/>
      <c r="T87" s="126"/>
      <c r="U87" s="126"/>
      <c r="V87" s="126"/>
      <c r="W87" s="126"/>
      <c r="X87" s="126"/>
      <c r="Y87" s="126"/>
      <c r="Z87" s="126"/>
      <c r="AA87" s="126"/>
      <c r="AB87" s="126"/>
      <c r="AC87" s="126"/>
      <c r="AD87" s="126"/>
      <c r="AE87" s="134"/>
      <c r="AF87" s="134"/>
      <c r="AG87" s="134"/>
      <c r="AH87" s="134"/>
      <c r="AI87" s="134"/>
      <c r="AJ87" s="134"/>
      <c r="AK87" s="134"/>
      <c r="AL87" s="134"/>
      <c r="AM87" s="134"/>
      <c r="AN87" s="134"/>
    </row>
    <row r="88" spans="1:40" s="3" customFormat="1" ht="21.75" customHeight="1" x14ac:dyDescent="0.4">
      <c r="B88" s="16"/>
      <c r="C88" s="295" t="s">
        <v>208</v>
      </c>
      <c r="D88" s="295"/>
      <c r="E88" s="295"/>
      <c r="F88" s="295"/>
      <c r="G88" s="295"/>
      <c r="H88" s="295"/>
      <c r="I88" s="295"/>
      <c r="J88" s="295"/>
      <c r="K88" s="295"/>
      <c r="L88" s="295"/>
      <c r="M88" s="295"/>
      <c r="N88" s="295"/>
      <c r="O88" s="43"/>
      <c r="Q88" s="138"/>
      <c r="R88" s="138"/>
      <c r="S88" s="130"/>
      <c r="T88" s="130"/>
      <c r="U88" s="130"/>
      <c r="V88" s="130"/>
      <c r="W88" s="130"/>
      <c r="X88" s="130"/>
      <c r="Y88" s="130"/>
      <c r="Z88" s="130"/>
      <c r="AA88" s="130"/>
      <c r="AB88" s="130"/>
      <c r="AC88" s="130"/>
      <c r="AD88" s="130"/>
      <c r="AE88" s="138"/>
      <c r="AF88" s="138"/>
      <c r="AG88" s="138"/>
      <c r="AH88" s="138"/>
      <c r="AI88" s="138"/>
      <c r="AJ88" s="138"/>
      <c r="AK88" s="138"/>
      <c r="AL88" s="138"/>
      <c r="AM88" s="138"/>
      <c r="AN88" s="138"/>
    </row>
    <row r="89" spans="1:40" s="3" customFormat="1" ht="21.75" customHeight="1" x14ac:dyDescent="0.4">
      <c r="B89" s="16"/>
      <c r="C89" s="295" t="s">
        <v>209</v>
      </c>
      <c r="D89" s="295"/>
      <c r="E89" s="295"/>
      <c r="F89" s="295"/>
      <c r="G89" s="295"/>
      <c r="H89" s="295"/>
      <c r="I89" s="295"/>
      <c r="J89" s="295"/>
      <c r="K89" s="295"/>
      <c r="L89" s="295"/>
      <c r="M89" s="295"/>
      <c r="N89" s="295"/>
      <c r="O89" s="43"/>
      <c r="Q89" s="138"/>
      <c r="R89" s="138"/>
      <c r="S89" s="130"/>
      <c r="T89" s="130"/>
      <c r="U89" s="130"/>
      <c r="V89" s="130"/>
      <c r="W89" s="130"/>
      <c r="X89" s="130"/>
      <c r="Y89" s="130"/>
      <c r="Z89" s="130"/>
      <c r="AA89" s="130"/>
      <c r="AB89" s="130"/>
      <c r="AC89" s="130"/>
      <c r="AD89" s="130"/>
      <c r="AE89" s="138"/>
      <c r="AF89" s="138"/>
      <c r="AG89" s="138"/>
      <c r="AH89" s="138"/>
      <c r="AI89" s="138"/>
      <c r="AJ89" s="138"/>
      <c r="AK89" s="138"/>
      <c r="AL89" s="138"/>
      <c r="AM89" s="138"/>
      <c r="AN89" s="138"/>
    </row>
    <row r="90" spans="1:40" s="3" customFormat="1" ht="21.75" customHeight="1" x14ac:dyDescent="0.4">
      <c r="B90" s="16"/>
      <c r="C90" s="295" t="s">
        <v>211</v>
      </c>
      <c r="D90" s="295"/>
      <c r="E90" s="295"/>
      <c r="F90" s="295"/>
      <c r="G90" s="295"/>
      <c r="H90" s="295"/>
      <c r="I90" s="295"/>
      <c r="J90" s="295"/>
      <c r="K90" s="295"/>
      <c r="L90" s="295"/>
      <c r="M90" s="295"/>
      <c r="N90" s="295"/>
      <c r="O90" s="43"/>
      <c r="Q90" s="138"/>
      <c r="R90" s="138"/>
      <c r="S90" s="130"/>
      <c r="T90" s="130"/>
      <c r="U90" s="130"/>
      <c r="V90" s="130"/>
      <c r="W90" s="130"/>
      <c r="X90" s="130"/>
      <c r="Y90" s="130"/>
      <c r="Z90" s="130"/>
      <c r="AA90" s="130"/>
      <c r="AB90" s="130"/>
      <c r="AC90" s="130"/>
      <c r="AD90" s="130"/>
      <c r="AE90" s="138"/>
      <c r="AF90" s="138"/>
      <c r="AG90" s="138"/>
      <c r="AH90" s="138"/>
      <c r="AI90" s="138"/>
      <c r="AJ90" s="138"/>
      <c r="AK90" s="138"/>
      <c r="AL90" s="138"/>
      <c r="AM90" s="138"/>
      <c r="AN90" s="138"/>
    </row>
    <row r="91" spans="1:40" s="3" customFormat="1" ht="38.25" customHeight="1" x14ac:dyDescent="0.4">
      <c r="B91" s="16"/>
      <c r="C91" s="295" t="s">
        <v>210</v>
      </c>
      <c r="D91" s="295"/>
      <c r="E91" s="295"/>
      <c r="F91" s="295"/>
      <c r="G91" s="295"/>
      <c r="H91" s="295"/>
      <c r="I91" s="295"/>
      <c r="J91" s="295"/>
      <c r="K91" s="295"/>
      <c r="L91" s="295"/>
      <c r="M91" s="295"/>
      <c r="N91" s="295"/>
      <c r="O91" s="43"/>
      <c r="Q91" s="138"/>
      <c r="R91" s="138"/>
      <c r="S91" s="130"/>
      <c r="T91" s="130"/>
      <c r="U91" s="130"/>
      <c r="V91" s="130"/>
      <c r="W91" s="130"/>
      <c r="X91" s="130"/>
      <c r="Y91" s="130"/>
      <c r="Z91" s="130"/>
      <c r="AA91" s="130"/>
      <c r="AB91" s="130"/>
      <c r="AC91" s="130"/>
      <c r="AD91" s="130"/>
      <c r="AE91" s="138"/>
      <c r="AF91" s="138"/>
      <c r="AG91" s="138"/>
      <c r="AH91" s="138"/>
      <c r="AI91" s="138"/>
      <c r="AJ91" s="138"/>
      <c r="AK91" s="138"/>
      <c r="AL91" s="138"/>
      <c r="AM91" s="138"/>
      <c r="AN91" s="138"/>
    </row>
    <row r="92" spans="1:40" s="2" customFormat="1" ht="21.75" customHeight="1" x14ac:dyDescent="0.4">
      <c r="B92" s="5"/>
      <c r="C92" s="295" t="s">
        <v>192</v>
      </c>
      <c r="D92" s="295"/>
      <c r="E92" s="295"/>
      <c r="F92" s="295"/>
      <c r="G92" s="295"/>
      <c r="H92" s="295"/>
      <c r="I92" s="295"/>
      <c r="J92" s="295"/>
      <c r="K92" s="295"/>
      <c r="L92" s="295"/>
      <c r="M92" s="295"/>
      <c r="N92" s="295"/>
      <c r="O92" s="29"/>
      <c r="Q92" s="134"/>
      <c r="R92" s="134"/>
      <c r="S92" s="126"/>
      <c r="T92" s="126"/>
      <c r="U92" s="126"/>
      <c r="V92" s="126"/>
      <c r="W92" s="126"/>
      <c r="X92" s="126"/>
      <c r="Y92" s="126"/>
      <c r="Z92" s="126"/>
      <c r="AA92" s="126"/>
      <c r="AB92" s="126"/>
      <c r="AC92" s="126"/>
      <c r="AD92" s="126"/>
      <c r="AE92" s="134"/>
      <c r="AF92" s="134"/>
      <c r="AG92" s="134"/>
      <c r="AH92" s="134"/>
      <c r="AI92" s="134"/>
      <c r="AJ92" s="134"/>
      <c r="AK92" s="134"/>
      <c r="AL92" s="134"/>
      <c r="AM92" s="134"/>
      <c r="AN92" s="134"/>
    </row>
    <row r="93" spans="1:40" s="2" customFormat="1" ht="21.75" customHeight="1" x14ac:dyDescent="0.4">
      <c r="B93" s="5"/>
      <c r="C93" s="295" t="s">
        <v>193</v>
      </c>
      <c r="D93" s="295"/>
      <c r="E93" s="295"/>
      <c r="F93" s="295"/>
      <c r="G93" s="295"/>
      <c r="H93" s="295"/>
      <c r="I93" s="295"/>
      <c r="J93" s="295"/>
      <c r="K93" s="295"/>
      <c r="L93" s="295"/>
      <c r="M93" s="295"/>
      <c r="N93" s="295"/>
      <c r="O93" s="29"/>
      <c r="Q93" s="134"/>
      <c r="R93" s="134"/>
      <c r="S93" s="126"/>
      <c r="T93" s="126"/>
      <c r="U93" s="126"/>
      <c r="V93" s="126"/>
      <c r="W93" s="126"/>
      <c r="X93" s="126"/>
      <c r="Y93" s="126"/>
      <c r="Z93" s="126"/>
      <c r="AA93" s="126"/>
      <c r="AB93" s="126"/>
      <c r="AC93" s="126"/>
      <c r="AD93" s="126"/>
      <c r="AE93" s="134"/>
      <c r="AF93" s="134"/>
      <c r="AG93" s="134"/>
      <c r="AH93" s="134"/>
      <c r="AI93" s="134"/>
      <c r="AJ93" s="134"/>
      <c r="AK93" s="134"/>
      <c r="AL93" s="134"/>
      <c r="AM93" s="134"/>
      <c r="AN93" s="134"/>
    </row>
    <row r="94" spans="1:40" s="2" customFormat="1" ht="21.75" customHeight="1" x14ac:dyDescent="0.4">
      <c r="A94" s="19"/>
      <c r="B94" s="20"/>
      <c r="C94" s="295" t="s">
        <v>194</v>
      </c>
      <c r="D94" s="295"/>
      <c r="E94" s="295"/>
      <c r="F94" s="295"/>
      <c r="G94" s="295"/>
      <c r="H94" s="295"/>
      <c r="I94" s="295"/>
      <c r="J94" s="295"/>
      <c r="K94" s="295"/>
      <c r="L94" s="295"/>
      <c r="M94" s="295"/>
      <c r="N94" s="295"/>
      <c r="O94" s="44"/>
      <c r="P94" s="19"/>
      <c r="Q94" s="134"/>
      <c r="R94" s="134"/>
      <c r="S94" s="126"/>
      <c r="T94" s="126"/>
      <c r="U94" s="126"/>
      <c r="V94" s="126"/>
      <c r="W94" s="126"/>
      <c r="X94" s="126"/>
      <c r="Y94" s="126"/>
      <c r="Z94" s="126"/>
      <c r="AA94" s="126"/>
      <c r="AB94" s="126"/>
      <c r="AC94" s="126"/>
      <c r="AD94" s="126"/>
      <c r="AE94" s="134"/>
      <c r="AF94" s="134"/>
      <c r="AG94" s="134"/>
      <c r="AH94" s="134"/>
      <c r="AI94" s="134"/>
      <c r="AJ94" s="134"/>
      <c r="AK94" s="134"/>
      <c r="AL94" s="134"/>
      <c r="AM94" s="134"/>
      <c r="AN94" s="134"/>
    </row>
    <row r="95" spans="1:40" s="2" customFormat="1" ht="36.75" customHeight="1" x14ac:dyDescent="0.4">
      <c r="B95" s="5"/>
      <c r="C95" s="322" t="s">
        <v>195</v>
      </c>
      <c r="D95" s="322"/>
      <c r="E95" s="322"/>
      <c r="F95" s="322"/>
      <c r="G95" s="322"/>
      <c r="H95" s="322"/>
      <c r="I95" s="322"/>
      <c r="J95" s="322"/>
      <c r="K95" s="322"/>
      <c r="L95" s="322"/>
      <c r="M95" s="322"/>
      <c r="N95" s="322"/>
      <c r="O95" s="29"/>
      <c r="Q95" s="134"/>
      <c r="R95" s="134"/>
      <c r="S95" s="126"/>
      <c r="T95" s="126"/>
      <c r="U95" s="126"/>
      <c r="V95" s="126"/>
      <c r="W95" s="126"/>
      <c r="X95" s="126"/>
      <c r="Y95" s="126"/>
      <c r="Z95" s="126"/>
      <c r="AA95" s="126"/>
      <c r="AB95" s="126"/>
      <c r="AC95" s="126"/>
      <c r="AD95" s="126"/>
      <c r="AE95" s="134"/>
      <c r="AF95" s="134"/>
      <c r="AG95" s="134"/>
      <c r="AH95" s="134"/>
      <c r="AI95" s="134"/>
      <c r="AJ95" s="134"/>
      <c r="AK95" s="134"/>
      <c r="AL95" s="134"/>
      <c r="AM95" s="134"/>
      <c r="AN95" s="134"/>
    </row>
    <row r="96" spans="1:40" s="2" customFormat="1" ht="59.25" customHeight="1" x14ac:dyDescent="0.4">
      <c r="B96" s="5"/>
      <c r="C96" s="182" t="s">
        <v>32</v>
      </c>
      <c r="D96" s="184"/>
      <c r="E96" s="319"/>
      <c r="F96" s="320"/>
      <c r="G96" s="320"/>
      <c r="H96" s="321"/>
      <c r="I96" s="26"/>
      <c r="J96" s="45" t="s">
        <v>131</v>
      </c>
      <c r="K96" s="176" t="str">
        <f>IF(LEN($F$8)=0,"",$F$8)</f>
        <v>1011138372</v>
      </c>
      <c r="L96" s="309" t="s">
        <v>249</v>
      </c>
      <c r="M96" s="310"/>
      <c r="N96" s="311"/>
      <c r="O96" s="29"/>
      <c r="Q96" s="134"/>
      <c r="R96" s="134"/>
      <c r="S96" s="126"/>
      <c r="T96" s="126"/>
      <c r="U96" s="126"/>
      <c r="V96" s="126"/>
      <c r="W96" s="126"/>
      <c r="X96" s="126"/>
      <c r="Y96" s="126"/>
      <c r="Z96" s="126"/>
      <c r="AA96" s="126"/>
      <c r="AB96" s="126"/>
      <c r="AC96" s="126"/>
      <c r="AD96" s="126"/>
      <c r="AE96" s="134"/>
      <c r="AF96" s="134"/>
      <c r="AG96" s="134"/>
      <c r="AH96" s="134"/>
      <c r="AI96" s="134"/>
      <c r="AJ96" s="134"/>
      <c r="AK96" s="134"/>
      <c r="AL96" s="134"/>
      <c r="AM96" s="134"/>
      <c r="AN96" s="134"/>
    </row>
    <row r="97" spans="2:40" s="2" customFormat="1" ht="63.75" customHeight="1" thickBot="1" x14ac:dyDescent="0.45">
      <c r="B97" s="5"/>
      <c r="C97" s="315" t="s">
        <v>33</v>
      </c>
      <c r="D97" s="315"/>
      <c r="E97" s="316">
        <f ca="1">TODAY()</f>
        <v>44561</v>
      </c>
      <c r="F97" s="317"/>
      <c r="G97" s="317"/>
      <c r="H97" s="318"/>
      <c r="I97" s="26"/>
      <c r="J97" s="45" t="s">
        <v>9</v>
      </c>
      <c r="K97" s="177" t="str">
        <f>TRIM($K$8)</f>
        <v>Puja Singh</v>
      </c>
      <c r="L97" s="312"/>
      <c r="M97" s="313"/>
      <c r="N97" s="314"/>
      <c r="O97" s="29"/>
      <c r="Q97" s="134"/>
      <c r="R97" s="134"/>
      <c r="S97" s="126"/>
      <c r="T97" s="126"/>
      <c r="U97" s="126"/>
      <c r="V97" s="126"/>
      <c r="W97" s="126"/>
      <c r="X97" s="126"/>
      <c r="Y97" s="126"/>
      <c r="Z97" s="126"/>
      <c r="AA97" s="126"/>
      <c r="AB97" s="126"/>
      <c r="AC97" s="126"/>
      <c r="AD97" s="126"/>
      <c r="AE97" s="134"/>
      <c r="AF97" s="134"/>
      <c r="AG97" s="134"/>
      <c r="AH97" s="134"/>
      <c r="AI97" s="134"/>
      <c r="AJ97" s="134"/>
      <c r="AK97" s="134"/>
      <c r="AL97" s="134"/>
      <c r="AM97" s="134"/>
      <c r="AN97" s="134"/>
    </row>
    <row r="98" spans="2:40" s="2" customFormat="1" ht="71.25" customHeight="1" thickBot="1" x14ac:dyDescent="0.45">
      <c r="B98" s="5"/>
      <c r="C98" s="306" t="s">
        <v>94</v>
      </c>
      <c r="D98" s="307"/>
      <c r="E98" s="307"/>
      <c r="F98" s="307"/>
      <c r="G98" s="307"/>
      <c r="H98" s="307"/>
      <c r="I98" s="307"/>
      <c r="J98" s="307"/>
      <c r="K98" s="307"/>
      <c r="L98" s="307"/>
      <c r="M98" s="307"/>
      <c r="N98" s="308"/>
      <c r="O98" s="29"/>
      <c r="Q98" s="134"/>
      <c r="R98" s="134"/>
      <c r="S98" s="126"/>
      <c r="T98" s="126"/>
      <c r="U98" s="126"/>
      <c r="V98" s="126"/>
      <c r="W98" s="126"/>
      <c r="X98" s="126"/>
      <c r="Y98" s="126"/>
      <c r="Z98" s="126"/>
      <c r="AA98" s="126"/>
      <c r="AB98" s="126"/>
      <c r="AC98" s="126"/>
      <c r="AD98" s="126"/>
      <c r="AE98" s="134"/>
      <c r="AF98" s="134"/>
      <c r="AG98" s="134"/>
      <c r="AH98" s="134"/>
      <c r="AI98" s="134"/>
      <c r="AJ98" s="134"/>
      <c r="AK98" s="134"/>
      <c r="AL98" s="134"/>
      <c r="AM98" s="134"/>
      <c r="AN98" s="134"/>
    </row>
    <row r="99" spans="2:40" s="2" customFormat="1" ht="12.75" customHeight="1" thickBot="1" x14ac:dyDescent="0.45">
      <c r="B99" s="6"/>
      <c r="C99" s="7"/>
      <c r="D99" s="7"/>
      <c r="E99" s="7"/>
      <c r="F99" s="7"/>
      <c r="G99" s="7"/>
      <c r="H99" s="7"/>
      <c r="I99" s="7"/>
      <c r="J99" s="7"/>
      <c r="K99" s="7"/>
      <c r="L99" s="7"/>
      <c r="M99" s="7"/>
      <c r="N99" s="7"/>
      <c r="O99" s="8"/>
      <c r="Q99" s="134"/>
      <c r="R99" s="134"/>
      <c r="S99" s="126"/>
      <c r="T99" s="126"/>
      <c r="U99" s="126"/>
      <c r="V99" s="126"/>
      <c r="W99" s="126"/>
      <c r="X99" s="126"/>
      <c r="Y99" s="126"/>
      <c r="Z99" s="126"/>
      <c r="AA99" s="126"/>
      <c r="AB99" s="126"/>
      <c r="AC99" s="126"/>
      <c r="AD99" s="126"/>
      <c r="AE99" s="134"/>
      <c r="AF99" s="134"/>
      <c r="AG99" s="134"/>
      <c r="AH99" s="134"/>
      <c r="AI99" s="134"/>
      <c r="AJ99" s="134"/>
      <c r="AK99" s="134"/>
      <c r="AL99" s="134"/>
      <c r="AM99" s="134"/>
      <c r="AN99" s="134"/>
    </row>
    <row r="100" spans="2:40" ht="12.75" customHeight="1" x14ac:dyDescent="0.25"/>
  </sheetData>
  <sheetProtection algorithmName="SHA-512" hashValue="8SMN5YGhJwlrUosdCPz/7B31+pE4n2KSor/DdTb3C+iJDVUUechW8XggtylD74vTpW+3+JfYslym8d9QQ39GBQ==" saltValue="iSTDI1xEpKQSruxVXSVW4w==" spinCount="100000" sheet="1" objects="1" scenarios="1" formatCells="0"/>
  <mergeCells count="186">
    <mergeCell ref="D62:D66"/>
    <mergeCell ref="E60:K60"/>
    <mergeCell ref="E61:K61"/>
    <mergeCell ref="L53:M53"/>
    <mergeCell ref="L55:M55"/>
    <mergeCell ref="L58:M58"/>
    <mergeCell ref="L60:M60"/>
    <mergeCell ref="L59:M59"/>
    <mergeCell ref="L62:M62"/>
    <mergeCell ref="E58:H58"/>
    <mergeCell ref="E57:H57"/>
    <mergeCell ref="E56:H56"/>
    <mergeCell ref="E59:K59"/>
    <mergeCell ref="I56:J56"/>
    <mergeCell ref="I58:J58"/>
    <mergeCell ref="D54:D58"/>
    <mergeCell ref="L61:M61"/>
    <mergeCell ref="L64:M64"/>
    <mergeCell ref="E66:H66"/>
    <mergeCell ref="E62:H62"/>
    <mergeCell ref="I62:J62"/>
    <mergeCell ref="I57:J57"/>
    <mergeCell ref="E55:H55"/>
    <mergeCell ref="L56:M56"/>
    <mergeCell ref="C98:N98"/>
    <mergeCell ref="L96:N97"/>
    <mergeCell ref="C97:D97"/>
    <mergeCell ref="E97:H97"/>
    <mergeCell ref="C96:D96"/>
    <mergeCell ref="E96:H96"/>
    <mergeCell ref="C92:N92"/>
    <mergeCell ref="C93:N93"/>
    <mergeCell ref="C94:N94"/>
    <mergeCell ref="C95:N95"/>
    <mergeCell ref="I63:J63"/>
    <mergeCell ref="L68:M68"/>
    <mergeCell ref="L63:M63"/>
    <mergeCell ref="I65:J65"/>
    <mergeCell ref="E71:K71"/>
    <mergeCell ref="E63:H63"/>
    <mergeCell ref="E64:H64"/>
    <mergeCell ref="L70:M70"/>
    <mergeCell ref="E67:K67"/>
    <mergeCell ref="I64:J64"/>
    <mergeCell ref="C89:N89"/>
    <mergeCell ref="C90:N90"/>
    <mergeCell ref="C91:N91"/>
    <mergeCell ref="L81:M81"/>
    <mergeCell ref="E81:K81"/>
    <mergeCell ref="L74:M74"/>
    <mergeCell ref="L73:M73"/>
    <mergeCell ref="B85:C85"/>
    <mergeCell ref="C88:N88"/>
    <mergeCell ref="L82:M82"/>
    <mergeCell ref="E82:K82"/>
    <mergeCell ref="B83:C83"/>
    <mergeCell ref="D83:K83"/>
    <mergeCell ref="D85:K85"/>
    <mergeCell ref="L85:M85"/>
    <mergeCell ref="E76:K76"/>
    <mergeCell ref="E77:K77"/>
    <mergeCell ref="L77:M77"/>
    <mergeCell ref="E80:K80"/>
    <mergeCell ref="L79:M79"/>
    <mergeCell ref="L80:M80"/>
    <mergeCell ref="E79:K79"/>
    <mergeCell ref="L78:M78"/>
    <mergeCell ref="E75:K75"/>
    <mergeCell ref="L75:M75"/>
    <mergeCell ref="L76:M76"/>
    <mergeCell ref="E68:K68"/>
    <mergeCell ref="E74:K74"/>
    <mergeCell ref="L65:M65"/>
    <mergeCell ref="E78:K78"/>
    <mergeCell ref="I66:J66"/>
    <mergeCell ref="E73:K73"/>
    <mergeCell ref="L67:M67"/>
    <mergeCell ref="L72:M72"/>
    <mergeCell ref="L66:M66"/>
    <mergeCell ref="E70:K70"/>
    <mergeCell ref="E72:K72"/>
    <mergeCell ref="L71:M71"/>
    <mergeCell ref="E69:K69"/>
    <mergeCell ref="L69:M69"/>
    <mergeCell ref="E65:H65"/>
    <mergeCell ref="L43:M43"/>
    <mergeCell ref="B21:C21"/>
    <mergeCell ref="L30:M30"/>
    <mergeCell ref="D31:G31"/>
    <mergeCell ref="D15:H16"/>
    <mergeCell ref="D41:G41"/>
    <mergeCell ref="B51:C51"/>
    <mergeCell ref="L57:M57"/>
    <mergeCell ref="I55:J55"/>
    <mergeCell ref="H41:J41"/>
    <mergeCell ref="L41:M41"/>
    <mergeCell ref="I54:J54"/>
    <mergeCell ref="L54:M54"/>
    <mergeCell ref="E54:H54"/>
    <mergeCell ref="L45:M45"/>
    <mergeCell ref="D35:G35"/>
    <mergeCell ref="H35:J35"/>
    <mergeCell ref="L35:M35"/>
    <mergeCell ref="E51:K51"/>
    <mergeCell ref="E52:K52"/>
    <mergeCell ref="D23:G23"/>
    <mergeCell ref="L23:M23"/>
    <mergeCell ref="L38:M38"/>
    <mergeCell ref="I15:J16"/>
    <mergeCell ref="D38:K38"/>
    <mergeCell ref="H23:J23"/>
    <mergeCell ref="H24:J24"/>
    <mergeCell ref="H31:J31"/>
    <mergeCell ref="H32:J32"/>
    <mergeCell ref="H39:J39"/>
    <mergeCell ref="H40:J40"/>
    <mergeCell ref="D34:K34"/>
    <mergeCell ref="L34:M34"/>
    <mergeCell ref="D30:K30"/>
    <mergeCell ref="L31:M31"/>
    <mergeCell ref="D36:G36"/>
    <mergeCell ref="H36:J36"/>
    <mergeCell ref="D26:K26"/>
    <mergeCell ref="L26:M26"/>
    <mergeCell ref="D27:G27"/>
    <mergeCell ref="H27:J27"/>
    <mergeCell ref="L27:M27"/>
    <mergeCell ref="D28:G28"/>
    <mergeCell ref="H28:J28"/>
    <mergeCell ref="L28:M28"/>
    <mergeCell ref="D5:N5"/>
    <mergeCell ref="D6:N6"/>
    <mergeCell ref="D4:N4"/>
    <mergeCell ref="C7:M7"/>
    <mergeCell ref="I12:J12"/>
    <mergeCell ref="L12:M12"/>
    <mergeCell ref="D13:H14"/>
    <mergeCell ref="I13:J14"/>
    <mergeCell ref="K13:K14"/>
    <mergeCell ref="J10:K10"/>
    <mergeCell ref="D9:E9"/>
    <mergeCell ref="F9:H9"/>
    <mergeCell ref="D8:E8"/>
    <mergeCell ref="F8:H8"/>
    <mergeCell ref="B11:C11"/>
    <mergeCell ref="N13:N14"/>
    <mergeCell ref="D12:H12"/>
    <mergeCell ref="D11:H11"/>
    <mergeCell ref="I11:N11"/>
    <mergeCell ref="I9:J9"/>
    <mergeCell ref="I8:J8"/>
    <mergeCell ref="K8:N8"/>
    <mergeCell ref="K9:N9"/>
    <mergeCell ref="D43:K43"/>
    <mergeCell ref="K15:K16"/>
    <mergeCell ref="N15:N16"/>
    <mergeCell ref="D22:K22"/>
    <mergeCell ref="L22:M22"/>
    <mergeCell ref="N17:N18"/>
    <mergeCell ref="D32:G32"/>
    <mergeCell ref="L36:M36"/>
    <mergeCell ref="D21:N21"/>
    <mergeCell ref="D24:G24"/>
    <mergeCell ref="L24:M24"/>
    <mergeCell ref="N39:N40"/>
    <mergeCell ref="D40:G40"/>
    <mergeCell ref="L40:M40"/>
    <mergeCell ref="D39:G39"/>
    <mergeCell ref="L39:M39"/>
    <mergeCell ref="D17:H18"/>
    <mergeCell ref="I17:J18"/>
    <mergeCell ref="K17:K18"/>
    <mergeCell ref="D19:H20"/>
    <mergeCell ref="I19:J20"/>
    <mergeCell ref="K19:K20"/>
    <mergeCell ref="N19:N20"/>
    <mergeCell ref="L32:M32"/>
    <mergeCell ref="E53:K53"/>
    <mergeCell ref="D48:N49"/>
    <mergeCell ref="L52:M52"/>
    <mergeCell ref="L51:M51"/>
    <mergeCell ref="D45:G45"/>
    <mergeCell ref="H45:J45"/>
    <mergeCell ref="D44:G44"/>
    <mergeCell ref="H44:J44"/>
    <mergeCell ref="L44:M44"/>
  </mergeCells>
  <phoneticPr fontId="0" type="noConversion"/>
  <conditionalFormatting sqref="N81 N41:N42 N46">
    <cfRule type="expression" dxfId="204" priority="379" stopIfTrue="1">
      <formula>L41&gt;0</formula>
    </cfRule>
  </conditionalFormatting>
  <conditionalFormatting sqref="F9:H9">
    <cfRule type="expression" dxfId="203" priority="381" stopIfTrue="1">
      <formula>LEN(F9)&gt;0</formula>
    </cfRule>
  </conditionalFormatting>
  <conditionalFormatting sqref="D81 K67:K70 K72">
    <cfRule type="expression" dxfId="202" priority="377">
      <formula>L67&gt;0</formula>
    </cfRule>
  </conditionalFormatting>
  <conditionalFormatting sqref="C81">
    <cfRule type="expression" dxfId="201" priority="374">
      <formula>L81&gt;0</formula>
    </cfRule>
    <cfRule type="expression" dxfId="200" priority="376">
      <formula>M81&gt;0</formula>
    </cfRule>
  </conditionalFormatting>
  <conditionalFormatting sqref="B81">
    <cfRule type="expression" dxfId="199" priority="375">
      <formula>L81&gt;0</formula>
    </cfRule>
  </conditionalFormatting>
  <conditionalFormatting sqref="O81">
    <cfRule type="expression" dxfId="198" priority="373">
      <formula>L81&gt;0</formula>
    </cfRule>
  </conditionalFormatting>
  <conditionalFormatting sqref="N80">
    <cfRule type="expression" dxfId="197" priority="371" stopIfTrue="1">
      <formula>L80&gt;0</formula>
    </cfRule>
  </conditionalFormatting>
  <conditionalFormatting sqref="D80">
    <cfRule type="expression" dxfId="196" priority="369">
      <formula>L80&gt;0</formula>
    </cfRule>
  </conditionalFormatting>
  <conditionalFormatting sqref="C80">
    <cfRule type="expression" dxfId="195" priority="366">
      <formula>L80&gt;0</formula>
    </cfRule>
    <cfRule type="expression" dxfId="194" priority="368">
      <formula>M80&gt;0</formula>
    </cfRule>
  </conditionalFormatting>
  <conditionalFormatting sqref="B80">
    <cfRule type="expression" dxfId="193" priority="367">
      <formula>L80&gt;0</formula>
    </cfRule>
  </conditionalFormatting>
  <conditionalFormatting sqref="O80">
    <cfRule type="expression" dxfId="192" priority="365">
      <formula>L80&gt;0</formula>
    </cfRule>
  </conditionalFormatting>
  <conditionalFormatting sqref="N76:N77 N79">
    <cfRule type="expression" dxfId="191" priority="363" stopIfTrue="1">
      <formula>L76&gt;0</formula>
    </cfRule>
  </conditionalFormatting>
  <conditionalFormatting sqref="L76:M77 L79:M79">
    <cfRule type="expression" dxfId="190" priority="364" stopIfTrue="1">
      <formula>L76&gt;0</formula>
    </cfRule>
  </conditionalFormatting>
  <conditionalFormatting sqref="D76:D77 D79">
    <cfRule type="expression" dxfId="189" priority="361">
      <formula>L76&gt;0</formula>
    </cfRule>
  </conditionalFormatting>
  <conditionalFormatting sqref="C76:C77 C79">
    <cfRule type="expression" dxfId="188" priority="358">
      <formula>L76&gt;0</formula>
    </cfRule>
    <cfRule type="expression" dxfId="187" priority="360">
      <formula>M76&gt;0</formula>
    </cfRule>
  </conditionalFormatting>
  <conditionalFormatting sqref="B76:B77 B79">
    <cfRule type="expression" dxfId="186" priority="359">
      <formula>L76&gt;0</formula>
    </cfRule>
  </conditionalFormatting>
  <conditionalFormatting sqref="O76:O77 O79">
    <cfRule type="expression" dxfId="185" priority="357">
      <formula>L76&gt;0</formula>
    </cfRule>
  </conditionalFormatting>
  <conditionalFormatting sqref="N82:N83">
    <cfRule type="expression" dxfId="184" priority="355" stopIfTrue="1">
      <formula>L82&gt;0</formula>
    </cfRule>
  </conditionalFormatting>
  <conditionalFormatting sqref="L82:M82">
    <cfRule type="expression" dxfId="183" priority="356" stopIfTrue="1">
      <formula>L82&gt;0</formula>
    </cfRule>
  </conditionalFormatting>
  <conditionalFormatting sqref="D82">
    <cfRule type="expression" dxfId="182" priority="353">
      <formula>L82&gt;0</formula>
    </cfRule>
  </conditionalFormatting>
  <conditionalFormatting sqref="C82">
    <cfRule type="expression" dxfId="181" priority="350">
      <formula>L82&gt;0</formula>
    </cfRule>
    <cfRule type="expression" dxfId="180" priority="352">
      <formula>M82&gt;0</formula>
    </cfRule>
  </conditionalFormatting>
  <conditionalFormatting sqref="B82">
    <cfRule type="expression" dxfId="179" priority="351">
      <formula>L82&gt;0</formula>
    </cfRule>
  </conditionalFormatting>
  <conditionalFormatting sqref="O82:O83">
    <cfRule type="expression" dxfId="178" priority="349">
      <formula>L82&gt;0</formula>
    </cfRule>
  </conditionalFormatting>
  <conditionalFormatting sqref="N52">
    <cfRule type="expression" dxfId="177" priority="331" stopIfTrue="1">
      <formula>L52&gt;0</formula>
    </cfRule>
  </conditionalFormatting>
  <conditionalFormatting sqref="L52:M52">
    <cfRule type="expression" dxfId="176" priority="332" stopIfTrue="1">
      <formula>L52&gt;0</formula>
    </cfRule>
  </conditionalFormatting>
  <conditionalFormatting sqref="D52">
    <cfRule type="expression" dxfId="175" priority="329">
      <formula>L52&gt;0</formula>
    </cfRule>
  </conditionalFormatting>
  <conditionalFormatting sqref="C52">
    <cfRule type="expression" dxfId="174" priority="326">
      <formula>L52&gt;0</formula>
    </cfRule>
    <cfRule type="expression" dxfId="173" priority="328">
      <formula>M52&gt;0</formula>
    </cfRule>
  </conditionalFormatting>
  <conditionalFormatting sqref="B52">
    <cfRule type="expression" dxfId="172" priority="327">
      <formula>L52&gt;0</formula>
    </cfRule>
  </conditionalFormatting>
  <conditionalFormatting sqref="O52">
    <cfRule type="expression" dxfId="171" priority="325">
      <formula>L52&gt;0</formula>
    </cfRule>
  </conditionalFormatting>
  <conditionalFormatting sqref="N53">
    <cfRule type="expression" dxfId="170" priority="323" stopIfTrue="1">
      <formula>L53&gt;0</formula>
    </cfRule>
  </conditionalFormatting>
  <conditionalFormatting sqref="L53:M53">
    <cfRule type="expression" dxfId="169" priority="324" stopIfTrue="1">
      <formula>L53&gt;0</formula>
    </cfRule>
  </conditionalFormatting>
  <conditionalFormatting sqref="D53">
    <cfRule type="expression" dxfId="168" priority="321">
      <formula>L53&gt;0</formula>
    </cfRule>
  </conditionalFormatting>
  <conditionalFormatting sqref="C53">
    <cfRule type="expression" dxfId="167" priority="318">
      <formula>L53&gt;0</formula>
    </cfRule>
    <cfRule type="expression" dxfId="166" priority="320">
      <formula>M53&gt;0</formula>
    </cfRule>
  </conditionalFormatting>
  <conditionalFormatting sqref="B53">
    <cfRule type="expression" dxfId="165" priority="319">
      <formula>L53&gt;0</formula>
    </cfRule>
  </conditionalFormatting>
  <conditionalFormatting sqref="O53">
    <cfRule type="expression" dxfId="164" priority="317">
      <formula>L53&gt;0</formula>
    </cfRule>
  </conditionalFormatting>
  <conditionalFormatting sqref="N59">
    <cfRule type="expression" dxfId="163" priority="315" stopIfTrue="1">
      <formula>L59&gt;0</formula>
    </cfRule>
  </conditionalFormatting>
  <conditionalFormatting sqref="L59:M59">
    <cfRule type="expression" dxfId="162" priority="316" stopIfTrue="1">
      <formula>L59&gt;0</formula>
    </cfRule>
  </conditionalFormatting>
  <conditionalFormatting sqref="E67:J70 E72:J72">
    <cfRule type="expression" dxfId="161" priority="314">
      <formula>L67&gt;0</formula>
    </cfRule>
  </conditionalFormatting>
  <conditionalFormatting sqref="D59">
    <cfRule type="expression" dxfId="160" priority="313">
      <formula>L59&gt;0</formula>
    </cfRule>
  </conditionalFormatting>
  <conditionalFormatting sqref="C59">
    <cfRule type="expression" dxfId="159" priority="310">
      <formula>L59&gt;0</formula>
    </cfRule>
    <cfRule type="expression" dxfId="158" priority="312">
      <formula>M59&gt;0</formula>
    </cfRule>
  </conditionalFormatting>
  <conditionalFormatting sqref="B59">
    <cfRule type="expression" dxfId="157" priority="311">
      <formula>L59&gt;0</formula>
    </cfRule>
  </conditionalFormatting>
  <conditionalFormatting sqref="O59">
    <cfRule type="expression" dxfId="156" priority="309">
      <formula>L59&gt;0</formula>
    </cfRule>
  </conditionalFormatting>
  <conditionalFormatting sqref="N60">
    <cfRule type="expression" dxfId="155" priority="307" stopIfTrue="1">
      <formula>L60&gt;0</formula>
    </cfRule>
  </conditionalFormatting>
  <conditionalFormatting sqref="L60:M60">
    <cfRule type="expression" dxfId="154" priority="308" stopIfTrue="1">
      <formula>L60&gt;0</formula>
    </cfRule>
  </conditionalFormatting>
  <conditionalFormatting sqref="D60">
    <cfRule type="expression" dxfId="153" priority="305">
      <formula>L60&gt;0</formula>
    </cfRule>
  </conditionalFormatting>
  <conditionalFormatting sqref="C60">
    <cfRule type="expression" dxfId="152" priority="302">
      <formula>L60&gt;0</formula>
    </cfRule>
    <cfRule type="expression" dxfId="151" priority="304">
      <formula>M60&gt;0</formula>
    </cfRule>
  </conditionalFormatting>
  <conditionalFormatting sqref="B60">
    <cfRule type="expression" dxfId="150" priority="303">
      <formula>L60&gt;0</formula>
    </cfRule>
  </conditionalFormatting>
  <conditionalFormatting sqref="O60">
    <cfRule type="expression" dxfId="149" priority="301">
      <formula>L60&gt;0</formula>
    </cfRule>
  </conditionalFormatting>
  <conditionalFormatting sqref="N61">
    <cfRule type="expression" dxfId="148" priority="299" stopIfTrue="1">
      <formula>L61&gt;0</formula>
    </cfRule>
  </conditionalFormatting>
  <conditionalFormatting sqref="L61:M61">
    <cfRule type="expression" dxfId="147" priority="300" stopIfTrue="1">
      <formula>L61&gt;0</formula>
    </cfRule>
  </conditionalFormatting>
  <conditionalFormatting sqref="D61">
    <cfRule type="expression" dxfId="146" priority="297">
      <formula>L61&gt;0</formula>
    </cfRule>
  </conditionalFormatting>
  <conditionalFormatting sqref="C61">
    <cfRule type="expression" dxfId="145" priority="294">
      <formula>L61&gt;0</formula>
    </cfRule>
    <cfRule type="expression" dxfId="144" priority="296">
      <formula>M61&gt;0</formula>
    </cfRule>
  </conditionalFormatting>
  <conditionalFormatting sqref="B61">
    <cfRule type="expression" dxfId="143" priority="295">
      <formula>L61&gt;0</formula>
    </cfRule>
  </conditionalFormatting>
  <conditionalFormatting sqref="O61">
    <cfRule type="expression" dxfId="142" priority="293">
      <formula>L61&gt;0</formula>
    </cfRule>
  </conditionalFormatting>
  <conditionalFormatting sqref="N67">
    <cfRule type="expression" dxfId="141" priority="291" stopIfTrue="1">
      <formula>L67&gt;0</formula>
    </cfRule>
  </conditionalFormatting>
  <conditionalFormatting sqref="L67:M67">
    <cfRule type="expression" dxfId="140" priority="292" stopIfTrue="1">
      <formula>L67&gt;0</formula>
    </cfRule>
  </conditionalFormatting>
  <conditionalFormatting sqref="D67">
    <cfRule type="expression" dxfId="139" priority="289">
      <formula>L67&gt;0</formula>
    </cfRule>
  </conditionalFormatting>
  <conditionalFormatting sqref="C67">
    <cfRule type="expression" dxfId="138" priority="286">
      <formula>L67&gt;0</formula>
    </cfRule>
    <cfRule type="expression" dxfId="137" priority="288">
      <formula>M67&gt;0</formula>
    </cfRule>
  </conditionalFormatting>
  <conditionalFormatting sqref="B67">
    <cfRule type="expression" dxfId="136" priority="287">
      <formula>L67&gt;0</formula>
    </cfRule>
  </conditionalFormatting>
  <conditionalFormatting sqref="O67">
    <cfRule type="expression" dxfId="135" priority="285">
      <formula>L67&gt;0</formula>
    </cfRule>
  </conditionalFormatting>
  <conditionalFormatting sqref="N68">
    <cfRule type="expression" dxfId="134" priority="283" stopIfTrue="1">
      <formula>L68&gt;0</formula>
    </cfRule>
  </conditionalFormatting>
  <conditionalFormatting sqref="L68:M68">
    <cfRule type="expression" dxfId="133" priority="284" stopIfTrue="1">
      <formula>L68&gt;0</formula>
    </cfRule>
  </conditionalFormatting>
  <conditionalFormatting sqref="D68">
    <cfRule type="expression" dxfId="132" priority="281">
      <formula>L68&gt;0</formula>
    </cfRule>
  </conditionalFormatting>
  <conditionalFormatting sqref="C68">
    <cfRule type="expression" dxfId="131" priority="278">
      <formula>L68&gt;0</formula>
    </cfRule>
    <cfRule type="expression" dxfId="130" priority="280">
      <formula>M68&gt;0</formula>
    </cfRule>
  </conditionalFormatting>
  <conditionalFormatting sqref="B68">
    <cfRule type="expression" dxfId="129" priority="279">
      <formula>L68&gt;0</formula>
    </cfRule>
  </conditionalFormatting>
  <conditionalFormatting sqref="O68">
    <cfRule type="expression" dxfId="128" priority="277">
      <formula>L68&gt;0</formula>
    </cfRule>
  </conditionalFormatting>
  <conditionalFormatting sqref="N70">
    <cfRule type="expression" dxfId="127" priority="275" stopIfTrue="1">
      <formula>L70&gt;0</formula>
    </cfRule>
  </conditionalFormatting>
  <conditionalFormatting sqref="L70:M70">
    <cfRule type="expression" dxfId="126" priority="276" stopIfTrue="1">
      <formula>L70&gt;0</formula>
    </cfRule>
  </conditionalFormatting>
  <conditionalFormatting sqref="D70">
    <cfRule type="expression" dxfId="125" priority="273">
      <formula>L70&gt;0</formula>
    </cfRule>
  </conditionalFormatting>
  <conditionalFormatting sqref="C70">
    <cfRule type="expression" dxfId="124" priority="270">
      <formula>L70&gt;0</formula>
    </cfRule>
    <cfRule type="expression" dxfId="123" priority="272">
      <formula>M70&gt;0</formula>
    </cfRule>
  </conditionalFormatting>
  <conditionalFormatting sqref="B70">
    <cfRule type="expression" dxfId="122" priority="271">
      <formula>L70&gt;0</formula>
    </cfRule>
  </conditionalFormatting>
  <conditionalFormatting sqref="O70">
    <cfRule type="expression" dxfId="121" priority="269">
      <formula>L70&gt;0</formula>
    </cfRule>
  </conditionalFormatting>
  <conditionalFormatting sqref="D74">
    <cfRule type="expression" dxfId="120" priority="257">
      <formula>L74&gt;0</formula>
    </cfRule>
  </conditionalFormatting>
  <conditionalFormatting sqref="C74">
    <cfRule type="expression" dxfId="119" priority="254">
      <formula>L74&gt;0</formula>
    </cfRule>
    <cfRule type="expression" dxfId="118" priority="256">
      <formula>M74&gt;0</formula>
    </cfRule>
  </conditionalFormatting>
  <conditionalFormatting sqref="B74">
    <cfRule type="expression" dxfId="117" priority="255">
      <formula>L74&gt;0</formula>
    </cfRule>
  </conditionalFormatting>
  <conditionalFormatting sqref="O74">
    <cfRule type="expression" dxfId="116" priority="253">
      <formula>L74&gt;0</formula>
    </cfRule>
  </conditionalFormatting>
  <conditionalFormatting sqref="C6 C5:D5 C4">
    <cfRule type="cellIs" dxfId="115" priority="240" stopIfTrue="1" operator="equal">
      <formula>"ADDITIONAL"</formula>
    </cfRule>
  </conditionalFormatting>
  <conditionalFormatting sqref="L81:M81">
    <cfRule type="expression" dxfId="114" priority="232" stopIfTrue="1">
      <formula>L81&gt;0</formula>
    </cfRule>
  </conditionalFormatting>
  <conditionalFormatting sqref="N78">
    <cfRule type="expression" dxfId="113" priority="227" stopIfTrue="1">
      <formula>L78&gt;0</formula>
    </cfRule>
  </conditionalFormatting>
  <conditionalFormatting sqref="D78">
    <cfRule type="expression" dxfId="112" priority="226">
      <formula>L78&gt;0</formula>
    </cfRule>
  </conditionalFormatting>
  <conditionalFormatting sqref="C78">
    <cfRule type="expression" dxfId="111" priority="223">
      <formula>L78&gt;0</formula>
    </cfRule>
    <cfRule type="expression" dxfId="110" priority="225">
      <formula>M78&gt;0</formula>
    </cfRule>
  </conditionalFormatting>
  <conditionalFormatting sqref="B78">
    <cfRule type="expression" dxfId="109" priority="224">
      <formula>L78&gt;0</formula>
    </cfRule>
  </conditionalFormatting>
  <conditionalFormatting sqref="O78">
    <cfRule type="expression" dxfId="108" priority="222">
      <formula>L78&gt;0</formula>
    </cfRule>
  </conditionalFormatting>
  <conditionalFormatting sqref="N71">
    <cfRule type="expression" dxfId="107" priority="219" stopIfTrue="1">
      <formula>L71&gt;0</formula>
    </cfRule>
  </conditionalFormatting>
  <conditionalFormatting sqref="L71:M71">
    <cfRule type="expression" dxfId="106" priority="220" stopIfTrue="1">
      <formula>L71&gt;0</formula>
    </cfRule>
  </conditionalFormatting>
  <conditionalFormatting sqref="D71">
    <cfRule type="expression" dxfId="105" priority="217">
      <formula>L71&gt;0</formula>
    </cfRule>
  </conditionalFormatting>
  <conditionalFormatting sqref="C71">
    <cfRule type="expression" dxfId="104" priority="214">
      <formula>L71&gt;0</formula>
    </cfRule>
    <cfRule type="expression" dxfId="103" priority="216">
      <formula>M71&gt;0</formula>
    </cfRule>
  </conditionalFormatting>
  <conditionalFormatting sqref="B71">
    <cfRule type="expression" dxfId="102" priority="215">
      <formula>L71&gt;0</formula>
    </cfRule>
  </conditionalFormatting>
  <conditionalFormatting sqref="O71">
    <cfRule type="expression" dxfId="101" priority="213">
      <formula>L71&gt;0</formula>
    </cfRule>
  </conditionalFormatting>
  <conditionalFormatting sqref="N72">
    <cfRule type="expression" dxfId="100" priority="211" stopIfTrue="1">
      <formula>L72&gt;0</formula>
    </cfRule>
  </conditionalFormatting>
  <conditionalFormatting sqref="L72:M72">
    <cfRule type="expression" dxfId="99" priority="212" stopIfTrue="1">
      <formula>L72&gt;0</formula>
    </cfRule>
  </conditionalFormatting>
  <conditionalFormatting sqref="D72">
    <cfRule type="expression" dxfId="98" priority="209">
      <formula>L72&gt;0</formula>
    </cfRule>
  </conditionalFormatting>
  <conditionalFormatting sqref="E76:K76">
    <cfRule type="expression" dxfId="97" priority="203">
      <formula>$L$76&gt;0</formula>
    </cfRule>
  </conditionalFormatting>
  <conditionalFormatting sqref="E77:K77">
    <cfRule type="expression" dxfId="96" priority="202">
      <formula>$L$77&gt;0</formula>
    </cfRule>
  </conditionalFormatting>
  <conditionalFormatting sqref="E78:K78">
    <cfRule type="expression" dxfId="95" priority="201">
      <formula>$L$78&gt;0</formula>
    </cfRule>
  </conditionalFormatting>
  <conditionalFormatting sqref="E79:K79">
    <cfRule type="expression" dxfId="94" priority="200">
      <formula>$L$79&gt;0</formula>
    </cfRule>
  </conditionalFormatting>
  <conditionalFormatting sqref="E80:K80">
    <cfRule type="expression" dxfId="93" priority="199">
      <formula>$L$80&gt;0</formula>
    </cfRule>
  </conditionalFormatting>
  <conditionalFormatting sqref="E81:K81">
    <cfRule type="expression" dxfId="92" priority="198">
      <formula>$L$81&gt;0</formula>
    </cfRule>
  </conditionalFormatting>
  <conditionalFormatting sqref="E82:K82">
    <cfRule type="expression" dxfId="91" priority="197">
      <formula>$L$82&gt;0</formula>
    </cfRule>
  </conditionalFormatting>
  <conditionalFormatting sqref="L80:M80">
    <cfRule type="expression" dxfId="90" priority="194" stopIfTrue="1">
      <formula>L80&gt;0</formula>
    </cfRule>
  </conditionalFormatting>
  <conditionalFormatting sqref="L78:M78">
    <cfRule type="expression" dxfId="89" priority="193" stopIfTrue="1">
      <formula>L78&gt;0</formula>
    </cfRule>
  </conditionalFormatting>
  <conditionalFormatting sqref="N69">
    <cfRule type="expression" dxfId="88" priority="188" stopIfTrue="1">
      <formula>L69&gt;0</formula>
    </cfRule>
  </conditionalFormatting>
  <conditionalFormatting sqref="L69:M69">
    <cfRule type="expression" dxfId="87" priority="189" stopIfTrue="1">
      <formula>L69&gt;0</formula>
    </cfRule>
  </conditionalFormatting>
  <conditionalFormatting sqref="D69">
    <cfRule type="expression" dxfId="86" priority="186">
      <formula>L69&gt;0</formula>
    </cfRule>
  </conditionalFormatting>
  <conditionalFormatting sqref="C69">
    <cfRule type="expression" dxfId="85" priority="183">
      <formula>L69&gt;0</formula>
    </cfRule>
    <cfRule type="expression" dxfId="84" priority="185">
      <formula>M69&gt;0</formula>
    </cfRule>
  </conditionalFormatting>
  <conditionalFormatting sqref="B69">
    <cfRule type="expression" dxfId="83" priority="184">
      <formula>L69&gt;0</formula>
    </cfRule>
  </conditionalFormatting>
  <conditionalFormatting sqref="O69">
    <cfRule type="expression" dxfId="82" priority="182">
      <formula>L69&gt;0</formula>
    </cfRule>
  </conditionalFormatting>
  <conditionalFormatting sqref="D6">
    <cfRule type="cellIs" dxfId="81" priority="179" stopIfTrue="1" operator="equal">
      <formula>"ADDITIONAL"</formula>
    </cfRule>
  </conditionalFormatting>
  <conditionalFormatting sqref="I13:J16 M13:M16">
    <cfRule type="expression" dxfId="80" priority="178" stopIfTrue="1">
      <formula>I13&gt;0</formula>
    </cfRule>
  </conditionalFormatting>
  <conditionalFormatting sqref="K17:K18">
    <cfRule type="expression" dxfId="79" priority="174" stopIfTrue="1">
      <formula>"I50&gt;8333"</formula>
    </cfRule>
  </conditionalFormatting>
  <conditionalFormatting sqref="N22:N23">
    <cfRule type="expression" dxfId="78" priority="167" stopIfTrue="1">
      <formula>L22&gt;0</formula>
    </cfRule>
  </conditionalFormatting>
  <conditionalFormatting sqref="N38:N39">
    <cfRule type="expression" dxfId="77" priority="169" stopIfTrue="1">
      <formula>L38&lt;&gt;0</formula>
    </cfRule>
  </conditionalFormatting>
  <conditionalFormatting sqref="H23 L22:M22 H39:H40 L38:M40 L46:M46 H46 H42 L42:M42">
    <cfRule type="expression" dxfId="76" priority="168" stopIfTrue="1">
      <formula>H22&gt;0</formula>
    </cfRule>
  </conditionalFormatting>
  <conditionalFormatting sqref="B22">
    <cfRule type="expression" dxfId="75" priority="166">
      <formula>L22&gt;0</formula>
    </cfRule>
  </conditionalFormatting>
  <conditionalFormatting sqref="N24">
    <cfRule type="expression" dxfId="74" priority="159" stopIfTrue="1">
      <formula>L24&gt;0</formula>
    </cfRule>
  </conditionalFormatting>
  <conditionalFormatting sqref="H24 L24:M24">
    <cfRule type="expression" dxfId="73" priority="160" stopIfTrue="1">
      <formula>H24&gt;0</formula>
    </cfRule>
  </conditionalFormatting>
  <conditionalFormatting sqref="N31">
    <cfRule type="expression" dxfId="72" priority="157" stopIfTrue="1">
      <formula>L31&gt;0</formula>
    </cfRule>
  </conditionalFormatting>
  <conditionalFormatting sqref="H31 L30:M30">
    <cfRule type="expression" dxfId="71" priority="158" stopIfTrue="1">
      <formula>H30&gt;0</formula>
    </cfRule>
  </conditionalFormatting>
  <conditionalFormatting sqref="B30">
    <cfRule type="expression" dxfId="70" priority="156">
      <formula>L30&gt;0</formula>
    </cfRule>
  </conditionalFormatting>
  <conditionalFormatting sqref="O30">
    <cfRule type="expression" dxfId="69" priority="154">
      <formula>L30&gt;0</formula>
    </cfRule>
  </conditionalFormatting>
  <conditionalFormatting sqref="N32:N33">
    <cfRule type="expression" dxfId="68" priority="152" stopIfTrue="1">
      <formula>L32&gt;0</formula>
    </cfRule>
  </conditionalFormatting>
  <conditionalFormatting sqref="H32:H33 L32:M33">
    <cfRule type="expression" dxfId="67" priority="153" stopIfTrue="1">
      <formula>H32&gt;0</formula>
    </cfRule>
  </conditionalFormatting>
  <conditionalFormatting sqref="F8:H8">
    <cfRule type="expression" dxfId="66" priority="147" stopIfTrue="1">
      <formula>LEN(F8)&gt;0</formula>
    </cfRule>
  </conditionalFormatting>
  <conditionalFormatting sqref="I17:J18">
    <cfRule type="expression" dxfId="65" priority="146" stopIfTrue="1">
      <formula>I17&gt;0</formula>
    </cfRule>
  </conditionalFormatting>
  <conditionalFormatting sqref="D22">
    <cfRule type="expression" dxfId="64" priority="140">
      <formula>L22&gt;0</formula>
    </cfRule>
  </conditionalFormatting>
  <conditionalFormatting sqref="D4">
    <cfRule type="cellIs" dxfId="63" priority="134" stopIfTrue="1" operator="equal">
      <formula>"ADDITIONAL"</formula>
    </cfRule>
  </conditionalFormatting>
  <conditionalFormatting sqref="L96:N97">
    <cfRule type="cellIs" dxfId="62" priority="93" operator="notEqual">
      <formula>"Signature :"</formula>
    </cfRule>
  </conditionalFormatting>
  <conditionalFormatting sqref="K15:K16">
    <cfRule type="expression" dxfId="61" priority="90" stopIfTrue="1">
      <formula>"I50&gt;8333"</formula>
    </cfRule>
  </conditionalFormatting>
  <conditionalFormatting sqref="K19:K20">
    <cfRule type="expression" dxfId="60" priority="87" stopIfTrue="1">
      <formula>"I50&gt;8333"</formula>
    </cfRule>
  </conditionalFormatting>
  <conditionalFormatting sqref="I19:J20">
    <cfRule type="expression" dxfId="59" priority="86" stopIfTrue="1">
      <formula>I19&gt;0</formula>
    </cfRule>
  </conditionalFormatting>
  <conditionalFormatting sqref="L85">
    <cfRule type="expression" dxfId="58" priority="82" stopIfTrue="1">
      <formula>L85&gt;0</formula>
    </cfRule>
  </conditionalFormatting>
  <conditionalFormatting sqref="L74:M74">
    <cfRule type="expression" dxfId="57" priority="78" stopIfTrue="1">
      <formula>L74&gt;0</formula>
    </cfRule>
  </conditionalFormatting>
  <conditionalFormatting sqref="N74">
    <cfRule type="expression" dxfId="56" priority="77" stopIfTrue="1">
      <formula>L74&gt;0</formula>
    </cfRule>
  </conditionalFormatting>
  <conditionalFormatting sqref="L83">
    <cfRule type="expression" dxfId="55" priority="76" stopIfTrue="1">
      <formula>J83&gt;0</formula>
    </cfRule>
  </conditionalFormatting>
  <conditionalFormatting sqref="M83">
    <cfRule type="expression" dxfId="54" priority="75" stopIfTrue="1">
      <formula>K83&gt;0</formula>
    </cfRule>
  </conditionalFormatting>
  <conditionalFormatting sqref="N27">
    <cfRule type="expression" dxfId="53" priority="66" stopIfTrue="1">
      <formula>L27&gt;0</formula>
    </cfRule>
  </conditionalFormatting>
  <conditionalFormatting sqref="H27">
    <cfRule type="expression" dxfId="52" priority="67" stopIfTrue="1">
      <formula>H27&gt;0</formula>
    </cfRule>
  </conditionalFormatting>
  <conditionalFormatting sqref="B26">
    <cfRule type="expression" dxfId="51" priority="65">
      <formula>L26&gt;0</formula>
    </cfRule>
  </conditionalFormatting>
  <conditionalFormatting sqref="O26">
    <cfRule type="expression" dxfId="50" priority="63">
      <formula>L26&gt;0</formula>
    </cfRule>
  </conditionalFormatting>
  <conditionalFormatting sqref="N28:N29">
    <cfRule type="expression" dxfId="49" priority="61" stopIfTrue="1">
      <formula>L28&gt;0</formula>
    </cfRule>
  </conditionalFormatting>
  <conditionalFormatting sqref="H28:H29 L28:M29">
    <cfRule type="expression" dxfId="48" priority="62" stopIfTrue="1">
      <formula>H28&gt;0</formula>
    </cfRule>
  </conditionalFormatting>
  <conditionalFormatting sqref="H37 L37:M37">
    <cfRule type="expression" dxfId="47" priority="60" stopIfTrue="1">
      <formula>H37&gt;0</formula>
    </cfRule>
  </conditionalFormatting>
  <conditionalFormatting sqref="N37">
    <cfRule type="expression" dxfId="46" priority="59" stopIfTrue="1">
      <formula>L37&gt;0</formula>
    </cfRule>
  </conditionalFormatting>
  <conditionalFormatting sqref="L34:M35">
    <cfRule type="expression" dxfId="45" priority="58" stopIfTrue="1">
      <formula>L34&gt;0</formula>
    </cfRule>
  </conditionalFormatting>
  <conditionalFormatting sqref="O34">
    <cfRule type="expression" dxfId="44" priority="54">
      <formula>L34&gt;0</formula>
    </cfRule>
  </conditionalFormatting>
  <conditionalFormatting sqref="N43:N44">
    <cfRule type="expression" dxfId="43" priority="50" stopIfTrue="1">
      <formula>L43&gt;0</formula>
    </cfRule>
  </conditionalFormatting>
  <conditionalFormatting sqref="H36 L36:M36">
    <cfRule type="expression" dxfId="42" priority="53" stopIfTrue="1">
      <formula>H36&gt;0</formula>
    </cfRule>
  </conditionalFormatting>
  <conditionalFormatting sqref="O43">
    <cfRule type="expression" dxfId="41" priority="47">
      <formula>L43&gt;0</formula>
    </cfRule>
  </conditionalFormatting>
  <conditionalFormatting sqref="N45">
    <cfRule type="expression" dxfId="40" priority="45" stopIfTrue="1">
      <formula>L45&gt;0</formula>
    </cfRule>
  </conditionalFormatting>
  <conditionalFormatting sqref="H45 L45:M45">
    <cfRule type="expression" dxfId="39" priority="46" stopIfTrue="1">
      <formula>H45&gt;0</formula>
    </cfRule>
  </conditionalFormatting>
  <conditionalFormatting sqref="L43:M43">
    <cfRule type="expression" dxfId="38" priority="44" stopIfTrue="1">
      <formula>L43&gt;0</formula>
    </cfRule>
  </conditionalFormatting>
  <conditionalFormatting sqref="L26:M26">
    <cfRule type="expression" dxfId="37" priority="43" stopIfTrue="1">
      <formula>L26&gt;0</formula>
    </cfRule>
  </conditionalFormatting>
  <conditionalFormatting sqref="L31:M31">
    <cfRule type="expression" dxfId="36" priority="42" stopIfTrue="1">
      <formula>L31&gt;0</formula>
    </cfRule>
  </conditionalFormatting>
  <conditionalFormatting sqref="L27:M27">
    <cfRule type="expression" dxfId="35" priority="41" stopIfTrue="1">
      <formula>L27&gt;0</formula>
    </cfRule>
  </conditionalFormatting>
  <conditionalFormatting sqref="L23:M23">
    <cfRule type="expression" dxfId="34" priority="40" stopIfTrue="1">
      <formula>L23&gt;0</formula>
    </cfRule>
  </conditionalFormatting>
  <conditionalFormatting sqref="L44:M44">
    <cfRule type="expression" dxfId="33" priority="39" stopIfTrue="1">
      <formula>L44&gt;0</formula>
    </cfRule>
  </conditionalFormatting>
  <conditionalFormatting sqref="D26">
    <cfRule type="expression" dxfId="32" priority="37">
      <formula>L26&gt;0</formula>
    </cfRule>
  </conditionalFormatting>
  <conditionalFormatting sqref="D30">
    <cfRule type="expression" dxfId="31" priority="36">
      <formula>L30&gt;0</formula>
    </cfRule>
  </conditionalFormatting>
  <conditionalFormatting sqref="D38">
    <cfRule type="expression" dxfId="30" priority="34">
      <formula>L38&gt;0</formula>
    </cfRule>
  </conditionalFormatting>
  <conditionalFormatting sqref="N3">
    <cfRule type="cellIs" dxfId="29" priority="31" operator="notEqual">
      <formula>"Choose Category"</formula>
    </cfRule>
  </conditionalFormatting>
  <conditionalFormatting sqref="N35">
    <cfRule type="expression" dxfId="28" priority="30" stopIfTrue="1">
      <formula>L35&gt;0</formula>
    </cfRule>
  </conditionalFormatting>
  <conditionalFormatting sqref="N36">
    <cfRule type="expression" dxfId="27" priority="29" stopIfTrue="1">
      <formula>L36&gt;0</formula>
    </cfRule>
  </conditionalFormatting>
  <conditionalFormatting sqref="M17:M18">
    <cfRule type="expression" dxfId="26" priority="28" stopIfTrue="1">
      <formula>M17&gt;0</formula>
    </cfRule>
  </conditionalFormatting>
  <conditionalFormatting sqref="M19:M20">
    <cfRule type="expression" dxfId="25" priority="27" stopIfTrue="1">
      <formula>M19&gt;0</formula>
    </cfRule>
  </conditionalFormatting>
  <conditionalFormatting sqref="N30">
    <cfRule type="expression" dxfId="24" priority="26" stopIfTrue="1">
      <formula>L30&gt;0</formula>
    </cfRule>
  </conditionalFormatting>
  <conditionalFormatting sqref="N26">
    <cfRule type="expression" dxfId="23" priority="25" stopIfTrue="1">
      <formula>L26&gt;0</formula>
    </cfRule>
  </conditionalFormatting>
  <conditionalFormatting sqref="H35">
    <cfRule type="expression" dxfId="22" priority="24" stopIfTrue="1">
      <formula>H35&gt;0</formula>
    </cfRule>
  </conditionalFormatting>
  <conditionalFormatting sqref="N85">
    <cfRule type="expression" dxfId="21" priority="23" stopIfTrue="1">
      <formula>L85&gt;0</formula>
    </cfRule>
  </conditionalFormatting>
  <conditionalFormatting sqref="H41">
    <cfRule type="expression" dxfId="20" priority="22" stopIfTrue="1">
      <formula>H41&gt;0</formula>
    </cfRule>
  </conditionalFormatting>
  <conditionalFormatting sqref="L41:M41">
    <cfRule type="expression" dxfId="19" priority="21" stopIfTrue="1">
      <formula>L41&gt;0</formula>
    </cfRule>
  </conditionalFormatting>
  <conditionalFormatting sqref="D34">
    <cfRule type="expression" dxfId="18" priority="19">
      <formula>L34&gt;0</formula>
    </cfRule>
  </conditionalFormatting>
  <conditionalFormatting sqref="H44">
    <cfRule type="expression" dxfId="17" priority="18" stopIfTrue="1">
      <formula>H44&gt;0</formula>
    </cfRule>
  </conditionalFormatting>
  <conditionalFormatting sqref="N34">
    <cfRule type="expression" dxfId="16" priority="17" stopIfTrue="1">
      <formula>L34&gt;0</formula>
    </cfRule>
  </conditionalFormatting>
  <conditionalFormatting sqref="D43">
    <cfRule type="expression" dxfId="15" priority="16">
      <formula>L43&gt;0</formula>
    </cfRule>
  </conditionalFormatting>
  <conditionalFormatting sqref="K52">
    <cfRule type="expression" dxfId="14" priority="15">
      <formula>S52&gt;0</formula>
    </cfRule>
  </conditionalFormatting>
  <conditionalFormatting sqref="E52:J52">
    <cfRule type="expression" dxfId="13" priority="14">
      <formula>L52&gt;0</formula>
    </cfRule>
  </conditionalFormatting>
  <conditionalFormatting sqref="K53">
    <cfRule type="expression" dxfId="12" priority="13">
      <formula>S53&gt;0</formula>
    </cfRule>
  </conditionalFormatting>
  <conditionalFormatting sqref="E53:J53">
    <cfRule type="expression" dxfId="11" priority="12">
      <formula>L53&gt;0</formula>
    </cfRule>
  </conditionalFormatting>
  <conditionalFormatting sqref="K59">
    <cfRule type="expression" dxfId="10" priority="11">
      <formula>S59&gt;0</formula>
    </cfRule>
  </conditionalFormatting>
  <conditionalFormatting sqref="E59:J59">
    <cfRule type="expression" dxfId="9" priority="10">
      <formula>L59&gt;0</formula>
    </cfRule>
  </conditionalFormatting>
  <conditionalFormatting sqref="K60">
    <cfRule type="expression" dxfId="8" priority="9">
      <formula>S60&gt;0</formula>
    </cfRule>
  </conditionalFormatting>
  <conditionalFormatting sqref="E60:J60">
    <cfRule type="expression" dxfId="7" priority="8">
      <formula>L60&gt;0</formula>
    </cfRule>
  </conditionalFormatting>
  <conditionalFormatting sqref="K61">
    <cfRule type="expression" dxfId="6" priority="7">
      <formula>S61&gt;0</formula>
    </cfRule>
  </conditionalFormatting>
  <conditionalFormatting sqref="E61:J61">
    <cfRule type="expression" dxfId="5" priority="6">
      <formula>L61&gt;0</formula>
    </cfRule>
  </conditionalFormatting>
  <conditionalFormatting sqref="K71">
    <cfRule type="expression" dxfId="4" priority="5">
      <formula>S71&gt;0</formula>
    </cfRule>
  </conditionalFormatting>
  <conditionalFormatting sqref="E71:J71">
    <cfRule type="expression" dxfId="3" priority="4">
      <formula>L71&gt;0</formula>
    </cfRule>
  </conditionalFormatting>
  <conditionalFormatting sqref="K74">
    <cfRule type="expression" dxfId="2" priority="3">
      <formula>S74&gt;0</formula>
    </cfRule>
  </conditionalFormatting>
  <conditionalFormatting sqref="E74:J74">
    <cfRule type="expression" dxfId="1" priority="2">
      <formula>L74&gt;0</formula>
    </cfRule>
  </conditionalFormatting>
  <conditionalFormatting sqref="K13:K14">
    <cfRule type="expression" dxfId="0" priority="1" stopIfTrue="1">
      <formula>"I50&gt;8333"</formula>
    </cfRule>
  </conditionalFormatting>
  <dataValidations count="28">
    <dataValidation type="whole" operator="greaterThanOrEqual" allowBlank="1" showInputMessage="1" showErrorMessage="1" sqref="I13:J20" xr:uid="{00000000-0002-0000-0000-000000000000}">
      <formula1>0</formula1>
    </dataValidation>
    <dataValidation type="whole" allowBlank="1" showInputMessage="1" showErrorMessage="1" sqref="L76:M78 L52:M52 L59:M60 L82:M83 L67:M68 L39:M40 H39:H40 L70:M72" xr:uid="{00000000-0002-0000-0000-000001000000}">
      <formula1>0</formula1>
      <formula2>99999999999</formula2>
    </dataValidation>
    <dataValidation type="list" allowBlank="1" showInputMessage="1" showErrorMessage="1" sqref="N77" xr:uid="{00000000-0002-0000-0000-000002000000}">
      <formula1>"Yes,No"</formula1>
    </dataValidation>
    <dataValidation type="textLength" allowBlank="1" showInputMessage="1" showErrorMessage="1" error="Please enter 10 digit GEID" sqref="F8:H8" xr:uid="{00000000-0002-0000-0000-000003000000}">
      <formula1>10</formula1>
      <formula2>10</formula2>
    </dataValidation>
    <dataValidation type="whole" allowBlank="1" showInputMessage="1" showErrorMessage="1" sqref="L55:M58 L63:M66" xr:uid="{00000000-0002-0000-0000-000004000000}">
      <formula1>0</formula1>
      <formula2>9999999999</formula2>
    </dataValidation>
    <dataValidation type="list" allowBlank="1" showInputMessage="1" showErrorMessage="1" error="Eligible deduction is Rs.75,000 or Rs.1.25Lac" sqref="L81:M81" xr:uid="{00000000-0002-0000-0000-000005000000}">
      <formula1>"0,75000,125000"</formula1>
    </dataValidation>
    <dataValidation type="list" operator="equal" allowBlank="1" showInputMessage="1" showErrorMessage="1" error="Amount should be Rs. 75,000 or Rs 125,000 as applicable" sqref="L79:M79" xr:uid="{00000000-0002-0000-0000-000006000000}">
      <formula1>"0,75000,125000"</formula1>
    </dataValidation>
    <dataValidation type="whole" allowBlank="1" showInputMessage="1" showErrorMessage="1" sqref="L80:M80" xr:uid="{00000000-0002-0000-0000-000007000000}">
      <formula1>0</formula1>
      <formula2>100000</formula2>
    </dataValidation>
    <dataValidation type="whole" allowBlank="1" showInputMessage="1" showErrorMessage="1" error="max amount - Rs.50,000/-" sqref="L74:M74" xr:uid="{00000000-0002-0000-0000-000008000000}">
      <formula1>0</formula1>
      <formula2>50000</formula2>
    </dataValidation>
    <dataValidation type="whole" allowBlank="1" showInputMessage="1" showErrorMessage="1" error="Only numeric values allowed" sqref="I63:J66 I55:J58" xr:uid="{00000000-0002-0000-0000-000009000000}">
      <formula1>1</formula1>
      <formula2>9999999</formula2>
    </dataValidation>
    <dataValidation type="whole" allowBlank="1" showInputMessage="1" showErrorMessage="1" error="maximum 2 children allowed" sqref="L69:M69" xr:uid="{00000000-0002-0000-0000-00000A000000}">
      <formula1>0</formula1>
      <formula2>2</formula2>
    </dataValidation>
    <dataValidation type="date" allowBlank="1" showInputMessage="1" showErrorMessage="1" error="Please mention Start Date_x000a_within current financial Year" sqref="M13 M15 M17 M19" xr:uid="{00000000-0002-0000-0000-00000B000000}">
      <formula1>$M$1</formula1>
      <formula2>$N$1</formula2>
    </dataValidation>
    <dataValidation type="custom" operator="equal" allowBlank="1" showInputMessage="1" showErrorMessage="1" promptTitle="PAN Error" prompt="If you face an error while entering your PAN, please try to type the PAN in another excel and then paste in the cell, this should work" sqref="F9:H9" xr:uid="{00000000-0002-0000-0000-00000C000000}">
      <formula1>AD9="OK"</formula1>
    </dataValidation>
    <dataValidation type="list" allowBlank="1" showInputMessage="1" showErrorMessage="1" sqref="H23:J23 L85:M85" xr:uid="{00000000-0002-0000-0000-00000D000000}">
      <formula1>"YES, NO"</formula1>
    </dataValidation>
    <dataValidation type="whole" allowBlank="1" showInputMessage="1" showErrorMessage="1" prompt="Enter Amount" sqref="L22:M22 L26:M26 L38:M38" xr:uid="{00000000-0002-0000-0000-00000E000000}">
      <formula1>0</formula1>
      <formula2>99999999999</formula2>
    </dataValidation>
    <dataValidation type="date" allowBlank="1" showInputMessage="1" showErrorMessage="1" error="Invalid End Date_x000a_" sqref="M14 M16 M18 M20" xr:uid="{00000000-0002-0000-0000-00000F000000}">
      <formula1>M13</formula1>
      <formula2>$N$1</formula2>
    </dataValidation>
    <dataValidation type="custom" allowBlank="1" showInputMessage="1" showErrorMessage="1" sqref="K13:K20" xr:uid="{00000000-0002-0000-0000-000010000000}">
      <formula1>AD13="OK"</formula1>
    </dataValidation>
    <dataValidation type="custom" allowBlank="1" showInputMessage="1" showErrorMessage="1" sqref="L24:M24 L37:M37 L32:M33 L41:M42 L46:M46" xr:uid="{00000000-0002-0000-0000-000011000000}">
      <formula1>AD24="OK"</formula1>
    </dataValidation>
    <dataValidation type="date" allowBlank="1" showInputMessage="1" showErrorMessage="1" error="Date can be between 1st April 2016 to 31st March 2017" sqref="H31:J31" xr:uid="{00000000-0002-0000-0000-000012000000}">
      <formula1>$S$31</formula1>
      <formula2>$T$31</formula2>
    </dataValidation>
    <dataValidation type="whole" allowBlank="1" showInputMessage="1" showErrorMessage="1" error="Max of Rs.1,50,000/-" sqref="L34:M34 L43:M43" xr:uid="{00000000-0002-0000-0000-000013000000}">
      <formula1>0</formula1>
      <formula2>150000</formula2>
    </dataValidation>
    <dataValidation type="textLength" operator="equal" allowBlank="1" showInputMessage="1" showErrorMessage="1" sqref="L28:M29 L36:M36 L45:M45" xr:uid="{00000000-0002-0000-0000-000014000000}">
      <formula1>10</formula1>
    </dataValidation>
    <dataValidation type="date" operator="lessThan" allowBlank="1" showInputMessage="1" showErrorMessage="1" error="Loan disbursed prior to 31/3/2017 only is eligible" sqref="H27:J27" xr:uid="{00000000-0002-0000-0000-000015000000}">
      <formula1>$R$1</formula1>
    </dataValidation>
    <dataValidation type="date" operator="lessThanOrEqual" allowBlank="1" showInputMessage="1" showErrorMessage="1" error="Date of possession on or before 31/3/2021 only is eligible" sqref="L44:M44 L27:M27 L23:M23 L31:M31 L35:M35" xr:uid="{00000000-0002-0000-0000-000016000000}">
      <formula1>$N$1</formula1>
    </dataValidation>
    <dataValidation type="list" allowBlank="1" showInputMessage="1" showErrorMessage="1" sqref="N3" xr:uid="{00000000-0002-0000-0000-000017000000}">
      <formula1>$S$3:$T$3</formula1>
    </dataValidation>
    <dataValidation type="date" allowBlank="1" showInputMessage="1" showErrorMessage="1" error="Date can be between 1st April 2019 to 31st March 2020" sqref="H35:J35 H44:J44" xr:uid="{00000000-0002-0000-0000-000018000000}">
      <formula1>S35</formula1>
      <formula2>T35</formula2>
    </dataValidation>
    <dataValidation type="whole" allowBlank="1" showInputMessage="1" showErrorMessage="1" error="Max. 50000 allowed" prompt="Enter Amount" sqref="L30:M30" xr:uid="{00000000-0002-0000-0000-000019000000}">
      <formula1>0</formula1>
      <formula2>50000</formula2>
    </dataValidation>
    <dataValidation type="list" allowBlank="1" showInputMessage="1" showErrorMessage="1" sqref="N55:N58 N63:N66" xr:uid="{00000000-0002-0000-0000-00001A000000}">
      <formula1>$S$55:$V$55</formula1>
    </dataValidation>
    <dataValidation type="textLength" allowBlank="1" showInputMessage="1" showErrorMessage="1" sqref="K9:N9" xr:uid="{00000000-0002-0000-0000-00001B000000}">
      <formula1>7</formula1>
      <formula2>7</formula2>
    </dataValidation>
  </dataValidations>
  <hyperlinks>
    <hyperlink ref="D22:K22" location="'Tax Note - Help'!D19" display="A. Interest on Housing Loan (Loss on Self-occupied House Property [u/s 24(b)] ===========&gt;" xr:uid="{00000000-0004-0000-0000-000000000000}"/>
    <hyperlink ref="D30:K30" location="'Tax Note - Help'!D38" display="C1. Interest on Housing Loan taken ONLY in F.Y. 2016-17 for self occupied property [u/s 80EE] " xr:uid="{00000000-0004-0000-0000-000001000000}"/>
    <hyperlink ref="D38:K38" location="'Tax Note - Help'!D59" display="D.  Let out / Deemed let out Property (Income/Loss on housing Property) [u/s 24(2)] " xr:uid="{00000000-0004-0000-0000-000002000000}"/>
    <hyperlink ref="E52:K52" location="'Tax Note - Help'!D76" display="Contribution to Pension Plans  " xr:uid="{00000000-0004-0000-0000-000003000000}"/>
    <hyperlink ref="E53:K53" location="'Tax Note - Help'!E82" display="Payment of Life Insurance Premium (For self ,spouse &amp; children )… mention details below" xr:uid="{00000000-0004-0000-0000-000004000000}"/>
    <hyperlink ref="E59:K59" location="'Tax Note - Help'!E92" display="Deposit in Public Provident Fund (For self ,spouse &amp; children )" xr:uid="{00000000-0004-0000-0000-000005000000}"/>
    <hyperlink ref="E60:K60" location="'Tax Note - Help'!E99" display="Purchase of National Saving Certificates (VIII Issue)" xr:uid="{00000000-0004-0000-0000-000006000000}"/>
    <hyperlink ref="E61:K61" location="'Tax Note - Help'!E105" display="Contribution to  Unit Linked Insurance Scheme (ULIP)… mention details below" xr:uid="{00000000-0004-0000-0000-000007000000}"/>
    <hyperlink ref="E67:K67" location="'Tax Note - Help'!E112" display="Contribution to Equity Linked Savings Scheme (ELSS)" xr:uid="{00000000-0004-0000-0000-000008000000}"/>
    <hyperlink ref="E68:K68" location="'Tax Note - Help'!E121" display="Payment of Tution fees to any School, College, University or Educational Institution" xr:uid="{00000000-0004-0000-0000-000009000000}"/>
    <hyperlink ref="E70:K70" location="'Tax Note - Help'!E127" display="Repayment of Principal Amount of Housing Loan " xr:uid="{00000000-0004-0000-0000-00000A000000}"/>
    <hyperlink ref="E71:K71" location="'Tax Note - Help'!E134" display="Fixed Deposit for 5 years with a Scheduled Bank" xr:uid="{00000000-0004-0000-0000-00000B000000}"/>
    <hyperlink ref="E72:K72" location="'Tax Note - Help'!E140" display="Sukanya Samriddhi Scheme" xr:uid="{00000000-0004-0000-0000-00000C000000}"/>
    <hyperlink ref="E74:K74" location="'Tax Note - Help'!E147" display="Contribution to National Pension Scheme (NPS) u/s 80CCD (1B) (restricted to 10% of basic Salary)                           Additional benefit of Rs.50,000/- over  and above limit of Rs.1.50 L u/s 80C" xr:uid="{00000000-0004-0000-0000-00000D000000}"/>
    <hyperlink ref="E76:K76" location="'Tax Note - Help'!E154" display="Mediclaim Policy Premium [u/s 80D]-upto Rs. 25,000/-   &gt;&gt; Self, spouse and children" xr:uid="{00000000-0004-0000-0000-00000E000000}"/>
    <hyperlink ref="E77:K77" location="'Tax Note - Help'!E154" display="Mediclaim Policy Premium for Parents [u/s 80D]-upto Rs. 25,000/-, (Rs.50,000/- in case of Senior Citizen)&gt; (indicate Senior Citizen &quot;Y&quot;/&quot;N&quot;)" xr:uid="{00000000-0004-0000-0000-00000F000000}"/>
    <hyperlink ref="E78:K78" location="'Tax Note - Help'!E154" display="Preventive health check up  [u/s 80D]- (restricted to Rs.5,000/-, as part of overall limit of Rs.25,000/-)" xr:uid="{00000000-0004-0000-0000-000010000000}"/>
    <hyperlink ref="E79:K79" location="'Tax Note - Help'!E163" display="Medical treatment of handicapped dependent  [u/s 80DD]- (upto Rs. 75,000/-,Rs.1,25,000/- for disability is 80% or more) Certificate in Form 10I required" xr:uid="{00000000-0004-0000-0000-000011000000}"/>
    <hyperlink ref="E80:K80" location="'Tax Note - Help'!E169" display="Medical treatment - specified diseases  [u/s 80DDB]-( On actuals upto Rs. 40,000/-, Rs.100,000/- in case of Senior Citizen)" xr:uid="{00000000-0004-0000-0000-000012000000}"/>
    <hyperlink ref="E81:K81" location="'Tax Note - Help'!E181" display="Deduction in case of self being blind or physically handicapped [u/s 80U]- ( Rs 75,000/-, Rs.1.25,000/- for disability is 80% or more)" xr:uid="{00000000-0004-0000-0000-000013000000}"/>
    <hyperlink ref="E82:K82" location="'Tax Note - Help'!E186" display="Payment of interest on loan taken for higher education for a full time course [u/s 80E]" xr:uid="{00000000-0004-0000-0000-000014000000}"/>
    <hyperlink ref="D11:H11" location="'Tax Note - Help'!D3" display="House Rent Allowance" xr:uid="{00000000-0004-0000-0000-000015000000}"/>
    <hyperlink ref="E73:K73" location="'Tax Note - Help'!E147" display="Contribution to National Pension Scheme (NPS) u/s 80CCD (1B)" xr:uid="{00000000-0004-0000-0000-000016000000}"/>
    <hyperlink ref="D26:K26" location="'Tax Note - Help'!D27" display="B. Interest on Housing Loan (Second self occupied /vacant property [u/s 24(b)])" xr:uid="{00000000-0004-0000-0000-000017000000}"/>
    <hyperlink ref="D43:K43" location="'Tax Note - Help'!D66" display="E.  Interest on Loan taken in F.Y. 2019-20 for Electric Vehicle [u/s 80EEB] " xr:uid="{00000000-0004-0000-0000-000018000000}"/>
    <hyperlink ref="D34:K34" location="'Tax Note - Help'!D49" display="C-2. Interest on Housing Loan taken in F.Y. 2019-20 for self occupied property [u/s 80EEA] " xr:uid="{00000000-0004-0000-0000-000019000000}"/>
  </hyperlinks>
  <printOptions horizontalCentered="1"/>
  <pageMargins left="0.19685039370078741" right="0.19685039370078741" top="0.19685039370078741" bottom="0.19685039370078741" header="0.51181102362204722" footer="0.43307086614173229"/>
  <pageSetup paperSize="9" scale="24"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208"/>
  <sheetViews>
    <sheetView showGridLines="0" zoomScale="55" zoomScaleNormal="55" workbookViewId="0">
      <selection activeCell="D5" sqref="D5"/>
    </sheetView>
  </sheetViews>
  <sheetFormatPr defaultColWidth="0" defaultRowHeight="12.5" zeroHeight="1" x14ac:dyDescent="0.25"/>
  <cols>
    <col min="1" max="1" width="3.36328125" style="63" customWidth="1"/>
    <col min="2" max="3" width="9.08984375" style="63" customWidth="1"/>
    <col min="4" max="4" width="38.90625" style="63" customWidth="1"/>
    <col min="5" max="5" width="50.90625" style="63" customWidth="1"/>
    <col min="6" max="6" width="17.453125" style="63" customWidth="1"/>
    <col min="7" max="7" width="21.08984375" style="63" customWidth="1"/>
    <col min="8" max="8" width="36" style="63" customWidth="1"/>
    <col min="9" max="11" width="9.08984375" style="63" customWidth="1"/>
    <col min="12" max="12" width="18.36328125" style="63" customWidth="1"/>
    <col min="13" max="13" width="69.6328125" style="63" customWidth="1"/>
    <col min="14" max="14" width="24.6328125" style="63" customWidth="1"/>
    <col min="15" max="15" width="4.36328125" style="63" customWidth="1"/>
    <col min="16" max="16" width="2.6328125" style="63" customWidth="1"/>
    <col min="17" max="16384" width="9.08984375" style="63" hidden="1"/>
  </cols>
  <sheetData>
    <row r="1" spans="1:15" ht="27" x14ac:dyDescent="0.4">
      <c r="A1" s="62"/>
      <c r="B1" s="345" t="s">
        <v>212</v>
      </c>
      <c r="C1" s="345"/>
      <c r="D1" s="345"/>
      <c r="E1" s="345"/>
      <c r="F1" s="345"/>
      <c r="G1" s="345"/>
      <c r="H1" s="345"/>
      <c r="I1" s="345"/>
      <c r="J1" s="345"/>
      <c r="K1" s="345"/>
      <c r="L1" s="345"/>
      <c r="M1" s="345"/>
      <c r="N1" s="345"/>
      <c r="O1" s="345"/>
    </row>
    <row r="2" spans="1:15" ht="27.5" thickBot="1" x14ac:dyDescent="0.45">
      <c r="A2" s="62"/>
      <c r="B2" s="113"/>
      <c r="C2" s="113"/>
      <c r="D2" s="113"/>
      <c r="E2" s="113"/>
      <c r="F2" s="113"/>
      <c r="G2" s="113"/>
      <c r="H2" s="113"/>
      <c r="I2" s="113"/>
      <c r="J2" s="113"/>
      <c r="K2" s="113"/>
      <c r="L2" s="113"/>
      <c r="M2" s="113"/>
      <c r="N2" s="113"/>
      <c r="O2" s="113"/>
    </row>
    <row r="3" spans="1:15" ht="27" x14ac:dyDescent="0.5">
      <c r="A3" s="62"/>
      <c r="B3" s="343">
        <v>1</v>
      </c>
      <c r="C3" s="344"/>
      <c r="D3" s="346" t="s">
        <v>41</v>
      </c>
      <c r="E3" s="346"/>
      <c r="F3" s="93"/>
      <c r="G3" s="94"/>
      <c r="H3" s="94"/>
      <c r="I3" s="93"/>
      <c r="J3" s="93"/>
      <c r="K3" s="94"/>
      <c r="L3" s="94"/>
      <c r="M3" s="94"/>
      <c r="N3" s="94"/>
      <c r="O3" s="95"/>
    </row>
    <row r="4" spans="1:15" ht="238.5" customHeight="1" x14ac:dyDescent="0.4">
      <c r="A4" s="62"/>
      <c r="B4" s="67"/>
      <c r="C4" s="68" t="s">
        <v>5</v>
      </c>
      <c r="D4" s="327" t="s">
        <v>51</v>
      </c>
      <c r="E4" s="327"/>
      <c r="F4" s="327"/>
      <c r="G4" s="327"/>
      <c r="H4" s="327"/>
      <c r="I4" s="327"/>
      <c r="J4" s="327"/>
      <c r="K4" s="327"/>
      <c r="L4" s="327"/>
      <c r="M4" s="327"/>
      <c r="N4" s="327"/>
      <c r="O4" s="69"/>
    </row>
    <row r="5" spans="1:15" ht="13.5" customHeight="1" x14ac:dyDescent="0.4">
      <c r="A5" s="62"/>
      <c r="B5" s="67"/>
      <c r="C5" s="70"/>
      <c r="D5" s="71"/>
      <c r="E5" s="71"/>
      <c r="F5" s="71"/>
      <c r="G5" s="71"/>
      <c r="H5" s="71"/>
      <c r="I5" s="71"/>
      <c r="J5" s="71"/>
      <c r="K5" s="71"/>
      <c r="L5" s="71"/>
      <c r="M5" s="71"/>
      <c r="N5" s="72"/>
      <c r="O5" s="69"/>
    </row>
    <row r="6" spans="1:15" ht="24.5" x14ac:dyDescent="0.4">
      <c r="A6" s="62"/>
      <c r="B6" s="67"/>
      <c r="C6" s="68" t="s">
        <v>5</v>
      </c>
      <c r="D6" s="327" t="s">
        <v>23</v>
      </c>
      <c r="E6" s="327"/>
      <c r="F6" s="327"/>
      <c r="G6" s="327"/>
      <c r="H6" s="327"/>
      <c r="I6" s="327"/>
      <c r="J6" s="327"/>
      <c r="K6" s="327"/>
      <c r="L6" s="327"/>
      <c r="M6" s="327"/>
      <c r="N6" s="327"/>
      <c r="O6" s="69"/>
    </row>
    <row r="7" spans="1:15" ht="24.5" x14ac:dyDescent="0.4">
      <c r="A7" s="62"/>
      <c r="B7" s="67"/>
      <c r="C7" s="68"/>
      <c r="D7" s="68" t="s">
        <v>5</v>
      </c>
      <c r="E7" s="341" t="s">
        <v>25</v>
      </c>
      <c r="F7" s="341"/>
      <c r="G7" s="341"/>
      <c r="H7" s="341"/>
      <c r="I7" s="341"/>
      <c r="J7" s="341"/>
      <c r="K7" s="341"/>
      <c r="L7" s="341"/>
      <c r="M7" s="341"/>
      <c r="N7" s="341"/>
      <c r="O7" s="69"/>
    </row>
    <row r="8" spans="1:15" ht="24.5" x14ac:dyDescent="0.4">
      <c r="A8" s="62"/>
      <c r="B8" s="67"/>
      <c r="C8" s="68"/>
      <c r="D8" s="68" t="s">
        <v>5</v>
      </c>
      <c r="E8" s="341" t="s">
        <v>24</v>
      </c>
      <c r="F8" s="341"/>
      <c r="G8" s="341"/>
      <c r="H8" s="341"/>
      <c r="I8" s="341"/>
      <c r="J8" s="341"/>
      <c r="K8" s="341"/>
      <c r="L8" s="341"/>
      <c r="M8" s="341"/>
      <c r="N8" s="341"/>
      <c r="O8" s="347"/>
    </row>
    <row r="9" spans="1:15" ht="24.5" x14ac:dyDescent="0.4">
      <c r="A9" s="62"/>
      <c r="B9" s="67"/>
      <c r="C9" s="68"/>
      <c r="D9" s="68" t="s">
        <v>5</v>
      </c>
      <c r="E9" s="341" t="s">
        <v>26</v>
      </c>
      <c r="F9" s="341"/>
      <c r="G9" s="341"/>
      <c r="H9" s="341"/>
      <c r="I9" s="341"/>
      <c r="J9" s="341"/>
      <c r="K9" s="341"/>
      <c r="L9" s="341"/>
      <c r="M9" s="341"/>
      <c r="N9" s="341"/>
      <c r="O9" s="347"/>
    </row>
    <row r="10" spans="1:15" ht="24.5" x14ac:dyDescent="0.4">
      <c r="A10" s="62"/>
      <c r="B10" s="67"/>
      <c r="C10" s="68"/>
      <c r="D10" s="68" t="s">
        <v>5</v>
      </c>
      <c r="E10" s="341" t="s">
        <v>100</v>
      </c>
      <c r="F10" s="341"/>
      <c r="G10" s="341"/>
      <c r="H10" s="341"/>
      <c r="I10" s="341"/>
      <c r="J10" s="341"/>
      <c r="K10" s="341"/>
      <c r="L10" s="341"/>
      <c r="M10" s="341"/>
      <c r="N10" s="341"/>
      <c r="O10" s="347"/>
    </row>
    <row r="11" spans="1:15" ht="13.5" customHeight="1" x14ac:dyDescent="0.4">
      <c r="A11" s="62"/>
      <c r="B11" s="67"/>
      <c r="C11" s="70"/>
      <c r="D11" s="71"/>
      <c r="E11" s="71"/>
      <c r="F11" s="71"/>
      <c r="G11" s="71"/>
      <c r="H11" s="71"/>
      <c r="I11" s="71"/>
      <c r="J11" s="71"/>
      <c r="K11" s="71"/>
      <c r="L11" s="71"/>
      <c r="M11" s="71"/>
      <c r="N11" s="72"/>
      <c r="O11" s="69"/>
    </row>
    <row r="12" spans="1:15" ht="78" customHeight="1" x14ac:dyDescent="0.4">
      <c r="A12" s="62"/>
      <c r="B12" s="67"/>
      <c r="C12" s="68" t="s">
        <v>5</v>
      </c>
      <c r="D12" s="327" t="s">
        <v>112</v>
      </c>
      <c r="E12" s="327"/>
      <c r="F12" s="327"/>
      <c r="G12" s="327"/>
      <c r="H12" s="327"/>
      <c r="I12" s="327"/>
      <c r="J12" s="327"/>
      <c r="K12" s="327"/>
      <c r="L12" s="327"/>
      <c r="M12" s="327"/>
      <c r="N12" s="327"/>
      <c r="O12" s="69"/>
    </row>
    <row r="13" spans="1:15" ht="21" x14ac:dyDescent="0.4">
      <c r="A13" s="62"/>
      <c r="B13" s="67"/>
      <c r="C13" s="96"/>
      <c r="D13" s="96"/>
      <c r="E13" s="96"/>
      <c r="F13" s="96"/>
      <c r="G13" s="96"/>
      <c r="H13" s="96"/>
      <c r="I13" s="96"/>
      <c r="J13" s="96"/>
      <c r="K13" s="96"/>
      <c r="L13" s="96"/>
      <c r="M13" s="96"/>
      <c r="N13" s="96"/>
      <c r="O13" s="69"/>
    </row>
    <row r="14" spans="1:15" ht="55.5" customHeight="1" x14ac:dyDescent="0.4">
      <c r="A14" s="62"/>
      <c r="B14" s="67"/>
      <c r="C14" s="68" t="s">
        <v>5</v>
      </c>
      <c r="D14" s="328" t="s">
        <v>201</v>
      </c>
      <c r="E14" s="328"/>
      <c r="F14" s="328"/>
      <c r="G14" s="328"/>
      <c r="H14" s="328"/>
      <c r="I14" s="328"/>
      <c r="J14" s="328"/>
      <c r="K14" s="328"/>
      <c r="L14" s="328"/>
      <c r="M14" s="328"/>
      <c r="N14" s="328"/>
      <c r="O14" s="69"/>
    </row>
    <row r="15" spans="1:15" ht="62.25" customHeight="1" x14ac:dyDescent="0.4">
      <c r="A15" s="62"/>
      <c r="B15" s="67"/>
      <c r="C15" s="68" t="s">
        <v>5</v>
      </c>
      <c r="D15" s="328" t="s">
        <v>213</v>
      </c>
      <c r="E15" s="328"/>
      <c r="F15" s="328"/>
      <c r="G15" s="328"/>
      <c r="H15" s="328"/>
      <c r="I15" s="328"/>
      <c r="J15" s="328"/>
      <c r="K15" s="328"/>
      <c r="L15" s="328"/>
      <c r="M15" s="328"/>
      <c r="N15" s="328"/>
      <c r="O15" s="69"/>
    </row>
    <row r="16" spans="1:15" ht="35.25" customHeight="1" thickBot="1" x14ac:dyDescent="0.45">
      <c r="A16" s="62"/>
      <c r="B16" s="73"/>
      <c r="C16" s="97" t="s">
        <v>5</v>
      </c>
      <c r="D16" s="92" t="s">
        <v>101</v>
      </c>
      <c r="E16" s="75"/>
      <c r="F16" s="75"/>
      <c r="G16" s="75"/>
      <c r="H16" s="75"/>
      <c r="I16" s="75"/>
      <c r="J16" s="75"/>
      <c r="K16" s="75"/>
      <c r="L16" s="75"/>
      <c r="M16" s="75"/>
      <c r="N16" s="76"/>
      <c r="O16" s="77"/>
    </row>
    <row r="17" spans="1:15" ht="25" thickBot="1" x14ac:dyDescent="0.45">
      <c r="B17" s="91"/>
      <c r="C17" s="68"/>
      <c r="D17" s="114"/>
      <c r="E17" s="71"/>
      <c r="F17" s="71"/>
      <c r="G17" s="71"/>
      <c r="H17" s="71"/>
      <c r="I17" s="71"/>
      <c r="J17" s="71"/>
      <c r="K17" s="71"/>
      <c r="L17" s="71"/>
      <c r="M17" s="71"/>
      <c r="N17" s="72"/>
      <c r="O17" s="91"/>
    </row>
    <row r="18" spans="1:15" ht="27" x14ac:dyDescent="0.5">
      <c r="A18" s="62"/>
      <c r="B18" s="343">
        <v>2</v>
      </c>
      <c r="C18" s="344"/>
      <c r="D18" s="348" t="s">
        <v>133</v>
      </c>
      <c r="E18" s="348"/>
      <c r="F18" s="348"/>
      <c r="G18" s="348"/>
      <c r="H18" s="348"/>
      <c r="I18" s="348"/>
      <c r="J18" s="348"/>
      <c r="K18" s="348"/>
      <c r="L18" s="348"/>
      <c r="M18" s="348"/>
      <c r="N18" s="348"/>
      <c r="O18" s="349"/>
    </row>
    <row r="19" spans="1:15" ht="27" x14ac:dyDescent="0.5">
      <c r="A19" s="62"/>
      <c r="B19" s="337" t="s">
        <v>134</v>
      </c>
      <c r="C19" s="338"/>
      <c r="D19" s="115" t="s">
        <v>96</v>
      </c>
      <c r="E19" s="115"/>
      <c r="F19" s="116"/>
      <c r="G19" s="117"/>
      <c r="H19" s="117"/>
      <c r="I19" s="116"/>
      <c r="J19" s="116"/>
      <c r="K19" s="117"/>
      <c r="L19" s="117"/>
      <c r="M19" s="117"/>
      <c r="N19" s="117"/>
      <c r="O19" s="118"/>
    </row>
    <row r="20" spans="1:15" ht="24.5" x14ac:dyDescent="0.4">
      <c r="A20" s="62"/>
      <c r="B20" s="67"/>
      <c r="C20" s="68" t="s">
        <v>5</v>
      </c>
      <c r="D20" s="327" t="s">
        <v>63</v>
      </c>
      <c r="E20" s="327"/>
      <c r="F20" s="327"/>
      <c r="G20" s="327"/>
      <c r="H20" s="327"/>
      <c r="I20" s="327"/>
      <c r="J20" s="327"/>
      <c r="K20" s="327"/>
      <c r="L20" s="327"/>
      <c r="M20" s="327"/>
      <c r="N20" s="327"/>
      <c r="O20" s="69"/>
    </row>
    <row r="21" spans="1:15" s="80" customFormat="1" ht="52.5" customHeight="1" x14ac:dyDescent="0.4">
      <c r="A21" s="62"/>
      <c r="B21" s="67"/>
      <c r="C21" s="68" t="s">
        <v>5</v>
      </c>
      <c r="D21" s="327" t="s">
        <v>113</v>
      </c>
      <c r="E21" s="327"/>
      <c r="F21" s="327"/>
      <c r="G21" s="327"/>
      <c r="H21" s="327"/>
      <c r="I21" s="327"/>
      <c r="J21" s="327"/>
      <c r="K21" s="327"/>
      <c r="L21" s="327"/>
      <c r="M21" s="327"/>
      <c r="N21" s="327"/>
      <c r="O21" s="69"/>
    </row>
    <row r="22" spans="1:15" ht="54" customHeight="1" x14ac:dyDescent="0.4">
      <c r="A22" s="62"/>
      <c r="B22" s="67"/>
      <c r="C22" s="100" t="s">
        <v>5</v>
      </c>
      <c r="D22" s="327" t="s">
        <v>110</v>
      </c>
      <c r="E22" s="327"/>
      <c r="F22" s="327"/>
      <c r="G22" s="327"/>
      <c r="H22" s="327"/>
      <c r="I22" s="327"/>
      <c r="J22" s="327"/>
      <c r="K22" s="327"/>
      <c r="L22" s="327"/>
      <c r="M22" s="327"/>
      <c r="N22" s="327"/>
      <c r="O22" s="69"/>
    </row>
    <row r="23" spans="1:15" ht="68.25" customHeight="1" x14ac:dyDescent="0.4">
      <c r="A23" s="62"/>
      <c r="B23" s="67"/>
      <c r="C23" s="100" t="s">
        <v>5</v>
      </c>
      <c r="D23" s="335" t="s">
        <v>182</v>
      </c>
      <c r="E23" s="335"/>
      <c r="F23" s="335"/>
      <c r="G23" s="335"/>
      <c r="H23" s="335"/>
      <c r="I23" s="335"/>
      <c r="J23" s="335"/>
      <c r="K23" s="335"/>
      <c r="L23" s="335"/>
      <c r="M23" s="335"/>
      <c r="N23" s="335"/>
      <c r="O23" s="69"/>
    </row>
    <row r="24" spans="1:15" ht="68.25" customHeight="1" x14ac:dyDescent="0.4">
      <c r="A24" s="62"/>
      <c r="B24" s="67"/>
      <c r="C24" s="68" t="s">
        <v>5</v>
      </c>
      <c r="D24" s="328" t="s">
        <v>216</v>
      </c>
      <c r="E24" s="328"/>
      <c r="F24" s="328"/>
      <c r="G24" s="328"/>
      <c r="H24" s="328"/>
      <c r="I24" s="328"/>
      <c r="J24" s="328"/>
      <c r="K24" s="328"/>
      <c r="L24" s="328"/>
      <c r="M24" s="328"/>
      <c r="N24" s="328"/>
      <c r="O24" s="69"/>
    </row>
    <row r="25" spans="1:15" ht="57" customHeight="1" x14ac:dyDescent="0.4">
      <c r="A25" s="62"/>
      <c r="B25" s="67"/>
      <c r="C25" s="68"/>
      <c r="D25" s="328" t="s">
        <v>111</v>
      </c>
      <c r="E25" s="328"/>
      <c r="F25" s="328"/>
      <c r="G25" s="328"/>
      <c r="H25" s="328"/>
      <c r="I25" s="328"/>
      <c r="J25" s="328"/>
      <c r="K25" s="328"/>
      <c r="L25" s="328"/>
      <c r="M25" s="328"/>
      <c r="N25" s="328"/>
      <c r="O25" s="69"/>
    </row>
    <row r="26" spans="1:15" ht="24.5" x14ac:dyDescent="0.4">
      <c r="A26" s="62"/>
      <c r="B26" s="67"/>
      <c r="C26" s="68"/>
      <c r="D26" s="157"/>
      <c r="E26" s="157"/>
      <c r="F26" s="157"/>
      <c r="G26" s="157"/>
      <c r="H26" s="157"/>
      <c r="I26" s="157"/>
      <c r="J26" s="157"/>
      <c r="K26" s="157"/>
      <c r="L26" s="157"/>
      <c r="M26" s="157"/>
      <c r="N26" s="157"/>
      <c r="O26" s="69"/>
    </row>
    <row r="27" spans="1:15" ht="27" x14ac:dyDescent="0.5">
      <c r="A27" s="62"/>
      <c r="B27" s="329" t="s">
        <v>135</v>
      </c>
      <c r="C27" s="330"/>
      <c r="D27" s="115" t="s">
        <v>96</v>
      </c>
      <c r="E27" s="115"/>
      <c r="F27" s="116"/>
      <c r="G27" s="117"/>
      <c r="H27" s="117"/>
      <c r="I27" s="116"/>
      <c r="J27" s="116"/>
      <c r="K27" s="117"/>
      <c r="L27" s="117"/>
      <c r="M27" s="117"/>
      <c r="N27" s="117"/>
      <c r="O27" s="69"/>
    </row>
    <row r="28" spans="1:15" ht="27" x14ac:dyDescent="0.5">
      <c r="A28" s="62"/>
      <c r="B28" s="165"/>
      <c r="C28" s="166"/>
      <c r="D28" s="327" t="s">
        <v>63</v>
      </c>
      <c r="E28" s="327"/>
      <c r="F28" s="327"/>
      <c r="G28" s="327"/>
      <c r="H28" s="327"/>
      <c r="I28" s="327"/>
      <c r="J28" s="327"/>
      <c r="K28" s="327"/>
      <c r="L28" s="327"/>
      <c r="M28" s="327"/>
      <c r="N28" s="327"/>
      <c r="O28" s="69"/>
    </row>
    <row r="29" spans="1:15" ht="27" x14ac:dyDescent="0.5">
      <c r="A29" s="62"/>
      <c r="B29" s="165"/>
      <c r="C29" s="166"/>
      <c r="D29" s="327" t="s">
        <v>113</v>
      </c>
      <c r="E29" s="327"/>
      <c r="F29" s="327"/>
      <c r="G29" s="327"/>
      <c r="H29" s="327"/>
      <c r="I29" s="327"/>
      <c r="J29" s="327"/>
      <c r="K29" s="327"/>
      <c r="L29" s="327"/>
      <c r="M29" s="327"/>
      <c r="N29" s="327"/>
      <c r="O29" s="69"/>
    </row>
    <row r="30" spans="1:15" ht="27" x14ac:dyDescent="0.5">
      <c r="A30" s="62"/>
      <c r="B30" s="165"/>
      <c r="C30" s="166"/>
      <c r="D30" s="327" t="s">
        <v>110</v>
      </c>
      <c r="E30" s="327"/>
      <c r="F30" s="327"/>
      <c r="G30" s="327"/>
      <c r="H30" s="327"/>
      <c r="I30" s="327"/>
      <c r="J30" s="327"/>
      <c r="K30" s="327"/>
      <c r="L30" s="327"/>
      <c r="M30" s="327"/>
      <c r="N30" s="327"/>
      <c r="O30" s="69"/>
    </row>
    <row r="31" spans="1:15" ht="27" x14ac:dyDescent="0.5">
      <c r="A31" s="62"/>
      <c r="B31" s="165"/>
      <c r="C31" s="166"/>
      <c r="D31" s="335" t="s">
        <v>132</v>
      </c>
      <c r="E31" s="335"/>
      <c r="F31" s="335"/>
      <c r="G31" s="335"/>
      <c r="H31" s="335"/>
      <c r="I31" s="335"/>
      <c r="J31" s="335"/>
      <c r="K31" s="335"/>
      <c r="L31" s="335"/>
      <c r="M31" s="335"/>
      <c r="N31" s="335"/>
      <c r="O31" s="69"/>
    </row>
    <row r="32" spans="1:15" ht="57" customHeight="1" x14ac:dyDescent="0.5">
      <c r="A32" s="62"/>
      <c r="B32" s="165"/>
      <c r="C32" s="166"/>
      <c r="D32" s="328" t="s">
        <v>216</v>
      </c>
      <c r="E32" s="328"/>
      <c r="F32" s="328"/>
      <c r="G32" s="328"/>
      <c r="H32" s="328"/>
      <c r="I32" s="328"/>
      <c r="J32" s="328"/>
      <c r="K32" s="328"/>
      <c r="L32" s="328"/>
      <c r="M32" s="328"/>
      <c r="N32" s="328"/>
      <c r="O32" s="69"/>
    </row>
    <row r="33" spans="1:15" ht="50.25" customHeight="1" x14ac:dyDescent="0.5">
      <c r="A33" s="62"/>
      <c r="B33" s="165"/>
      <c r="C33" s="166"/>
      <c r="D33" s="328" t="s">
        <v>111</v>
      </c>
      <c r="E33" s="328"/>
      <c r="F33" s="328"/>
      <c r="G33" s="328"/>
      <c r="H33" s="328"/>
      <c r="I33" s="328"/>
      <c r="J33" s="328"/>
      <c r="K33" s="328"/>
      <c r="L33" s="328"/>
      <c r="M33" s="328"/>
      <c r="N33" s="328"/>
      <c r="O33" s="69"/>
    </row>
    <row r="34" spans="1:15" ht="46.5" customHeight="1" x14ac:dyDescent="0.5">
      <c r="A34" s="62"/>
      <c r="B34" s="165"/>
      <c r="C34" s="166"/>
      <c r="D34" s="335" t="s">
        <v>183</v>
      </c>
      <c r="E34" s="335"/>
      <c r="F34" s="335"/>
      <c r="G34" s="335"/>
      <c r="H34" s="335"/>
      <c r="I34" s="335"/>
      <c r="J34" s="335"/>
      <c r="K34" s="335"/>
      <c r="L34" s="335"/>
      <c r="M34" s="335"/>
      <c r="N34" s="335"/>
      <c r="O34" s="69"/>
    </row>
    <row r="35" spans="1:15" ht="25" thickBot="1" x14ac:dyDescent="0.45">
      <c r="A35" s="62"/>
      <c r="B35" s="6"/>
      <c r="C35" s="107"/>
      <c r="D35" s="108"/>
      <c r="E35" s="108"/>
      <c r="F35" s="108"/>
      <c r="G35" s="108"/>
      <c r="H35" s="108"/>
      <c r="I35" s="108"/>
      <c r="J35" s="108"/>
      <c r="K35" s="108"/>
      <c r="L35" s="108"/>
      <c r="M35" s="108"/>
      <c r="N35" s="109"/>
      <c r="O35" s="69"/>
    </row>
    <row r="36" spans="1:15" ht="24.5" x14ac:dyDescent="0.4">
      <c r="A36" s="62"/>
      <c r="B36" s="67"/>
      <c r="C36" s="68"/>
      <c r="D36" s="157"/>
      <c r="E36" s="157"/>
      <c r="F36" s="157"/>
      <c r="G36" s="157"/>
      <c r="H36" s="157"/>
      <c r="I36" s="157"/>
      <c r="J36" s="157"/>
      <c r="K36" s="157"/>
      <c r="L36" s="157"/>
      <c r="M36" s="157"/>
      <c r="N36" s="157"/>
      <c r="O36" s="69"/>
    </row>
    <row r="37" spans="1:15" ht="24.5" x14ac:dyDescent="0.4">
      <c r="A37" s="62"/>
      <c r="B37" s="67"/>
      <c r="C37" s="68"/>
      <c r="D37" s="157"/>
      <c r="E37" s="157"/>
      <c r="F37" s="157"/>
      <c r="G37" s="157"/>
      <c r="H37" s="157"/>
      <c r="I37" s="157"/>
      <c r="J37" s="157"/>
      <c r="K37" s="157"/>
      <c r="L37" s="157"/>
      <c r="M37" s="157"/>
      <c r="N37" s="157"/>
      <c r="O37" s="69"/>
    </row>
    <row r="38" spans="1:15" ht="37.5" customHeight="1" x14ac:dyDescent="0.5">
      <c r="A38" s="62"/>
      <c r="B38" s="337" t="s">
        <v>159</v>
      </c>
      <c r="C38" s="338"/>
      <c r="D38" s="355" t="s">
        <v>97</v>
      </c>
      <c r="E38" s="355"/>
      <c r="F38" s="355"/>
      <c r="G38" s="355"/>
      <c r="H38" s="355"/>
      <c r="I38" s="355"/>
      <c r="J38" s="355"/>
      <c r="K38" s="355"/>
      <c r="L38" s="355"/>
      <c r="M38" s="355"/>
      <c r="N38" s="355"/>
      <c r="O38" s="356"/>
    </row>
    <row r="39" spans="1:15" ht="25.5" customHeight="1" x14ac:dyDescent="0.45">
      <c r="A39" s="62"/>
      <c r="B39" s="67"/>
      <c r="C39" s="68" t="s">
        <v>5</v>
      </c>
      <c r="D39" s="336" t="s">
        <v>103</v>
      </c>
      <c r="E39" s="336"/>
      <c r="F39" s="336"/>
      <c r="G39" s="336"/>
      <c r="H39" s="336"/>
      <c r="I39" s="336"/>
      <c r="J39" s="336"/>
      <c r="K39" s="336"/>
      <c r="L39" s="336"/>
      <c r="M39" s="336"/>
      <c r="N39" s="336"/>
      <c r="O39" s="69"/>
    </row>
    <row r="40" spans="1:15" ht="9" customHeight="1" x14ac:dyDescent="0.4">
      <c r="A40" s="62"/>
      <c r="B40" s="67"/>
      <c r="C40" s="70"/>
      <c r="D40" s="71"/>
      <c r="E40" s="71"/>
      <c r="F40" s="71"/>
      <c r="G40" s="71"/>
      <c r="H40" s="71"/>
      <c r="I40" s="71"/>
      <c r="J40" s="71"/>
      <c r="K40" s="71"/>
      <c r="L40" s="71"/>
      <c r="M40" s="71"/>
      <c r="N40" s="71"/>
      <c r="O40" s="69"/>
    </row>
    <row r="41" spans="1:15" ht="24.5" x14ac:dyDescent="0.4">
      <c r="A41" s="62"/>
      <c r="B41" s="67"/>
      <c r="C41" s="70"/>
      <c r="D41" s="98" t="s">
        <v>104</v>
      </c>
      <c r="E41" s="71"/>
      <c r="F41" s="71"/>
      <c r="G41" s="71"/>
      <c r="H41" s="71"/>
      <c r="I41" s="71"/>
      <c r="J41" s="71"/>
      <c r="K41" s="71"/>
      <c r="L41" s="71"/>
      <c r="M41" s="71"/>
      <c r="N41" s="71"/>
      <c r="O41" s="69"/>
    </row>
    <row r="42" spans="1:15" ht="25" x14ac:dyDescent="0.4">
      <c r="A42" s="62"/>
      <c r="B42" s="67"/>
      <c r="C42" s="70"/>
      <c r="D42" s="98" t="s">
        <v>105</v>
      </c>
      <c r="E42" s="71"/>
      <c r="F42" s="71"/>
      <c r="G42" s="71"/>
      <c r="H42" s="71"/>
      <c r="I42" s="71"/>
      <c r="J42" s="71"/>
      <c r="K42" s="71"/>
      <c r="L42" s="71"/>
      <c r="M42" s="71"/>
      <c r="N42" s="71"/>
      <c r="O42" s="69"/>
    </row>
    <row r="43" spans="1:15" ht="25" x14ac:dyDescent="0.4">
      <c r="A43" s="62"/>
      <c r="B43" s="67"/>
      <c r="C43" s="70"/>
      <c r="D43" s="99" t="s">
        <v>106</v>
      </c>
      <c r="E43" s="71"/>
      <c r="F43" s="71"/>
      <c r="G43" s="71"/>
      <c r="H43" s="71"/>
      <c r="I43" s="71"/>
      <c r="J43" s="71"/>
      <c r="K43" s="71"/>
      <c r="L43" s="71"/>
      <c r="M43" s="71"/>
      <c r="N43" s="71"/>
      <c r="O43" s="69"/>
    </row>
    <row r="44" spans="1:15" ht="57.75" customHeight="1" x14ac:dyDescent="0.4">
      <c r="A44" s="62"/>
      <c r="B44" s="67"/>
      <c r="C44" s="70"/>
      <c r="D44" s="99" t="s">
        <v>107</v>
      </c>
      <c r="E44" s="71"/>
      <c r="F44" s="71"/>
      <c r="G44" s="71"/>
      <c r="H44" s="71"/>
      <c r="I44" s="71"/>
      <c r="J44" s="71"/>
      <c r="K44" s="71"/>
      <c r="L44" s="71"/>
      <c r="M44" s="71"/>
      <c r="N44" s="71"/>
      <c r="O44" s="69"/>
    </row>
    <row r="45" spans="1:15" ht="52.5" customHeight="1" x14ac:dyDescent="0.4">
      <c r="A45" s="62"/>
      <c r="B45" s="67"/>
      <c r="C45" s="70"/>
      <c r="D45" s="350" t="s">
        <v>237</v>
      </c>
      <c r="E45" s="350"/>
      <c r="F45" s="350"/>
      <c r="G45" s="350"/>
      <c r="H45" s="350"/>
      <c r="I45" s="350"/>
      <c r="J45" s="350"/>
      <c r="K45" s="350"/>
      <c r="L45" s="350"/>
      <c r="M45" s="350"/>
      <c r="N45" s="350"/>
      <c r="O45" s="69"/>
    </row>
    <row r="46" spans="1:15" ht="53.25" customHeight="1" x14ac:dyDescent="0.4">
      <c r="A46" s="62"/>
      <c r="B46" s="67"/>
      <c r="C46" s="79" t="s">
        <v>5</v>
      </c>
      <c r="D46" s="328" t="s">
        <v>216</v>
      </c>
      <c r="E46" s="328"/>
      <c r="F46" s="328"/>
      <c r="G46" s="328"/>
      <c r="H46" s="328"/>
      <c r="I46" s="328"/>
      <c r="J46" s="328"/>
      <c r="K46" s="328"/>
      <c r="L46" s="328"/>
      <c r="M46" s="328"/>
      <c r="N46" s="328"/>
      <c r="O46" s="69"/>
    </row>
    <row r="47" spans="1:15" ht="31.5" customHeight="1" x14ac:dyDescent="0.4">
      <c r="A47" s="62"/>
      <c r="B47" s="67"/>
      <c r="C47" s="79" t="s">
        <v>5</v>
      </c>
      <c r="D47" s="328" t="s">
        <v>102</v>
      </c>
      <c r="E47" s="328"/>
      <c r="F47" s="328"/>
      <c r="G47" s="328"/>
      <c r="H47" s="328"/>
      <c r="I47" s="328"/>
      <c r="J47" s="328"/>
      <c r="K47" s="328"/>
      <c r="L47" s="328"/>
      <c r="M47" s="328"/>
      <c r="N47" s="328"/>
      <c r="O47" s="69"/>
    </row>
    <row r="48" spans="1:15" ht="31.5" customHeight="1" x14ac:dyDescent="0.4">
      <c r="A48" s="62"/>
      <c r="B48" s="67"/>
      <c r="C48" s="79"/>
      <c r="D48" s="157"/>
      <c r="E48" s="157"/>
      <c r="F48" s="157"/>
      <c r="G48" s="157"/>
      <c r="H48" s="157"/>
      <c r="I48" s="157"/>
      <c r="J48" s="157"/>
      <c r="K48" s="157"/>
      <c r="L48" s="157"/>
      <c r="M48" s="157"/>
      <c r="N48" s="157"/>
      <c r="O48" s="69"/>
    </row>
    <row r="49" spans="1:15" ht="31.5" customHeight="1" x14ac:dyDescent="0.5">
      <c r="A49" s="62"/>
      <c r="B49" s="331" t="s">
        <v>160</v>
      </c>
      <c r="C49" s="332"/>
      <c r="D49" s="170" t="s">
        <v>181</v>
      </c>
      <c r="E49" s="173"/>
      <c r="F49" s="171"/>
      <c r="G49" s="172"/>
      <c r="H49" s="172"/>
      <c r="I49" s="171"/>
      <c r="J49" s="171"/>
      <c r="K49" s="172"/>
      <c r="L49" s="172"/>
      <c r="M49" s="172"/>
      <c r="N49" s="172"/>
      <c r="O49" s="69"/>
    </row>
    <row r="50" spans="1:15" ht="48.75" customHeight="1" x14ac:dyDescent="0.45">
      <c r="A50" s="62"/>
      <c r="B50" s="5"/>
      <c r="C50" s="106" t="s">
        <v>5</v>
      </c>
      <c r="D50" s="333" t="s">
        <v>157</v>
      </c>
      <c r="E50" s="333"/>
      <c r="F50" s="333"/>
      <c r="G50" s="333"/>
      <c r="H50" s="333"/>
      <c r="I50" s="333"/>
      <c r="J50" s="333"/>
      <c r="K50" s="333"/>
      <c r="L50" s="333"/>
      <c r="M50" s="333"/>
      <c r="N50" s="333"/>
      <c r="O50" s="69"/>
    </row>
    <row r="51" spans="1:15" ht="31.5" customHeight="1" x14ac:dyDescent="0.4">
      <c r="A51" s="62"/>
      <c r="B51" s="5"/>
      <c r="C51" s="106" t="s">
        <v>5</v>
      </c>
      <c r="D51" s="174" t="s">
        <v>214</v>
      </c>
      <c r="E51" s="161"/>
      <c r="F51" s="161"/>
      <c r="G51" s="161"/>
      <c r="H51" s="161"/>
      <c r="I51" s="161"/>
      <c r="J51" s="161"/>
      <c r="K51" s="161"/>
      <c r="L51" s="161"/>
      <c r="M51" s="161"/>
      <c r="N51" s="161"/>
      <c r="O51" s="69"/>
    </row>
    <row r="52" spans="1:15" ht="31.5" customHeight="1" x14ac:dyDescent="0.4">
      <c r="A52" s="62"/>
      <c r="B52" s="5"/>
      <c r="C52" s="106"/>
      <c r="D52" s="174" t="s">
        <v>185</v>
      </c>
      <c r="E52" s="167"/>
      <c r="F52" s="167"/>
      <c r="G52" s="167"/>
      <c r="H52" s="167"/>
      <c r="I52" s="167"/>
      <c r="J52" s="167"/>
      <c r="K52" s="167"/>
      <c r="L52" s="167"/>
      <c r="M52" s="167"/>
      <c r="N52" s="167"/>
      <c r="O52" s="69"/>
    </row>
    <row r="53" spans="1:15" ht="31.5" customHeight="1" x14ac:dyDescent="0.4">
      <c r="A53" s="62"/>
      <c r="B53" s="5"/>
      <c r="C53" s="106"/>
      <c r="D53" s="174" t="s">
        <v>186</v>
      </c>
      <c r="E53" s="167"/>
      <c r="F53" s="167"/>
      <c r="G53" s="167"/>
      <c r="H53" s="167"/>
      <c r="I53" s="167"/>
      <c r="J53" s="167"/>
      <c r="K53" s="167"/>
      <c r="L53" s="167"/>
      <c r="M53" s="167"/>
      <c r="N53" s="167"/>
      <c r="O53" s="69"/>
    </row>
    <row r="54" spans="1:15" ht="31.5" customHeight="1" x14ac:dyDescent="0.4">
      <c r="A54" s="62"/>
      <c r="B54" s="5"/>
      <c r="C54" s="106"/>
      <c r="D54" s="334"/>
      <c r="E54" s="334"/>
      <c r="F54" s="334"/>
      <c r="G54" s="334"/>
      <c r="H54" s="334"/>
      <c r="I54" s="334"/>
      <c r="J54" s="334"/>
      <c r="K54" s="334"/>
      <c r="L54" s="334"/>
      <c r="M54" s="334"/>
      <c r="N54" s="334"/>
      <c r="O54" s="69"/>
    </row>
    <row r="55" spans="1:15" ht="56.25" customHeight="1" x14ac:dyDescent="0.4">
      <c r="A55" s="62"/>
      <c r="B55" s="5"/>
      <c r="C55" s="106" t="s">
        <v>5</v>
      </c>
      <c r="D55" s="328" t="s">
        <v>216</v>
      </c>
      <c r="E55" s="328"/>
      <c r="F55" s="328"/>
      <c r="G55" s="328"/>
      <c r="H55" s="328"/>
      <c r="I55" s="328"/>
      <c r="J55" s="328"/>
      <c r="K55" s="328"/>
      <c r="L55" s="328"/>
      <c r="M55" s="328"/>
      <c r="N55" s="328"/>
      <c r="O55" s="69"/>
    </row>
    <row r="56" spans="1:15" ht="31.5" customHeight="1" thickBot="1" x14ac:dyDescent="0.45">
      <c r="A56" s="62"/>
      <c r="B56" s="6"/>
      <c r="C56" s="107"/>
      <c r="D56" s="108"/>
      <c r="E56" s="108"/>
      <c r="F56" s="108"/>
      <c r="G56" s="108"/>
      <c r="H56" s="108"/>
      <c r="I56" s="108"/>
      <c r="J56" s="108"/>
      <c r="K56" s="108"/>
      <c r="L56" s="108"/>
      <c r="M56" s="108"/>
      <c r="N56" s="109"/>
      <c r="O56" s="69"/>
    </row>
    <row r="57" spans="1:15" ht="24.5" x14ac:dyDescent="0.4">
      <c r="A57" s="62"/>
      <c r="B57" s="67"/>
      <c r="C57" s="79"/>
      <c r="D57" s="112"/>
      <c r="E57" s="112"/>
      <c r="F57" s="112"/>
      <c r="G57" s="112"/>
      <c r="H57" s="112"/>
      <c r="I57" s="112"/>
      <c r="J57" s="112"/>
      <c r="K57" s="112"/>
      <c r="L57" s="112"/>
      <c r="M57" s="112"/>
      <c r="N57" s="112"/>
      <c r="O57" s="69"/>
    </row>
    <row r="58" spans="1:15" ht="32.25" customHeight="1" x14ac:dyDescent="0.5">
      <c r="A58" s="62"/>
      <c r="B58" s="337" t="s">
        <v>161</v>
      </c>
      <c r="C58" s="338"/>
      <c r="D58" s="355" t="s">
        <v>55</v>
      </c>
      <c r="E58" s="355"/>
      <c r="F58" s="355"/>
      <c r="G58" s="355"/>
      <c r="H58" s="355"/>
      <c r="I58" s="355"/>
      <c r="J58" s="355"/>
      <c r="K58" s="355"/>
      <c r="L58" s="355"/>
      <c r="M58" s="355"/>
      <c r="N58" s="355"/>
      <c r="O58" s="356"/>
    </row>
    <row r="59" spans="1:15" ht="52.5" customHeight="1" x14ac:dyDescent="0.4">
      <c r="A59" s="62"/>
      <c r="B59" s="67"/>
      <c r="C59" s="68" t="s">
        <v>5</v>
      </c>
      <c r="D59" s="327" t="s">
        <v>56</v>
      </c>
      <c r="E59" s="327"/>
      <c r="F59" s="327"/>
      <c r="G59" s="327"/>
      <c r="H59" s="327"/>
      <c r="I59" s="327"/>
      <c r="J59" s="327"/>
      <c r="K59" s="327"/>
      <c r="L59" s="327"/>
      <c r="M59" s="327"/>
      <c r="N59" s="327"/>
      <c r="O59" s="69"/>
    </row>
    <row r="60" spans="1:15" ht="51.75" customHeight="1" x14ac:dyDescent="0.4">
      <c r="A60" s="62"/>
      <c r="B60" s="67"/>
      <c r="C60" s="68" t="s">
        <v>5</v>
      </c>
      <c r="D60" s="327" t="s">
        <v>235</v>
      </c>
      <c r="E60" s="327"/>
      <c r="F60" s="327"/>
      <c r="G60" s="327"/>
      <c r="H60" s="327"/>
      <c r="I60" s="327"/>
      <c r="J60" s="327"/>
      <c r="K60" s="327"/>
      <c r="L60" s="327"/>
      <c r="M60" s="327"/>
      <c r="N60" s="327"/>
      <c r="O60" s="69"/>
    </row>
    <row r="61" spans="1:15" ht="57.75" customHeight="1" x14ac:dyDescent="0.4">
      <c r="A61" s="62"/>
      <c r="B61" s="67"/>
      <c r="C61" s="68"/>
      <c r="D61" s="335" t="s">
        <v>182</v>
      </c>
      <c r="E61" s="335"/>
      <c r="F61" s="335"/>
      <c r="G61" s="335"/>
      <c r="H61" s="335"/>
      <c r="I61" s="335"/>
      <c r="J61" s="335"/>
      <c r="K61" s="335"/>
      <c r="L61" s="335"/>
      <c r="M61" s="335"/>
      <c r="N61" s="335"/>
      <c r="O61" s="69"/>
    </row>
    <row r="62" spans="1:15" ht="54" customHeight="1" x14ac:dyDescent="0.4">
      <c r="A62" s="62"/>
      <c r="B62" s="67"/>
      <c r="C62" s="79" t="s">
        <v>5</v>
      </c>
      <c r="D62" s="335" t="s">
        <v>216</v>
      </c>
      <c r="E62" s="335"/>
      <c r="F62" s="335"/>
      <c r="G62" s="335"/>
      <c r="H62" s="335"/>
      <c r="I62" s="335"/>
      <c r="J62" s="335"/>
      <c r="K62" s="335"/>
      <c r="L62" s="335"/>
      <c r="M62" s="335"/>
      <c r="N62" s="335"/>
      <c r="O62" s="69"/>
    </row>
    <row r="63" spans="1:15" ht="54" customHeight="1" x14ac:dyDescent="0.4">
      <c r="A63" s="62"/>
      <c r="B63" s="67"/>
      <c r="C63" s="79" t="s">
        <v>5</v>
      </c>
      <c r="D63" s="328" t="s">
        <v>184</v>
      </c>
      <c r="E63" s="328"/>
      <c r="F63" s="328"/>
      <c r="G63" s="328"/>
      <c r="H63" s="328"/>
      <c r="I63" s="328"/>
      <c r="J63" s="328"/>
      <c r="K63" s="328"/>
      <c r="L63" s="328"/>
      <c r="M63" s="328"/>
      <c r="N63" s="328"/>
      <c r="O63" s="69"/>
    </row>
    <row r="64" spans="1:15" ht="25" thickBot="1" x14ac:dyDescent="0.45">
      <c r="A64" s="80"/>
      <c r="B64" s="73"/>
      <c r="C64" s="74"/>
      <c r="D64" s="75"/>
      <c r="E64" s="75"/>
      <c r="F64" s="75"/>
      <c r="G64" s="75"/>
      <c r="H64" s="75"/>
      <c r="I64" s="75"/>
      <c r="J64" s="75"/>
      <c r="K64" s="75"/>
      <c r="L64" s="75"/>
      <c r="M64" s="75"/>
      <c r="N64" s="76"/>
      <c r="O64" s="77"/>
    </row>
    <row r="65" spans="1:15" ht="24.5" x14ac:dyDescent="0.4">
      <c r="A65" s="80"/>
      <c r="B65" s="91"/>
      <c r="C65" s="70"/>
      <c r="D65" s="71"/>
      <c r="E65" s="71"/>
      <c r="F65" s="71"/>
      <c r="G65" s="71"/>
      <c r="H65" s="71"/>
      <c r="I65" s="71"/>
      <c r="J65" s="71"/>
      <c r="K65" s="71"/>
      <c r="L65" s="71"/>
      <c r="M65" s="71"/>
      <c r="N65" s="72"/>
      <c r="O65" s="91"/>
    </row>
    <row r="66" spans="1:15" ht="27" x14ac:dyDescent="0.5">
      <c r="A66" s="80"/>
      <c r="B66" s="331" t="s">
        <v>163</v>
      </c>
      <c r="C66" s="332"/>
      <c r="D66" s="169" t="s">
        <v>180</v>
      </c>
      <c r="E66" s="101"/>
      <c r="F66" s="102"/>
      <c r="G66" s="103"/>
      <c r="H66" s="103"/>
      <c r="I66" s="102"/>
      <c r="J66" s="102"/>
      <c r="K66" s="103"/>
      <c r="L66" s="103"/>
      <c r="M66" s="103"/>
      <c r="N66" s="103"/>
      <c r="O66" s="163"/>
    </row>
    <row r="67" spans="1:15" ht="24.5" x14ac:dyDescent="0.4">
      <c r="A67" s="80"/>
      <c r="B67" s="5"/>
      <c r="C67" s="106" t="s">
        <v>5</v>
      </c>
      <c r="D67" s="351" t="s">
        <v>157</v>
      </c>
      <c r="E67" s="351"/>
      <c r="F67" s="351"/>
      <c r="G67" s="351"/>
      <c r="H67" s="351"/>
      <c r="I67" s="351"/>
      <c r="J67" s="351"/>
      <c r="K67" s="351"/>
      <c r="L67" s="351"/>
      <c r="M67" s="351"/>
      <c r="N67" s="351"/>
      <c r="O67" s="164"/>
    </row>
    <row r="68" spans="1:15" ht="24.5" x14ac:dyDescent="0.4">
      <c r="A68" s="80"/>
      <c r="B68" s="5"/>
      <c r="C68" s="106"/>
      <c r="D68" s="159"/>
      <c r="E68" s="159"/>
      <c r="F68" s="159"/>
      <c r="G68" s="159"/>
      <c r="H68" s="159"/>
      <c r="I68" s="159"/>
      <c r="J68" s="159"/>
      <c r="K68" s="159"/>
      <c r="L68" s="159"/>
      <c r="M68" s="159"/>
      <c r="N68" s="159"/>
      <c r="O68" s="164"/>
    </row>
    <row r="69" spans="1:15" ht="24.5" x14ac:dyDescent="0.4">
      <c r="A69" s="80"/>
      <c r="B69" s="5"/>
      <c r="C69" s="106" t="s">
        <v>5</v>
      </c>
      <c r="D69" s="160" t="s">
        <v>215</v>
      </c>
      <c r="E69" s="161"/>
      <c r="F69" s="161"/>
      <c r="G69" s="161"/>
      <c r="H69" s="161"/>
      <c r="I69" s="161"/>
      <c r="J69" s="161"/>
      <c r="K69" s="161"/>
      <c r="L69" s="161"/>
      <c r="M69" s="161"/>
      <c r="N69" s="161"/>
      <c r="O69" s="164"/>
    </row>
    <row r="70" spans="1:15" ht="24.5" x14ac:dyDescent="0.4">
      <c r="A70" s="80"/>
      <c r="B70" s="5"/>
      <c r="C70" s="106"/>
      <c r="D70" s="162" t="s">
        <v>162</v>
      </c>
      <c r="E70" s="158"/>
      <c r="F70" s="158"/>
      <c r="G70" s="158"/>
      <c r="H70" s="158"/>
      <c r="I70" s="158"/>
      <c r="J70" s="158"/>
      <c r="K70" s="158"/>
      <c r="L70" s="158"/>
      <c r="M70" s="158"/>
      <c r="N70" s="158"/>
      <c r="O70" s="164"/>
    </row>
    <row r="71" spans="1:15" ht="24.5" x14ac:dyDescent="0.4">
      <c r="A71" s="80"/>
      <c r="B71" s="5"/>
      <c r="C71" s="106"/>
      <c r="D71" s="352"/>
      <c r="E71" s="352"/>
      <c r="F71" s="352"/>
      <c r="G71" s="352"/>
      <c r="H71" s="352"/>
      <c r="I71" s="352"/>
      <c r="J71" s="352"/>
      <c r="K71" s="352"/>
      <c r="L71" s="352"/>
      <c r="M71" s="352"/>
      <c r="N71" s="352"/>
      <c r="O71" s="164"/>
    </row>
    <row r="72" spans="1:15" ht="24.5" x14ac:dyDescent="0.4">
      <c r="A72" s="80"/>
      <c r="B72" s="5"/>
      <c r="C72" s="106" t="s">
        <v>5</v>
      </c>
      <c r="D72" s="353" t="s">
        <v>158</v>
      </c>
      <c r="E72" s="353"/>
      <c r="F72" s="353"/>
      <c r="G72" s="353"/>
      <c r="H72" s="353"/>
      <c r="I72" s="353"/>
      <c r="J72" s="353"/>
      <c r="K72" s="353"/>
      <c r="L72" s="353"/>
      <c r="M72" s="353"/>
      <c r="N72" s="353"/>
      <c r="O72" s="164"/>
    </row>
    <row r="73" spans="1:15" ht="25" thickBot="1" x14ac:dyDescent="0.45">
      <c r="A73" s="80"/>
      <c r="B73" s="6"/>
      <c r="C73" s="107"/>
      <c r="D73" s="108"/>
      <c r="E73" s="108"/>
      <c r="F73" s="108"/>
      <c r="G73" s="108"/>
      <c r="H73" s="108"/>
      <c r="I73" s="108"/>
      <c r="J73" s="108"/>
      <c r="K73" s="108"/>
      <c r="L73" s="108"/>
      <c r="M73" s="108"/>
      <c r="N73" s="109"/>
      <c r="O73" s="8"/>
    </row>
    <row r="74" spans="1:15" ht="21.5" thickBot="1" x14ac:dyDescent="0.45">
      <c r="A74" s="62"/>
    </row>
    <row r="75" spans="1:15" ht="21" x14ac:dyDescent="0.4">
      <c r="A75" s="62"/>
      <c r="B75" s="81"/>
      <c r="C75" s="82"/>
      <c r="D75" s="83"/>
      <c r="E75" s="84"/>
      <c r="F75" s="85"/>
      <c r="G75" s="83"/>
      <c r="H75" s="84"/>
      <c r="I75" s="85"/>
      <c r="J75" s="85"/>
      <c r="K75" s="83"/>
      <c r="L75" s="84"/>
      <c r="M75" s="84"/>
      <c r="N75" s="84"/>
      <c r="O75" s="86"/>
    </row>
    <row r="76" spans="1:15" ht="34.5" customHeight="1" x14ac:dyDescent="0.5">
      <c r="A76" s="62"/>
      <c r="B76" s="339">
        <v>3</v>
      </c>
      <c r="C76" s="340"/>
      <c r="D76" s="78" t="s">
        <v>74</v>
      </c>
      <c r="E76" s="78" t="s">
        <v>12</v>
      </c>
      <c r="F76" s="64"/>
      <c r="G76" s="65"/>
      <c r="H76" s="65"/>
      <c r="I76" s="64"/>
      <c r="J76" s="64"/>
      <c r="K76" s="65"/>
      <c r="L76" s="65"/>
      <c r="M76" s="65"/>
      <c r="N76" s="65"/>
      <c r="O76" s="66"/>
    </row>
    <row r="77" spans="1:15" ht="51.75" customHeight="1" x14ac:dyDescent="0.4">
      <c r="A77" s="62"/>
      <c r="B77" s="67"/>
      <c r="C77" s="68" t="s">
        <v>5</v>
      </c>
      <c r="D77" s="327" t="s">
        <v>70</v>
      </c>
      <c r="E77" s="327"/>
      <c r="F77" s="327"/>
      <c r="G77" s="327"/>
      <c r="H77" s="327"/>
      <c r="I77" s="327"/>
      <c r="J77" s="327"/>
      <c r="K77" s="327"/>
      <c r="L77" s="327"/>
      <c r="M77" s="327"/>
      <c r="N77" s="327"/>
      <c r="O77" s="69"/>
    </row>
    <row r="78" spans="1:15" ht="24.5" x14ac:dyDescent="0.4">
      <c r="A78" s="62"/>
      <c r="B78" s="67"/>
      <c r="C78" s="68"/>
      <c r="D78" s="111"/>
      <c r="E78" s="111"/>
      <c r="F78" s="111"/>
      <c r="G78" s="111"/>
      <c r="H78" s="111"/>
      <c r="I78" s="111"/>
      <c r="J78" s="111"/>
      <c r="K78" s="111"/>
      <c r="L78" s="111"/>
      <c r="M78" s="111"/>
      <c r="N78" s="111"/>
      <c r="O78" s="69"/>
    </row>
    <row r="79" spans="1:15" ht="24.5" x14ac:dyDescent="0.4">
      <c r="A79" s="62"/>
      <c r="B79" s="67"/>
      <c r="C79" s="68" t="s">
        <v>5</v>
      </c>
      <c r="D79" s="328" t="s">
        <v>217</v>
      </c>
      <c r="E79" s="328"/>
      <c r="F79" s="328"/>
      <c r="G79" s="328"/>
      <c r="H79" s="328"/>
      <c r="I79" s="328"/>
      <c r="J79" s="328"/>
      <c r="K79" s="328"/>
      <c r="L79" s="328"/>
      <c r="M79" s="328"/>
      <c r="N79" s="328"/>
      <c r="O79" s="69"/>
    </row>
    <row r="80" spans="1:15" ht="25" thickBot="1" x14ac:dyDescent="0.45">
      <c r="A80" s="62"/>
      <c r="B80" s="73"/>
      <c r="C80" s="74"/>
      <c r="D80" s="75"/>
      <c r="E80" s="75"/>
      <c r="F80" s="75"/>
      <c r="G80" s="75"/>
      <c r="H80" s="75"/>
      <c r="I80" s="75"/>
      <c r="J80" s="75"/>
      <c r="K80" s="75"/>
      <c r="L80" s="75"/>
      <c r="M80" s="75"/>
      <c r="N80" s="76"/>
      <c r="O80" s="77"/>
    </row>
    <row r="81" spans="1:15" ht="21" x14ac:dyDescent="0.4">
      <c r="A81" s="62"/>
      <c r="B81" s="81"/>
      <c r="C81" s="82"/>
      <c r="D81" s="83"/>
      <c r="E81" s="84"/>
      <c r="F81" s="85"/>
      <c r="G81" s="83"/>
      <c r="H81" s="84"/>
      <c r="I81" s="85"/>
      <c r="J81" s="85"/>
      <c r="K81" s="83"/>
      <c r="L81" s="84"/>
      <c r="M81" s="84"/>
      <c r="N81" s="84"/>
      <c r="O81" s="86"/>
    </row>
    <row r="82" spans="1:15" ht="27" x14ac:dyDescent="0.5">
      <c r="A82" s="62"/>
      <c r="B82" s="87"/>
      <c r="C82" s="88"/>
      <c r="D82" s="78" t="s">
        <v>6</v>
      </c>
      <c r="E82" s="78" t="s">
        <v>13</v>
      </c>
      <c r="F82" s="64"/>
      <c r="G82" s="65"/>
      <c r="H82" s="65"/>
      <c r="I82" s="64"/>
      <c r="J82" s="64"/>
      <c r="K82" s="65"/>
      <c r="L82" s="65"/>
      <c r="M82" s="65"/>
      <c r="N82" s="65"/>
      <c r="O82" s="66"/>
    </row>
    <row r="83" spans="1:15" ht="15.75" customHeight="1" x14ac:dyDescent="0.4">
      <c r="A83" s="62"/>
      <c r="B83" s="67"/>
      <c r="C83" s="70"/>
      <c r="D83" s="71"/>
      <c r="E83" s="71"/>
      <c r="F83" s="71"/>
      <c r="G83" s="71"/>
      <c r="H83" s="71"/>
      <c r="I83" s="71"/>
      <c r="J83" s="71"/>
      <c r="K83" s="71"/>
      <c r="L83" s="71"/>
      <c r="M83" s="71"/>
      <c r="N83" s="72"/>
      <c r="O83" s="69"/>
    </row>
    <row r="84" spans="1:15" ht="52.5" customHeight="1" x14ac:dyDescent="0.4">
      <c r="A84" s="62"/>
      <c r="B84" s="67"/>
      <c r="C84" s="68" t="s">
        <v>5</v>
      </c>
      <c r="D84" s="327" t="s">
        <v>114</v>
      </c>
      <c r="E84" s="327"/>
      <c r="F84" s="327"/>
      <c r="G84" s="327"/>
      <c r="H84" s="327"/>
      <c r="I84" s="327"/>
      <c r="J84" s="327"/>
      <c r="K84" s="327"/>
      <c r="L84" s="327"/>
      <c r="M84" s="327"/>
      <c r="N84" s="327"/>
      <c r="O84" s="69"/>
    </row>
    <row r="85" spans="1:15" ht="54" customHeight="1" x14ac:dyDescent="0.4">
      <c r="A85" s="62"/>
      <c r="B85" s="67"/>
      <c r="C85" s="68" t="s">
        <v>5</v>
      </c>
      <c r="D85" s="327" t="s">
        <v>52</v>
      </c>
      <c r="E85" s="327"/>
      <c r="F85" s="327"/>
      <c r="G85" s="327"/>
      <c r="H85" s="327"/>
      <c r="I85" s="327"/>
      <c r="J85" s="327"/>
      <c r="K85" s="327"/>
      <c r="L85" s="327"/>
      <c r="M85" s="327"/>
      <c r="N85" s="327"/>
      <c r="O85" s="69"/>
    </row>
    <row r="86" spans="1:15" ht="49.5" customHeight="1" x14ac:dyDescent="0.4">
      <c r="A86" s="62"/>
      <c r="B86" s="67"/>
      <c r="C86" s="68" t="s">
        <v>5</v>
      </c>
      <c r="D86" s="327" t="s">
        <v>53</v>
      </c>
      <c r="E86" s="327"/>
      <c r="F86" s="327"/>
      <c r="G86" s="327"/>
      <c r="H86" s="327"/>
      <c r="I86" s="327"/>
      <c r="J86" s="327"/>
      <c r="K86" s="327"/>
      <c r="L86" s="327"/>
      <c r="M86" s="327"/>
      <c r="N86" s="327"/>
      <c r="O86" s="69"/>
    </row>
    <row r="87" spans="1:15" ht="52.5" customHeight="1" x14ac:dyDescent="0.4">
      <c r="A87" s="62"/>
      <c r="B87" s="67"/>
      <c r="C87" s="68" t="s">
        <v>5</v>
      </c>
      <c r="D87" s="326" t="s">
        <v>218</v>
      </c>
      <c r="E87" s="326"/>
      <c r="F87" s="326"/>
      <c r="G87" s="326"/>
      <c r="H87" s="326"/>
      <c r="I87" s="326"/>
      <c r="J87" s="326"/>
      <c r="K87" s="326"/>
      <c r="L87" s="326"/>
      <c r="M87" s="326"/>
      <c r="N87" s="326"/>
      <c r="O87" s="69"/>
    </row>
    <row r="88" spans="1:15" ht="51.75" customHeight="1" x14ac:dyDescent="0.4">
      <c r="A88" s="62"/>
      <c r="B88" s="67"/>
      <c r="C88" s="68" t="s">
        <v>5</v>
      </c>
      <c r="D88" s="326" t="s">
        <v>239</v>
      </c>
      <c r="E88" s="326"/>
      <c r="F88" s="326"/>
      <c r="G88" s="326"/>
      <c r="H88" s="326"/>
      <c r="I88" s="326"/>
      <c r="J88" s="326"/>
      <c r="K88" s="326"/>
      <c r="L88" s="326"/>
      <c r="M88" s="326"/>
      <c r="N88" s="326"/>
      <c r="O88" s="69"/>
    </row>
    <row r="89" spans="1:15" ht="55.5" customHeight="1" x14ac:dyDescent="0.4">
      <c r="A89" s="62"/>
      <c r="B89" s="67"/>
      <c r="C89" s="68" t="s">
        <v>5</v>
      </c>
      <c r="D89" s="326" t="s">
        <v>234</v>
      </c>
      <c r="E89" s="326"/>
      <c r="F89" s="326"/>
      <c r="G89" s="326"/>
      <c r="H89" s="326"/>
      <c r="I89" s="326"/>
      <c r="J89" s="326"/>
      <c r="K89" s="326"/>
      <c r="L89" s="326"/>
      <c r="M89" s="326"/>
      <c r="N89" s="326"/>
      <c r="O89" s="69"/>
    </row>
    <row r="90" spans="1:15" ht="28.5" customHeight="1" thickBot="1" x14ac:dyDescent="0.45">
      <c r="A90" s="62"/>
      <c r="B90" s="73"/>
      <c r="C90" s="74"/>
      <c r="D90" s="75"/>
      <c r="E90" s="75"/>
      <c r="F90" s="75"/>
      <c r="G90" s="75"/>
      <c r="H90" s="75"/>
      <c r="I90" s="75"/>
      <c r="J90" s="75"/>
      <c r="K90" s="75"/>
      <c r="L90" s="75"/>
      <c r="M90" s="75"/>
      <c r="N90" s="76"/>
      <c r="O90" s="77"/>
    </row>
    <row r="91" spans="1:15" ht="21" x14ac:dyDescent="0.4">
      <c r="A91" s="62"/>
      <c r="B91" s="81"/>
      <c r="C91" s="82"/>
      <c r="D91" s="83"/>
      <c r="E91" s="84"/>
      <c r="F91" s="85"/>
      <c r="G91" s="83"/>
      <c r="H91" s="84"/>
      <c r="I91" s="85"/>
      <c r="J91" s="85"/>
      <c r="K91" s="83"/>
      <c r="L91" s="84"/>
      <c r="M91" s="84"/>
      <c r="N91" s="84"/>
      <c r="O91" s="86"/>
    </row>
    <row r="92" spans="1:15" ht="27" x14ac:dyDescent="0.5">
      <c r="A92" s="62"/>
      <c r="B92" s="87"/>
      <c r="C92" s="88"/>
      <c r="D92" s="78" t="s">
        <v>8</v>
      </c>
      <c r="E92" s="78" t="s">
        <v>14</v>
      </c>
      <c r="F92" s="64"/>
      <c r="G92" s="65"/>
      <c r="H92" s="65"/>
      <c r="I92" s="64"/>
      <c r="J92" s="64"/>
      <c r="K92" s="65"/>
      <c r="L92" s="65"/>
      <c r="M92" s="65"/>
      <c r="N92" s="65"/>
      <c r="O92" s="66"/>
    </row>
    <row r="93" spans="1:15" ht="24.5" x14ac:dyDescent="0.4">
      <c r="A93" s="62"/>
      <c r="B93" s="67"/>
      <c r="C93" s="68" t="s">
        <v>5</v>
      </c>
      <c r="D93" s="327" t="s">
        <v>71</v>
      </c>
      <c r="E93" s="327"/>
      <c r="F93" s="327"/>
      <c r="G93" s="327"/>
      <c r="H93" s="327"/>
      <c r="I93" s="327"/>
      <c r="J93" s="327"/>
      <c r="K93" s="327"/>
      <c r="L93" s="327"/>
      <c r="M93" s="327"/>
      <c r="N93" s="327"/>
      <c r="O93" s="69"/>
    </row>
    <row r="94" spans="1:15" ht="24.5" x14ac:dyDescent="0.4">
      <c r="A94" s="62"/>
      <c r="B94" s="67"/>
      <c r="C94" s="68" t="s">
        <v>5</v>
      </c>
      <c r="D94" s="327" t="s">
        <v>219</v>
      </c>
      <c r="E94" s="327"/>
      <c r="F94" s="327"/>
      <c r="G94" s="327"/>
      <c r="H94" s="327"/>
      <c r="I94" s="327"/>
      <c r="J94" s="327"/>
      <c r="K94" s="327"/>
      <c r="L94" s="327"/>
      <c r="M94" s="327"/>
      <c r="N94" s="327"/>
      <c r="O94" s="69"/>
    </row>
    <row r="95" spans="1:15" ht="17.25" customHeight="1" x14ac:dyDescent="0.4">
      <c r="A95" s="62"/>
      <c r="B95" s="67"/>
      <c r="C95" s="68"/>
      <c r="D95" s="111"/>
      <c r="E95" s="111"/>
      <c r="F95" s="111"/>
      <c r="G95" s="111"/>
      <c r="H95" s="111"/>
      <c r="I95" s="111"/>
      <c r="J95" s="111"/>
      <c r="K95" s="111"/>
      <c r="L95" s="111"/>
      <c r="M95" s="111"/>
      <c r="N95" s="111"/>
      <c r="O95" s="69"/>
    </row>
    <row r="96" spans="1:15" ht="24.5" x14ac:dyDescent="0.4">
      <c r="A96" s="62"/>
      <c r="B96" s="67"/>
      <c r="C96" s="68" t="s">
        <v>5</v>
      </c>
      <c r="D96" s="326" t="s">
        <v>98</v>
      </c>
      <c r="E96" s="326"/>
      <c r="F96" s="326"/>
      <c r="G96" s="326"/>
      <c r="H96" s="326"/>
      <c r="I96" s="326"/>
      <c r="J96" s="326"/>
      <c r="K96" s="326"/>
      <c r="L96" s="326"/>
      <c r="M96" s="326"/>
      <c r="N96" s="326"/>
      <c r="O96" s="69"/>
    </row>
    <row r="97" spans="1:15" ht="25" thickBot="1" x14ac:dyDescent="0.45">
      <c r="A97" s="62"/>
      <c r="B97" s="73"/>
      <c r="C97" s="74"/>
      <c r="D97" s="75"/>
      <c r="E97" s="75"/>
      <c r="F97" s="75"/>
      <c r="G97" s="75"/>
      <c r="H97" s="75"/>
      <c r="I97" s="75"/>
      <c r="J97" s="75"/>
      <c r="K97" s="75"/>
      <c r="L97" s="75"/>
      <c r="M97" s="75"/>
      <c r="N97" s="76"/>
      <c r="O97" s="77"/>
    </row>
    <row r="98" spans="1:15" ht="21" x14ac:dyDescent="0.4">
      <c r="A98" s="62"/>
      <c r="B98" s="81"/>
      <c r="C98" s="82"/>
      <c r="D98" s="83"/>
      <c r="E98" s="84"/>
      <c r="F98" s="85"/>
      <c r="G98" s="83"/>
      <c r="H98" s="84"/>
      <c r="I98" s="85"/>
      <c r="J98" s="85"/>
      <c r="K98" s="83"/>
      <c r="L98" s="84"/>
      <c r="M98" s="84"/>
      <c r="N98" s="84"/>
      <c r="O98" s="86"/>
    </row>
    <row r="99" spans="1:15" ht="33" customHeight="1" x14ac:dyDescent="0.5">
      <c r="A99" s="62"/>
      <c r="B99" s="87"/>
      <c r="C99" s="88"/>
      <c r="D99" s="78" t="s">
        <v>10</v>
      </c>
      <c r="E99" s="78" t="s">
        <v>15</v>
      </c>
      <c r="F99" s="64"/>
      <c r="G99" s="65"/>
      <c r="H99" s="65"/>
      <c r="I99" s="64"/>
      <c r="J99" s="64"/>
      <c r="K99" s="65"/>
      <c r="L99" s="65"/>
      <c r="M99" s="65"/>
      <c r="N99" s="65"/>
      <c r="O99" s="66"/>
    </row>
    <row r="100" spans="1:15" ht="24.5" x14ac:dyDescent="0.4">
      <c r="A100" s="62"/>
      <c r="B100" s="67"/>
      <c r="C100" s="68" t="s">
        <v>5</v>
      </c>
      <c r="D100" s="327" t="s">
        <v>220</v>
      </c>
      <c r="E100" s="327"/>
      <c r="F100" s="327"/>
      <c r="G100" s="327"/>
      <c r="H100" s="327"/>
      <c r="I100" s="327"/>
      <c r="J100" s="327"/>
      <c r="K100" s="327"/>
      <c r="L100" s="327"/>
      <c r="M100" s="327"/>
      <c r="N100" s="327"/>
      <c r="O100" s="69"/>
    </row>
    <row r="101" spans="1:15" ht="24.5" x14ac:dyDescent="0.4">
      <c r="A101" s="62"/>
      <c r="B101" s="67"/>
      <c r="C101" s="68" t="s">
        <v>5</v>
      </c>
      <c r="D101" s="327" t="s">
        <v>16</v>
      </c>
      <c r="E101" s="327"/>
      <c r="F101" s="327"/>
      <c r="G101" s="327"/>
      <c r="H101" s="327"/>
      <c r="I101" s="327"/>
      <c r="J101" s="327"/>
      <c r="K101" s="327"/>
      <c r="L101" s="327"/>
      <c r="M101" s="327"/>
      <c r="N101" s="327"/>
      <c r="O101" s="69"/>
    </row>
    <row r="102" spans="1:15" ht="24.5" x14ac:dyDescent="0.4">
      <c r="A102" s="62"/>
      <c r="B102" s="67"/>
      <c r="C102" s="68" t="s">
        <v>5</v>
      </c>
      <c r="D102" s="326" t="s">
        <v>221</v>
      </c>
      <c r="E102" s="326"/>
      <c r="F102" s="326"/>
      <c r="G102" s="326"/>
      <c r="H102" s="326"/>
      <c r="I102" s="326"/>
      <c r="J102" s="326"/>
      <c r="K102" s="326"/>
      <c r="L102" s="326"/>
      <c r="M102" s="326"/>
      <c r="N102" s="326"/>
      <c r="O102" s="69"/>
    </row>
    <row r="103" spans="1:15" ht="25" thickBot="1" x14ac:dyDescent="0.45">
      <c r="A103" s="62"/>
      <c r="B103" s="73"/>
      <c r="C103" s="74"/>
      <c r="D103" s="75"/>
      <c r="E103" s="75"/>
      <c r="F103" s="75"/>
      <c r="G103" s="75"/>
      <c r="H103" s="75"/>
      <c r="I103" s="75"/>
      <c r="J103" s="75"/>
      <c r="K103" s="75"/>
      <c r="L103" s="75"/>
      <c r="M103" s="75"/>
      <c r="N103" s="76"/>
      <c r="O103" s="77"/>
    </row>
    <row r="104" spans="1:15" ht="21" x14ac:dyDescent="0.4">
      <c r="A104" s="62"/>
      <c r="B104" s="81"/>
      <c r="C104" s="82"/>
      <c r="D104" s="83"/>
      <c r="E104" s="84"/>
      <c r="F104" s="85"/>
      <c r="G104" s="83"/>
      <c r="H104" s="84"/>
      <c r="I104" s="85"/>
      <c r="J104" s="85"/>
      <c r="K104" s="83"/>
      <c r="L104" s="84"/>
      <c r="M104" s="84"/>
      <c r="N104" s="84"/>
      <c r="O104" s="86"/>
    </row>
    <row r="105" spans="1:15" ht="27" x14ac:dyDescent="0.5">
      <c r="A105" s="62"/>
      <c r="B105" s="87"/>
      <c r="C105" s="88"/>
      <c r="D105" s="78" t="s">
        <v>11</v>
      </c>
      <c r="E105" s="78" t="s">
        <v>17</v>
      </c>
      <c r="F105" s="64"/>
      <c r="G105" s="65"/>
      <c r="H105" s="65"/>
      <c r="I105" s="64"/>
      <c r="J105" s="64"/>
      <c r="K105" s="65"/>
      <c r="L105" s="65"/>
      <c r="M105" s="65"/>
      <c r="N105" s="65"/>
      <c r="O105" s="66"/>
    </row>
    <row r="106" spans="1:15" ht="52.5" customHeight="1" x14ac:dyDescent="0.4">
      <c r="A106" s="62"/>
      <c r="B106" s="67"/>
      <c r="C106" s="68" t="s">
        <v>5</v>
      </c>
      <c r="D106" s="327" t="s">
        <v>115</v>
      </c>
      <c r="E106" s="327"/>
      <c r="F106" s="327"/>
      <c r="G106" s="327"/>
      <c r="H106" s="327"/>
      <c r="I106" s="327"/>
      <c r="J106" s="327"/>
      <c r="K106" s="327"/>
      <c r="L106" s="327"/>
      <c r="M106" s="327"/>
      <c r="N106" s="327"/>
      <c r="O106" s="69"/>
    </row>
    <row r="107" spans="1:15" ht="51" customHeight="1" x14ac:dyDescent="0.4">
      <c r="A107" s="62"/>
      <c r="B107" s="67"/>
      <c r="C107" s="68" t="s">
        <v>5</v>
      </c>
      <c r="D107" s="326" t="s">
        <v>218</v>
      </c>
      <c r="E107" s="326"/>
      <c r="F107" s="326"/>
      <c r="G107" s="326"/>
      <c r="H107" s="326"/>
      <c r="I107" s="326"/>
      <c r="J107" s="326"/>
      <c r="K107" s="326"/>
      <c r="L107" s="326"/>
      <c r="M107" s="326"/>
      <c r="N107" s="326"/>
      <c r="O107" s="69"/>
    </row>
    <row r="108" spans="1:15" ht="51" customHeight="1" x14ac:dyDescent="0.4">
      <c r="A108" s="62"/>
      <c r="B108" s="67"/>
      <c r="C108" s="68" t="s">
        <v>5</v>
      </c>
      <c r="D108" s="326" t="s">
        <v>240</v>
      </c>
      <c r="E108" s="326"/>
      <c r="F108" s="326"/>
      <c r="G108" s="326"/>
      <c r="H108" s="326"/>
      <c r="I108" s="326"/>
      <c r="J108" s="326"/>
      <c r="K108" s="326"/>
      <c r="L108" s="326"/>
      <c r="M108" s="326"/>
      <c r="N108" s="326"/>
      <c r="O108" s="69"/>
    </row>
    <row r="109" spans="1:15" ht="48.75" customHeight="1" x14ac:dyDescent="0.4">
      <c r="A109" s="62"/>
      <c r="B109" s="67"/>
      <c r="C109" s="68" t="s">
        <v>5</v>
      </c>
      <c r="D109" s="326" t="s">
        <v>234</v>
      </c>
      <c r="E109" s="326"/>
      <c r="F109" s="326"/>
      <c r="G109" s="326"/>
      <c r="H109" s="326"/>
      <c r="I109" s="326"/>
      <c r="J109" s="326"/>
      <c r="K109" s="326"/>
      <c r="L109" s="326"/>
      <c r="M109" s="326"/>
      <c r="N109" s="326"/>
      <c r="O109" s="69"/>
    </row>
    <row r="110" spans="1:15" ht="25" thickBot="1" x14ac:dyDescent="0.45">
      <c r="A110" s="62"/>
      <c r="B110" s="73"/>
      <c r="C110" s="74"/>
      <c r="D110" s="75"/>
      <c r="E110" s="75"/>
      <c r="F110" s="75"/>
      <c r="G110" s="75"/>
      <c r="H110" s="75"/>
      <c r="I110" s="75"/>
      <c r="J110" s="75"/>
      <c r="K110" s="75"/>
      <c r="L110" s="75"/>
      <c r="M110" s="75"/>
      <c r="N110" s="76"/>
      <c r="O110" s="77"/>
    </row>
    <row r="111" spans="1:15" ht="21" x14ac:dyDescent="0.4">
      <c r="A111" s="62"/>
      <c r="B111" s="81"/>
      <c r="C111" s="82"/>
      <c r="D111" s="83"/>
      <c r="E111" s="84"/>
      <c r="F111" s="85"/>
      <c r="G111" s="83"/>
      <c r="H111" s="84"/>
      <c r="I111" s="85"/>
      <c r="J111" s="85"/>
      <c r="K111" s="83"/>
      <c r="L111" s="84"/>
      <c r="M111" s="84"/>
      <c r="N111" s="84"/>
      <c r="O111" s="86"/>
    </row>
    <row r="112" spans="1:15" ht="27" x14ac:dyDescent="0.5">
      <c r="A112" s="62"/>
      <c r="B112" s="87"/>
      <c r="C112" s="88"/>
      <c r="D112" s="78" t="s">
        <v>40</v>
      </c>
      <c r="E112" s="78" t="s">
        <v>18</v>
      </c>
      <c r="F112" s="64"/>
      <c r="G112" s="65"/>
      <c r="H112" s="65"/>
      <c r="I112" s="64"/>
      <c r="J112" s="64"/>
      <c r="K112" s="65"/>
      <c r="L112" s="65"/>
      <c r="M112" s="65"/>
      <c r="N112" s="65"/>
      <c r="O112" s="66"/>
    </row>
    <row r="113" spans="1:15" ht="24.5" x14ac:dyDescent="0.4">
      <c r="A113" s="62"/>
      <c r="B113" s="67"/>
      <c r="C113" s="68" t="s">
        <v>5</v>
      </c>
      <c r="D113" s="327" t="s">
        <v>222</v>
      </c>
      <c r="E113" s="327"/>
      <c r="F113" s="327"/>
      <c r="G113" s="327"/>
      <c r="H113" s="327"/>
      <c r="I113" s="327"/>
      <c r="J113" s="327"/>
      <c r="K113" s="327"/>
      <c r="L113" s="327"/>
      <c r="M113" s="327"/>
      <c r="N113" s="327"/>
      <c r="O113" s="69"/>
    </row>
    <row r="114" spans="1:15" ht="12" customHeight="1" x14ac:dyDescent="0.4">
      <c r="A114" s="62"/>
      <c r="B114" s="67"/>
      <c r="C114" s="70"/>
      <c r="D114" s="71"/>
      <c r="E114" s="71"/>
      <c r="F114" s="71"/>
      <c r="G114" s="71"/>
      <c r="H114" s="71"/>
      <c r="I114" s="71"/>
      <c r="J114" s="71"/>
      <c r="K114" s="71"/>
      <c r="L114" s="71"/>
      <c r="M114" s="71"/>
      <c r="N114" s="72"/>
      <c r="O114" s="69"/>
    </row>
    <row r="115" spans="1:15" ht="24.5" x14ac:dyDescent="0.4">
      <c r="A115" s="62"/>
      <c r="B115" s="67"/>
      <c r="C115" s="68" t="s">
        <v>5</v>
      </c>
      <c r="D115" s="327" t="s">
        <v>19</v>
      </c>
      <c r="E115" s="327"/>
      <c r="F115" s="327"/>
      <c r="G115" s="327"/>
      <c r="H115" s="327"/>
      <c r="I115" s="327"/>
      <c r="J115" s="327"/>
      <c r="K115" s="327"/>
      <c r="L115" s="327"/>
      <c r="M115" s="327"/>
      <c r="N115" s="327"/>
      <c r="O115" s="69"/>
    </row>
    <row r="116" spans="1:15" ht="54" customHeight="1" x14ac:dyDescent="0.4">
      <c r="A116" s="62"/>
      <c r="B116" s="67"/>
      <c r="C116" s="68" t="s">
        <v>5</v>
      </c>
      <c r="D116" s="326" t="s">
        <v>223</v>
      </c>
      <c r="E116" s="326"/>
      <c r="F116" s="326"/>
      <c r="G116" s="326"/>
      <c r="H116" s="326"/>
      <c r="I116" s="326"/>
      <c r="J116" s="326"/>
      <c r="K116" s="326"/>
      <c r="L116" s="326"/>
      <c r="M116" s="326"/>
      <c r="N116" s="326"/>
      <c r="O116" s="69"/>
    </row>
    <row r="117" spans="1:15" ht="55.5" customHeight="1" x14ac:dyDescent="0.4">
      <c r="A117" s="62"/>
      <c r="B117" s="67"/>
      <c r="C117" s="68" t="s">
        <v>5</v>
      </c>
      <c r="D117" s="326" t="s">
        <v>238</v>
      </c>
      <c r="E117" s="326"/>
      <c r="F117" s="326"/>
      <c r="G117" s="326"/>
      <c r="H117" s="326"/>
      <c r="I117" s="326"/>
      <c r="J117" s="326"/>
      <c r="K117" s="326"/>
      <c r="L117" s="326"/>
      <c r="M117" s="326"/>
      <c r="N117" s="326"/>
      <c r="O117" s="69"/>
    </row>
    <row r="118" spans="1:15" ht="50.25" customHeight="1" x14ac:dyDescent="0.4">
      <c r="A118" s="62"/>
      <c r="B118" s="67"/>
      <c r="C118" s="68" t="s">
        <v>5</v>
      </c>
      <c r="D118" s="326" t="s">
        <v>234</v>
      </c>
      <c r="E118" s="326"/>
      <c r="F118" s="326"/>
      <c r="G118" s="326"/>
      <c r="H118" s="326"/>
      <c r="I118" s="326"/>
      <c r="J118" s="326"/>
      <c r="K118" s="326"/>
      <c r="L118" s="326"/>
      <c r="M118" s="326"/>
      <c r="N118" s="326"/>
      <c r="O118" s="69"/>
    </row>
    <row r="119" spans="1:15" ht="25" thickBot="1" x14ac:dyDescent="0.45">
      <c r="A119" s="62"/>
      <c r="B119" s="73"/>
      <c r="C119" s="74"/>
      <c r="D119" s="75"/>
      <c r="E119" s="75"/>
      <c r="F119" s="75"/>
      <c r="G119" s="75"/>
      <c r="H119" s="75"/>
      <c r="I119" s="75"/>
      <c r="J119" s="75"/>
      <c r="K119" s="75"/>
      <c r="L119" s="75"/>
      <c r="M119" s="75"/>
      <c r="N119" s="76"/>
      <c r="O119" s="77"/>
    </row>
    <row r="120" spans="1:15" ht="21" x14ac:dyDescent="0.4">
      <c r="A120" s="62"/>
      <c r="B120" s="81"/>
      <c r="C120" s="82"/>
      <c r="D120" s="83"/>
      <c r="E120" s="84"/>
      <c r="F120" s="85"/>
      <c r="G120" s="83"/>
      <c r="H120" s="84"/>
      <c r="I120" s="85"/>
      <c r="J120" s="85"/>
      <c r="K120" s="83"/>
      <c r="L120" s="84"/>
      <c r="M120" s="84"/>
      <c r="N120" s="84"/>
      <c r="O120" s="86"/>
    </row>
    <row r="121" spans="1:15" ht="27" x14ac:dyDescent="0.5">
      <c r="A121" s="62"/>
      <c r="B121" s="87"/>
      <c r="C121" s="88"/>
      <c r="D121" s="78" t="s">
        <v>87</v>
      </c>
      <c r="E121" s="78" t="s">
        <v>20</v>
      </c>
      <c r="F121" s="64"/>
      <c r="G121" s="65"/>
      <c r="H121" s="65"/>
      <c r="I121" s="64"/>
      <c r="J121" s="64"/>
      <c r="K121" s="65"/>
      <c r="L121" s="65"/>
      <c r="M121" s="65"/>
      <c r="N121" s="65"/>
      <c r="O121" s="66"/>
    </row>
    <row r="122" spans="1:15" ht="52.5" customHeight="1" x14ac:dyDescent="0.4">
      <c r="A122" s="62"/>
      <c r="B122" s="67"/>
      <c r="C122" s="68" t="s">
        <v>5</v>
      </c>
      <c r="D122" s="327" t="s">
        <v>47</v>
      </c>
      <c r="E122" s="327"/>
      <c r="F122" s="327"/>
      <c r="G122" s="327"/>
      <c r="H122" s="327"/>
      <c r="I122" s="327"/>
      <c r="J122" s="327"/>
      <c r="K122" s="327"/>
      <c r="L122" s="327"/>
      <c r="M122" s="327"/>
      <c r="N122" s="327"/>
      <c r="O122" s="69"/>
    </row>
    <row r="123" spans="1:15" ht="57" customHeight="1" x14ac:dyDescent="0.4">
      <c r="A123" s="62"/>
      <c r="B123" s="67"/>
      <c r="C123" s="68" t="s">
        <v>5</v>
      </c>
      <c r="D123" s="327" t="s">
        <v>116</v>
      </c>
      <c r="E123" s="327"/>
      <c r="F123" s="327"/>
      <c r="G123" s="327"/>
      <c r="H123" s="327"/>
      <c r="I123" s="327"/>
      <c r="J123" s="327"/>
      <c r="K123" s="327"/>
      <c r="L123" s="327"/>
      <c r="M123" s="327"/>
      <c r="N123" s="327"/>
      <c r="O123" s="69"/>
    </row>
    <row r="124" spans="1:15" ht="57.75" customHeight="1" x14ac:dyDescent="0.4">
      <c r="A124" s="62"/>
      <c r="B124" s="67"/>
      <c r="C124" s="68" t="s">
        <v>5</v>
      </c>
      <c r="D124" s="327" t="s">
        <v>48</v>
      </c>
      <c r="E124" s="327"/>
      <c r="F124" s="327"/>
      <c r="G124" s="327"/>
      <c r="H124" s="327"/>
      <c r="I124" s="327"/>
      <c r="J124" s="327"/>
      <c r="K124" s="327"/>
      <c r="L124" s="327"/>
      <c r="M124" s="327"/>
      <c r="N124" s="327"/>
      <c r="O124" s="69"/>
    </row>
    <row r="125" spans="1:15" ht="24.5" x14ac:dyDescent="0.4">
      <c r="A125" s="62"/>
      <c r="B125" s="67"/>
      <c r="C125" s="68" t="s">
        <v>5</v>
      </c>
      <c r="D125" s="326" t="s">
        <v>224</v>
      </c>
      <c r="E125" s="326"/>
      <c r="F125" s="326"/>
      <c r="G125" s="326"/>
      <c r="H125" s="326"/>
      <c r="I125" s="326"/>
      <c r="J125" s="326"/>
      <c r="K125" s="326"/>
      <c r="L125" s="326"/>
      <c r="M125" s="326"/>
      <c r="N125" s="326"/>
      <c r="O125" s="69"/>
    </row>
    <row r="126" spans="1:15" ht="25" thickBot="1" x14ac:dyDescent="0.45">
      <c r="A126" s="62"/>
      <c r="B126" s="73"/>
      <c r="C126" s="74"/>
      <c r="D126" s="75"/>
      <c r="E126" s="75"/>
      <c r="F126" s="75"/>
      <c r="G126" s="75"/>
      <c r="H126" s="75"/>
      <c r="I126" s="75"/>
      <c r="J126" s="75"/>
      <c r="K126" s="75"/>
      <c r="L126" s="75"/>
      <c r="M126" s="75"/>
      <c r="N126" s="76"/>
      <c r="O126" s="77"/>
    </row>
    <row r="127" spans="1:15" ht="36" customHeight="1" x14ac:dyDescent="0.5">
      <c r="A127" s="62"/>
      <c r="B127" s="87"/>
      <c r="C127" s="88"/>
      <c r="D127" s="78" t="s">
        <v>88</v>
      </c>
      <c r="E127" s="78" t="s">
        <v>21</v>
      </c>
      <c r="F127" s="64"/>
      <c r="G127" s="65"/>
      <c r="H127" s="65"/>
      <c r="I127" s="64"/>
      <c r="J127" s="64"/>
      <c r="K127" s="65"/>
      <c r="L127" s="65"/>
      <c r="M127" s="65"/>
      <c r="N127" s="65"/>
      <c r="O127" s="66"/>
    </row>
    <row r="128" spans="1:15" ht="55.5" customHeight="1" x14ac:dyDescent="0.4">
      <c r="A128" s="62"/>
      <c r="B128" s="67"/>
      <c r="C128" s="68" t="s">
        <v>5</v>
      </c>
      <c r="D128" s="327" t="s">
        <v>49</v>
      </c>
      <c r="E128" s="327"/>
      <c r="F128" s="327"/>
      <c r="G128" s="327"/>
      <c r="H128" s="327"/>
      <c r="I128" s="327"/>
      <c r="J128" s="327"/>
      <c r="K128" s="327"/>
      <c r="L128" s="327"/>
      <c r="M128" s="327"/>
      <c r="N128" s="327"/>
      <c r="O128" s="69"/>
    </row>
    <row r="129" spans="1:15" ht="24.5" x14ac:dyDescent="0.4">
      <c r="A129" s="62"/>
      <c r="B129" s="67"/>
      <c r="C129" s="68" t="s">
        <v>5</v>
      </c>
      <c r="D129" s="327" t="s">
        <v>22</v>
      </c>
      <c r="E129" s="327"/>
      <c r="F129" s="327"/>
      <c r="G129" s="327"/>
      <c r="H129" s="327"/>
      <c r="I129" s="327"/>
      <c r="J129" s="327"/>
      <c r="K129" s="327"/>
      <c r="L129" s="327"/>
      <c r="M129" s="327"/>
      <c r="N129" s="327"/>
      <c r="O129" s="69"/>
    </row>
    <row r="130" spans="1:15" ht="16.5" customHeight="1" x14ac:dyDescent="0.4">
      <c r="A130" s="62"/>
      <c r="B130" s="67"/>
      <c r="C130" s="68"/>
      <c r="D130" s="328"/>
      <c r="E130" s="328"/>
      <c r="F130" s="328"/>
      <c r="G130" s="328"/>
      <c r="H130" s="328"/>
      <c r="I130" s="328"/>
      <c r="J130" s="328"/>
      <c r="K130" s="328"/>
      <c r="L130" s="328"/>
      <c r="M130" s="328"/>
      <c r="N130" s="328"/>
      <c r="O130" s="69"/>
    </row>
    <row r="131" spans="1:15" ht="56.25" customHeight="1" x14ac:dyDescent="0.4">
      <c r="A131" s="62"/>
      <c r="B131" s="67"/>
      <c r="C131" s="68" t="s">
        <v>5</v>
      </c>
      <c r="D131" s="328" t="s">
        <v>225</v>
      </c>
      <c r="E131" s="328"/>
      <c r="F131" s="328"/>
      <c r="G131" s="328"/>
      <c r="H131" s="328"/>
      <c r="I131" s="328"/>
      <c r="J131" s="328"/>
      <c r="K131" s="328"/>
      <c r="L131" s="328"/>
      <c r="M131" s="328"/>
      <c r="N131" s="328"/>
      <c r="O131" s="69"/>
    </row>
    <row r="132" spans="1:15" ht="60.75" customHeight="1" x14ac:dyDescent="0.4">
      <c r="A132" s="62"/>
      <c r="B132" s="67"/>
      <c r="C132" s="68" t="s">
        <v>5</v>
      </c>
      <c r="D132" s="328" t="s">
        <v>226</v>
      </c>
      <c r="E132" s="328"/>
      <c r="F132" s="328"/>
      <c r="G132" s="328"/>
      <c r="H132" s="328"/>
      <c r="I132" s="328"/>
      <c r="J132" s="328"/>
      <c r="K132" s="328"/>
      <c r="L132" s="328"/>
      <c r="M132" s="328"/>
      <c r="N132" s="328"/>
      <c r="O132" s="69"/>
    </row>
    <row r="133" spans="1:15" ht="25" thickBot="1" x14ac:dyDescent="0.45">
      <c r="A133" s="62"/>
      <c r="B133" s="73"/>
      <c r="C133" s="74"/>
      <c r="D133" s="75"/>
      <c r="E133" s="75"/>
      <c r="F133" s="75"/>
      <c r="G133" s="75"/>
      <c r="H133" s="75"/>
      <c r="I133" s="75"/>
      <c r="J133" s="75"/>
      <c r="K133" s="75"/>
      <c r="L133" s="75"/>
      <c r="M133" s="75"/>
      <c r="N133" s="76"/>
      <c r="O133" s="77"/>
    </row>
    <row r="134" spans="1:15" ht="27" x14ac:dyDescent="0.5">
      <c r="A134" s="62"/>
      <c r="B134" s="87"/>
      <c r="C134" s="88"/>
      <c r="D134" s="78" t="s">
        <v>89</v>
      </c>
      <c r="E134" s="78" t="s">
        <v>2</v>
      </c>
      <c r="F134" s="64"/>
      <c r="G134" s="65"/>
      <c r="H134" s="65"/>
      <c r="I134" s="64"/>
      <c r="J134" s="64"/>
      <c r="K134" s="65"/>
      <c r="L134" s="65"/>
      <c r="M134" s="65"/>
      <c r="N134" s="65"/>
      <c r="O134" s="66"/>
    </row>
    <row r="135" spans="1:15" ht="24.5" x14ac:dyDescent="0.4">
      <c r="A135" s="62"/>
      <c r="B135" s="67"/>
      <c r="C135" s="68" t="s">
        <v>5</v>
      </c>
      <c r="D135" s="327" t="s">
        <v>50</v>
      </c>
      <c r="E135" s="327"/>
      <c r="F135" s="327"/>
      <c r="G135" s="327"/>
      <c r="H135" s="327"/>
      <c r="I135" s="327"/>
      <c r="J135" s="327"/>
      <c r="K135" s="327"/>
      <c r="L135" s="327"/>
      <c r="M135" s="327"/>
      <c r="N135" s="327"/>
      <c r="O135" s="69"/>
    </row>
    <row r="136" spans="1:15" ht="24.5" x14ac:dyDescent="0.4">
      <c r="A136" s="62"/>
      <c r="B136" s="67"/>
      <c r="C136" s="68" t="s">
        <v>5</v>
      </c>
      <c r="D136" s="327" t="s">
        <v>227</v>
      </c>
      <c r="E136" s="327"/>
      <c r="F136" s="327"/>
      <c r="G136" s="327"/>
      <c r="H136" s="327"/>
      <c r="I136" s="327"/>
      <c r="J136" s="327"/>
      <c r="K136" s="327"/>
      <c r="L136" s="327"/>
      <c r="M136" s="327"/>
      <c r="N136" s="327"/>
      <c r="O136" s="69"/>
    </row>
    <row r="137" spans="1:15" ht="24.5" x14ac:dyDescent="0.4">
      <c r="A137" s="62"/>
      <c r="B137" s="67"/>
      <c r="C137" s="68"/>
      <c r="D137" s="111"/>
      <c r="E137" s="111"/>
      <c r="F137" s="111"/>
      <c r="G137" s="111"/>
      <c r="H137" s="111"/>
      <c r="I137" s="111"/>
      <c r="J137" s="111"/>
      <c r="K137" s="111"/>
      <c r="L137" s="111"/>
      <c r="M137" s="111"/>
      <c r="N137" s="111"/>
      <c r="O137" s="69"/>
    </row>
    <row r="138" spans="1:15" ht="24.5" x14ac:dyDescent="0.4">
      <c r="A138" s="62"/>
      <c r="B138" s="67"/>
      <c r="C138" s="68" t="s">
        <v>5</v>
      </c>
      <c r="D138" s="328" t="s">
        <v>77</v>
      </c>
      <c r="E138" s="328"/>
      <c r="F138" s="328"/>
      <c r="G138" s="328"/>
      <c r="H138" s="328"/>
      <c r="I138" s="328"/>
      <c r="J138" s="328"/>
      <c r="K138" s="328"/>
      <c r="L138" s="328"/>
      <c r="M138" s="328"/>
      <c r="N138" s="328"/>
      <c r="O138" s="69"/>
    </row>
    <row r="139" spans="1:15" ht="25" thickBot="1" x14ac:dyDescent="0.45">
      <c r="A139" s="62"/>
      <c r="B139" s="73"/>
      <c r="C139" s="74"/>
      <c r="D139" s="75"/>
      <c r="E139" s="75"/>
      <c r="F139" s="75"/>
      <c r="G139" s="75"/>
      <c r="H139" s="75"/>
      <c r="I139" s="75"/>
      <c r="J139" s="75"/>
      <c r="K139" s="75"/>
      <c r="L139" s="75"/>
      <c r="M139" s="75"/>
      <c r="N139" s="76"/>
      <c r="O139" s="77"/>
    </row>
    <row r="140" spans="1:15" ht="25.5" customHeight="1" x14ac:dyDescent="0.5">
      <c r="A140" s="62"/>
      <c r="B140" s="87"/>
      <c r="C140" s="88"/>
      <c r="D140" s="78" t="s">
        <v>90</v>
      </c>
      <c r="E140" s="78" t="s">
        <v>72</v>
      </c>
      <c r="F140" s="64"/>
      <c r="G140" s="65"/>
      <c r="H140" s="65"/>
      <c r="I140" s="64"/>
      <c r="J140" s="64"/>
      <c r="K140" s="65"/>
      <c r="L140" s="65"/>
      <c r="M140" s="65"/>
      <c r="N140" s="65"/>
      <c r="O140" s="66"/>
    </row>
    <row r="141" spans="1:15" ht="24.5" x14ac:dyDescent="0.4">
      <c r="A141" s="62"/>
      <c r="B141" s="67"/>
      <c r="C141" s="68" t="s">
        <v>5</v>
      </c>
      <c r="D141" s="327" t="s">
        <v>228</v>
      </c>
      <c r="E141" s="327"/>
      <c r="F141" s="327"/>
      <c r="G141" s="327"/>
      <c r="H141" s="327"/>
      <c r="I141" s="327"/>
      <c r="J141" s="327"/>
      <c r="K141" s="327"/>
      <c r="L141" s="327"/>
      <c r="M141" s="327"/>
      <c r="N141" s="327"/>
      <c r="O141" s="69"/>
    </row>
    <row r="142" spans="1:15" ht="25.5" customHeight="1" x14ac:dyDescent="0.4">
      <c r="A142" s="62"/>
      <c r="B142" s="67"/>
      <c r="C142" s="68" t="s">
        <v>5</v>
      </c>
      <c r="D142" s="327" t="s">
        <v>73</v>
      </c>
      <c r="E142" s="327"/>
      <c r="F142" s="327"/>
      <c r="G142" s="327"/>
      <c r="H142" s="327"/>
      <c r="I142" s="327"/>
      <c r="J142" s="327"/>
      <c r="K142" s="327"/>
      <c r="L142" s="327"/>
      <c r="M142" s="327"/>
      <c r="N142" s="327"/>
      <c r="O142" s="69"/>
    </row>
    <row r="143" spans="1:15" ht="25.5" customHeight="1" x14ac:dyDescent="0.4">
      <c r="A143" s="62"/>
      <c r="B143" s="67"/>
      <c r="C143" s="68"/>
      <c r="D143" s="327"/>
      <c r="E143" s="327"/>
      <c r="F143" s="327"/>
      <c r="G143" s="327"/>
      <c r="H143" s="327"/>
      <c r="I143" s="327"/>
      <c r="J143" s="327"/>
      <c r="K143" s="327"/>
      <c r="L143" s="327"/>
      <c r="M143" s="327"/>
      <c r="N143" s="327"/>
      <c r="O143" s="69"/>
    </row>
    <row r="144" spans="1:15" ht="24.5" x14ac:dyDescent="0.4">
      <c r="A144" s="62"/>
      <c r="B144" s="67"/>
      <c r="C144" s="68" t="s">
        <v>5</v>
      </c>
      <c r="D144" s="328" t="s">
        <v>229</v>
      </c>
      <c r="E144" s="328"/>
      <c r="F144" s="328"/>
      <c r="G144" s="328"/>
      <c r="H144" s="328"/>
      <c r="I144" s="328"/>
      <c r="J144" s="328"/>
      <c r="K144" s="328"/>
      <c r="L144" s="328"/>
      <c r="M144" s="328"/>
      <c r="N144" s="328"/>
      <c r="O144" s="69"/>
    </row>
    <row r="145" spans="1:15" ht="25" thickBot="1" x14ac:dyDescent="0.45">
      <c r="A145" s="62"/>
      <c r="B145" s="73"/>
      <c r="C145" s="74"/>
      <c r="D145" s="75"/>
      <c r="E145" s="75"/>
      <c r="F145" s="75"/>
      <c r="G145" s="75"/>
      <c r="H145" s="75"/>
      <c r="I145" s="75"/>
      <c r="J145" s="75"/>
      <c r="K145" s="75"/>
      <c r="L145" s="75"/>
      <c r="M145" s="75"/>
      <c r="N145" s="76"/>
      <c r="O145" s="77"/>
    </row>
    <row r="146" spans="1:15" ht="21" x14ac:dyDescent="0.4">
      <c r="A146" s="62"/>
      <c r="B146" s="81"/>
      <c r="C146" s="82"/>
      <c r="D146" s="83"/>
      <c r="E146" s="84"/>
      <c r="F146" s="85"/>
      <c r="G146" s="83"/>
      <c r="H146" s="84"/>
      <c r="I146" s="85"/>
      <c r="J146" s="85"/>
      <c r="K146" s="83"/>
      <c r="L146" s="84"/>
      <c r="M146" s="84"/>
      <c r="N146" s="84"/>
      <c r="O146" s="86"/>
    </row>
    <row r="147" spans="1:15" ht="30.75" customHeight="1" x14ac:dyDescent="0.5">
      <c r="A147" s="62"/>
      <c r="B147" s="87"/>
      <c r="C147" s="88"/>
      <c r="D147" s="78" t="s">
        <v>1</v>
      </c>
      <c r="E147" s="78" t="s">
        <v>108</v>
      </c>
      <c r="F147" s="64"/>
      <c r="G147" s="65"/>
      <c r="H147" s="65"/>
      <c r="I147" s="64"/>
      <c r="J147" s="64"/>
      <c r="K147" s="65"/>
      <c r="L147" s="65"/>
      <c r="M147" s="65"/>
      <c r="N147" s="65"/>
      <c r="O147" s="66"/>
    </row>
    <row r="148" spans="1:15" ht="54.75" customHeight="1" x14ac:dyDescent="0.4">
      <c r="A148" s="62"/>
      <c r="B148" s="67"/>
      <c r="C148" s="68" t="s">
        <v>5</v>
      </c>
      <c r="D148" s="327" t="s">
        <v>109</v>
      </c>
      <c r="E148" s="327"/>
      <c r="F148" s="327"/>
      <c r="G148" s="327"/>
      <c r="H148" s="327"/>
      <c r="I148" s="327"/>
      <c r="J148" s="327"/>
      <c r="K148" s="327"/>
      <c r="L148" s="327"/>
      <c r="M148" s="327"/>
      <c r="N148" s="327"/>
      <c r="O148" s="69"/>
    </row>
    <row r="149" spans="1:15" ht="25.5" customHeight="1" x14ac:dyDescent="0.4">
      <c r="A149" s="62"/>
      <c r="B149" s="67"/>
      <c r="C149" s="68"/>
      <c r="D149" s="111"/>
      <c r="E149" s="111"/>
      <c r="F149" s="111"/>
      <c r="G149" s="111"/>
      <c r="H149" s="111"/>
      <c r="I149" s="111"/>
      <c r="J149" s="111"/>
      <c r="K149" s="111"/>
      <c r="L149" s="111"/>
      <c r="M149" s="111"/>
      <c r="N149" s="111"/>
      <c r="O149" s="69"/>
    </row>
    <row r="150" spans="1:15" ht="52.5" customHeight="1" x14ac:dyDescent="0.4">
      <c r="A150" s="62"/>
      <c r="B150" s="67"/>
      <c r="C150" s="68" t="s">
        <v>5</v>
      </c>
      <c r="D150" s="328" t="s">
        <v>230</v>
      </c>
      <c r="E150" s="328"/>
      <c r="F150" s="328"/>
      <c r="G150" s="328"/>
      <c r="H150" s="328"/>
      <c r="I150" s="328"/>
      <c r="J150" s="328"/>
      <c r="K150" s="328"/>
      <c r="L150" s="328"/>
      <c r="M150" s="328"/>
      <c r="N150" s="328"/>
      <c r="O150" s="69"/>
    </row>
    <row r="151" spans="1:15" ht="25" thickBot="1" x14ac:dyDescent="0.45">
      <c r="B151" s="73"/>
      <c r="C151" s="74"/>
      <c r="D151" s="75"/>
      <c r="E151" s="75"/>
      <c r="F151" s="75"/>
      <c r="G151" s="75"/>
      <c r="H151" s="75"/>
      <c r="I151" s="75"/>
      <c r="J151" s="75"/>
      <c r="K151" s="75"/>
      <c r="L151" s="75"/>
      <c r="M151" s="75"/>
      <c r="N151" s="76"/>
      <c r="O151" s="77"/>
    </row>
    <row r="152" spans="1:15" ht="21.5" thickBot="1" x14ac:dyDescent="0.45">
      <c r="A152" s="62"/>
    </row>
    <row r="153" spans="1:15" ht="21" x14ac:dyDescent="0.4">
      <c r="A153" s="62"/>
      <c r="B153" s="81"/>
      <c r="C153" s="82"/>
      <c r="D153" s="83"/>
      <c r="E153" s="84"/>
      <c r="F153" s="85"/>
      <c r="G153" s="83"/>
      <c r="H153" s="84"/>
      <c r="I153" s="85"/>
      <c r="J153" s="85"/>
      <c r="K153" s="83"/>
      <c r="L153" s="84"/>
      <c r="M153" s="84"/>
      <c r="N153" s="84"/>
      <c r="O153" s="86"/>
    </row>
    <row r="154" spans="1:15" ht="36" customHeight="1" x14ac:dyDescent="0.5">
      <c r="A154" s="62"/>
      <c r="B154" s="87"/>
      <c r="C154" s="88"/>
      <c r="D154" s="78" t="s">
        <v>165</v>
      </c>
      <c r="E154" s="78" t="s">
        <v>179</v>
      </c>
      <c r="F154" s="64"/>
      <c r="G154" s="65"/>
      <c r="H154" s="65"/>
      <c r="I154" s="64"/>
      <c r="J154" s="64"/>
      <c r="K154" s="65"/>
      <c r="L154" s="65"/>
      <c r="M154" s="65"/>
      <c r="N154" s="65"/>
      <c r="O154" s="66"/>
    </row>
    <row r="155" spans="1:15" ht="60" customHeight="1" x14ac:dyDescent="0.4">
      <c r="A155" s="62"/>
      <c r="B155" s="67"/>
      <c r="C155" s="68" t="s">
        <v>5</v>
      </c>
      <c r="D155" s="342" t="s">
        <v>117</v>
      </c>
      <c r="E155" s="342"/>
      <c r="F155" s="342"/>
      <c r="G155" s="342"/>
      <c r="H155" s="342"/>
      <c r="I155" s="342"/>
      <c r="J155" s="342"/>
      <c r="K155" s="342"/>
      <c r="L155" s="342"/>
      <c r="M155" s="342"/>
      <c r="N155" s="342"/>
      <c r="O155" s="69"/>
    </row>
    <row r="156" spans="1:15" ht="58.5" customHeight="1" x14ac:dyDescent="0.4">
      <c r="A156" s="62"/>
      <c r="B156" s="67"/>
      <c r="C156" s="68" t="s">
        <v>5</v>
      </c>
      <c r="D156" s="327" t="s">
        <v>148</v>
      </c>
      <c r="E156" s="327"/>
      <c r="F156" s="327"/>
      <c r="G156" s="327"/>
      <c r="H156" s="327"/>
      <c r="I156" s="327"/>
      <c r="J156" s="327"/>
      <c r="K156" s="327"/>
      <c r="L156" s="327"/>
      <c r="M156" s="327"/>
      <c r="N156" s="327"/>
      <c r="O156" s="69"/>
    </row>
    <row r="157" spans="1:15" ht="24.5" x14ac:dyDescent="0.4">
      <c r="A157" s="62"/>
      <c r="B157" s="67"/>
      <c r="C157" s="68" t="s">
        <v>5</v>
      </c>
      <c r="D157" s="327" t="s">
        <v>68</v>
      </c>
      <c r="E157" s="327"/>
      <c r="F157" s="327"/>
      <c r="G157" s="327"/>
      <c r="H157" s="327"/>
      <c r="I157" s="327"/>
      <c r="J157" s="327"/>
      <c r="K157" s="327"/>
      <c r="L157" s="327"/>
      <c r="M157" s="327"/>
      <c r="N157" s="327"/>
      <c r="O157" s="69"/>
    </row>
    <row r="158" spans="1:15" ht="24.5" x14ac:dyDescent="0.4">
      <c r="A158" s="62"/>
      <c r="B158" s="67"/>
      <c r="C158" s="68" t="s">
        <v>5</v>
      </c>
      <c r="D158" s="327" t="s">
        <v>69</v>
      </c>
      <c r="E158" s="327"/>
      <c r="F158" s="327"/>
      <c r="G158" s="327"/>
      <c r="H158" s="327"/>
      <c r="I158" s="327"/>
      <c r="J158" s="327"/>
      <c r="K158" s="327"/>
      <c r="L158" s="327"/>
      <c r="M158" s="327"/>
      <c r="N158" s="327"/>
      <c r="O158" s="69"/>
    </row>
    <row r="159" spans="1:15" ht="24.5" x14ac:dyDescent="0.4">
      <c r="A159" s="62"/>
      <c r="B159" s="67"/>
      <c r="C159" s="68"/>
      <c r="D159" s="111"/>
      <c r="E159" s="111"/>
      <c r="F159" s="111"/>
      <c r="G159" s="111"/>
      <c r="H159" s="111"/>
      <c r="I159" s="111"/>
      <c r="J159" s="111"/>
      <c r="K159" s="111"/>
      <c r="L159" s="111"/>
      <c r="M159" s="111"/>
      <c r="N159" s="111"/>
      <c r="O159" s="69"/>
    </row>
    <row r="160" spans="1:15" ht="24.5" x14ac:dyDescent="0.4">
      <c r="A160" s="62"/>
      <c r="B160" s="67"/>
      <c r="C160" s="68" t="s">
        <v>5</v>
      </c>
      <c r="D160" s="328" t="s">
        <v>231</v>
      </c>
      <c r="E160" s="328"/>
      <c r="F160" s="328"/>
      <c r="G160" s="328"/>
      <c r="H160" s="328"/>
      <c r="I160" s="328"/>
      <c r="J160" s="328"/>
      <c r="K160" s="328"/>
      <c r="L160" s="328"/>
      <c r="M160" s="328"/>
      <c r="N160" s="328"/>
      <c r="O160" s="69"/>
    </row>
    <row r="161" spans="1:15" ht="25" thickBot="1" x14ac:dyDescent="0.45">
      <c r="A161" s="62"/>
      <c r="B161" s="73"/>
      <c r="C161" s="74"/>
      <c r="D161" s="75"/>
      <c r="E161" s="75"/>
      <c r="F161" s="75"/>
      <c r="G161" s="75"/>
      <c r="H161" s="75"/>
      <c r="I161" s="75"/>
      <c r="J161" s="75"/>
      <c r="K161" s="75"/>
      <c r="L161" s="75"/>
      <c r="M161" s="75"/>
      <c r="N161" s="76"/>
      <c r="O161" s="77"/>
    </row>
    <row r="162" spans="1:15" ht="21" x14ac:dyDescent="0.4">
      <c r="A162" s="62"/>
      <c r="B162" s="81"/>
      <c r="C162" s="82"/>
      <c r="D162" s="83"/>
      <c r="E162" s="84"/>
      <c r="F162" s="85"/>
      <c r="G162" s="83"/>
      <c r="H162" s="84"/>
      <c r="I162" s="85"/>
      <c r="J162" s="85"/>
      <c r="K162" s="83"/>
      <c r="L162" s="84"/>
      <c r="M162" s="84"/>
      <c r="N162" s="84"/>
      <c r="O162" s="86"/>
    </row>
    <row r="163" spans="1:15" ht="39.75" customHeight="1" x14ac:dyDescent="0.5">
      <c r="A163" s="62"/>
      <c r="B163" s="87"/>
      <c r="C163" s="88"/>
      <c r="D163" s="78" t="s">
        <v>164</v>
      </c>
      <c r="E163" s="78" t="s">
        <v>7</v>
      </c>
      <c r="F163" s="64"/>
      <c r="G163" s="65"/>
      <c r="H163" s="65"/>
      <c r="I163" s="64"/>
      <c r="J163" s="64"/>
      <c r="K163" s="65"/>
      <c r="L163" s="65"/>
      <c r="M163" s="65"/>
      <c r="N163" s="65"/>
      <c r="O163" s="66"/>
    </row>
    <row r="164" spans="1:15" ht="51.75" customHeight="1" x14ac:dyDescent="0.4">
      <c r="A164" s="62"/>
      <c r="B164" s="67"/>
      <c r="C164" s="68" t="s">
        <v>5</v>
      </c>
      <c r="D164" s="327" t="s">
        <v>118</v>
      </c>
      <c r="E164" s="327"/>
      <c r="F164" s="327"/>
      <c r="G164" s="327"/>
      <c r="H164" s="327"/>
      <c r="I164" s="327"/>
      <c r="J164" s="327"/>
      <c r="K164" s="327"/>
      <c r="L164" s="327"/>
      <c r="M164" s="327"/>
      <c r="N164" s="327"/>
      <c r="O164" s="69"/>
    </row>
    <row r="165" spans="1:15" ht="28.5" customHeight="1" x14ac:dyDescent="0.4">
      <c r="A165" s="62"/>
      <c r="B165" s="67"/>
      <c r="C165" s="68" t="s">
        <v>5</v>
      </c>
      <c r="D165" s="327" t="s">
        <v>119</v>
      </c>
      <c r="E165" s="327"/>
      <c r="F165" s="327"/>
      <c r="G165" s="327"/>
      <c r="H165" s="327"/>
      <c r="I165" s="327"/>
      <c r="J165" s="327"/>
      <c r="K165" s="327"/>
      <c r="L165" s="327"/>
      <c r="M165" s="327"/>
      <c r="N165" s="327"/>
      <c r="O165" s="69"/>
    </row>
    <row r="166" spans="1:15" ht="24.5" x14ac:dyDescent="0.4">
      <c r="A166" s="62"/>
      <c r="B166" s="67"/>
      <c r="C166" s="68" t="s">
        <v>5</v>
      </c>
      <c r="D166" s="328" t="s">
        <v>130</v>
      </c>
      <c r="E166" s="328"/>
      <c r="F166" s="328"/>
      <c r="G166" s="328"/>
      <c r="H166" s="328"/>
      <c r="I166" s="328"/>
      <c r="J166" s="328"/>
      <c r="K166" s="328"/>
      <c r="L166" s="328"/>
      <c r="M166" s="328"/>
      <c r="N166" s="328"/>
      <c r="O166" s="69"/>
    </row>
    <row r="167" spans="1:15" ht="15.75" customHeight="1" thickBot="1" x14ac:dyDescent="0.45">
      <c r="A167" s="62"/>
      <c r="B167" s="73"/>
      <c r="C167" s="74"/>
      <c r="D167" s="75"/>
      <c r="E167" s="75"/>
      <c r="F167" s="75"/>
      <c r="G167" s="75"/>
      <c r="H167" s="75"/>
      <c r="I167" s="75"/>
      <c r="J167" s="75"/>
      <c r="K167" s="75"/>
      <c r="L167" s="75"/>
      <c r="M167" s="75"/>
      <c r="N167" s="76"/>
      <c r="O167" s="77"/>
    </row>
    <row r="168" spans="1:15" ht="24.5" x14ac:dyDescent="0.4">
      <c r="A168" s="62"/>
      <c r="B168" s="67"/>
      <c r="C168" s="70"/>
      <c r="D168" s="71"/>
      <c r="E168" s="71"/>
      <c r="F168" s="71"/>
      <c r="G168" s="71"/>
      <c r="H168" s="71"/>
      <c r="I168" s="71"/>
      <c r="J168" s="71"/>
      <c r="K168" s="71"/>
      <c r="L168" s="71"/>
      <c r="M168" s="71"/>
      <c r="N168" s="72"/>
      <c r="O168" s="69"/>
    </row>
    <row r="169" spans="1:15" ht="27" x14ac:dyDescent="0.5">
      <c r="A169" s="62"/>
      <c r="B169" s="331"/>
      <c r="C169" s="332"/>
      <c r="D169" s="101" t="s">
        <v>166</v>
      </c>
      <c r="E169" s="101" t="s">
        <v>122</v>
      </c>
      <c r="F169" s="102"/>
      <c r="G169" s="103"/>
      <c r="H169" s="103"/>
      <c r="I169" s="102"/>
      <c r="J169" s="102"/>
      <c r="K169" s="103"/>
      <c r="L169" s="103"/>
      <c r="M169" s="103"/>
      <c r="N169" s="103"/>
      <c r="O169" s="69"/>
    </row>
    <row r="170" spans="1:15" ht="24.5" x14ac:dyDescent="0.45">
      <c r="A170" s="62"/>
      <c r="B170" s="5"/>
      <c r="C170" s="104" t="s">
        <v>5</v>
      </c>
      <c r="D170" s="352" t="s">
        <v>123</v>
      </c>
      <c r="E170" s="352"/>
      <c r="F170" s="352"/>
      <c r="G170" s="352"/>
      <c r="H170" s="352"/>
      <c r="I170" s="352"/>
      <c r="J170" s="352"/>
      <c r="K170" s="352"/>
      <c r="L170" s="352"/>
      <c r="M170" s="352"/>
      <c r="N170" s="352"/>
      <c r="O170" s="69"/>
    </row>
    <row r="171" spans="1:15" ht="24.5" x14ac:dyDescent="0.4">
      <c r="A171" s="62"/>
      <c r="B171" s="5"/>
      <c r="C171" s="105"/>
      <c r="D171" s="352" t="s">
        <v>124</v>
      </c>
      <c r="E171" s="352"/>
      <c r="F171" s="352"/>
      <c r="G171" s="352"/>
      <c r="H171" s="352"/>
      <c r="I171" s="352"/>
      <c r="J171" s="352"/>
      <c r="K171" s="352"/>
      <c r="L171" s="352"/>
      <c r="M171" s="352"/>
      <c r="N171" s="352"/>
      <c r="O171" s="69"/>
    </row>
    <row r="172" spans="1:15" ht="24.5" x14ac:dyDescent="0.4">
      <c r="A172" s="62"/>
      <c r="B172" s="5"/>
      <c r="C172" s="105"/>
      <c r="D172" s="352" t="s">
        <v>125</v>
      </c>
      <c r="E172" s="352"/>
      <c r="F172" s="352"/>
      <c r="G172" s="352"/>
      <c r="H172" s="352"/>
      <c r="I172" s="352"/>
      <c r="J172" s="352"/>
      <c r="K172" s="352"/>
      <c r="L172" s="352"/>
      <c r="M172" s="352"/>
      <c r="N172" s="352"/>
      <c r="O172" s="69"/>
    </row>
    <row r="173" spans="1:15" ht="24.5" x14ac:dyDescent="0.4">
      <c r="A173" s="62"/>
      <c r="B173" s="5"/>
      <c r="C173" s="105"/>
      <c r="D173" s="352" t="s">
        <v>126</v>
      </c>
      <c r="E173" s="352"/>
      <c r="F173" s="352"/>
      <c r="G173" s="352"/>
      <c r="H173" s="352"/>
      <c r="I173" s="352"/>
      <c r="J173" s="352"/>
      <c r="K173" s="352"/>
      <c r="L173" s="352"/>
      <c r="M173" s="352"/>
      <c r="N173" s="352"/>
      <c r="O173" s="69"/>
    </row>
    <row r="174" spans="1:15" ht="60.75" customHeight="1" x14ac:dyDescent="0.4">
      <c r="A174" s="62"/>
      <c r="B174" s="5"/>
      <c r="C174" s="106" t="s">
        <v>5</v>
      </c>
      <c r="D174" s="352" t="s">
        <v>147</v>
      </c>
      <c r="E174" s="352"/>
      <c r="F174" s="352"/>
      <c r="G174" s="352"/>
      <c r="H174" s="352"/>
      <c r="I174" s="352"/>
      <c r="J174" s="352"/>
      <c r="K174" s="352"/>
      <c r="L174" s="352"/>
      <c r="M174" s="352"/>
      <c r="N174" s="352"/>
      <c r="O174" s="69"/>
    </row>
    <row r="175" spans="1:15" ht="43.5" customHeight="1" x14ac:dyDescent="0.4">
      <c r="A175" s="62"/>
      <c r="B175" s="5"/>
      <c r="C175" s="106" t="s">
        <v>5</v>
      </c>
      <c r="D175" s="352" t="s">
        <v>127</v>
      </c>
      <c r="E175" s="352"/>
      <c r="F175" s="352"/>
      <c r="G175" s="352"/>
      <c r="H175" s="352"/>
      <c r="I175" s="352"/>
      <c r="J175" s="352"/>
      <c r="K175" s="352"/>
      <c r="L175" s="352"/>
      <c r="M175" s="352"/>
      <c r="N175" s="352"/>
      <c r="O175" s="69"/>
    </row>
    <row r="176" spans="1:15" ht="24.5" x14ac:dyDescent="0.4">
      <c r="A176" s="62"/>
      <c r="B176" s="5"/>
      <c r="C176" s="106"/>
      <c r="D176" s="110"/>
      <c r="E176" s="110"/>
      <c r="F176" s="110"/>
      <c r="G176" s="110"/>
      <c r="H176" s="110"/>
      <c r="I176" s="110"/>
      <c r="J176" s="110"/>
      <c r="K176" s="110"/>
      <c r="L176" s="110"/>
      <c r="M176" s="110"/>
      <c r="N176" s="110"/>
      <c r="O176" s="69"/>
    </row>
    <row r="177" spans="1:15" ht="24.5" x14ac:dyDescent="0.4">
      <c r="A177" s="62"/>
      <c r="B177" s="5"/>
      <c r="C177" s="106" t="s">
        <v>5</v>
      </c>
      <c r="D177" s="353" t="s">
        <v>128</v>
      </c>
      <c r="E177" s="353"/>
      <c r="F177" s="353"/>
      <c r="G177" s="353"/>
      <c r="H177" s="353"/>
      <c r="I177" s="353"/>
      <c r="J177" s="353"/>
      <c r="K177" s="353"/>
      <c r="L177" s="353"/>
      <c r="M177" s="353"/>
      <c r="N177" s="353"/>
      <c r="O177" s="69"/>
    </row>
    <row r="178" spans="1:15" ht="25" thickBot="1" x14ac:dyDescent="0.45">
      <c r="A178" s="62"/>
      <c r="B178" s="6"/>
      <c r="C178" s="107"/>
      <c r="D178" s="108"/>
      <c r="E178" s="108"/>
      <c r="F178" s="108"/>
      <c r="G178" s="108"/>
      <c r="H178" s="108"/>
      <c r="I178" s="108"/>
      <c r="J178" s="108"/>
      <c r="K178" s="108"/>
      <c r="L178" s="108"/>
      <c r="M178" s="108"/>
      <c r="N178" s="109"/>
      <c r="O178" s="69"/>
    </row>
    <row r="179" spans="1:15" ht="25.5" customHeight="1" x14ac:dyDescent="0.4">
      <c r="A179" s="62"/>
      <c r="B179" s="81"/>
      <c r="C179" s="82"/>
      <c r="D179" s="83"/>
      <c r="E179" s="84"/>
      <c r="F179" s="85"/>
      <c r="G179" s="83"/>
      <c r="H179" s="84"/>
      <c r="I179" s="85"/>
      <c r="J179" s="85"/>
      <c r="K179" s="83"/>
      <c r="L179" s="84"/>
      <c r="M179" s="84"/>
      <c r="N179" s="84"/>
      <c r="O179" s="86"/>
    </row>
    <row r="180" spans="1:15" ht="33" customHeight="1" x14ac:dyDescent="0.5">
      <c r="A180" s="62"/>
      <c r="B180" s="87"/>
      <c r="C180" s="88"/>
      <c r="D180" s="119" t="s">
        <v>167</v>
      </c>
      <c r="E180" s="357" t="s">
        <v>46</v>
      </c>
      <c r="F180" s="357"/>
      <c r="G180" s="357"/>
      <c r="H180" s="357"/>
      <c r="I180" s="357"/>
      <c r="J180" s="357"/>
      <c r="K180" s="357"/>
      <c r="L180" s="357"/>
      <c r="M180" s="357"/>
      <c r="N180" s="357"/>
      <c r="O180" s="359"/>
    </row>
    <row r="181" spans="1:15" ht="66.75" customHeight="1" x14ac:dyDescent="0.4">
      <c r="A181" s="62"/>
      <c r="B181" s="67"/>
      <c r="C181" s="68" t="s">
        <v>5</v>
      </c>
      <c r="D181" s="342" t="s">
        <v>99</v>
      </c>
      <c r="E181" s="342"/>
      <c r="F181" s="342"/>
      <c r="G181" s="342"/>
      <c r="H181" s="342"/>
      <c r="I181" s="342"/>
      <c r="J181" s="342"/>
      <c r="K181" s="342"/>
      <c r="L181" s="342"/>
      <c r="M181" s="342"/>
      <c r="N181" s="342"/>
      <c r="O181" s="69"/>
    </row>
    <row r="182" spans="1:15" ht="26.25" customHeight="1" x14ac:dyDescent="0.4">
      <c r="A182" s="62"/>
      <c r="B182" s="67"/>
      <c r="C182" s="68" t="s">
        <v>5</v>
      </c>
      <c r="D182" s="354" t="s">
        <v>76</v>
      </c>
      <c r="E182" s="354"/>
      <c r="F182" s="354"/>
      <c r="G182" s="354"/>
      <c r="H182" s="354"/>
      <c r="I182" s="354"/>
      <c r="J182" s="354"/>
      <c r="K182" s="354"/>
      <c r="L182" s="354"/>
      <c r="M182" s="354"/>
      <c r="N182" s="354"/>
      <c r="O182" s="69"/>
    </row>
    <row r="183" spans="1:15" ht="25.5" customHeight="1" thickBot="1" x14ac:dyDescent="0.45">
      <c r="A183" s="62"/>
      <c r="B183" s="73"/>
      <c r="C183" s="74"/>
      <c r="D183" s="75"/>
      <c r="E183" s="75"/>
      <c r="F183" s="75"/>
      <c r="G183" s="75"/>
      <c r="H183" s="75"/>
      <c r="I183" s="75"/>
      <c r="J183" s="75"/>
      <c r="K183" s="75"/>
      <c r="L183" s="75"/>
      <c r="M183" s="75"/>
      <c r="N183" s="76"/>
      <c r="O183" s="77"/>
    </row>
    <row r="184" spans="1:15" ht="21" x14ac:dyDescent="0.4">
      <c r="A184" s="62"/>
      <c r="B184" s="81"/>
      <c r="C184" s="82"/>
      <c r="D184" s="83"/>
      <c r="E184" s="84"/>
      <c r="F184" s="85"/>
      <c r="G184" s="83"/>
      <c r="H184" s="84"/>
      <c r="I184" s="85"/>
      <c r="J184" s="85"/>
      <c r="K184" s="83"/>
      <c r="L184" s="84"/>
      <c r="M184" s="84"/>
      <c r="N184" s="84"/>
      <c r="O184" s="86"/>
    </row>
    <row r="185" spans="1:15" ht="25.5" customHeight="1" x14ac:dyDescent="0.5">
      <c r="A185" s="62"/>
      <c r="B185" s="87"/>
      <c r="C185" s="88"/>
      <c r="D185" s="78" t="s">
        <v>168</v>
      </c>
      <c r="E185" s="78" t="s">
        <v>45</v>
      </c>
      <c r="F185" s="64"/>
      <c r="G185" s="65"/>
      <c r="H185" s="65"/>
      <c r="I185" s="64"/>
      <c r="J185" s="64"/>
      <c r="K185" s="65"/>
      <c r="L185" s="65"/>
      <c r="M185" s="65"/>
      <c r="N185" s="65"/>
      <c r="O185" s="66"/>
    </row>
    <row r="186" spans="1:15" ht="54.75" customHeight="1" x14ac:dyDescent="0.4">
      <c r="A186" s="62"/>
      <c r="B186" s="67"/>
      <c r="C186" s="68" t="s">
        <v>5</v>
      </c>
      <c r="D186" s="342" t="s">
        <v>232</v>
      </c>
      <c r="E186" s="342"/>
      <c r="F186" s="342"/>
      <c r="G186" s="342"/>
      <c r="H186" s="342"/>
      <c r="I186" s="342"/>
      <c r="J186" s="342"/>
      <c r="K186" s="342"/>
      <c r="L186" s="342"/>
      <c r="M186" s="342"/>
      <c r="N186" s="342"/>
      <c r="O186" s="69"/>
    </row>
    <row r="187" spans="1:15" ht="33" customHeight="1" x14ac:dyDescent="0.4">
      <c r="A187" s="62"/>
      <c r="B187" s="67"/>
      <c r="C187" s="68" t="s">
        <v>5</v>
      </c>
      <c r="D187" s="327" t="s">
        <v>197</v>
      </c>
      <c r="E187" s="327"/>
      <c r="F187" s="327"/>
      <c r="G187" s="327"/>
      <c r="H187" s="327"/>
      <c r="I187" s="327"/>
      <c r="J187" s="327"/>
      <c r="K187" s="327"/>
      <c r="L187" s="327"/>
      <c r="M187" s="327"/>
      <c r="N187" s="327"/>
      <c r="O187" s="69"/>
    </row>
    <row r="188" spans="1:15" ht="55.5" customHeight="1" x14ac:dyDescent="0.4">
      <c r="A188" s="62"/>
      <c r="B188" s="67"/>
      <c r="C188" s="68" t="s">
        <v>5</v>
      </c>
      <c r="D188" s="328" t="s">
        <v>233</v>
      </c>
      <c r="E188" s="328"/>
      <c r="F188" s="328"/>
      <c r="G188" s="328"/>
      <c r="H188" s="328"/>
      <c r="I188" s="328"/>
      <c r="J188" s="328"/>
      <c r="K188" s="328"/>
      <c r="L188" s="328"/>
      <c r="M188" s="328"/>
      <c r="N188" s="328"/>
      <c r="O188" s="69"/>
    </row>
    <row r="189" spans="1:15" ht="25" thickBot="1" x14ac:dyDescent="0.45">
      <c r="A189" s="62"/>
      <c r="B189" s="73"/>
      <c r="C189" s="74"/>
      <c r="D189" s="75"/>
      <c r="E189" s="75"/>
      <c r="F189" s="75"/>
      <c r="G189" s="75"/>
      <c r="H189" s="75"/>
      <c r="I189" s="75"/>
      <c r="J189" s="75"/>
      <c r="K189" s="75"/>
      <c r="L189" s="75"/>
      <c r="M189" s="75"/>
      <c r="N189" s="76"/>
      <c r="O189" s="77"/>
    </row>
    <row r="190" spans="1:15" ht="27" hidden="1" customHeight="1" x14ac:dyDescent="0.4">
      <c r="A190" s="62"/>
      <c r="B190" s="81"/>
      <c r="C190" s="82"/>
      <c r="D190" s="83"/>
      <c r="E190" s="84"/>
      <c r="F190" s="85"/>
      <c r="G190" s="83"/>
      <c r="H190" s="84"/>
      <c r="I190" s="85"/>
      <c r="J190" s="85"/>
      <c r="K190" s="83"/>
      <c r="L190" s="84"/>
      <c r="M190" s="84"/>
      <c r="N190" s="84"/>
      <c r="O190" s="86"/>
    </row>
    <row r="191" spans="1:15" ht="61.5" hidden="1" customHeight="1" x14ac:dyDescent="0.5">
      <c r="A191" s="62"/>
      <c r="B191" s="87"/>
      <c r="C191" s="88"/>
      <c r="D191" s="78"/>
      <c r="E191" s="78"/>
      <c r="F191" s="64"/>
      <c r="G191" s="65"/>
      <c r="H191" s="65"/>
      <c r="I191" s="64"/>
      <c r="J191" s="64"/>
      <c r="K191" s="65"/>
      <c r="L191" s="65"/>
      <c r="M191" s="65"/>
      <c r="N191" s="65"/>
      <c r="O191" s="66"/>
    </row>
    <row r="192" spans="1:15" ht="108" hidden="1" customHeight="1" x14ac:dyDescent="0.4">
      <c r="A192" s="62"/>
      <c r="B192" s="67"/>
      <c r="C192" s="68"/>
      <c r="D192" s="327"/>
      <c r="E192" s="327"/>
      <c r="F192" s="327"/>
      <c r="G192" s="327"/>
      <c r="H192" s="327"/>
      <c r="I192" s="327"/>
      <c r="J192" s="327"/>
      <c r="K192" s="327"/>
      <c r="L192" s="327"/>
      <c r="M192" s="327"/>
      <c r="N192" s="327"/>
      <c r="O192" s="69"/>
    </row>
    <row r="193" spans="1:15" ht="26.25" hidden="1" customHeight="1" thickBot="1" x14ac:dyDescent="0.45">
      <c r="A193" s="62"/>
      <c r="B193" s="67"/>
      <c r="C193" s="68"/>
      <c r="D193" s="327"/>
      <c r="E193" s="327"/>
      <c r="F193" s="327"/>
      <c r="G193" s="327"/>
      <c r="H193" s="327"/>
      <c r="I193" s="327"/>
      <c r="J193" s="327"/>
      <c r="K193" s="327"/>
      <c r="L193" s="327"/>
      <c r="M193" s="327"/>
      <c r="N193" s="327"/>
      <c r="O193" s="69"/>
    </row>
    <row r="194" spans="1:15" ht="21.75" hidden="1" customHeight="1" x14ac:dyDescent="0.4">
      <c r="A194" s="62"/>
      <c r="B194" s="73"/>
      <c r="C194" s="74"/>
      <c r="D194" s="75"/>
      <c r="E194" s="75"/>
      <c r="F194" s="75"/>
      <c r="G194" s="75"/>
      <c r="H194" s="75"/>
      <c r="I194" s="75"/>
      <c r="J194" s="75"/>
      <c r="K194" s="75"/>
      <c r="L194" s="75"/>
      <c r="M194" s="75"/>
      <c r="N194" s="76"/>
      <c r="O194" s="77"/>
    </row>
    <row r="195" spans="1:15" ht="21" x14ac:dyDescent="0.4">
      <c r="B195" s="81"/>
      <c r="C195" s="82"/>
      <c r="D195" s="82"/>
      <c r="E195" s="89"/>
      <c r="F195" s="90"/>
      <c r="G195" s="82"/>
      <c r="H195" s="89"/>
      <c r="I195" s="90"/>
      <c r="J195" s="90"/>
      <c r="K195" s="82"/>
      <c r="L195" s="89"/>
      <c r="M195" s="89"/>
      <c r="N195" s="89"/>
      <c r="O195" s="86"/>
    </row>
    <row r="196" spans="1:15" ht="21" x14ac:dyDescent="0.4">
      <c r="A196" s="62"/>
      <c r="B196" s="179"/>
      <c r="C196" s="96"/>
      <c r="D196" s="96"/>
      <c r="E196" s="96"/>
      <c r="F196" s="96"/>
      <c r="G196" s="96"/>
      <c r="H196" s="96"/>
      <c r="I196" s="96"/>
      <c r="J196" s="96"/>
      <c r="K196" s="96"/>
      <c r="L196" s="96"/>
      <c r="M196" s="96"/>
      <c r="N196" s="96"/>
      <c r="O196" s="180"/>
    </row>
    <row r="197" spans="1:15" ht="52.5" customHeight="1" x14ac:dyDescent="0.5">
      <c r="A197" s="62"/>
      <c r="B197" s="181"/>
      <c r="C197" s="88">
        <v>4</v>
      </c>
      <c r="D197" s="357" t="s">
        <v>27</v>
      </c>
      <c r="E197" s="357"/>
      <c r="F197" s="357"/>
      <c r="G197" s="357"/>
      <c r="H197" s="357"/>
      <c r="I197" s="357"/>
      <c r="J197" s="357"/>
      <c r="K197" s="357"/>
      <c r="L197" s="357"/>
      <c r="M197" s="357"/>
      <c r="N197" s="357"/>
      <c r="O197" s="358"/>
    </row>
    <row r="198" spans="1:15" ht="62.25" customHeight="1" x14ac:dyDescent="0.4">
      <c r="A198" s="62"/>
      <c r="B198" s="67"/>
      <c r="C198" s="68" t="s">
        <v>5</v>
      </c>
      <c r="D198" s="327" t="s">
        <v>236</v>
      </c>
      <c r="E198" s="327"/>
      <c r="F198" s="327"/>
      <c r="G198" s="327"/>
      <c r="H198" s="327"/>
      <c r="I198" s="327"/>
      <c r="J198" s="327"/>
      <c r="K198" s="327"/>
      <c r="L198" s="327"/>
      <c r="M198" s="327"/>
      <c r="N198" s="327"/>
      <c r="O198" s="69"/>
    </row>
    <row r="199" spans="1:15" ht="16.5" customHeight="1" x14ac:dyDescent="0.4">
      <c r="A199" s="62"/>
      <c r="B199" s="67"/>
      <c r="C199" s="70"/>
      <c r="D199" s="71"/>
      <c r="E199" s="71"/>
      <c r="F199" s="71"/>
      <c r="G199" s="71"/>
      <c r="H199" s="71"/>
      <c r="I199" s="71"/>
      <c r="J199" s="71"/>
      <c r="K199" s="71"/>
      <c r="L199" s="71"/>
      <c r="M199" s="71"/>
      <c r="N199" s="72"/>
      <c r="O199" s="69"/>
    </row>
    <row r="200" spans="1:15" ht="33" customHeight="1" x14ac:dyDescent="0.4">
      <c r="A200" s="62"/>
      <c r="B200" s="67"/>
      <c r="C200" s="68" t="s">
        <v>5</v>
      </c>
      <c r="D200" s="328" t="s">
        <v>28</v>
      </c>
      <c r="E200" s="328"/>
      <c r="F200" s="328"/>
      <c r="G200" s="328"/>
      <c r="H200" s="328"/>
      <c r="I200" s="328"/>
      <c r="J200" s="328"/>
      <c r="K200" s="328"/>
      <c r="L200" s="328"/>
      <c r="M200" s="328"/>
      <c r="N200" s="328"/>
      <c r="O200" s="69"/>
    </row>
    <row r="201" spans="1:15" ht="57.75" customHeight="1" x14ac:dyDescent="0.4">
      <c r="A201" s="62"/>
      <c r="B201" s="67"/>
      <c r="C201" s="68"/>
      <c r="D201" s="68" t="s">
        <v>5</v>
      </c>
      <c r="E201" s="341" t="s">
        <v>198</v>
      </c>
      <c r="F201" s="341"/>
      <c r="G201" s="341"/>
      <c r="H201" s="341"/>
      <c r="I201" s="341"/>
      <c r="J201" s="341"/>
      <c r="K201" s="341"/>
      <c r="L201" s="341"/>
      <c r="M201" s="341"/>
      <c r="N201" s="341"/>
      <c r="O201" s="69"/>
    </row>
    <row r="202" spans="1:15" ht="51.75" customHeight="1" x14ac:dyDescent="0.4">
      <c r="A202" s="62"/>
      <c r="B202" s="67"/>
      <c r="C202" s="68"/>
      <c r="D202" s="68" t="s">
        <v>5</v>
      </c>
      <c r="E202" s="341" t="s">
        <v>120</v>
      </c>
      <c r="F202" s="341"/>
      <c r="G202" s="341"/>
      <c r="H202" s="341"/>
      <c r="I202" s="341"/>
      <c r="J202" s="341"/>
      <c r="K202" s="341"/>
      <c r="L202" s="341"/>
      <c r="M202" s="341"/>
      <c r="N202" s="341"/>
      <c r="O202" s="69"/>
    </row>
    <row r="203" spans="1:15" ht="57" customHeight="1" x14ac:dyDescent="0.4">
      <c r="B203" s="67"/>
      <c r="C203" s="68"/>
      <c r="D203" s="68" t="s">
        <v>5</v>
      </c>
      <c r="E203" s="341" t="s">
        <v>199</v>
      </c>
      <c r="F203" s="341"/>
      <c r="G203" s="341"/>
      <c r="H203" s="341"/>
      <c r="I203" s="341"/>
      <c r="J203" s="341"/>
      <c r="K203" s="341"/>
      <c r="L203" s="341"/>
      <c r="M203" s="341"/>
      <c r="N203" s="341"/>
      <c r="O203" s="69"/>
    </row>
    <row r="204" spans="1:15" ht="48.75" customHeight="1" x14ac:dyDescent="0.4">
      <c r="B204" s="67"/>
      <c r="C204" s="68"/>
      <c r="D204" s="68" t="s">
        <v>5</v>
      </c>
      <c r="E204" s="341" t="s">
        <v>200</v>
      </c>
      <c r="F204" s="341"/>
      <c r="G204" s="341"/>
      <c r="H204" s="341"/>
      <c r="I204" s="341"/>
      <c r="J204" s="341"/>
      <c r="K204" s="341"/>
      <c r="L204" s="341"/>
      <c r="M204" s="341"/>
      <c r="N204" s="341"/>
      <c r="O204" s="69"/>
    </row>
    <row r="205" spans="1:15" ht="25" thickBot="1" x14ac:dyDescent="0.45">
      <c r="B205" s="73"/>
      <c r="C205" s="74"/>
      <c r="D205" s="75"/>
      <c r="E205" s="75"/>
      <c r="F205" s="75"/>
      <c r="G205" s="75"/>
      <c r="H205" s="75"/>
      <c r="I205" s="75"/>
      <c r="J205" s="75"/>
      <c r="K205" s="75"/>
      <c r="L205" s="75"/>
      <c r="M205" s="75"/>
      <c r="N205" s="76"/>
      <c r="O205" s="77"/>
    </row>
    <row r="206" spans="1:15" x14ac:dyDescent="0.25"/>
    <row r="207" spans="1:15" x14ac:dyDescent="0.25"/>
    <row r="208" spans="1:15" x14ac:dyDescent="0.25"/>
  </sheetData>
  <sheetProtection algorithmName="SHA-512" hashValue="ytbCxIRwugNbDrfDn3a2SZzVzJNqYHrFc98P2rMeuARvztfqe4kcUurh+PcdRcUqHwM+EE7266VS99pjjVVpgA==" saltValue="Mbbchw2vt0J/4iRQDYoSEw==" spinCount="100000" sheet="1" objects="1" scenarios="1"/>
  <mergeCells count="123">
    <mergeCell ref="E203:N203"/>
    <mergeCell ref="E204:N204"/>
    <mergeCell ref="D34:N34"/>
    <mergeCell ref="D63:N63"/>
    <mergeCell ref="E202:N202"/>
    <mergeCell ref="D38:O38"/>
    <mergeCell ref="D58:O58"/>
    <mergeCell ref="D197:O197"/>
    <mergeCell ref="E180:O180"/>
    <mergeCell ref="D186:N186"/>
    <mergeCell ref="D188:N188"/>
    <mergeCell ref="D193:N193"/>
    <mergeCell ref="D198:N198"/>
    <mergeCell ref="D200:N200"/>
    <mergeCell ref="D166:N166"/>
    <mergeCell ref="D108:N108"/>
    <mergeCell ref="D116:N116"/>
    <mergeCell ref="D117:N117"/>
    <mergeCell ref="D128:N128"/>
    <mergeCell ref="D107:N107"/>
    <mergeCell ref="D93:N93"/>
    <mergeCell ref="D115:N115"/>
    <mergeCell ref="D135:N135"/>
    <mergeCell ref="D100:N100"/>
    <mergeCell ref="D101:N101"/>
    <mergeCell ref="D94:N94"/>
    <mergeCell ref="D96:N96"/>
    <mergeCell ref="D102:N102"/>
    <mergeCell ref="B169:C169"/>
    <mergeCell ref="D175:N175"/>
    <mergeCell ref="D177:N177"/>
    <mergeCell ref="D182:N182"/>
    <mergeCell ref="D144:N144"/>
    <mergeCell ref="D148:N148"/>
    <mergeCell ref="D150:N150"/>
    <mergeCell ref="D158:N158"/>
    <mergeCell ref="D160:N160"/>
    <mergeCell ref="D170:N170"/>
    <mergeCell ref="D171:N171"/>
    <mergeCell ref="D157:N157"/>
    <mergeCell ref="D164:N164"/>
    <mergeCell ref="D165:N165"/>
    <mergeCell ref="D181:N181"/>
    <mergeCell ref="D174:N174"/>
    <mergeCell ref="D172:N172"/>
    <mergeCell ref="D173:N173"/>
    <mergeCell ref="D106:N106"/>
    <mergeCell ref="D156:N156"/>
    <mergeCell ref="D23:N23"/>
    <mergeCell ref="D22:N22"/>
    <mergeCell ref="D59:N59"/>
    <mergeCell ref="D61:N61"/>
    <mergeCell ref="D62:N62"/>
    <mergeCell ref="D45:N45"/>
    <mergeCell ref="D60:N60"/>
    <mergeCell ref="D86:N86"/>
    <mergeCell ref="D84:N84"/>
    <mergeCell ref="D85:N85"/>
    <mergeCell ref="D67:N67"/>
    <mergeCell ref="D71:N71"/>
    <mergeCell ref="D72:N72"/>
    <mergeCell ref="D15:N15"/>
    <mergeCell ref="B18:C18"/>
    <mergeCell ref="B1:O1"/>
    <mergeCell ref="B3:C3"/>
    <mergeCell ref="D3:E3"/>
    <mergeCell ref="D4:N4"/>
    <mergeCell ref="D6:N6"/>
    <mergeCell ref="E7:N7"/>
    <mergeCell ref="E8:O8"/>
    <mergeCell ref="E9:O9"/>
    <mergeCell ref="E10:O10"/>
    <mergeCell ref="D12:N12"/>
    <mergeCell ref="D14:N14"/>
    <mergeCell ref="D18:O18"/>
    <mergeCell ref="B76:C76"/>
    <mergeCell ref="B19:C19"/>
    <mergeCell ref="D25:N25"/>
    <mergeCell ref="B38:C38"/>
    <mergeCell ref="E201:N201"/>
    <mergeCell ref="D46:N46"/>
    <mergeCell ref="D192:N192"/>
    <mergeCell ref="D142:N142"/>
    <mergeCell ref="D143:N143"/>
    <mergeCell ref="D130:N130"/>
    <mergeCell ref="D87:N87"/>
    <mergeCell ref="D187:N187"/>
    <mergeCell ref="D141:N141"/>
    <mergeCell ref="D122:N122"/>
    <mergeCell ref="D123:N123"/>
    <mergeCell ref="D124:N124"/>
    <mergeCell ref="D129:N129"/>
    <mergeCell ref="D131:N131"/>
    <mergeCell ref="D138:N138"/>
    <mergeCell ref="D155:N155"/>
    <mergeCell ref="D20:N20"/>
    <mergeCell ref="D88:N88"/>
    <mergeCell ref="D21:N21"/>
    <mergeCell ref="D24:N24"/>
    <mergeCell ref="D109:N109"/>
    <mergeCell ref="D113:N113"/>
    <mergeCell ref="D118:N118"/>
    <mergeCell ref="D125:N125"/>
    <mergeCell ref="D132:N132"/>
    <mergeCell ref="D136:N136"/>
    <mergeCell ref="B27:C27"/>
    <mergeCell ref="B49:C49"/>
    <mergeCell ref="D50:N50"/>
    <mergeCell ref="D54:N54"/>
    <mergeCell ref="D55:N55"/>
    <mergeCell ref="B66:C66"/>
    <mergeCell ref="D28:N28"/>
    <mergeCell ref="D29:N29"/>
    <mergeCell ref="D30:N30"/>
    <mergeCell ref="D31:N31"/>
    <mergeCell ref="D32:N32"/>
    <mergeCell ref="D33:N33"/>
    <mergeCell ref="D39:N39"/>
    <mergeCell ref="D47:N47"/>
    <mergeCell ref="B58:C58"/>
    <mergeCell ref="D77:N77"/>
    <mergeCell ref="D79:N79"/>
    <mergeCell ref="D89:N89"/>
  </mergeCells>
  <hyperlinks>
    <hyperlink ref="O68" location="'Tax Declaration Form'!E18" display="Back" xr:uid="{00000000-0004-0000-0100-000000000000}"/>
  </hyperlinks>
  <pageMargins left="0.75" right="0.75" top="1" bottom="1" header="0.5" footer="0.5"/>
  <pageSetup paperSize="9" scale="20" fitToHeight="2"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XMLData TextToDisplay="RightsWATCHMark">13|CITI-PII-Internal|{00000000-0000-0000-0000-000000000000}</XMLData>
</file>

<file path=customXml/item2.xml><?xml version="1.0" encoding="utf-8"?>
<XMLData TextToDisplay="%DOCUMENTGUID%">{00000000-0000-0000-0000-000000000000}</XMLData>
</file>

<file path=customXml/item3.xml><?xml version="1.0" encoding="utf-8"?>
<XMLData TextToDisplay="%CLASSIFICATIONDATETIME%">14:51 17/04/2021</XMLData>
</file>

<file path=customXml/itemProps1.xml><?xml version="1.0" encoding="utf-8"?>
<ds:datastoreItem xmlns:ds="http://schemas.openxmlformats.org/officeDocument/2006/customXml" ds:itemID="{F348B5EE-9C63-42A2-A212-7727D925A093}">
  <ds:schemaRefs/>
</ds:datastoreItem>
</file>

<file path=customXml/itemProps2.xml><?xml version="1.0" encoding="utf-8"?>
<ds:datastoreItem xmlns:ds="http://schemas.openxmlformats.org/officeDocument/2006/customXml" ds:itemID="{4A17606B-D042-4698-A239-BC560FB21D83}">
  <ds:schemaRefs/>
</ds:datastoreItem>
</file>

<file path=customXml/itemProps3.xml><?xml version="1.0" encoding="utf-8"?>
<ds:datastoreItem xmlns:ds="http://schemas.openxmlformats.org/officeDocument/2006/customXml" ds:itemID="{5DAA341C-7BF3-4199-A8B7-1AB16A0BBD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Investment Proof Form</vt:lpstr>
      <vt:lpstr>Tax Note - Help</vt:lpstr>
      <vt:lpstr>'Tax Note - Help'!B._Interest_on_Housing_Loan__Second_self_occupied__vacant_property__u_s_24_b</vt:lpstr>
      <vt:lpstr>'Investment Proof Form'!Print_Area</vt:lpstr>
      <vt:lpstr>'Tax Note - Help'!Print_Area</vt:lpstr>
    </vt:vector>
  </TitlesOfParts>
  <Company>sharma goel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sgcc2</dc:creator>
  <cp:lastModifiedBy>Singh, Preeti</cp:lastModifiedBy>
  <cp:lastPrinted>2019-12-17T04:17:22Z</cp:lastPrinted>
  <dcterms:created xsi:type="dcterms:W3CDTF">2000-04-29T05:44:27Z</dcterms:created>
  <dcterms:modified xsi:type="dcterms:W3CDTF">2021-12-31T11:56:32Z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C571CDF">
    <vt:lpwstr/>
  </property>
  <property fmtid="{D5CDD505-2E9C-101B-9397-08002B2CF9AE}" pid="3" name="IVID1A4D13F6">
    <vt:lpwstr/>
  </property>
  <property fmtid="{D5CDD505-2E9C-101B-9397-08002B2CF9AE}" pid="4" name="IVID293417FE">
    <vt:lpwstr/>
  </property>
  <property fmtid="{D5CDD505-2E9C-101B-9397-08002B2CF9AE}" pid="5" name="IVID15FF2D5A">
    <vt:lpwstr/>
  </property>
  <property fmtid="{D5CDD505-2E9C-101B-9397-08002B2CF9AE}" pid="6" name="IVID353513D9">
    <vt:lpwstr/>
  </property>
  <property fmtid="{D5CDD505-2E9C-101B-9397-08002B2CF9AE}" pid="7" name="IVID134E14D3">
    <vt:lpwstr/>
  </property>
  <property fmtid="{D5CDD505-2E9C-101B-9397-08002B2CF9AE}" pid="8" name="IVID326812F5">
    <vt:lpwstr/>
  </property>
  <property fmtid="{D5CDD505-2E9C-101B-9397-08002B2CF9AE}" pid="9" name="IVID381A7C7E">
    <vt:lpwstr/>
  </property>
  <property fmtid="{D5CDD505-2E9C-101B-9397-08002B2CF9AE}" pid="10" name="IVID197012F1">
    <vt:lpwstr/>
  </property>
  <property fmtid="{D5CDD505-2E9C-101B-9397-08002B2CF9AE}" pid="11" name="IVID2F1E1603">
    <vt:lpwstr/>
  </property>
  <property fmtid="{D5CDD505-2E9C-101B-9397-08002B2CF9AE}" pid="12" name="IVIDC">
    <vt:lpwstr/>
  </property>
  <property fmtid="{D5CDD505-2E9C-101B-9397-08002B2CF9AE}" pid="13" name="IVID362F13E8">
    <vt:lpwstr/>
  </property>
  <property fmtid="{D5CDD505-2E9C-101B-9397-08002B2CF9AE}" pid="14" name="IVID3A3618F1">
    <vt:lpwstr/>
  </property>
  <property fmtid="{D5CDD505-2E9C-101B-9397-08002B2CF9AE}" pid="15" name="IVID15E41318">
    <vt:lpwstr/>
  </property>
  <property fmtid="{D5CDD505-2E9C-101B-9397-08002B2CF9AE}" pid="16" name="IVID181914D9">
    <vt:lpwstr/>
  </property>
  <property fmtid="{D5CDD505-2E9C-101B-9397-08002B2CF9AE}" pid="17" name="IVID155815FB">
    <vt:lpwstr/>
  </property>
  <property fmtid="{D5CDD505-2E9C-101B-9397-08002B2CF9AE}" pid="18" name="IVIDD091BF0">
    <vt:lpwstr/>
  </property>
  <property fmtid="{D5CDD505-2E9C-101B-9397-08002B2CF9AE}" pid="19" name="IVID344CCFFC">
    <vt:lpwstr/>
  </property>
  <property fmtid="{D5CDD505-2E9C-101B-9397-08002B2CF9AE}" pid="20" name="IVID1A7D12ED">
    <vt:lpwstr/>
  </property>
  <property fmtid="{D5CDD505-2E9C-101B-9397-08002B2CF9AE}" pid="21" name="IVID1B2115FE">
    <vt:lpwstr/>
  </property>
  <property fmtid="{D5CDD505-2E9C-101B-9397-08002B2CF9AE}" pid="22" name="IVID35431BD0">
    <vt:lpwstr/>
  </property>
  <property fmtid="{D5CDD505-2E9C-101B-9397-08002B2CF9AE}" pid="23" name="IVID4637A884">
    <vt:lpwstr/>
  </property>
  <property fmtid="{D5CDD505-2E9C-101B-9397-08002B2CF9AE}" pid="24" name="IVID127C14F5">
    <vt:lpwstr/>
  </property>
  <property fmtid="{D5CDD505-2E9C-101B-9397-08002B2CF9AE}" pid="25" name="IVID1834F0DD">
    <vt:lpwstr/>
  </property>
  <property fmtid="{D5CDD505-2E9C-101B-9397-08002B2CF9AE}" pid="26" name="IVID312119E0">
    <vt:lpwstr/>
  </property>
  <property fmtid="{D5CDD505-2E9C-101B-9397-08002B2CF9AE}" pid="27" name="IVID1C5812DA">
    <vt:lpwstr/>
  </property>
  <property fmtid="{D5CDD505-2E9C-101B-9397-08002B2CF9AE}" pid="28" name="IVID173907ED">
    <vt:lpwstr/>
  </property>
  <property fmtid="{D5CDD505-2E9C-101B-9397-08002B2CF9AE}" pid="29" name="IVID274B1CF5">
    <vt:lpwstr/>
  </property>
  <property fmtid="{D5CDD505-2E9C-101B-9397-08002B2CF9AE}" pid="30" name="IVID2B4E17FA">
    <vt:lpwstr/>
  </property>
  <property fmtid="{D5CDD505-2E9C-101B-9397-08002B2CF9AE}" pid="31" name="IVID204114FA">
    <vt:lpwstr/>
  </property>
  <property fmtid="{D5CDD505-2E9C-101B-9397-08002B2CF9AE}" pid="32" name="IVID2A7117D7">
    <vt:lpwstr/>
  </property>
  <property fmtid="{D5CDD505-2E9C-101B-9397-08002B2CF9AE}" pid="33" name="IVIDE331703">
    <vt:lpwstr/>
  </property>
  <property fmtid="{D5CDD505-2E9C-101B-9397-08002B2CF9AE}" pid="34" name="IVID416E11FD">
    <vt:lpwstr/>
  </property>
  <property fmtid="{D5CDD505-2E9C-101B-9397-08002B2CF9AE}" pid="35" name="IVID52D0E06">
    <vt:lpwstr/>
  </property>
  <property fmtid="{D5CDD505-2E9C-101B-9397-08002B2CF9AE}" pid="36" name="IVID365C19D4">
    <vt:lpwstr/>
  </property>
  <property fmtid="{D5CDD505-2E9C-101B-9397-08002B2CF9AE}" pid="37" name="IVID253D11EF">
    <vt:lpwstr/>
  </property>
  <property fmtid="{D5CDD505-2E9C-101B-9397-08002B2CF9AE}" pid="38" name="IVID173E1206">
    <vt:lpwstr/>
  </property>
  <property fmtid="{D5CDD505-2E9C-101B-9397-08002B2CF9AE}" pid="39" name="IVID232310EC">
    <vt:lpwstr/>
  </property>
  <property fmtid="{D5CDD505-2E9C-101B-9397-08002B2CF9AE}" pid="40" name="IVID133D1AE5">
    <vt:lpwstr/>
  </property>
  <property fmtid="{D5CDD505-2E9C-101B-9397-08002B2CF9AE}" pid="41" name="IVIDF6113D9">
    <vt:lpwstr/>
  </property>
  <property fmtid="{D5CDD505-2E9C-101B-9397-08002B2CF9AE}" pid="42" name="IVID307414D1">
    <vt:lpwstr/>
  </property>
  <property fmtid="{D5CDD505-2E9C-101B-9397-08002B2CF9AE}" pid="43" name="IVID344B1400">
    <vt:lpwstr/>
  </property>
  <property fmtid="{D5CDD505-2E9C-101B-9397-08002B2CF9AE}" pid="44" name="IVID135B1DF5">
    <vt:lpwstr/>
  </property>
  <property fmtid="{D5CDD505-2E9C-101B-9397-08002B2CF9AE}" pid="45" name="IVID1A3716D3">
    <vt:lpwstr/>
  </property>
  <property fmtid="{D5CDD505-2E9C-101B-9397-08002B2CF9AE}" pid="46" name="IVIDD1916DB">
    <vt:lpwstr/>
  </property>
  <property fmtid="{D5CDD505-2E9C-101B-9397-08002B2CF9AE}" pid="47" name="IVID11431AF1">
    <vt:lpwstr/>
  </property>
  <property fmtid="{D5CDD505-2E9C-101B-9397-08002B2CF9AE}" pid="48" name="IVID1B2C19F3">
    <vt:lpwstr/>
  </property>
  <property fmtid="{D5CDD505-2E9C-101B-9397-08002B2CF9AE}" pid="49" name="IVIDD5E0FE6">
    <vt:lpwstr/>
  </property>
  <property fmtid="{D5CDD505-2E9C-101B-9397-08002B2CF9AE}" pid="50" name="IVID162D1605">
    <vt:lpwstr/>
  </property>
  <property fmtid="{D5CDD505-2E9C-101B-9397-08002B2CF9AE}" pid="51" name="IVIDA3E11E9">
    <vt:lpwstr/>
  </property>
  <property fmtid="{D5CDD505-2E9C-101B-9397-08002B2CF9AE}" pid="52" name="IVID1A3517F4">
    <vt:lpwstr/>
  </property>
  <property fmtid="{D5CDD505-2E9C-101B-9397-08002B2CF9AE}" pid="53" name="IVID375215CF">
    <vt:lpwstr/>
  </property>
  <property fmtid="{D5CDD505-2E9C-101B-9397-08002B2CF9AE}" pid="54" name="IVID1D401702">
    <vt:lpwstr/>
  </property>
  <property fmtid="{D5CDD505-2E9C-101B-9397-08002B2CF9AE}" pid="55" name="IVID382E16DB">
    <vt:lpwstr/>
  </property>
  <property fmtid="{D5CDD505-2E9C-101B-9397-08002B2CF9AE}" pid="56" name="IVID30321805">
    <vt:lpwstr/>
  </property>
  <property fmtid="{D5CDD505-2E9C-101B-9397-08002B2CF9AE}" pid="57" name="IVIDF3415DD">
    <vt:lpwstr/>
  </property>
  <property fmtid="{D5CDD505-2E9C-101B-9397-08002B2CF9AE}" pid="58" name="IVID112118DE">
    <vt:lpwstr/>
  </property>
  <property fmtid="{D5CDD505-2E9C-101B-9397-08002B2CF9AE}" pid="59" name="IVID2C0E11E8">
    <vt:lpwstr/>
  </property>
  <property fmtid="{D5CDD505-2E9C-101B-9397-08002B2CF9AE}" pid="60" name="IVID233A10E1">
    <vt:lpwstr/>
  </property>
  <property fmtid="{D5CDD505-2E9C-101B-9397-08002B2CF9AE}" pid="61" name="IVID3E3919D4">
    <vt:lpwstr/>
  </property>
  <property fmtid="{D5CDD505-2E9C-101B-9397-08002B2CF9AE}" pid="62" name="IVID113E1ADD">
    <vt:lpwstr/>
  </property>
  <property fmtid="{D5CDD505-2E9C-101B-9397-08002B2CF9AE}" pid="63" name="IVID113D14F9">
    <vt:lpwstr/>
  </property>
  <property fmtid="{D5CDD505-2E9C-101B-9397-08002B2CF9AE}" pid="64" name="IVID1D3F17E2">
    <vt:lpwstr/>
  </property>
  <property fmtid="{D5CDD505-2E9C-101B-9397-08002B2CF9AE}" pid="65" name="IVID13451200">
    <vt:lpwstr/>
  </property>
  <property fmtid="{D5CDD505-2E9C-101B-9397-08002B2CF9AE}" pid="66" name="IVID121617DE">
    <vt:lpwstr/>
  </property>
  <property fmtid="{D5CDD505-2E9C-101B-9397-08002B2CF9AE}" pid="67" name="IVID13691AF2">
    <vt:lpwstr/>
  </property>
  <property fmtid="{D5CDD505-2E9C-101B-9397-08002B2CF9AE}" pid="68" name="IVID265C1905">
    <vt:lpwstr/>
  </property>
  <property fmtid="{D5CDD505-2E9C-101B-9397-08002B2CF9AE}" pid="69" name="IVID32281CED">
    <vt:lpwstr/>
  </property>
  <property fmtid="{D5CDD505-2E9C-101B-9397-08002B2CF9AE}" pid="70" name="IVID102124BA">
    <vt:lpwstr/>
  </property>
  <property fmtid="{D5CDD505-2E9C-101B-9397-08002B2CF9AE}" pid="71" name="IVID3D1509D0">
    <vt:lpwstr/>
  </property>
  <property fmtid="{D5CDD505-2E9C-101B-9397-08002B2CF9AE}" pid="72" name="IVID35641901">
    <vt:lpwstr/>
  </property>
  <property fmtid="{D5CDD505-2E9C-101B-9397-08002B2CF9AE}" pid="73" name="IVID45E1ED9">
    <vt:lpwstr/>
  </property>
  <property fmtid="{D5CDD505-2E9C-101B-9397-08002B2CF9AE}" pid="74" name="IVID324113D1">
    <vt:lpwstr/>
  </property>
  <property fmtid="{D5CDD505-2E9C-101B-9397-08002B2CF9AE}" pid="75" name="IVID1A2D1903">
    <vt:lpwstr/>
  </property>
  <property fmtid="{D5CDD505-2E9C-101B-9397-08002B2CF9AE}" pid="76" name="IVID370C1506">
    <vt:lpwstr/>
  </property>
  <property fmtid="{D5CDD505-2E9C-101B-9397-08002B2CF9AE}" pid="77" name="IVID12581504">
    <vt:lpwstr/>
  </property>
  <property fmtid="{D5CDD505-2E9C-101B-9397-08002B2CF9AE}" pid="78" name="IVID366A14F0">
    <vt:lpwstr/>
  </property>
  <property fmtid="{D5CDD505-2E9C-101B-9397-08002B2CF9AE}" pid="79" name="IVID10761BDE">
    <vt:lpwstr/>
  </property>
  <property fmtid="{D5CDD505-2E9C-101B-9397-08002B2CF9AE}" pid="80" name="IVID355E0AD7">
    <vt:lpwstr/>
  </property>
  <property fmtid="{D5CDD505-2E9C-101B-9397-08002B2CF9AE}" pid="81" name="IVID242419FF">
    <vt:lpwstr/>
  </property>
  <property fmtid="{D5CDD505-2E9C-101B-9397-08002B2CF9AE}" pid="82" name="IVID17690D05">
    <vt:lpwstr/>
  </property>
  <property fmtid="{D5CDD505-2E9C-101B-9397-08002B2CF9AE}" pid="83" name="IVID1A3B0AF0">
    <vt:lpwstr/>
  </property>
  <property fmtid="{D5CDD505-2E9C-101B-9397-08002B2CF9AE}" pid="84" name="IVID294416DA">
    <vt:lpwstr/>
  </property>
  <property fmtid="{D5CDD505-2E9C-101B-9397-08002B2CF9AE}" pid="85" name="IVID224A1AD0">
    <vt:lpwstr/>
  </property>
  <property fmtid="{D5CDD505-2E9C-101B-9397-08002B2CF9AE}" pid="86" name="IVID331F11E2">
    <vt:lpwstr/>
  </property>
  <property fmtid="{D5CDD505-2E9C-101B-9397-08002B2CF9AE}" pid="87" name="IVID1306391F">
    <vt:lpwstr/>
  </property>
  <property fmtid="{D5CDD505-2E9C-101B-9397-08002B2CF9AE}" pid="88" name="IVID3A281BD0">
    <vt:lpwstr/>
  </property>
  <property fmtid="{D5CDD505-2E9C-101B-9397-08002B2CF9AE}" pid="89" name="IVID2A2E1805">
    <vt:lpwstr/>
  </property>
  <property fmtid="{D5CDD505-2E9C-101B-9397-08002B2CF9AE}" pid="90" name="IVID3C5018D1">
    <vt:lpwstr/>
  </property>
  <property fmtid="{D5CDD505-2E9C-101B-9397-08002B2CF9AE}" pid="91" name="IVID3B3616E1">
    <vt:lpwstr/>
  </property>
  <property fmtid="{D5CDD505-2E9C-101B-9397-08002B2CF9AE}" pid="92" name="IVID291114D3">
    <vt:lpwstr/>
  </property>
  <property fmtid="{D5CDD505-2E9C-101B-9397-08002B2CF9AE}" pid="93" name="IVID402F12D9">
    <vt:lpwstr/>
  </property>
  <property fmtid="{D5CDD505-2E9C-101B-9397-08002B2CF9AE}" pid="94" name="IVID352F10D9">
    <vt:lpwstr/>
  </property>
  <property fmtid="{D5CDD505-2E9C-101B-9397-08002B2CF9AE}" pid="95" name="IVID383A16E2">
    <vt:lpwstr/>
  </property>
  <property fmtid="{D5CDD505-2E9C-101B-9397-08002B2CF9AE}" pid="96" name="IVID281911E9">
    <vt:lpwstr/>
  </property>
  <property fmtid="{D5CDD505-2E9C-101B-9397-08002B2CF9AE}" pid="97" name="IVID89EFF3FC">
    <vt:lpwstr/>
  </property>
  <property fmtid="{D5CDD505-2E9C-101B-9397-08002B2CF9AE}" pid="98" name="IVIDA3B1CD3">
    <vt:lpwstr/>
  </property>
  <property fmtid="{D5CDD505-2E9C-101B-9397-08002B2CF9AE}" pid="99" name="IVID24428E10">
    <vt:lpwstr/>
  </property>
  <property fmtid="{D5CDD505-2E9C-101B-9397-08002B2CF9AE}" pid="100" name="IVID296C11F7">
    <vt:lpwstr/>
  </property>
  <property fmtid="{D5CDD505-2E9C-101B-9397-08002B2CF9AE}" pid="101" name="IVID1E3210E2">
    <vt:lpwstr/>
  </property>
  <property fmtid="{D5CDD505-2E9C-101B-9397-08002B2CF9AE}" pid="102" name="IVIDD3911FD">
    <vt:lpwstr/>
  </property>
  <property fmtid="{D5CDD505-2E9C-101B-9397-08002B2CF9AE}" pid="103" name="IVID362611EA">
    <vt:lpwstr/>
  </property>
  <property fmtid="{D5CDD505-2E9C-101B-9397-08002B2CF9AE}" pid="104" name="IVID250607C8">
    <vt:lpwstr/>
  </property>
  <property fmtid="{D5CDD505-2E9C-101B-9397-08002B2CF9AE}" pid="105" name="IVID89475BC5">
    <vt:lpwstr/>
  </property>
  <property fmtid="{D5CDD505-2E9C-101B-9397-08002B2CF9AE}" pid="106" name="IVID302816EE">
    <vt:lpwstr/>
  </property>
  <property fmtid="{D5CDD505-2E9C-101B-9397-08002B2CF9AE}" pid="107" name="IVID3E1216F6">
    <vt:lpwstr/>
  </property>
  <property fmtid="{D5CDD505-2E9C-101B-9397-08002B2CF9AE}" pid="108" name="IVID2A5F13D5">
    <vt:lpwstr/>
  </property>
  <property fmtid="{D5CDD505-2E9C-101B-9397-08002B2CF9AE}" pid="109" name="IVID1A4D17E3">
    <vt:lpwstr/>
  </property>
  <property fmtid="{D5CDD505-2E9C-101B-9397-08002B2CF9AE}" pid="110" name="IVID285E1306">
    <vt:lpwstr/>
  </property>
  <property fmtid="{D5CDD505-2E9C-101B-9397-08002B2CF9AE}" pid="111" name="IVID24551DE1">
    <vt:lpwstr/>
  </property>
  <property fmtid="{D5CDD505-2E9C-101B-9397-08002B2CF9AE}" pid="112" name="IVID154C1709">
    <vt:lpwstr/>
  </property>
  <property fmtid="{D5CDD505-2E9C-101B-9397-08002B2CF9AE}" pid="113" name="IVIDC06B608E">
    <vt:lpwstr/>
  </property>
  <property fmtid="{D5CDD505-2E9C-101B-9397-08002B2CF9AE}" pid="114" name="IVID233718D2">
    <vt:lpwstr/>
  </property>
  <property fmtid="{D5CDD505-2E9C-101B-9397-08002B2CF9AE}" pid="115" name="IVID302816EF">
    <vt:lpwstr/>
  </property>
  <property fmtid="{D5CDD505-2E9C-101B-9397-08002B2CF9AE}" pid="116" name="IVID2F1118FD">
    <vt:lpwstr/>
  </property>
  <property fmtid="{D5CDD505-2E9C-101B-9397-08002B2CF9AE}" pid="117" name="IVID152214EE">
    <vt:lpwstr/>
  </property>
  <property fmtid="{D5CDD505-2E9C-101B-9397-08002B2CF9AE}" pid="118" name="IVID385E15D6">
    <vt:lpwstr/>
  </property>
  <property fmtid="{D5CDD505-2E9C-101B-9397-08002B2CF9AE}" pid="119" name="IVID21600A0B">
    <vt:lpwstr/>
  </property>
  <property fmtid="{D5CDD505-2E9C-101B-9397-08002B2CF9AE}" pid="120" name="IVIDC1C17DD">
    <vt:lpwstr/>
  </property>
  <property fmtid="{D5CDD505-2E9C-101B-9397-08002B2CF9AE}" pid="121" name="IVID18341CD8">
    <vt:lpwstr/>
  </property>
  <property fmtid="{D5CDD505-2E9C-101B-9397-08002B2CF9AE}" pid="122" name="IVID262B19FF">
    <vt:lpwstr/>
  </property>
  <property fmtid="{D5CDD505-2E9C-101B-9397-08002B2CF9AE}" pid="123" name="RightsWATCHMark">
    <vt:lpwstr>13|CITI-PII-Internal|{00000000-0000-0000-0000-000000000000}</vt:lpwstr>
  </property>
  <property fmtid="{D5CDD505-2E9C-101B-9397-08002B2CF9AE}" pid="124" name="SV_QUERY_LIST_4F35BF76-6C0D-4D9B-82B2-816C12CF3733">
    <vt:lpwstr>empty_477D106A-C0D6-4607-AEBD-E2C9D60EA279</vt:lpwstr>
  </property>
  <property fmtid="{D5CDD505-2E9C-101B-9397-08002B2CF9AE}" pid="125" name="SV_HIDDEN_GRID_QUERY_LIST_4F35BF76-6C0D-4D9B-82B2-816C12CF3733">
    <vt:lpwstr>empty_477D106A-C0D6-4607-AEBD-E2C9D60EA279</vt:lpwstr>
  </property>
  <property fmtid="{D5CDD505-2E9C-101B-9397-08002B2CF9AE}" pid="126" name="MSIP_Label_d4763801-a845-4ca5-827b-408ff682eaab_Enabled">
    <vt:lpwstr>true</vt:lpwstr>
  </property>
  <property fmtid="{D5CDD505-2E9C-101B-9397-08002B2CF9AE}" pid="127" name="MSIP_Label_d4763801-a845-4ca5-827b-408ff682eaab_SetDate">
    <vt:lpwstr>2021-11-01T06:58:59Z</vt:lpwstr>
  </property>
  <property fmtid="{D5CDD505-2E9C-101B-9397-08002B2CF9AE}" pid="128" name="MSIP_Label_d4763801-a845-4ca5-827b-408ff682eaab_Method">
    <vt:lpwstr>Privileged</vt:lpwstr>
  </property>
  <property fmtid="{D5CDD505-2E9C-101B-9397-08002B2CF9AE}" pid="129" name="MSIP_Label_d4763801-a845-4ca5-827b-408ff682eaab_Name">
    <vt:lpwstr>Internal PII</vt:lpwstr>
  </property>
  <property fmtid="{D5CDD505-2E9C-101B-9397-08002B2CF9AE}" pid="130" name="MSIP_Label_d4763801-a845-4ca5-827b-408ff682eaab_SiteId">
    <vt:lpwstr>1771ae17-e764-4e0f-a476-d4184d79a5d9</vt:lpwstr>
  </property>
  <property fmtid="{D5CDD505-2E9C-101B-9397-08002B2CF9AE}" pid="131" name="MSIP_Label_d4763801-a845-4ca5-827b-408ff682eaab_ActionId">
    <vt:lpwstr>5ab2b7ff-1ef6-4516-8c67-a392ce934a31</vt:lpwstr>
  </property>
  <property fmtid="{D5CDD505-2E9C-101B-9397-08002B2CF9AE}" pid="132" name="MSIP_Label_d4763801-a845-4ca5-827b-408ff682eaab_ContentBits">
    <vt:lpwstr>0</vt:lpwstr>
  </property>
  <property fmtid="{D5CDD505-2E9C-101B-9397-08002B2CF9AE}" pid="133" name="MSIP_Label_ea60d57e-af5b-4752-ac57-3e4f28ca11dc_Enabled">
    <vt:lpwstr>true</vt:lpwstr>
  </property>
  <property fmtid="{D5CDD505-2E9C-101B-9397-08002B2CF9AE}" pid="134" name="MSIP_Label_ea60d57e-af5b-4752-ac57-3e4f28ca11dc_SetDate">
    <vt:lpwstr>2021-12-31T11:39:36Z</vt:lpwstr>
  </property>
  <property fmtid="{D5CDD505-2E9C-101B-9397-08002B2CF9AE}" pid="135" name="MSIP_Label_ea60d57e-af5b-4752-ac57-3e4f28ca11dc_Method">
    <vt:lpwstr>Standard</vt:lpwstr>
  </property>
  <property fmtid="{D5CDD505-2E9C-101B-9397-08002B2CF9AE}" pid="136" name="MSIP_Label_ea60d57e-af5b-4752-ac57-3e4f28ca11dc_Name">
    <vt:lpwstr>ea60d57e-af5b-4752-ac57-3e4f28ca11dc</vt:lpwstr>
  </property>
  <property fmtid="{D5CDD505-2E9C-101B-9397-08002B2CF9AE}" pid="137" name="MSIP_Label_ea60d57e-af5b-4752-ac57-3e4f28ca11dc_SiteId">
    <vt:lpwstr>36da45f1-dd2c-4d1f-af13-5abe46b99921</vt:lpwstr>
  </property>
  <property fmtid="{D5CDD505-2E9C-101B-9397-08002B2CF9AE}" pid="138" name="MSIP_Label_ea60d57e-af5b-4752-ac57-3e4f28ca11dc_ActionId">
    <vt:lpwstr>88175fd1-5e94-40cc-8e53-99f1d75143cb</vt:lpwstr>
  </property>
  <property fmtid="{D5CDD505-2E9C-101B-9397-08002B2CF9AE}" pid="139" name="MSIP_Label_ea60d57e-af5b-4752-ac57-3e4f28ca11dc_ContentBits">
    <vt:lpwstr>0</vt:lpwstr>
  </property>
</Properties>
</file>