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80" firstSheet="1" activeTab="4"/>
  </bookViews>
  <sheets>
    <sheet name="rates_interest" sheetId="1" r:id="rId1"/>
    <sheet name="rates_instruments" sheetId="6" r:id="rId2"/>
    <sheet name="rates_implied_volatility" sheetId="7" r:id="rId3"/>
    <sheet name="rates_exchange" sheetId="9" r:id="rId4"/>
    <sheet name="Exposure" sheetId="2" r:id="rId5"/>
    <sheet name="OUTPUT 1" sheetId="3" r:id="rId6"/>
    <sheet name="OUTPUT 2" sheetId="11" r:id="rId7"/>
    <sheet name="Formulas" sheetId="8" r:id="rId8"/>
  </sheets>
  <definedNames>
    <definedName name="_xlnm._FilterDatabase" localSheetId="1" hidden="1">rates_instruments!$A$1:$D$1257</definedName>
    <definedName name="_xlnm._FilterDatabase" localSheetId="2" hidden="1">rates_implied_volatility!$A$1:$F$253</definedName>
    <definedName name="_xlnm._FilterDatabase" localSheetId="3" hidden="1">rates_exchange!$A$1:$D$503</definedName>
  </definedNames>
  <calcPr calcId="144525"/>
</workbook>
</file>

<file path=xl/comments1.xml><?xml version="1.0" encoding="utf-8"?>
<comments xmlns="http://schemas.openxmlformats.org/spreadsheetml/2006/main">
  <authors>
    <author>Ashok Kothavle</author>
  </authors>
  <commentList>
    <comment ref="AJ6" authorId="0">
      <text>
        <r>
          <rPr>
            <b/>
            <sz val="9"/>
            <rFont val="Tahoma"/>
            <charset val="134"/>
          </rPr>
          <t>Ashok Kothavle:</t>
        </r>
        <r>
          <rPr>
            <sz val="9"/>
            <rFont val="Tahoma"/>
            <charset val="134"/>
          </rPr>
          <t xml:space="preserve">
d</t>
        </r>
      </text>
    </comment>
  </commentList>
</comments>
</file>

<file path=xl/sharedStrings.xml><?xml version="1.0" encoding="utf-8"?>
<sst xmlns="http://schemas.openxmlformats.org/spreadsheetml/2006/main" count="4802" uniqueCount="304">
  <si>
    <t>date</t>
  </si>
  <si>
    <t>curve</t>
  </si>
  <si>
    <t>tenor</t>
  </si>
  <si>
    <t>rate</t>
  </si>
  <si>
    <t>INRZeroCurve</t>
  </si>
  <si>
    <t>3m</t>
  </si>
  <si>
    <t>6m</t>
  </si>
  <si>
    <t>9m</t>
  </si>
  <si>
    <t>12m</t>
  </si>
  <si>
    <t>125y</t>
  </si>
  <si>
    <t>150y</t>
  </si>
  <si>
    <t>175y</t>
  </si>
  <si>
    <t>200y</t>
  </si>
  <si>
    <t>225y</t>
  </si>
  <si>
    <t>250y</t>
  </si>
  <si>
    <t>275y</t>
  </si>
  <si>
    <t>300y</t>
  </si>
  <si>
    <t>325y</t>
  </si>
  <si>
    <t>350y</t>
  </si>
  <si>
    <t>375y</t>
  </si>
  <si>
    <t>400y</t>
  </si>
  <si>
    <t>425y</t>
  </si>
  <si>
    <t>450y</t>
  </si>
  <si>
    <t>475y</t>
  </si>
  <si>
    <t>500y</t>
  </si>
  <si>
    <t>525y</t>
  </si>
  <si>
    <t>550y</t>
  </si>
  <si>
    <t>575y</t>
  </si>
  <si>
    <t>600y</t>
  </si>
  <si>
    <t>625y</t>
  </si>
  <si>
    <t>650y</t>
  </si>
  <si>
    <t>675y</t>
  </si>
  <si>
    <t>700y</t>
  </si>
  <si>
    <t>725y</t>
  </si>
  <si>
    <t>750y</t>
  </si>
  <si>
    <t>775y</t>
  </si>
  <si>
    <t>800y</t>
  </si>
  <si>
    <t>825y</t>
  </si>
  <si>
    <t>850y</t>
  </si>
  <si>
    <t>875y</t>
  </si>
  <si>
    <t>900y</t>
  </si>
  <si>
    <t>925y</t>
  </si>
  <si>
    <t>950y</t>
  </si>
  <si>
    <t>975y</t>
  </si>
  <si>
    <t>1000y</t>
  </si>
  <si>
    <t>1025y</t>
  </si>
  <si>
    <t>1050y</t>
  </si>
  <si>
    <t>1075y</t>
  </si>
  <si>
    <t>1100y</t>
  </si>
  <si>
    <t>1125y</t>
  </si>
  <si>
    <t>1150y</t>
  </si>
  <si>
    <t>1175y</t>
  </si>
  <si>
    <t>1200y</t>
  </si>
  <si>
    <t>1225y</t>
  </si>
  <si>
    <t>1250y</t>
  </si>
  <si>
    <t>1275y</t>
  </si>
  <si>
    <t>1300y</t>
  </si>
  <si>
    <t>1325y</t>
  </si>
  <si>
    <t>1350y</t>
  </si>
  <si>
    <t>1375y</t>
  </si>
  <si>
    <t>1400y</t>
  </si>
  <si>
    <t>1425y</t>
  </si>
  <si>
    <t>1450y</t>
  </si>
  <si>
    <t>1475y</t>
  </si>
  <si>
    <t>1500y</t>
  </si>
  <si>
    <t>1525y</t>
  </si>
  <si>
    <t>1550y</t>
  </si>
  <si>
    <t>1575y</t>
  </si>
  <si>
    <t>1600y</t>
  </si>
  <si>
    <t>1625y</t>
  </si>
  <si>
    <t>1650y</t>
  </si>
  <si>
    <t>1675y</t>
  </si>
  <si>
    <t>1700y</t>
  </si>
  <si>
    <t>1725y</t>
  </si>
  <si>
    <t>1750y</t>
  </si>
  <si>
    <t>1775y</t>
  </si>
  <si>
    <t>1800y</t>
  </si>
  <si>
    <t>1825y</t>
  </si>
  <si>
    <t>1850y</t>
  </si>
  <si>
    <t>1875y</t>
  </si>
  <si>
    <t>1900y</t>
  </si>
  <si>
    <t>1925y</t>
  </si>
  <si>
    <t>1950y</t>
  </si>
  <si>
    <t>1975y</t>
  </si>
  <si>
    <t>2000y</t>
  </si>
  <si>
    <t>2025y</t>
  </si>
  <si>
    <t>2050y</t>
  </si>
  <si>
    <t>2075y</t>
  </si>
  <si>
    <t>2100y</t>
  </si>
  <si>
    <t>2125y</t>
  </si>
  <si>
    <t>2150y</t>
  </si>
  <si>
    <t>2175y</t>
  </si>
  <si>
    <t>2200y</t>
  </si>
  <si>
    <t>2225y</t>
  </si>
  <si>
    <t>2250y</t>
  </si>
  <si>
    <t>2275y</t>
  </si>
  <si>
    <t>2300y</t>
  </si>
  <si>
    <t>2325y</t>
  </si>
  <si>
    <t>2350y</t>
  </si>
  <si>
    <t>2375y</t>
  </si>
  <si>
    <t>2400y</t>
  </si>
  <si>
    <t>2425y</t>
  </si>
  <si>
    <t>2450y</t>
  </si>
  <si>
    <t>2475y</t>
  </si>
  <si>
    <t>2500y</t>
  </si>
  <si>
    <t>2525y</t>
  </si>
  <si>
    <t>2550y</t>
  </si>
  <si>
    <t>2575y</t>
  </si>
  <si>
    <t>2600y</t>
  </si>
  <si>
    <t>2625y</t>
  </si>
  <si>
    <t>2650y</t>
  </si>
  <si>
    <t>2675y</t>
  </si>
  <si>
    <t>2700y</t>
  </si>
  <si>
    <t>2725y</t>
  </si>
  <si>
    <t>2750y</t>
  </si>
  <si>
    <t>2775y</t>
  </si>
  <si>
    <t>2800y</t>
  </si>
  <si>
    <t>2825y</t>
  </si>
  <si>
    <t>2850y</t>
  </si>
  <si>
    <t>2875y</t>
  </si>
  <si>
    <t>2900y</t>
  </si>
  <si>
    <t>2925y</t>
  </si>
  <si>
    <t>2950y</t>
  </si>
  <si>
    <t>2975y</t>
  </si>
  <si>
    <t>3000y</t>
  </si>
  <si>
    <t>3025y</t>
  </si>
  <si>
    <t>3050y</t>
  </si>
  <si>
    <t>3075y</t>
  </si>
  <si>
    <t>3100y</t>
  </si>
  <si>
    <t>3125y</t>
  </si>
  <si>
    <t>3150y</t>
  </si>
  <si>
    <t>3175y</t>
  </si>
  <si>
    <t>3200y</t>
  </si>
  <si>
    <t>3225y</t>
  </si>
  <si>
    <t>3250y</t>
  </si>
  <si>
    <t>3275y</t>
  </si>
  <si>
    <t>3300y</t>
  </si>
  <si>
    <t>3325y</t>
  </si>
  <si>
    <t>3350y</t>
  </si>
  <si>
    <t>3375y</t>
  </si>
  <si>
    <t>3400y</t>
  </si>
  <si>
    <t>3425y</t>
  </si>
  <si>
    <t>3450y</t>
  </si>
  <si>
    <t>3475y</t>
  </si>
  <si>
    <t>3500y</t>
  </si>
  <si>
    <t>3525y</t>
  </si>
  <si>
    <t>3550y</t>
  </si>
  <si>
    <t>3575y</t>
  </si>
  <si>
    <t>3600y</t>
  </si>
  <si>
    <t>3625y</t>
  </si>
  <si>
    <t>3650y</t>
  </si>
  <si>
    <t>3675y</t>
  </si>
  <si>
    <t>3700y</t>
  </si>
  <si>
    <t>3725y</t>
  </si>
  <si>
    <t>3750y</t>
  </si>
  <si>
    <t>3775y</t>
  </si>
  <si>
    <t>3800y</t>
  </si>
  <si>
    <t>3825y</t>
  </si>
  <si>
    <t>3850y</t>
  </si>
  <si>
    <t>3875y</t>
  </si>
  <si>
    <t>3900y</t>
  </si>
  <si>
    <t>3925y</t>
  </si>
  <si>
    <t>3950y</t>
  </si>
  <si>
    <t>3975y</t>
  </si>
  <si>
    <t>4000y</t>
  </si>
  <si>
    <t>instrument_code</t>
  </si>
  <si>
    <t>instrument_type</t>
  </si>
  <si>
    <t>price</t>
  </si>
  <si>
    <t>NIFTY50</t>
  </si>
  <si>
    <t>I</t>
  </si>
  <si>
    <t>IN002022T294</t>
  </si>
  <si>
    <t>D</t>
  </si>
  <si>
    <t>IN002022U252</t>
  </si>
  <si>
    <t>IN002022X302</t>
  </si>
  <si>
    <t>IN002022Z296</t>
  </si>
  <si>
    <t>INE002A01018</t>
  </si>
  <si>
    <t>E</t>
  </si>
  <si>
    <t>underlying_instrument_code</t>
  </si>
  <si>
    <t>Underlying Asset</t>
  </si>
  <si>
    <t>strike_price</t>
  </si>
  <si>
    <t>contract_cycle</t>
  </si>
  <si>
    <t>implied_volatility</t>
  </si>
  <si>
    <t>Reliance Industries Ltd</t>
  </si>
  <si>
    <t>current_month</t>
  </si>
  <si>
    <t>NIFTY50 Index</t>
  </si>
  <si>
    <t>base</t>
  </si>
  <si>
    <t>quote</t>
  </si>
  <si>
    <t>exchange_rate</t>
  </si>
  <si>
    <t>INR</t>
  </si>
  <si>
    <t>USD</t>
  </si>
  <si>
    <t>As_On_Date</t>
  </si>
  <si>
    <t>Transaction_No</t>
  </si>
  <si>
    <t>Exchange</t>
  </si>
  <si>
    <t>entity_code</t>
  </si>
  <si>
    <t>product_code</t>
  </si>
  <si>
    <t>dealer_code</t>
  </si>
  <si>
    <t>option_style</t>
  </si>
  <si>
    <t>option_type</t>
  </si>
  <si>
    <t>currency_transaction</t>
  </si>
  <si>
    <t>currency_domestic</t>
  </si>
  <si>
    <t>currency_reporting</t>
  </si>
  <si>
    <t>Buy_Sell</t>
  </si>
  <si>
    <t>Lot Size</t>
  </si>
  <si>
    <t>No of contracts</t>
  </si>
  <si>
    <t>Strike Price</t>
  </si>
  <si>
    <t>book_value_transaction_currency</t>
  </si>
  <si>
    <t>book_value_domestic_currency</t>
  </si>
  <si>
    <t>book_value_reporting_currency</t>
  </si>
  <si>
    <t>Contract expiry date</t>
  </si>
  <si>
    <t>residual_maturity_yrs</t>
  </si>
  <si>
    <t>total_dividend_received_during_contract_cycle</t>
  </si>
  <si>
    <t>dividend_yield</t>
  </si>
  <si>
    <t>risk_free_curve</t>
  </si>
  <si>
    <t>lower_tenor</t>
  </si>
  <si>
    <t>upper_tenor</t>
  </si>
  <si>
    <t>lower_maturity_days</t>
  </si>
  <si>
    <t>upper_maturity_days</t>
  </si>
  <si>
    <t>Exotic_Category</t>
  </si>
  <si>
    <t>Accounting_Book</t>
  </si>
  <si>
    <t>Accounting_Portfolio</t>
  </si>
  <si>
    <t>MTM_method</t>
  </si>
  <si>
    <t>NIFTY 19500C 26102023</t>
  </si>
  <si>
    <t>NSE</t>
  </si>
  <si>
    <t>IndexOPT</t>
  </si>
  <si>
    <t>Shruti1905</t>
  </si>
  <si>
    <t>Nifty 50 Index</t>
  </si>
  <si>
    <t>C</t>
  </si>
  <si>
    <t>O</t>
  </si>
  <si>
    <t>underlying_spot_rate</t>
  </si>
  <si>
    <t>residual_maturity_days</t>
  </si>
  <si>
    <t>lower_tenor_rate</t>
  </si>
  <si>
    <t>upper_tenor_rate</t>
  </si>
  <si>
    <t>interpolated_rate</t>
  </si>
  <si>
    <t>implied_volatiity</t>
  </si>
  <si>
    <r>
      <rPr>
        <b/>
        <sz val="14"/>
        <color rgb="FFFF0000"/>
        <rFont val="Verdana"/>
        <charset val="134"/>
      </rPr>
      <t>PV</t>
    </r>
    <r>
      <rPr>
        <b/>
        <sz val="12"/>
        <color theme="1"/>
        <rFont val="Verdana"/>
        <charset val="134"/>
      </rPr>
      <t>(total_dividend_received_during_contract_cycle</t>
    </r>
  </si>
  <si>
    <t>d1</t>
  </si>
  <si>
    <t>d2</t>
  </si>
  <si>
    <t>call_option_premium</t>
  </si>
  <si>
    <t>put_option_premium</t>
  </si>
  <si>
    <t>mtm</t>
  </si>
  <si>
    <t>currency_transaction_domestic</t>
  </si>
  <si>
    <t>mtm_domestic_ccy</t>
  </si>
  <si>
    <t>currency_transaction_reporting</t>
  </si>
  <si>
    <t>mtm_reporting_ccy</t>
  </si>
  <si>
    <t>accounting_book</t>
  </si>
  <si>
    <t>accounting_portfolio</t>
  </si>
  <si>
    <t>T</t>
  </si>
  <si>
    <t>AFS</t>
  </si>
  <si>
    <t>https://www.macroption.com/black-scholes-formula/</t>
  </si>
  <si>
    <t>Call Option</t>
  </si>
  <si>
    <t>Put Option</t>
  </si>
  <si>
    <t>Spot Price "S"</t>
  </si>
  <si>
    <t>Exercise Price "X"</t>
  </si>
  <si>
    <t>Risk Free Rate(%) "r"</t>
  </si>
  <si>
    <t>Time to expiry (years) "t"</t>
  </si>
  <si>
    <r>
      <rPr>
        <b/>
        <sz val="12"/>
        <color theme="1"/>
        <rFont val="Verdana"/>
        <charset val="134"/>
      </rPr>
      <t>Volatility(%) "</t>
    </r>
    <r>
      <rPr>
        <b/>
        <sz val="12"/>
        <color theme="1"/>
        <rFont val="Symbol"/>
        <charset val="2"/>
      </rPr>
      <t>s</t>
    </r>
    <r>
      <rPr>
        <b/>
        <sz val="12"/>
        <color theme="1"/>
        <rFont val="Verdana"/>
        <charset val="134"/>
      </rPr>
      <t>"</t>
    </r>
  </si>
  <si>
    <t>Dividend Yield (%) "q"</t>
  </si>
  <si>
    <t>Delta</t>
  </si>
  <si>
    <t>Gamma</t>
  </si>
  <si>
    <t>Vega</t>
  </si>
  <si>
    <t>Theta</t>
  </si>
  <si>
    <t>Rho</t>
  </si>
  <si>
    <t>Delta Call</t>
  </si>
  <si>
    <t>N(d1)</t>
  </si>
  <si>
    <t>Delta Put</t>
  </si>
  <si>
    <t>N(d2)</t>
  </si>
  <si>
    <t>P</t>
  </si>
  <si>
    <r>
      <rPr>
        <sz val="12"/>
        <color theme="1"/>
        <rFont val="Verdana"/>
        <charset val="134"/>
      </rPr>
      <t>N</t>
    </r>
    <r>
      <rPr>
        <sz val="16"/>
        <color rgb="FFFF0000"/>
        <rFont val="Verdana"/>
        <charset val="134"/>
      </rPr>
      <t>'</t>
    </r>
    <r>
      <rPr>
        <sz val="12"/>
        <color theme="1"/>
        <rFont val="Verdana"/>
        <charset val="134"/>
      </rPr>
      <t>(d1)</t>
    </r>
  </si>
  <si>
    <t>Theta Call</t>
  </si>
  <si>
    <t>Theta Put</t>
  </si>
  <si>
    <t>Rho Call</t>
  </si>
  <si>
    <t>Rho Put</t>
  </si>
  <si>
    <t>Option Greeks</t>
  </si>
  <si>
    <t>s</t>
  </si>
  <si>
    <t>d1 =</t>
  </si>
  <si>
    <r>
      <rPr>
        <sz val="12"/>
        <color theme="1"/>
        <rFont val="Verdana"/>
        <charset val="134"/>
      </rPr>
      <t>(log((S-d)/X) + (r - q + s^2/2)*t) / (</t>
    </r>
    <r>
      <rPr>
        <sz val="12"/>
        <color theme="1"/>
        <rFont val="Symbol"/>
        <charset val="2"/>
      </rPr>
      <t>s</t>
    </r>
    <r>
      <rPr>
        <sz val="12"/>
        <color theme="1"/>
        <rFont val="Verdana"/>
        <charset val="134"/>
      </rPr>
      <t xml:space="preserve"> * sqrt(t))</t>
    </r>
  </si>
  <si>
    <t>where d is total dividend amount</t>
  </si>
  <si>
    <t>Exp(-q * t) * N(d1)</t>
  </si>
  <si>
    <t>-EXP(-q * t) * N(-d1)</t>
  </si>
  <si>
    <t>X</t>
  </si>
  <si>
    <t>d2 =</t>
  </si>
  <si>
    <r>
      <rPr>
        <sz val="12"/>
        <color theme="1"/>
        <rFont val="Verdana"/>
        <charset val="134"/>
      </rPr>
      <t>d1 - (</t>
    </r>
    <r>
      <rPr>
        <sz val="12"/>
        <color theme="1"/>
        <rFont val="Symbol"/>
        <charset val="2"/>
      </rPr>
      <t>s</t>
    </r>
    <r>
      <rPr>
        <sz val="12"/>
        <color theme="1"/>
        <rFont val="Verdana"/>
        <charset val="134"/>
      </rPr>
      <t xml:space="preserve"> * sqrt(t))</t>
    </r>
  </si>
  <si>
    <t>r</t>
  </si>
  <si>
    <t>Call Option Premium =</t>
  </si>
  <si>
    <t>(S - d) * exp(-q% * t) * pnorm(d1, 0, 1) - X * exp(-r% * t) * pnorm(d2,0,1)</t>
  </si>
  <si>
    <r>
      <rPr>
        <sz val="16"/>
        <color rgb="FFFF0000"/>
        <rFont val="Verdana"/>
        <charset val="134"/>
      </rPr>
      <t>(</t>
    </r>
    <r>
      <rPr>
        <sz val="14"/>
        <color theme="1"/>
        <rFont val="Verdana"/>
        <charset val="134"/>
      </rPr>
      <t>Exp(-q * t) * N</t>
    </r>
    <r>
      <rPr>
        <b/>
        <sz val="14"/>
        <color rgb="FFFF0000"/>
        <rFont val="Verdana"/>
        <charset val="134"/>
      </rPr>
      <t>'</t>
    </r>
    <r>
      <rPr>
        <sz val="14"/>
        <color theme="1"/>
        <rFont val="Verdana"/>
        <charset val="134"/>
      </rPr>
      <t>(d1)</t>
    </r>
    <r>
      <rPr>
        <sz val="16"/>
        <color rgb="FFFF0000"/>
        <rFont val="Verdana"/>
        <charset val="134"/>
      </rPr>
      <t>)</t>
    </r>
    <r>
      <rPr>
        <sz val="18"/>
        <color theme="1"/>
        <rFont val="Verdana"/>
        <charset val="134"/>
      </rPr>
      <t>/</t>
    </r>
    <r>
      <rPr>
        <sz val="14"/>
        <color theme="1"/>
        <rFont val="Verdana"/>
        <charset val="134"/>
      </rPr>
      <t>(S * sigma * sqrt(t))</t>
    </r>
  </si>
  <si>
    <t>Γ = (e^(-q * T) * N'(d1)) / (S * σ * √T)</t>
  </si>
  <si>
    <t xml:space="preserve">Gamma measures the rate of change of the option's delta with respect to changes in the underlying asset's price, and it is not dependent on the type of option (call or put). </t>
  </si>
  <si>
    <t>q</t>
  </si>
  <si>
    <t>Put Option Premium =</t>
  </si>
  <si>
    <t>X * exp(-r% * t) * pnorm(-d2, 0, 1) - (S - d) * exp(-q% * t) * pnorm(-d1, 0, 1)</t>
  </si>
  <si>
    <t>where N'(d1) = exp(-d1^2 / 2) / (sigma * sqrt(2 * pi))</t>
  </si>
  <si>
    <t>e^(-d1^2 / 2) / [σ * √(2π)]</t>
  </si>
  <si>
    <t>t</t>
  </si>
  <si>
    <r>
      <rPr>
        <sz val="12"/>
        <color theme="1"/>
        <rFont val="Verdana"/>
        <charset val="134"/>
      </rPr>
      <t>S * exp(-q * t) * N</t>
    </r>
    <r>
      <rPr>
        <sz val="16"/>
        <color rgb="FFFF0000"/>
        <rFont val="Verdana"/>
        <charset val="134"/>
      </rPr>
      <t>'</t>
    </r>
    <r>
      <rPr>
        <sz val="12"/>
        <color theme="1"/>
        <rFont val="Verdana"/>
        <charset val="134"/>
      </rPr>
      <t>(d1) * sqrt(t)</t>
    </r>
  </si>
  <si>
    <r>
      <rPr>
        <i/>
        <sz val="12"/>
        <color rgb="FF374151"/>
        <rFont val="KaTeX_Math"/>
        <charset val="134"/>
      </rPr>
      <t>ν</t>
    </r>
    <r>
      <rPr>
        <sz val="12"/>
        <color rgb="FF374151"/>
        <rFont val="Times New Roman"/>
        <charset val="134"/>
      </rPr>
      <t>=</t>
    </r>
    <r>
      <rPr>
        <i/>
        <sz val="12"/>
        <color rgb="FF374151"/>
        <rFont val="KaTeX_Math"/>
        <charset val="134"/>
      </rPr>
      <t>S</t>
    </r>
    <r>
      <rPr>
        <sz val="12"/>
        <color rgb="FF374151"/>
        <rFont val="Times New Roman"/>
        <charset val="134"/>
      </rPr>
      <t>∗</t>
    </r>
    <r>
      <rPr>
        <i/>
        <sz val="12"/>
        <color rgb="FF374151"/>
        <rFont val="KaTeX_Math"/>
        <charset val="134"/>
      </rPr>
      <t>e</t>
    </r>
    <r>
      <rPr>
        <sz val="8.4"/>
        <color rgb="FF374151"/>
        <rFont val="Times New Roman"/>
        <charset val="134"/>
      </rPr>
      <t>(</t>
    </r>
    <r>
      <rPr>
        <sz val="12"/>
        <color rgb="FF374151"/>
        <rFont val="Times New Roman"/>
        <charset val="134"/>
      </rPr>
      <t>−</t>
    </r>
    <r>
      <rPr>
        <i/>
        <sz val="12"/>
        <color rgb="FF374151"/>
        <rFont val="KaTeX_Math"/>
        <charset val="134"/>
      </rPr>
      <t>qT</t>
    </r>
    <r>
      <rPr>
        <sz val="12"/>
        <color rgb="FF374151"/>
        <rFont val="Times New Roman"/>
        <charset val="134"/>
      </rPr>
      <t>)∗</t>
    </r>
    <r>
      <rPr>
        <i/>
        <sz val="12"/>
        <color rgb="FF374151"/>
        <rFont val="KaTeX_Math"/>
        <charset val="134"/>
      </rPr>
      <t>N</t>
    </r>
    <r>
      <rPr>
        <sz val="8.4"/>
        <color rgb="FF374151"/>
        <rFont val="Times New Roman"/>
        <charset val="134"/>
      </rPr>
      <t>′</t>
    </r>
    <r>
      <rPr>
        <sz val="12"/>
        <color rgb="FF374151"/>
        <rFont val="Times New Roman"/>
        <charset val="134"/>
      </rPr>
      <t>(</t>
    </r>
    <r>
      <rPr>
        <i/>
        <sz val="12"/>
        <color rgb="FF374151"/>
        <rFont val="KaTeX_Math"/>
        <charset val="134"/>
      </rPr>
      <t>d</t>
    </r>
    <r>
      <rPr>
        <sz val="12"/>
        <color rgb="FF374151"/>
        <rFont val="Times New Roman"/>
        <charset val="134"/>
      </rPr>
      <t>1)∗√</t>
    </r>
    <r>
      <rPr>
        <i/>
        <sz val="12"/>
        <color rgb="FF374151"/>
        <rFont val="KaTeX_Math"/>
        <charset val="134"/>
      </rPr>
      <t>T</t>
    </r>
  </si>
  <si>
    <t xml:space="preserve">Vega measures the sensitivity of an option's price to changes in implied volatility, and this sensitivity is not dependent on the type of option (call or put). </t>
  </si>
  <si>
    <t>((LN(B4/B5)+(B6-B7+B8^2/2)*B9)/(B8*SQRT(B9)))</t>
  </si>
  <si>
    <t>for call options</t>
  </si>
  <si>
    <t>for put options</t>
  </si>
  <si>
    <t>X * t * exp(-r*t)*N(d2)</t>
  </si>
  <si>
    <t>-X * t * exp(-r*t)*N(-d2)</t>
  </si>
  <si>
    <r>
      <rPr>
        <i/>
        <sz val="12"/>
        <color rgb="FF374151"/>
        <rFont val="Verdana"/>
        <charset val="134"/>
      </rPr>
      <t>X</t>
    </r>
    <r>
      <rPr>
        <sz val="12"/>
        <color rgb="FF374151"/>
        <rFont val="Verdana"/>
        <charset val="134"/>
      </rPr>
      <t>⋅</t>
    </r>
    <r>
      <rPr>
        <i/>
        <sz val="12"/>
        <color rgb="FF374151"/>
        <rFont val="Verdana"/>
        <charset val="134"/>
      </rPr>
      <t>T</t>
    </r>
    <r>
      <rPr>
        <sz val="12"/>
        <color rgb="FF374151"/>
        <rFont val="Verdana"/>
        <charset val="134"/>
      </rPr>
      <t>⋅</t>
    </r>
    <r>
      <rPr>
        <i/>
        <sz val="12"/>
        <color rgb="FF374151"/>
        <rFont val="Verdana"/>
        <charset val="134"/>
      </rPr>
      <t>e</t>
    </r>
    <r>
      <rPr>
        <sz val="8.4"/>
        <color rgb="FF374151"/>
        <rFont val="Verdana"/>
        <charset val="134"/>
      </rPr>
      <t>−</t>
    </r>
    <r>
      <rPr>
        <i/>
        <sz val="8.4"/>
        <color rgb="FF374151"/>
        <rFont val="Verdana"/>
        <charset val="134"/>
      </rPr>
      <t>rT</t>
    </r>
    <r>
      <rPr>
        <sz val="12"/>
        <color rgb="FF374151"/>
        <rFont val="Verdana"/>
        <charset val="134"/>
      </rPr>
      <t>⋅</t>
    </r>
    <r>
      <rPr>
        <i/>
        <sz val="12"/>
        <color rgb="FF374151"/>
        <rFont val="Verdana"/>
        <charset val="134"/>
      </rPr>
      <t>N</t>
    </r>
    <r>
      <rPr>
        <sz val="12"/>
        <color rgb="FF374151"/>
        <rFont val="Verdana"/>
        <charset val="134"/>
      </rPr>
      <t>(</t>
    </r>
    <r>
      <rPr>
        <i/>
        <sz val="12"/>
        <color rgb="FF374151"/>
        <rFont val="Verdana"/>
        <charset val="134"/>
      </rPr>
      <t>d</t>
    </r>
    <r>
      <rPr>
        <sz val="12"/>
        <color rgb="FF374151"/>
        <rFont val="Verdana"/>
        <charset val="134"/>
      </rPr>
      <t>2)</t>
    </r>
    <r>
      <rPr>
        <i/>
        <sz val="12"/>
        <color rgb="FF374151"/>
        <rFont val="Verdana"/>
        <charset val="134"/>
      </rPr>
      <t xml:space="preserve"> for call</t>
    </r>
  </si>
  <si>
    <r>
      <rPr>
        <i/>
        <sz val="12"/>
        <color rgb="FF374151"/>
        <rFont val="Verdana"/>
        <charset val="134"/>
      </rPr>
      <t>−</t>
    </r>
    <r>
      <rPr>
        <i/>
        <sz val="12"/>
        <color rgb="FF374151"/>
        <rFont val="KaTeX_Math"/>
        <charset val="134"/>
      </rPr>
      <t>X</t>
    </r>
    <r>
      <rPr>
        <sz val="12"/>
        <color rgb="FF374151"/>
        <rFont val="Times New Roman"/>
        <charset val="134"/>
      </rPr>
      <t>⋅</t>
    </r>
    <r>
      <rPr>
        <i/>
        <sz val="12"/>
        <color rgb="FF374151"/>
        <rFont val="KaTeX_Math"/>
        <charset val="134"/>
      </rPr>
      <t>T</t>
    </r>
    <r>
      <rPr>
        <sz val="12"/>
        <color rgb="FF374151"/>
        <rFont val="Times New Roman"/>
        <charset val="134"/>
      </rPr>
      <t>⋅</t>
    </r>
    <r>
      <rPr>
        <i/>
        <sz val="12"/>
        <color rgb="FF374151"/>
        <rFont val="KaTeX_Math"/>
        <charset val="134"/>
      </rPr>
      <t>e</t>
    </r>
    <r>
      <rPr>
        <sz val="8.4"/>
        <color rgb="FF374151"/>
        <rFont val="Times New Roman"/>
        <charset val="134"/>
      </rPr>
      <t>−</t>
    </r>
    <r>
      <rPr>
        <i/>
        <sz val="8.4"/>
        <color rgb="FF374151"/>
        <rFont val="KaTeX_Math"/>
        <charset val="134"/>
      </rPr>
      <t>rT</t>
    </r>
    <r>
      <rPr>
        <sz val="12"/>
        <color rgb="FF374151"/>
        <rFont val="Times New Roman"/>
        <charset val="134"/>
      </rPr>
      <t>⋅</t>
    </r>
    <r>
      <rPr>
        <i/>
        <sz val="12"/>
        <color rgb="FF374151"/>
        <rFont val="KaTeX_Math"/>
        <charset val="134"/>
      </rPr>
      <t>N</t>
    </r>
    <r>
      <rPr>
        <sz val="12"/>
        <color rgb="FF374151"/>
        <rFont val="Times New Roman"/>
        <charset val="134"/>
      </rPr>
      <t>(−</t>
    </r>
    <r>
      <rPr>
        <i/>
        <sz val="12"/>
        <color rgb="FF374151"/>
        <rFont val="KaTeX_Math"/>
        <charset val="134"/>
      </rPr>
      <t>d</t>
    </r>
    <r>
      <rPr>
        <sz val="12"/>
        <color rgb="FF374151"/>
        <rFont val="Times New Roman"/>
        <charset val="134"/>
      </rPr>
      <t>2) for PUT</t>
    </r>
  </si>
</sst>
</file>

<file path=xl/styles.xml><?xml version="1.0" encoding="utf-8"?>
<styleSheet xmlns="http://schemas.openxmlformats.org/spreadsheetml/2006/main" xmlns:xr9="http://schemas.microsoft.com/office/spreadsheetml/2016/revision9">
  <numFmts count="11">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000"/>
    <numFmt numFmtId="181" formatCode="0.000000000"/>
    <numFmt numFmtId="182" formatCode="0.0000000000"/>
    <numFmt numFmtId="183" formatCode="0.00000000"/>
    <numFmt numFmtId="184" formatCode="dd/mm/yyyy"/>
    <numFmt numFmtId="185" formatCode="_ * #,##0_ ;_ * \-#,##0_ ;_ * &quot;-&quot;??_ ;_ @_ "/>
    <numFmt numFmtId="186" formatCode="dd/mmm/yyyy"/>
  </numFmts>
  <fonts count="45">
    <font>
      <sz val="12"/>
      <color theme="1"/>
      <name val="Verdana"/>
      <charset val="134"/>
    </font>
    <font>
      <u/>
      <sz val="12"/>
      <color theme="10"/>
      <name val="Verdana"/>
      <charset val="134"/>
    </font>
    <font>
      <b/>
      <sz val="12"/>
      <color rgb="FFFF0000"/>
      <name val="Verdana"/>
      <charset val="134"/>
    </font>
    <font>
      <b/>
      <sz val="12"/>
      <color theme="1"/>
      <name val="Verdana"/>
      <charset val="134"/>
    </font>
    <font>
      <sz val="10"/>
      <color rgb="FF374151"/>
      <name val="Segoe UI"/>
      <charset val="134"/>
    </font>
    <font>
      <sz val="14"/>
      <color theme="1"/>
      <name val="Verdana"/>
      <charset val="134"/>
    </font>
    <font>
      <b/>
      <sz val="12"/>
      <color rgb="FF374151"/>
      <name val="Verdana"/>
      <charset val="134"/>
    </font>
    <font>
      <sz val="10"/>
      <color rgb="FF374151"/>
      <name val="Verdana"/>
      <charset val="134"/>
    </font>
    <font>
      <i/>
      <sz val="12"/>
      <color rgb="FF374151"/>
      <name val="KaTeX_Math"/>
      <charset val="134"/>
    </font>
    <font>
      <i/>
      <sz val="12"/>
      <color theme="1"/>
      <name val="Verdana"/>
      <charset val="134"/>
    </font>
    <font>
      <i/>
      <sz val="12"/>
      <color rgb="FF374151"/>
      <name val="Verdana"/>
      <charset val="134"/>
    </font>
    <font>
      <i/>
      <sz val="48"/>
      <color rgb="FF374151"/>
      <name val="KaTeX_Math"/>
      <charset val="134"/>
    </font>
    <font>
      <sz val="12"/>
      <color rgb="FF4A4A4A"/>
      <name val="Roboto"/>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Symbol"/>
      <charset val="2"/>
    </font>
    <font>
      <sz val="16"/>
      <color rgb="FFFF0000"/>
      <name val="Verdana"/>
      <charset val="134"/>
    </font>
    <font>
      <b/>
      <sz val="14"/>
      <color rgb="FFFF0000"/>
      <name val="Verdana"/>
      <charset val="134"/>
    </font>
    <font>
      <sz val="18"/>
      <color theme="1"/>
      <name val="Verdana"/>
      <charset val="134"/>
    </font>
    <font>
      <sz val="12"/>
      <color rgb="FF374151"/>
      <name val="Times New Roman"/>
      <charset val="134"/>
    </font>
    <font>
      <sz val="8.4"/>
      <color rgb="FF374151"/>
      <name val="Times New Roman"/>
      <charset val="134"/>
    </font>
    <font>
      <sz val="12"/>
      <color rgb="FF374151"/>
      <name val="Verdana"/>
      <charset val="134"/>
    </font>
    <font>
      <sz val="8.4"/>
      <color rgb="FF374151"/>
      <name val="Verdana"/>
      <charset val="134"/>
    </font>
    <font>
      <i/>
      <sz val="8.4"/>
      <color rgb="FF374151"/>
      <name val="Verdana"/>
      <charset val="134"/>
    </font>
    <font>
      <i/>
      <sz val="8.4"/>
      <color rgb="FF374151"/>
      <name val="KaTeX_Math"/>
      <charset val="134"/>
    </font>
    <font>
      <b/>
      <sz val="12"/>
      <color theme="1"/>
      <name val="Symbol"/>
      <charset val="2"/>
    </font>
    <font>
      <b/>
      <sz val="9"/>
      <name val="Tahoma"/>
      <charset val="134"/>
    </font>
    <font>
      <sz val="9"/>
      <name val="Tahoma"/>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0" fontId="1" fillId="0" borderId="0" applyNumberFormat="0" applyFill="0" applyBorder="0" applyAlignment="0" applyProtection="0"/>
    <xf numFmtId="0" fontId="14" fillId="0" borderId="0" applyNumberFormat="0" applyFill="0" applyBorder="0" applyAlignment="0" applyProtection="0">
      <alignment vertical="center"/>
    </xf>
    <xf numFmtId="0" fontId="13" fillId="6"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22" fillId="8" borderId="6" applyNumberFormat="0" applyAlignment="0" applyProtection="0">
      <alignment vertical="center"/>
    </xf>
    <xf numFmtId="0" fontId="23" fillId="8" borderId="5" applyNumberFormat="0" applyAlignment="0" applyProtection="0">
      <alignment vertical="center"/>
    </xf>
    <xf numFmtId="0" fontId="24" fillId="9"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cellStyleXfs>
  <cellXfs count="57">
    <xf numFmtId="0" fontId="0" fillId="0" borderId="0" xfId="0"/>
    <xf numFmtId="0" fontId="0" fillId="0" borderId="0" xfId="0" applyAlignment="1">
      <alignment vertical="center"/>
    </xf>
    <xf numFmtId="0" fontId="1" fillId="0" borderId="0" xfId="6"/>
    <xf numFmtId="0" fontId="2" fillId="2" borderId="1" xfId="0" applyFont="1" applyFill="1" applyBorder="1" applyAlignment="1">
      <alignment horizontal="center" vertical="center"/>
    </xf>
    <xf numFmtId="0" fontId="3" fillId="0" borderId="0" xfId="0" applyFont="1" applyAlignment="1">
      <alignment horizontal="right" vertical="center"/>
    </xf>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horizontal="center" vertical="center"/>
    </xf>
    <xf numFmtId="0" fontId="3" fillId="0" borderId="1" xfId="0" applyFont="1" applyBorder="1" applyAlignment="1">
      <alignment horizontal="center" vertical="center" wrapText="1"/>
    </xf>
    <xf numFmtId="4" fontId="0" fillId="0" borderId="1" xfId="0" applyNumberFormat="1" applyBorder="1" applyAlignment="1">
      <alignment vertical="center"/>
    </xf>
    <xf numFmtId="2" fontId="0" fillId="0" borderId="1" xfId="0" applyNumberFormat="1" applyBorder="1" applyAlignment="1">
      <alignment vertical="center"/>
    </xf>
    <xf numFmtId="180" fontId="0" fillId="0" borderId="1" xfId="0" applyNumberFormat="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right" vertical="center"/>
    </xf>
    <xf numFmtId="180" fontId="0" fillId="0" borderId="1" xfId="0" applyNumberFormat="1" applyFont="1" applyBorder="1" applyAlignment="1">
      <alignment vertical="center"/>
    </xf>
    <xf numFmtId="181" fontId="0" fillId="0" borderId="0" xfId="0" applyNumberFormat="1" applyAlignment="1">
      <alignment vertical="center"/>
    </xf>
    <xf numFmtId="180" fontId="0" fillId="0" borderId="0" xfId="0" applyNumberFormat="1" applyAlignment="1">
      <alignment vertical="center"/>
    </xf>
    <xf numFmtId="180" fontId="3" fillId="0" borderId="0" xfId="0" applyNumberFormat="1" applyFont="1" applyAlignment="1">
      <alignment vertical="center"/>
    </xf>
    <xf numFmtId="182" fontId="0" fillId="0" borderId="0" xfId="0" applyNumberFormat="1" applyAlignment="1">
      <alignment vertical="center"/>
    </xf>
    <xf numFmtId="183" fontId="0" fillId="0" borderId="0" xfId="0" applyNumberFormat="1" applyAlignment="1">
      <alignment vertical="center"/>
    </xf>
    <xf numFmtId="0" fontId="3" fillId="4" borderId="1" xfId="0" applyFont="1" applyFill="1" applyBorder="1" applyAlignment="1">
      <alignment horizontal="center" vertical="center"/>
    </xf>
    <xf numFmtId="184" fontId="0" fillId="0" borderId="1" xfId="0" applyNumberFormat="1" applyBorder="1" applyAlignment="1">
      <alignment vertical="center"/>
    </xf>
    <xf numFmtId="0" fontId="0" fillId="0" borderId="1" xfId="0" applyBorder="1" applyAlignment="1">
      <alignment horizontal="right" vertical="center" wrapText="1"/>
    </xf>
    <xf numFmtId="0" fontId="0" fillId="0" borderId="1" xfId="0" applyBorder="1" applyAlignment="1">
      <alignment horizontal="right" vertical="center"/>
    </xf>
    <xf numFmtId="0" fontId="0" fillId="0" borderId="1" xfId="0" applyFont="1" applyBorder="1" applyAlignment="1">
      <alignment horizontal="center" vertical="center"/>
    </xf>
    <xf numFmtId="0" fontId="0" fillId="0" borderId="1" xfId="0" applyBorder="1" applyAlignment="1">
      <alignment horizontal="center" vertical="center"/>
    </xf>
    <xf numFmtId="4" fontId="0" fillId="0" borderId="1" xfId="0" applyNumberFormat="1" applyBorder="1" applyAlignment="1">
      <alignment horizontal="right" vertical="center"/>
    </xf>
    <xf numFmtId="185" fontId="0" fillId="0" borderId="1" xfId="1" applyNumberFormat="1"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horizontal="right" vertical="center"/>
    </xf>
    <xf numFmtId="0" fontId="3" fillId="4" borderId="1" xfId="0" applyFont="1" applyFill="1" applyBorder="1" applyAlignment="1">
      <alignment horizontal="center" vertical="center" wrapText="1"/>
    </xf>
    <xf numFmtId="2" fontId="0" fillId="0" borderId="1" xfId="0" applyNumberFormat="1" applyFont="1" applyBorder="1" applyAlignment="1">
      <alignment vertical="center"/>
    </xf>
    <xf numFmtId="0" fontId="0" fillId="0" borderId="1" xfId="0" applyBorder="1" applyAlignment="1">
      <alignment vertical="center"/>
    </xf>
    <xf numFmtId="0" fontId="3" fillId="4" borderId="1" xfId="0" applyFont="1" applyFill="1" applyBorder="1" applyAlignment="1">
      <alignment horizontal="right" vertical="center" wrapText="1"/>
    </xf>
    <xf numFmtId="176" fontId="0" fillId="0" borderId="1" xfId="1" applyFont="1" applyBorder="1" applyAlignment="1">
      <alignment vertical="center"/>
    </xf>
    <xf numFmtId="185" fontId="0" fillId="0" borderId="1" xfId="1" applyNumberFormat="1" applyFont="1" applyFill="1" applyBorder="1" applyAlignment="1">
      <alignment horizontal="center" vertical="center"/>
    </xf>
    <xf numFmtId="184" fontId="0" fillId="0" borderId="1" xfId="0" applyNumberFormat="1"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0" borderId="1" xfId="0" applyFont="1" applyBorder="1" applyAlignment="1">
      <alignment vertical="center"/>
    </xf>
    <xf numFmtId="184" fontId="0" fillId="0" borderId="1" xfId="0" applyNumberFormat="1" applyFont="1" applyBorder="1" applyAlignment="1">
      <alignment horizontal="center" vertical="center"/>
    </xf>
    <xf numFmtId="4" fontId="0" fillId="0" borderId="1" xfId="0" applyNumberFormat="1" applyFont="1" applyBorder="1" applyAlignment="1">
      <alignment vertical="center"/>
    </xf>
    <xf numFmtId="4" fontId="12" fillId="0" borderId="1" xfId="0" applyNumberFormat="1" applyFont="1" applyBorder="1" applyAlignment="1">
      <alignment horizontal="right" vertical="top" wrapText="1"/>
    </xf>
    <xf numFmtId="0" fontId="0" fillId="0" borderId="1" xfId="0" applyBorder="1"/>
    <xf numFmtId="0" fontId="3" fillId="5" borderId="1" xfId="0" applyFont="1" applyFill="1" applyBorder="1" applyAlignment="1">
      <alignment horizontal="right"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186" fontId="0" fillId="0" borderId="1" xfId="0" applyNumberFormat="1" applyBorder="1" applyAlignment="1">
      <alignment vertical="center"/>
    </xf>
    <xf numFmtId="0" fontId="0" fillId="0" borderId="0" xfId="0" applyAlignment="1"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68580</xdr:colOff>
      <xdr:row>6</xdr:row>
      <xdr:rowOff>228600</xdr:rowOff>
    </xdr:from>
    <xdr:to>
      <xdr:col>8</xdr:col>
      <xdr:colOff>68580</xdr:colOff>
      <xdr:row>9</xdr:row>
      <xdr:rowOff>53340</xdr:rowOff>
    </xdr:to>
    <xdr:pic>
      <xdr:nvPicPr>
        <xdr:cNvPr id="4" name="Picture 3" descr="Black-Scholes d1 formula"/>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56120" y="2066925"/>
          <a:ext cx="2514600" cy="584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7</xdr:col>
      <xdr:colOff>76200</xdr:colOff>
      <xdr:row>10</xdr:row>
      <xdr:rowOff>228600</xdr:rowOff>
    </xdr:to>
    <xdr:pic>
      <xdr:nvPicPr>
        <xdr:cNvPr id="5" name="Picture 4" descr="Black-Scholes d2 formula"/>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987540" y="2851785"/>
          <a:ext cx="1333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8</xdr:col>
      <xdr:colOff>579120</xdr:colOff>
      <xdr:row>12</xdr:row>
      <xdr:rowOff>236220</xdr:rowOff>
    </xdr:to>
    <xdr:pic>
      <xdr:nvPicPr>
        <xdr:cNvPr id="6" name="Picture 5" descr="Black-Scholes call price formula"/>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6987540" y="3358515"/>
          <a:ext cx="309372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8</xdr:col>
      <xdr:colOff>922020</xdr:colOff>
      <xdr:row>13</xdr:row>
      <xdr:rowOff>236220</xdr:rowOff>
    </xdr:to>
    <xdr:pic>
      <xdr:nvPicPr>
        <xdr:cNvPr id="7" name="Picture 6" descr="Black-Scholes put price formula"/>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6987540" y="3611880"/>
          <a:ext cx="343662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7</xdr:col>
      <xdr:colOff>640080</xdr:colOff>
      <xdr:row>16</xdr:row>
      <xdr:rowOff>243840</xdr:rowOff>
    </xdr:to>
    <xdr:pic>
      <xdr:nvPicPr>
        <xdr:cNvPr id="8" name="Picture 7" descr="Standard normal probability density function"/>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6987540" y="4118610"/>
          <a:ext cx="1897380" cy="497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13</xdr:col>
      <xdr:colOff>312420</xdr:colOff>
      <xdr:row>8</xdr:row>
      <xdr:rowOff>236220</xdr:rowOff>
    </xdr:to>
    <xdr:pic>
      <xdr:nvPicPr>
        <xdr:cNvPr id="9" name="Picture 8" descr="Black-Scholes call delta formula"/>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14531340" y="2345055"/>
          <a:ext cx="156972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9</xdr:row>
      <xdr:rowOff>0</xdr:rowOff>
    </xdr:from>
    <xdr:to>
      <xdr:col>13</xdr:col>
      <xdr:colOff>792480</xdr:colOff>
      <xdr:row>9</xdr:row>
      <xdr:rowOff>236220</xdr:rowOff>
    </xdr:to>
    <xdr:pic>
      <xdr:nvPicPr>
        <xdr:cNvPr id="10" name="Picture 9" descr="Black-Scholes put delta formula"/>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14531340" y="2598420"/>
          <a:ext cx="204978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13</xdr:col>
      <xdr:colOff>441960</xdr:colOff>
      <xdr:row>12</xdr:row>
      <xdr:rowOff>22860</xdr:rowOff>
    </xdr:to>
    <xdr:pic>
      <xdr:nvPicPr>
        <xdr:cNvPr id="11" name="Picture 10" descr="Black-Scholes gamma formula"/>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4531340" y="2851785"/>
          <a:ext cx="1699260" cy="52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16</xdr:row>
      <xdr:rowOff>121920</xdr:rowOff>
    </xdr:from>
    <xdr:to>
      <xdr:col>16</xdr:col>
      <xdr:colOff>845820</xdr:colOff>
      <xdr:row>18</xdr:row>
      <xdr:rowOff>144780</xdr:rowOff>
    </xdr:to>
    <xdr:pic>
      <xdr:nvPicPr>
        <xdr:cNvPr id="12" name="Picture 11" descr="Black-Scholes call option theta"/>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14531340" y="4493895"/>
          <a:ext cx="5875020" cy="52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20</xdr:row>
      <xdr:rowOff>121920</xdr:rowOff>
    </xdr:from>
    <xdr:to>
      <xdr:col>16</xdr:col>
      <xdr:colOff>1173480</xdr:colOff>
      <xdr:row>22</xdr:row>
      <xdr:rowOff>144780</xdr:rowOff>
    </xdr:to>
    <xdr:pic>
      <xdr:nvPicPr>
        <xdr:cNvPr id="13" name="Picture 12" descr="Black-Scholes put option theta"/>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14531340" y="5507355"/>
          <a:ext cx="6202680" cy="52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13</xdr:row>
      <xdr:rowOff>0</xdr:rowOff>
    </xdr:from>
    <xdr:to>
      <xdr:col>13</xdr:col>
      <xdr:colOff>1143000</xdr:colOff>
      <xdr:row>14</xdr:row>
      <xdr:rowOff>198120</xdr:rowOff>
    </xdr:to>
    <xdr:pic>
      <xdr:nvPicPr>
        <xdr:cNvPr id="14" name="Picture 13" descr="Black-Scholes vega formula"/>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14531340" y="3611880"/>
          <a:ext cx="2400300" cy="451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24</xdr:row>
      <xdr:rowOff>0</xdr:rowOff>
    </xdr:from>
    <xdr:to>
      <xdr:col>13</xdr:col>
      <xdr:colOff>1059180</xdr:colOff>
      <xdr:row>25</xdr:row>
      <xdr:rowOff>198120</xdr:rowOff>
    </xdr:to>
    <xdr:pic>
      <xdr:nvPicPr>
        <xdr:cNvPr id="15" name="Picture 14" descr="Black-Scholes call rho formula"/>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14531340" y="6398895"/>
          <a:ext cx="2316480" cy="451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26</xdr:row>
      <xdr:rowOff>167640</xdr:rowOff>
    </xdr:from>
    <xdr:to>
      <xdr:col>14</xdr:col>
      <xdr:colOff>121920</xdr:colOff>
      <xdr:row>28</xdr:row>
      <xdr:rowOff>114300</xdr:rowOff>
    </xdr:to>
    <xdr:pic>
      <xdr:nvPicPr>
        <xdr:cNvPr id="16" name="Picture 15" descr="Black-Scholes put rho formula"/>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14531340" y="7073265"/>
          <a:ext cx="2636520" cy="453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8</xdr:col>
      <xdr:colOff>1192530</xdr:colOff>
      <xdr:row>11</xdr:row>
      <xdr:rowOff>64770</xdr:rowOff>
    </xdr:from>
    <xdr:ext cx="4564775" cy="371448"/>
    <mc:AlternateContent xmlns:mc="http://schemas.openxmlformats.org/markup-compatibility/2006">
      <mc:Choice xmlns:a14="http://schemas.microsoft.com/office/drawing/2010/main" Requires="a14">
        <xdr:sp>
          <xdr:nvSpPr>
            <xdr:cNvPr id="2" name="TextBox 1"/>
            <xdr:cNvSpPr txBox="1"/>
          </xdr:nvSpPr>
          <xdr:spPr>
            <a:xfrm>
              <a:off x="14718030" y="3623310"/>
              <a:ext cx="456438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ea typeface="Cambria Math" panose="02040503050406030204" pitchFamily="18" charset="0"/>
                      </a:rPr>
                      <m:t>𝜃</m:t>
                    </m:r>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𝑆</m:t>
                        </m:r>
                        <m:r>
                          <a:rPr lang="en-US" sz="1100" b="0" i="1">
                            <a:latin typeface="Cambria Math" panose="02040503050406030204" pitchFamily="18" charset="0"/>
                            <a:ea typeface="Cambria Math" panose="02040503050406030204" pitchFamily="18" charset="0"/>
                          </a:rPr>
                          <m:t>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𝑒</m:t>
                            </m:r>
                          </m:e>
                          <m:sup>
                            <m:r>
                              <a:rPr lang="en-US" sz="1100" b="0" i="1">
                                <a:latin typeface="Cambria Math" panose="02040503050406030204" pitchFamily="18" charset="0"/>
                                <a:ea typeface="Cambria Math" panose="02040503050406030204" pitchFamily="18" charset="0"/>
                              </a:rPr>
                              <m:t>𝑞𝑇</m:t>
                            </m:r>
                          </m:sup>
                        </m:sSup>
                        <m:r>
                          <a:rPr lang="en-US" sz="1100" b="0" i="1">
                            <a:latin typeface="Cambria Math" panose="02040503050406030204" pitchFamily="18" charset="0"/>
                            <a:ea typeface="Cambria Math" panose="02040503050406030204" pitchFamily="18" charset="0"/>
                          </a:rPr>
                          <m:t> ∗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𝑁</m:t>
                            </m:r>
                          </m:e>
                          <m:sup>
                            <m:r>
                              <a:rPr lang="en-US" sz="1100" b="0" i="1">
                                <a:latin typeface="Cambria Math" panose="02040503050406030204" pitchFamily="18" charset="0"/>
                                <a:ea typeface="Cambria Math" panose="02040503050406030204" pitchFamily="18" charset="0"/>
                              </a:rPr>
                              <m:t>′</m:t>
                            </m:r>
                          </m:sup>
                        </m:sSup>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𝑑</m:t>
                            </m:r>
                            <m:r>
                              <a:rPr lang="en-US" sz="1100" b="0" i="1">
                                <a:latin typeface="Cambria Math" panose="02040503050406030204" pitchFamily="18" charset="0"/>
                                <a:ea typeface="Cambria Math" panose="02040503050406030204" pitchFamily="18" charset="0"/>
                              </a:rPr>
                              <m:t>1</m:t>
                            </m:r>
                          </m:e>
                        </m:d>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𝜎</m:t>
                        </m:r>
                        <m:r>
                          <a:rPr lang="en-IN" sz="1100" b="0" i="1">
                            <a:latin typeface="Cambria Math" panose="02040503050406030204" pitchFamily="18" charset="0"/>
                            <a:ea typeface="Cambria Math" panose="02040503050406030204" pitchFamily="18" charset="0"/>
                          </a:rPr>
                          <m:t> </m:t>
                        </m:r>
                      </m:num>
                      <m:den>
                        <m:r>
                          <a:rPr lang="en-IN" sz="1100" b="0" i="1">
                            <a:latin typeface="Cambria Math" panose="02040503050406030204" pitchFamily="18" charset="0"/>
                            <a:ea typeface="Cambria Math" panose="02040503050406030204" pitchFamily="18" charset="0"/>
                          </a:rPr>
                          <m:t>2</m:t>
                        </m:r>
                        <m:r>
                          <a:rPr lang="en-IN" sz="1100" b="0" i="1">
                            <a:latin typeface="Cambria Math" panose="02040503050406030204" pitchFamily="18" charset="0"/>
                            <a:ea typeface="Cambria Math" panose="02040503050406030204" pitchFamily="18" charset="0"/>
                          </a:rPr>
                          <m:t> </m:t>
                        </m:r>
                        <m:rad>
                          <m:radPr>
                            <m:degHide m:val="on"/>
                            <m:ctrlPr>
                              <a:rPr lang="en-IN" sz="1100" b="0" i="1">
                                <a:latin typeface="Cambria Math" panose="02040503050406030204" pitchFamily="18" charset="0"/>
                                <a:ea typeface="Cambria Math" panose="02040503050406030204" pitchFamily="18" charset="0"/>
                              </a:rPr>
                            </m:ctrlPr>
                          </m:radPr>
                          <m:deg/>
                          <m:e>
                            <m:r>
                              <a:rPr lang="en-IN" sz="1100" b="0" i="1">
                                <a:latin typeface="Cambria Math" panose="02040503050406030204" pitchFamily="18" charset="0"/>
                                <a:ea typeface="Cambria Math" panose="02040503050406030204" pitchFamily="18" charset="0"/>
                              </a:rPr>
                              <m:t>𝑇</m:t>
                            </m:r>
                          </m:e>
                        </m:rad>
                      </m:den>
                    </m:f>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m:t>
                    </m:r>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S</m:t>
                    </m:r>
                    <m:r>
                      <a:rPr lang="en-IN" sz="1100" b="0" i="0">
                        <a:latin typeface="Cambria Math" panose="02040503050406030204" pitchFamily="18" charset="0"/>
                        <a:ea typeface="Cambria Math" panose="02040503050406030204" pitchFamily="18" charset="0"/>
                      </a:rPr>
                      <m:t>∗</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d>
                      <m:dPr>
                        <m:ctrlPr>
                          <a:rPr lang="en-IN" sz="1100" b="0" i="1">
                            <a:latin typeface="Cambria Math" panose="02040503050406030204" pitchFamily="18" charset="0"/>
                            <a:ea typeface="Cambria Math" panose="02040503050406030204" pitchFamily="18" charset="0"/>
                          </a:rPr>
                        </m:ctrlPr>
                      </m:dPr>
                      <m:e>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1</m:t>
                        </m:r>
                      </m:e>
                    </m:d>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X</m:t>
                    </m:r>
                    <m:r>
                      <a:rPr lang="en-IN" sz="1100" b="0" i="0">
                        <a:latin typeface="Cambria Math" panose="02040503050406030204" pitchFamily="18" charset="0"/>
                        <a:ea typeface="Cambria Math" panose="02040503050406030204" pitchFamily="18" charset="0"/>
                      </a:rPr>
                      <m:t> ∗</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2</m:t>
                    </m:r>
                    <m:r>
                      <a:rPr lang="en-IN" sz="1100" b="0" i="0">
                        <a:latin typeface="Cambria Math" panose="02040503050406030204" pitchFamily="18" charset="0"/>
                        <a:ea typeface="Cambria Math" panose="02040503050406030204" pitchFamily="18" charset="0"/>
                      </a:rPr>
                      <m:t>)</m:t>
                    </m:r>
                  </m:oMath>
                </m:oMathPara>
              </a14:m>
              <a:endParaRPr lang="en-IN" sz="1100"/>
            </a:p>
          </xdr:txBody>
        </xdr:sp>
      </mc:Choice>
      <mc:Fallback>
        <xdr:sp>
          <xdr:nvSpPr>
            <xdr:cNvPr id="2" name="TextBox 1"/>
            <xdr:cNvSpPr txBox="1"/>
          </xdr:nvSpPr>
          <xdr:spPr>
            <a:xfrm>
              <a:off x="14718030" y="3623310"/>
              <a:ext cx="456438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a:latin typeface="Cambria Math" panose="02040503050406030204" pitchFamily="18" charset="0"/>
                  <a:ea typeface="Cambria Math" panose="02040503050406030204" pitchFamily="18" charset="0"/>
                </a:rPr>
                <a:t>𝜃</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𝑆</a:t>
              </a:r>
              <a:r>
                <a:rPr lang="en-US"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𝑒</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𝑞𝑇</a:t>
              </a:r>
              <a:r>
                <a:rPr lang="en-US" sz="1100" b="0">
                  <a:latin typeface="Cambria Math" panose="02040503050406030204" pitchFamily="18" charset="0"/>
                  <a:ea typeface="Cambria Math" panose="02040503050406030204" pitchFamily="18" charset="0"/>
                </a:rPr>
                <a:t> ∗  </a:t>
              </a:r>
              <a:r>
                <a:rPr lang="en-US" sz="1100" b="0">
                  <a:latin typeface="Cambria Math" panose="02040503050406030204" pitchFamily="18" charset="0"/>
                  <a:ea typeface="Cambria Math" panose="02040503050406030204" pitchFamily="18" charset="0"/>
                </a:rPr>
                <a:t>𝑁</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𝑑</a:t>
              </a:r>
              <a:r>
                <a:rPr lang="en-US" sz="1100" b="0">
                  <a:latin typeface="Cambria Math" panose="02040503050406030204" pitchFamily="18" charset="0"/>
                  <a:ea typeface="Cambria Math" panose="02040503050406030204" pitchFamily="18" charset="0"/>
                </a:rPr>
                <a:t>1</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𝜎</a:t>
              </a:r>
              <a:r>
                <a:rPr lang="en-IN"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𝑇</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S</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1</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X</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a:t>
              </a:r>
              <a:endParaRPr lang="en-IN" sz="1100"/>
            </a:p>
          </xdr:txBody>
        </xdr:sp>
      </mc:Fallback>
    </mc:AlternateContent>
    <xdr:clientData/>
  </xdr:oneCellAnchor>
  <xdr:oneCellAnchor>
    <xdr:from>
      <xdr:col>8</xdr:col>
      <xdr:colOff>1333500</xdr:colOff>
      <xdr:row>13</xdr:row>
      <xdr:rowOff>129540</xdr:rowOff>
    </xdr:from>
    <xdr:ext cx="4775603" cy="371448"/>
    <mc:AlternateContent xmlns:mc="http://schemas.openxmlformats.org/markup-compatibility/2006">
      <mc:Choice xmlns:a14="http://schemas.microsoft.com/office/drawing/2010/main" Requires="a14">
        <xdr:sp>
          <xdr:nvSpPr>
            <xdr:cNvPr id="3" name="TextBox 2"/>
            <xdr:cNvSpPr txBox="1"/>
          </xdr:nvSpPr>
          <xdr:spPr>
            <a:xfrm>
              <a:off x="14859000" y="4297680"/>
              <a:ext cx="477520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ea typeface="Cambria Math" panose="02040503050406030204" pitchFamily="18" charset="0"/>
                      </a:rPr>
                      <m:t>𝜃</m:t>
                    </m:r>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𝑆</m:t>
                        </m:r>
                        <m:r>
                          <a:rPr lang="en-US" sz="1100" b="0" i="1">
                            <a:latin typeface="Cambria Math" panose="02040503050406030204" pitchFamily="18" charset="0"/>
                            <a:ea typeface="Cambria Math" panose="02040503050406030204" pitchFamily="18" charset="0"/>
                          </a:rPr>
                          <m:t>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𝑒</m:t>
                            </m:r>
                          </m:e>
                          <m:sup>
                            <m:r>
                              <a:rPr lang="en-US" sz="1100" b="0" i="1">
                                <a:latin typeface="Cambria Math" panose="02040503050406030204" pitchFamily="18" charset="0"/>
                                <a:ea typeface="Cambria Math" panose="02040503050406030204" pitchFamily="18" charset="0"/>
                              </a:rPr>
                              <m:t>𝑞𝑇</m:t>
                            </m:r>
                          </m:sup>
                        </m:sSup>
                        <m:r>
                          <a:rPr lang="en-US" sz="1100" b="0" i="1">
                            <a:latin typeface="Cambria Math" panose="02040503050406030204" pitchFamily="18" charset="0"/>
                            <a:ea typeface="Cambria Math" panose="02040503050406030204" pitchFamily="18" charset="0"/>
                          </a:rPr>
                          <m:t> ∗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𝑁</m:t>
                            </m:r>
                          </m:e>
                          <m:sup>
                            <m:r>
                              <a:rPr lang="en-US" sz="1100" b="0" i="1">
                                <a:latin typeface="Cambria Math" panose="02040503050406030204" pitchFamily="18" charset="0"/>
                                <a:ea typeface="Cambria Math" panose="02040503050406030204" pitchFamily="18" charset="0"/>
                              </a:rPr>
                              <m:t>′</m:t>
                            </m:r>
                          </m:sup>
                        </m:sSup>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𝑑</m:t>
                            </m:r>
                            <m:r>
                              <a:rPr lang="en-US" sz="1100" b="0" i="1">
                                <a:latin typeface="Cambria Math" panose="02040503050406030204" pitchFamily="18" charset="0"/>
                                <a:ea typeface="Cambria Math" panose="02040503050406030204" pitchFamily="18" charset="0"/>
                              </a:rPr>
                              <m:t>1</m:t>
                            </m:r>
                          </m:e>
                        </m:d>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𝜎</m:t>
                        </m:r>
                        <m:r>
                          <a:rPr lang="en-IN" sz="1100" b="0" i="1">
                            <a:latin typeface="Cambria Math" panose="02040503050406030204" pitchFamily="18" charset="0"/>
                            <a:ea typeface="Cambria Math" panose="02040503050406030204" pitchFamily="18" charset="0"/>
                          </a:rPr>
                          <m:t> </m:t>
                        </m:r>
                      </m:num>
                      <m:den>
                        <m:r>
                          <a:rPr lang="en-IN" sz="1100" b="0" i="1">
                            <a:latin typeface="Cambria Math" panose="02040503050406030204" pitchFamily="18" charset="0"/>
                            <a:ea typeface="Cambria Math" panose="02040503050406030204" pitchFamily="18" charset="0"/>
                          </a:rPr>
                          <m:t>2</m:t>
                        </m:r>
                        <m:r>
                          <a:rPr lang="en-IN" sz="1100" b="0" i="1">
                            <a:latin typeface="Cambria Math" panose="02040503050406030204" pitchFamily="18" charset="0"/>
                            <a:ea typeface="Cambria Math" panose="02040503050406030204" pitchFamily="18" charset="0"/>
                          </a:rPr>
                          <m:t> </m:t>
                        </m:r>
                        <m:rad>
                          <m:radPr>
                            <m:degHide m:val="on"/>
                            <m:ctrlPr>
                              <a:rPr lang="en-IN" sz="1100" b="0" i="1">
                                <a:latin typeface="Cambria Math" panose="02040503050406030204" pitchFamily="18" charset="0"/>
                                <a:ea typeface="Cambria Math" panose="02040503050406030204" pitchFamily="18" charset="0"/>
                              </a:rPr>
                            </m:ctrlPr>
                          </m:radPr>
                          <m:deg/>
                          <m:e>
                            <m:r>
                              <a:rPr lang="en-IN" sz="1100" b="0" i="1">
                                <a:latin typeface="Cambria Math" panose="02040503050406030204" pitchFamily="18" charset="0"/>
                                <a:ea typeface="Cambria Math" panose="02040503050406030204" pitchFamily="18" charset="0"/>
                              </a:rPr>
                              <m:t>𝑇</m:t>
                            </m:r>
                          </m:e>
                        </m:rad>
                      </m:den>
                    </m:f>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m:t>
                    </m:r>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S</m:t>
                    </m:r>
                    <m:r>
                      <a:rPr lang="en-IN" sz="1100" b="0" i="0">
                        <a:latin typeface="Cambria Math" panose="02040503050406030204" pitchFamily="18" charset="0"/>
                        <a:ea typeface="Cambria Math" panose="02040503050406030204" pitchFamily="18" charset="0"/>
                      </a:rPr>
                      <m:t>∗</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d>
                      <m:dPr>
                        <m:ctrlPr>
                          <a:rPr lang="en-IN" sz="1100" b="0" i="1">
                            <a:latin typeface="Cambria Math" panose="02040503050406030204" pitchFamily="18" charset="0"/>
                            <a:ea typeface="Cambria Math" panose="02040503050406030204" pitchFamily="18" charset="0"/>
                          </a:rPr>
                        </m:ctrlPr>
                      </m:dPr>
                      <m:e>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1</m:t>
                        </m:r>
                      </m:e>
                    </m:d>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X</m:t>
                    </m:r>
                    <m:r>
                      <a:rPr lang="en-IN" sz="1100" b="0" i="0">
                        <a:latin typeface="Cambria Math" panose="02040503050406030204" pitchFamily="18" charset="0"/>
                        <a:ea typeface="Cambria Math" panose="02040503050406030204" pitchFamily="18" charset="0"/>
                      </a:rPr>
                      <m:t> ∗</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2</m:t>
                    </m:r>
                    <m:r>
                      <a:rPr lang="en-IN" sz="1100" b="0" i="0">
                        <a:latin typeface="Cambria Math" panose="02040503050406030204" pitchFamily="18" charset="0"/>
                        <a:ea typeface="Cambria Math" panose="02040503050406030204" pitchFamily="18" charset="0"/>
                      </a:rPr>
                      <m:t>)</m:t>
                    </m:r>
                  </m:oMath>
                </m:oMathPara>
              </a14:m>
              <a:endParaRPr lang="en-IN" sz="1100"/>
            </a:p>
          </xdr:txBody>
        </xdr:sp>
      </mc:Choice>
      <mc:Fallback>
        <xdr:sp>
          <xdr:nvSpPr>
            <xdr:cNvPr id="3" name="TextBox 2"/>
            <xdr:cNvSpPr txBox="1"/>
          </xdr:nvSpPr>
          <xdr:spPr>
            <a:xfrm>
              <a:off x="14859000" y="4297680"/>
              <a:ext cx="477520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a:latin typeface="Cambria Math" panose="02040503050406030204" pitchFamily="18" charset="0"/>
                  <a:ea typeface="Cambria Math" panose="02040503050406030204" pitchFamily="18" charset="0"/>
                </a:rPr>
                <a:t>𝜃</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𝑆</a:t>
              </a:r>
              <a:r>
                <a:rPr lang="en-US"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𝑒</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𝑞𝑇</a:t>
              </a:r>
              <a:r>
                <a:rPr lang="en-US" sz="1100" b="0">
                  <a:latin typeface="Cambria Math" panose="02040503050406030204" pitchFamily="18" charset="0"/>
                  <a:ea typeface="Cambria Math" panose="02040503050406030204" pitchFamily="18" charset="0"/>
                </a:rPr>
                <a:t> ∗  </a:t>
              </a:r>
              <a:r>
                <a:rPr lang="en-US" sz="1100" b="0">
                  <a:latin typeface="Cambria Math" panose="02040503050406030204" pitchFamily="18" charset="0"/>
                  <a:ea typeface="Cambria Math" panose="02040503050406030204" pitchFamily="18" charset="0"/>
                </a:rPr>
                <a:t>𝑁</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𝑑</a:t>
              </a:r>
              <a:r>
                <a:rPr lang="en-US" sz="1100" b="0">
                  <a:latin typeface="Cambria Math" panose="02040503050406030204" pitchFamily="18" charset="0"/>
                  <a:ea typeface="Cambria Math" panose="02040503050406030204" pitchFamily="18" charset="0"/>
                </a:rPr>
                <a:t>1</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𝜎</a:t>
              </a:r>
              <a:r>
                <a:rPr lang="en-IN"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𝑇</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S</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1</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X</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a:t>
              </a:r>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macroption.com/black-scholes-formula/" TargetMode="Externa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macroption.com/black-scholes-formula/"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1"/>
  <sheetViews>
    <sheetView showGridLines="0" workbookViewId="0">
      <selection activeCell="D1" sqref="D1"/>
    </sheetView>
  </sheetViews>
  <sheetFormatPr defaultColWidth="9" defaultRowHeight="16.2" outlineLevelCol="3"/>
  <cols>
    <col min="1" max="1" width="14.6153846153846" style="1" customWidth="1"/>
    <col min="2" max="2" width="17.8461538461538" style="1" customWidth="1"/>
    <col min="3" max="3" width="15.3846153846154" style="1" customWidth="1"/>
    <col min="4" max="4" width="16.7628205128205" style="1" customWidth="1"/>
    <col min="5" max="16384" width="9.23076923076923" style="1"/>
  </cols>
  <sheetData>
    <row r="1" ht="19.95" customHeight="1" spans="1:4">
      <c r="A1" s="53" t="s">
        <v>0</v>
      </c>
      <c r="B1" s="54" t="s">
        <v>1</v>
      </c>
      <c r="C1" s="55" t="s">
        <v>2</v>
      </c>
      <c r="D1" s="55" t="s">
        <v>3</v>
      </c>
    </row>
    <row r="2" ht="19.95" customHeight="1" spans="1:4">
      <c r="A2" s="56">
        <v>45169</v>
      </c>
      <c r="B2" s="34" t="s">
        <v>4</v>
      </c>
      <c r="C2" s="41" t="s">
        <v>5</v>
      </c>
      <c r="D2" s="41">
        <v>5.47905180427754</v>
      </c>
    </row>
    <row r="3" ht="19.95" customHeight="1" spans="1:4">
      <c r="A3" s="56">
        <v>45169</v>
      </c>
      <c r="B3" s="34" t="s">
        <v>4</v>
      </c>
      <c r="C3" s="41" t="s">
        <v>6</v>
      </c>
      <c r="D3" s="41">
        <v>5.81164082341707</v>
      </c>
    </row>
    <row r="4" ht="19.95" customHeight="1" spans="1:4">
      <c r="A4" s="56">
        <v>45169</v>
      </c>
      <c r="B4" s="34" t="s">
        <v>4</v>
      </c>
      <c r="C4" s="41" t="s">
        <v>7</v>
      </c>
      <c r="D4" s="41">
        <v>6.0911042722806</v>
      </c>
    </row>
    <row r="5" ht="19.95" customHeight="1" spans="1:4">
      <c r="A5" s="56">
        <v>45169</v>
      </c>
      <c r="B5" s="34" t="s">
        <v>4</v>
      </c>
      <c r="C5" s="41" t="s">
        <v>8</v>
      </c>
      <c r="D5" s="41">
        <v>6.29189510385077</v>
      </c>
    </row>
    <row r="6" ht="19.95" customHeight="1" spans="1:4">
      <c r="A6" s="56">
        <v>45169</v>
      </c>
      <c r="B6" s="34" t="s">
        <v>4</v>
      </c>
      <c r="C6" s="41" t="s">
        <v>9</v>
      </c>
      <c r="D6" s="41">
        <v>6.41753504520397</v>
      </c>
    </row>
    <row r="7" ht="19.95" customHeight="1" spans="1:4">
      <c r="A7" s="56">
        <v>45169</v>
      </c>
      <c r="B7" s="34" t="s">
        <v>4</v>
      </c>
      <c r="C7" s="41" t="s">
        <v>10</v>
      </c>
      <c r="D7" s="41">
        <v>6.50419020320206</v>
      </c>
    </row>
    <row r="8" ht="19.95" customHeight="1" spans="1:4">
      <c r="A8" s="56">
        <v>45169</v>
      </c>
      <c r="B8" s="34" t="s">
        <v>4</v>
      </c>
      <c r="C8" s="41" t="s">
        <v>11</v>
      </c>
      <c r="D8" s="41">
        <v>6.58733082134968</v>
      </c>
    </row>
    <row r="9" ht="19.95" customHeight="1" spans="1:4">
      <c r="A9" s="56">
        <v>45169</v>
      </c>
      <c r="B9" s="34" t="s">
        <v>4</v>
      </c>
      <c r="C9" s="41" t="s">
        <v>12</v>
      </c>
      <c r="D9" s="41">
        <v>6.67734343315632</v>
      </c>
    </row>
    <row r="10" ht="19.95" customHeight="1" spans="1:4">
      <c r="A10" s="56">
        <v>45169</v>
      </c>
      <c r="B10" s="34" t="s">
        <v>4</v>
      </c>
      <c r="C10" s="41" t="s">
        <v>13</v>
      </c>
      <c r="D10" s="41">
        <v>6.76981652915493</v>
      </c>
    </row>
    <row r="11" ht="19.95" customHeight="1" spans="1:4">
      <c r="A11" s="56">
        <v>45169</v>
      </c>
      <c r="B11" s="34" t="s">
        <v>4</v>
      </c>
      <c r="C11" s="41" t="s">
        <v>14</v>
      </c>
      <c r="D11" s="41">
        <v>6.86014733747521</v>
      </c>
    </row>
    <row r="12" ht="19.95" customHeight="1" spans="1:4">
      <c r="A12" s="56">
        <v>45169</v>
      </c>
      <c r="B12" s="34" t="s">
        <v>4</v>
      </c>
      <c r="C12" s="41" t="s">
        <v>15</v>
      </c>
      <c r="D12" s="41">
        <v>6.94373308624688</v>
      </c>
    </row>
    <row r="13" ht="19.95" customHeight="1" spans="1:4">
      <c r="A13" s="56">
        <v>45169</v>
      </c>
      <c r="B13" s="34" t="s">
        <v>4</v>
      </c>
      <c r="C13" s="41" t="s">
        <v>16</v>
      </c>
      <c r="D13" s="41">
        <v>7.01597789737864</v>
      </c>
    </row>
    <row r="14" ht="19.95" customHeight="1" spans="1:4">
      <c r="A14" s="56">
        <v>45169</v>
      </c>
      <c r="B14" s="34" t="s">
        <v>4</v>
      </c>
      <c r="C14" s="41" t="s">
        <v>17</v>
      </c>
      <c r="D14" s="41">
        <v>7.07426285894651</v>
      </c>
    </row>
    <row r="15" ht="19.95" customHeight="1" spans="1:4">
      <c r="A15" s="56">
        <v>45169</v>
      </c>
      <c r="B15" s="34" t="s">
        <v>4</v>
      </c>
      <c r="C15" s="41" t="s">
        <v>18</v>
      </c>
      <c r="D15" s="41">
        <v>7.12066485354013</v>
      </c>
    </row>
    <row r="16" ht="19.95" customHeight="1" spans="1:4">
      <c r="A16" s="56">
        <v>45169</v>
      </c>
      <c r="B16" s="34" t="s">
        <v>4</v>
      </c>
      <c r="C16" s="41" t="s">
        <v>19</v>
      </c>
      <c r="D16" s="41">
        <v>7.1579427766163</v>
      </c>
    </row>
    <row r="17" ht="19.95" customHeight="1" spans="1:4">
      <c r="A17" s="56">
        <v>45169</v>
      </c>
      <c r="B17" s="34" t="s">
        <v>4</v>
      </c>
      <c r="C17" s="41" t="s">
        <v>20</v>
      </c>
      <c r="D17" s="41">
        <v>7.18885552363182</v>
      </c>
    </row>
    <row r="18" ht="19.95" customHeight="1" spans="1:4">
      <c r="A18" s="56">
        <v>45169</v>
      </c>
      <c r="B18" s="34" t="s">
        <v>4</v>
      </c>
      <c r="C18" s="41" t="s">
        <v>21</v>
      </c>
      <c r="D18" s="41">
        <v>7.21616199004348</v>
      </c>
    </row>
    <row r="19" ht="19.95" customHeight="1" spans="1:4">
      <c r="A19" s="56">
        <v>45169</v>
      </c>
      <c r="B19" s="34" t="s">
        <v>4</v>
      </c>
      <c r="C19" s="41" t="s">
        <v>22</v>
      </c>
      <c r="D19" s="41">
        <v>7.24258039999911</v>
      </c>
    </row>
    <row r="20" ht="19.95" customHeight="1" spans="1:4">
      <c r="A20" s="56">
        <v>45169</v>
      </c>
      <c r="B20" s="34" t="s">
        <v>4</v>
      </c>
      <c r="C20" s="41" t="s">
        <v>23</v>
      </c>
      <c r="D20" s="41">
        <v>7.26994059351275</v>
      </c>
    </row>
    <row r="21" ht="19.95" customHeight="1" spans="1:4">
      <c r="A21" s="56">
        <v>45169</v>
      </c>
      <c r="B21" s="34" t="s">
        <v>4</v>
      </c>
      <c r="C21" s="41" t="s">
        <v>24</v>
      </c>
      <c r="D21" s="41">
        <v>7.29920814048744</v>
      </c>
    </row>
    <row r="22" ht="19.95" customHeight="1" spans="1:4">
      <c r="A22" s="56">
        <v>45169</v>
      </c>
      <c r="B22" s="34" t="s">
        <v>4</v>
      </c>
      <c r="C22" s="41" t="s">
        <v>25</v>
      </c>
      <c r="D22" s="41">
        <v>7.33033692378422</v>
      </c>
    </row>
    <row r="23" ht="19.95" customHeight="1" spans="1:4">
      <c r="A23" s="56">
        <v>45169</v>
      </c>
      <c r="B23" s="34" t="s">
        <v>4</v>
      </c>
      <c r="C23" s="41" t="s">
        <v>26</v>
      </c>
      <c r="D23" s="41">
        <v>7.36056231853884</v>
      </c>
    </row>
    <row r="24" ht="19.95" customHeight="1" spans="1:4">
      <c r="A24" s="56">
        <v>45169</v>
      </c>
      <c r="B24" s="34" t="s">
        <v>4</v>
      </c>
      <c r="C24" s="41" t="s">
        <v>27</v>
      </c>
      <c r="D24" s="41">
        <v>7.38697279341307</v>
      </c>
    </row>
    <row r="25" ht="19.95" customHeight="1" spans="1:4">
      <c r="A25" s="56">
        <v>45169</v>
      </c>
      <c r="B25" s="34" t="s">
        <v>4</v>
      </c>
      <c r="C25" s="41" t="s">
        <v>28</v>
      </c>
      <c r="D25" s="41">
        <v>7.40828775740628</v>
      </c>
    </row>
    <row r="26" ht="19.95" customHeight="1" spans="1:4">
      <c r="A26" s="56">
        <v>45169</v>
      </c>
      <c r="B26" s="34" t="s">
        <v>4</v>
      </c>
      <c r="C26" s="41" t="s">
        <v>29</v>
      </c>
      <c r="D26" s="41">
        <v>7.42374080117576</v>
      </c>
    </row>
    <row r="27" ht="19.95" customHeight="1" spans="1:4">
      <c r="A27" s="56">
        <v>45169</v>
      </c>
      <c r="B27" s="34" t="s">
        <v>4</v>
      </c>
      <c r="C27" s="41" t="s">
        <v>30</v>
      </c>
      <c r="D27" s="41">
        <v>7.432565708909</v>
      </c>
    </row>
    <row r="28" ht="19.95" customHeight="1" spans="1:4">
      <c r="A28" s="56">
        <v>45169</v>
      </c>
      <c r="B28" s="34" t="s">
        <v>4</v>
      </c>
      <c r="C28" s="41" t="s">
        <v>31</v>
      </c>
      <c r="D28" s="41">
        <v>7.43399626479352</v>
      </c>
    </row>
    <row r="29" ht="19.95" customHeight="1" spans="1:4">
      <c r="A29" s="56">
        <v>45169</v>
      </c>
      <c r="B29" s="34" t="s">
        <v>4</v>
      </c>
      <c r="C29" s="41" t="s">
        <v>32</v>
      </c>
      <c r="D29" s="41">
        <v>7.42778461377642</v>
      </c>
    </row>
    <row r="30" ht="19.95" customHeight="1" spans="1:4">
      <c r="A30" s="56">
        <v>45169</v>
      </c>
      <c r="B30" s="34" t="s">
        <v>4</v>
      </c>
      <c r="C30" s="41" t="s">
        <v>33</v>
      </c>
      <c r="D30" s="41">
        <v>7.41738012923974</v>
      </c>
    </row>
    <row r="31" ht="19.95" customHeight="1" spans="1:4">
      <c r="A31" s="56">
        <v>45169</v>
      </c>
      <c r="B31" s="34" t="s">
        <v>4</v>
      </c>
      <c r="C31" s="41" t="s">
        <v>34</v>
      </c>
      <c r="D31" s="41">
        <v>7.4078383544614</v>
      </c>
    </row>
    <row r="32" ht="19.95" customHeight="1" spans="1:4">
      <c r="A32" s="56">
        <v>45169</v>
      </c>
      <c r="B32" s="34" t="s">
        <v>4</v>
      </c>
      <c r="C32" s="41" t="s">
        <v>35</v>
      </c>
      <c r="D32" s="41">
        <v>7.40422137923628</v>
      </c>
    </row>
    <row r="33" ht="19.95" customHeight="1" spans="1:4">
      <c r="A33" s="56">
        <v>45169</v>
      </c>
      <c r="B33" s="34" t="s">
        <v>4</v>
      </c>
      <c r="C33" s="41" t="s">
        <v>36</v>
      </c>
      <c r="D33" s="41">
        <v>7.41131731221285</v>
      </c>
    </row>
    <row r="34" ht="19.95" customHeight="1" spans="1:4">
      <c r="A34" s="56">
        <v>45169</v>
      </c>
      <c r="B34" s="34" t="s">
        <v>4</v>
      </c>
      <c r="C34" s="41" t="s">
        <v>37</v>
      </c>
      <c r="D34" s="41">
        <v>7.42899575249859</v>
      </c>
    </row>
    <row r="35" ht="19.95" customHeight="1" spans="1:4">
      <c r="A35" s="56">
        <v>45169</v>
      </c>
      <c r="B35" s="34" t="s">
        <v>4</v>
      </c>
      <c r="C35" s="41" t="s">
        <v>38</v>
      </c>
      <c r="D35" s="41">
        <v>7.45287191995894</v>
      </c>
    </row>
    <row r="36" ht="19.95" customHeight="1" spans="1:4">
      <c r="A36" s="56">
        <v>45169</v>
      </c>
      <c r="B36" s="34" t="s">
        <v>4</v>
      </c>
      <c r="C36" s="41" t="s">
        <v>39</v>
      </c>
      <c r="D36" s="41">
        <v>7.47842075611238</v>
      </c>
    </row>
    <row r="37" ht="19.95" customHeight="1" spans="1:4">
      <c r="A37" s="56">
        <v>45169</v>
      </c>
      <c r="B37" s="34" t="s">
        <v>4</v>
      </c>
      <c r="C37" s="41" t="s">
        <v>40</v>
      </c>
      <c r="D37" s="41">
        <v>7.50111720247739</v>
      </c>
    </row>
    <row r="38" ht="19.95" customHeight="1" spans="1:4">
      <c r="A38" s="56">
        <v>45169</v>
      </c>
      <c r="B38" s="34" t="s">
        <v>4</v>
      </c>
      <c r="C38" s="41" t="s">
        <v>41</v>
      </c>
      <c r="D38" s="41">
        <v>7.51808001736902</v>
      </c>
    </row>
    <row r="39" ht="19.95" customHeight="1" spans="1:4">
      <c r="A39" s="56">
        <v>45169</v>
      </c>
      <c r="B39" s="34" t="s">
        <v>4</v>
      </c>
      <c r="C39" s="41" t="s">
        <v>42</v>
      </c>
      <c r="D39" s="41">
        <v>7.53594551562378</v>
      </c>
    </row>
    <row r="40" ht="19.95" customHeight="1" spans="1:4">
      <c r="A40" s="56">
        <v>45169</v>
      </c>
      <c r="B40" s="34" t="s">
        <v>4</v>
      </c>
      <c r="C40" s="41" t="s">
        <v>43</v>
      </c>
      <c r="D40" s="41">
        <v>7.56334175349602</v>
      </c>
    </row>
    <row r="41" ht="19.95" customHeight="1" spans="1:4">
      <c r="A41" s="56">
        <v>45169</v>
      </c>
      <c r="B41" s="34" t="s">
        <v>4</v>
      </c>
      <c r="C41" s="41" t="s">
        <v>44</v>
      </c>
      <c r="D41" s="41">
        <v>7.59908579906705</v>
      </c>
    </row>
    <row r="42" ht="19.95" customHeight="1" spans="1:4">
      <c r="A42" s="56">
        <v>45169</v>
      </c>
      <c r="B42" s="34" t="s">
        <v>4</v>
      </c>
      <c r="C42" s="41" t="s">
        <v>45</v>
      </c>
      <c r="D42" s="41">
        <v>7.63786234949443</v>
      </c>
    </row>
    <row r="43" ht="19.95" customHeight="1" spans="1:4">
      <c r="A43" s="56">
        <v>45169</v>
      </c>
      <c r="B43" s="34" t="s">
        <v>4</v>
      </c>
      <c r="C43" s="41" t="s">
        <v>46</v>
      </c>
      <c r="D43" s="41">
        <v>7.6743416921535</v>
      </c>
    </row>
    <row r="44" ht="19.95" customHeight="1" spans="1:4">
      <c r="A44" s="56">
        <v>45169</v>
      </c>
      <c r="B44" s="34" t="s">
        <v>4</v>
      </c>
      <c r="C44" s="41" t="s">
        <v>47</v>
      </c>
      <c r="D44" s="41">
        <v>7.7031941144196</v>
      </c>
    </row>
    <row r="45" ht="19.95" customHeight="1" spans="1:4">
      <c r="A45" s="56">
        <v>45169</v>
      </c>
      <c r="B45" s="34" t="s">
        <v>4</v>
      </c>
      <c r="C45" s="41" t="s">
        <v>48</v>
      </c>
      <c r="D45" s="41">
        <v>7.71908990366806</v>
      </c>
    </row>
    <row r="46" ht="19.95" customHeight="1" spans="1:4">
      <c r="A46" s="56">
        <v>45169</v>
      </c>
      <c r="B46" s="34" t="s">
        <v>4</v>
      </c>
      <c r="C46" s="41" t="s">
        <v>49</v>
      </c>
      <c r="D46" s="41">
        <v>7.71669934727424</v>
      </c>
    </row>
    <row r="47" ht="19.95" customHeight="1" spans="1:4">
      <c r="A47" s="56">
        <v>45169</v>
      </c>
      <c r="B47" s="34" t="s">
        <v>4</v>
      </c>
      <c r="C47" s="41" t="s">
        <v>50</v>
      </c>
      <c r="D47" s="41">
        <v>7.69142320833837</v>
      </c>
    </row>
    <row r="48" ht="19.95" customHeight="1" spans="1:4">
      <c r="A48" s="56">
        <v>45169</v>
      </c>
      <c r="B48" s="34" t="s">
        <v>4</v>
      </c>
      <c r="C48" s="41" t="s">
        <v>51</v>
      </c>
      <c r="D48" s="41">
        <v>7.65117698072428</v>
      </c>
    </row>
    <row r="49" ht="19.95" customHeight="1" spans="1:4">
      <c r="A49" s="56">
        <v>45169</v>
      </c>
      <c r="B49" s="34" t="s">
        <v>4</v>
      </c>
      <c r="C49" s="41" t="s">
        <v>52</v>
      </c>
      <c r="D49" s="41">
        <v>7.614390815896</v>
      </c>
    </row>
    <row r="50" ht="19.95" customHeight="1" spans="1:4">
      <c r="A50" s="56">
        <v>45169</v>
      </c>
      <c r="B50" s="34" t="s">
        <v>4</v>
      </c>
      <c r="C50" s="41" t="s">
        <v>53</v>
      </c>
      <c r="D50" s="41">
        <v>7.59899605633074</v>
      </c>
    </row>
    <row r="51" ht="19.95" customHeight="1" spans="1:4">
      <c r="A51" s="56">
        <v>45169</v>
      </c>
      <c r="B51" s="34" t="s">
        <v>4</v>
      </c>
      <c r="C51" s="41" t="s">
        <v>54</v>
      </c>
      <c r="D51" s="41">
        <v>7.60878194910224</v>
      </c>
    </row>
    <row r="52" ht="19.95" customHeight="1" spans="1:4">
      <c r="A52" s="56">
        <v>45169</v>
      </c>
      <c r="B52" s="34" t="s">
        <v>4</v>
      </c>
      <c r="C52" s="41" t="s">
        <v>55</v>
      </c>
      <c r="D52" s="41">
        <v>7.63565580041578</v>
      </c>
    </row>
    <row r="53" ht="19.95" customHeight="1" spans="1:4">
      <c r="A53" s="56">
        <v>45169</v>
      </c>
      <c r="B53" s="34" t="s">
        <v>4</v>
      </c>
      <c r="C53" s="41" t="s">
        <v>56</v>
      </c>
      <c r="D53" s="41">
        <v>7.67115578478519</v>
      </c>
    </row>
    <row r="54" ht="19.95" customHeight="1" spans="1:4">
      <c r="A54" s="56">
        <v>45169</v>
      </c>
      <c r="B54" s="34" t="s">
        <v>4</v>
      </c>
      <c r="C54" s="41" t="s">
        <v>57</v>
      </c>
      <c r="D54" s="41">
        <v>7.7068200767243</v>
      </c>
    </row>
    <row r="55" ht="19.95" customHeight="1" spans="1:4">
      <c r="A55" s="56">
        <v>45169</v>
      </c>
      <c r="B55" s="34" t="s">
        <v>4</v>
      </c>
      <c r="C55" s="41" t="s">
        <v>58</v>
      </c>
      <c r="D55" s="41">
        <v>7.73420239706622</v>
      </c>
    </row>
    <row r="56" ht="19.95" customHeight="1" spans="1:4">
      <c r="A56" s="56">
        <v>45169</v>
      </c>
      <c r="B56" s="34" t="s">
        <v>4</v>
      </c>
      <c r="C56" s="41" t="s">
        <v>59</v>
      </c>
      <c r="D56" s="41">
        <v>7.74931476843253</v>
      </c>
    </row>
    <row r="57" ht="19.95" customHeight="1" spans="1:4">
      <c r="A57" s="56">
        <v>45169</v>
      </c>
      <c r="B57" s="34" t="s">
        <v>4</v>
      </c>
      <c r="C57" s="41" t="s">
        <v>60</v>
      </c>
      <c r="D57" s="41">
        <v>7.75865705891794</v>
      </c>
    </row>
    <row r="58" ht="19.95" customHeight="1" spans="1:4">
      <c r="A58" s="56">
        <v>45169</v>
      </c>
      <c r="B58" s="34" t="s">
        <v>4</v>
      </c>
      <c r="C58" s="41" t="s">
        <v>61</v>
      </c>
      <c r="D58" s="41">
        <v>7.76678542818542</v>
      </c>
    </row>
    <row r="59" ht="19.95" customHeight="1" spans="1:4">
      <c r="A59" s="56">
        <v>45169</v>
      </c>
      <c r="B59" s="34" t="s">
        <v>4</v>
      </c>
      <c r="C59" s="41" t="s">
        <v>62</v>
      </c>
      <c r="D59" s="41">
        <v>7.77398958441141</v>
      </c>
    </row>
    <row r="60" ht="19.95" customHeight="1" spans="1:4">
      <c r="A60" s="56">
        <v>45169</v>
      </c>
      <c r="B60" s="34" t="s">
        <v>4</v>
      </c>
      <c r="C60" s="41" t="s">
        <v>63</v>
      </c>
      <c r="D60" s="41">
        <v>7.78029850793428</v>
      </c>
    </row>
    <row r="61" ht="19.95" customHeight="1" spans="1:4">
      <c r="A61" s="56">
        <v>45169</v>
      </c>
      <c r="B61" s="34" t="s">
        <v>4</v>
      </c>
      <c r="C61" s="41" t="s">
        <v>64</v>
      </c>
      <c r="D61" s="41">
        <v>7.78574117909241</v>
      </c>
    </row>
    <row r="62" ht="19.95" customHeight="1" spans="1:4">
      <c r="A62" s="56">
        <v>45169</v>
      </c>
      <c r="B62" s="34" t="s">
        <v>4</v>
      </c>
      <c r="C62" s="41" t="s">
        <v>65</v>
      </c>
      <c r="D62" s="41">
        <v>7.79034657822417</v>
      </c>
    </row>
    <row r="63" ht="19.95" customHeight="1" spans="1:4">
      <c r="A63" s="56">
        <v>45169</v>
      </c>
      <c r="B63" s="34" t="s">
        <v>4</v>
      </c>
      <c r="C63" s="41" t="s">
        <v>66</v>
      </c>
      <c r="D63" s="41">
        <v>7.79414368566792</v>
      </c>
    </row>
    <row r="64" ht="19.95" customHeight="1" spans="1:4">
      <c r="A64" s="56">
        <v>45169</v>
      </c>
      <c r="B64" s="34" t="s">
        <v>4</v>
      </c>
      <c r="C64" s="41" t="s">
        <v>67</v>
      </c>
      <c r="D64" s="41">
        <v>7.79716148176203</v>
      </c>
    </row>
    <row r="65" ht="19.95" customHeight="1" spans="1:4">
      <c r="A65" s="56">
        <v>45169</v>
      </c>
      <c r="B65" s="34" t="s">
        <v>4</v>
      </c>
      <c r="C65" s="41" t="s">
        <v>68</v>
      </c>
      <c r="D65" s="41">
        <v>7.79942894684487</v>
      </c>
    </row>
    <row r="66" ht="19.95" customHeight="1" spans="1:4">
      <c r="A66" s="56">
        <v>45169</v>
      </c>
      <c r="B66" s="34" t="s">
        <v>4</v>
      </c>
      <c r="C66" s="41" t="s">
        <v>69</v>
      </c>
      <c r="D66" s="41">
        <v>7.80097506125482</v>
      </c>
    </row>
    <row r="67" ht="19.95" customHeight="1" spans="1:4">
      <c r="A67" s="56">
        <v>45169</v>
      </c>
      <c r="B67" s="34" t="s">
        <v>4</v>
      </c>
      <c r="C67" s="41" t="s">
        <v>70</v>
      </c>
      <c r="D67" s="41">
        <v>7.80182880533023</v>
      </c>
    </row>
    <row r="68" ht="19.95" customHeight="1" spans="1:4">
      <c r="A68" s="56">
        <v>45169</v>
      </c>
      <c r="B68" s="34" t="s">
        <v>4</v>
      </c>
      <c r="C68" s="41" t="s">
        <v>71</v>
      </c>
      <c r="D68" s="41">
        <v>7.80201915940949</v>
      </c>
    </row>
    <row r="69" ht="19.95" customHeight="1" spans="1:4">
      <c r="A69" s="56">
        <v>45169</v>
      </c>
      <c r="B69" s="34" t="s">
        <v>4</v>
      </c>
      <c r="C69" s="41" t="s">
        <v>72</v>
      </c>
      <c r="D69" s="41">
        <v>7.80157510383096</v>
      </c>
    </row>
    <row r="70" ht="19.95" customHeight="1" spans="1:4">
      <c r="A70" s="56">
        <v>45169</v>
      </c>
      <c r="B70" s="34" t="s">
        <v>4</v>
      </c>
      <c r="C70" s="41" t="s">
        <v>73</v>
      </c>
      <c r="D70" s="41">
        <v>7.80052561893301</v>
      </c>
    </row>
    <row r="71" ht="19.95" customHeight="1" spans="1:4">
      <c r="A71" s="56">
        <v>45169</v>
      </c>
      <c r="B71" s="34" t="s">
        <v>4</v>
      </c>
      <c r="C71" s="41" t="s">
        <v>74</v>
      </c>
      <c r="D71" s="41">
        <v>7.79889968505401</v>
      </c>
    </row>
    <row r="72" ht="19.95" customHeight="1" spans="1:4">
      <c r="A72" s="56">
        <v>45169</v>
      </c>
      <c r="B72" s="34" t="s">
        <v>4</v>
      </c>
      <c r="C72" s="41" t="s">
        <v>75</v>
      </c>
      <c r="D72" s="41">
        <v>7.79672628253232</v>
      </c>
    </row>
    <row r="73" ht="19.95" customHeight="1" spans="1:4">
      <c r="A73" s="56">
        <v>45169</v>
      </c>
      <c r="B73" s="34" t="s">
        <v>4</v>
      </c>
      <c r="C73" s="41" t="s">
        <v>76</v>
      </c>
      <c r="D73" s="41">
        <v>7.79403439170632</v>
      </c>
    </row>
    <row r="74" ht="19.95" customHeight="1" spans="1:4">
      <c r="A74" s="56">
        <v>45169</v>
      </c>
      <c r="B74" s="34" t="s">
        <v>4</v>
      </c>
      <c r="C74" s="41" t="s">
        <v>77</v>
      </c>
      <c r="D74" s="41">
        <v>7.79085299291439</v>
      </c>
    </row>
    <row r="75" ht="19.95" customHeight="1" spans="1:4">
      <c r="A75" s="56">
        <v>45169</v>
      </c>
      <c r="B75" s="34" t="s">
        <v>4</v>
      </c>
      <c r="C75" s="41" t="s">
        <v>78</v>
      </c>
      <c r="D75" s="41">
        <v>7.78721106649487</v>
      </c>
    </row>
    <row r="76" ht="19.95" customHeight="1" spans="1:4">
      <c r="A76" s="56">
        <v>45169</v>
      </c>
      <c r="B76" s="34" t="s">
        <v>4</v>
      </c>
      <c r="C76" s="41" t="s">
        <v>79</v>
      </c>
      <c r="D76" s="41">
        <v>7.78313759278616</v>
      </c>
    </row>
    <row r="77" ht="19.95" customHeight="1" spans="1:4">
      <c r="A77" s="56">
        <v>45169</v>
      </c>
      <c r="B77" s="34" t="s">
        <v>4</v>
      </c>
      <c r="C77" s="41" t="s">
        <v>80</v>
      </c>
      <c r="D77" s="41">
        <v>7.77866155212661</v>
      </c>
    </row>
    <row r="78" ht="19.95" customHeight="1" spans="1:4">
      <c r="A78" s="56">
        <v>45169</v>
      </c>
      <c r="B78" s="34" t="s">
        <v>4</v>
      </c>
      <c r="C78" s="41" t="s">
        <v>81</v>
      </c>
      <c r="D78" s="41">
        <v>7.77381192485459</v>
      </c>
    </row>
    <row r="79" ht="19.95" customHeight="1" spans="1:4">
      <c r="A79" s="56">
        <v>45169</v>
      </c>
      <c r="B79" s="34" t="s">
        <v>4</v>
      </c>
      <c r="C79" s="41" t="s">
        <v>82</v>
      </c>
      <c r="D79" s="41">
        <v>7.7686173403419</v>
      </c>
    </row>
    <row r="80" ht="19.95" customHeight="1" spans="1:4">
      <c r="A80" s="56">
        <v>45169</v>
      </c>
      <c r="B80" s="34" t="s">
        <v>4</v>
      </c>
      <c r="C80" s="41" t="s">
        <v>83</v>
      </c>
      <c r="D80" s="41">
        <v>7.76304156678718</v>
      </c>
    </row>
    <row r="81" ht="19.95" customHeight="1" spans="1:4">
      <c r="A81" s="56">
        <v>45169</v>
      </c>
      <c r="B81" s="34" t="s">
        <v>4</v>
      </c>
      <c r="C81" s="41" t="s">
        <v>84</v>
      </c>
      <c r="D81" s="41">
        <v>7.75690808619941</v>
      </c>
    </row>
    <row r="82" ht="19.95" customHeight="1" spans="1:4">
      <c r="A82" s="56">
        <v>45169</v>
      </c>
      <c r="B82" s="34" t="s">
        <v>4</v>
      </c>
      <c r="C82" s="41" t="s">
        <v>85</v>
      </c>
      <c r="D82" s="41">
        <v>7.7500220667223</v>
      </c>
    </row>
    <row r="83" ht="19.95" customHeight="1" spans="1:4">
      <c r="A83" s="56">
        <v>45169</v>
      </c>
      <c r="B83" s="34" t="s">
        <v>4</v>
      </c>
      <c r="C83" s="41" t="s">
        <v>86</v>
      </c>
      <c r="D83" s="41">
        <v>7.74218867649962</v>
      </c>
    </row>
    <row r="84" ht="19.95" customHeight="1" spans="1:4">
      <c r="A84" s="56">
        <v>45169</v>
      </c>
      <c r="B84" s="34" t="s">
        <v>4</v>
      </c>
      <c r="C84" s="41" t="s">
        <v>87</v>
      </c>
      <c r="D84" s="41">
        <v>7.7332130836751</v>
      </c>
    </row>
    <row r="85" ht="19.95" customHeight="1" spans="1:4">
      <c r="A85" s="56">
        <v>45169</v>
      </c>
      <c r="B85" s="34" t="s">
        <v>4</v>
      </c>
      <c r="C85" s="41" t="s">
        <v>88</v>
      </c>
      <c r="D85" s="41">
        <v>7.7229004563925</v>
      </c>
    </row>
    <row r="86" ht="19.95" customHeight="1" spans="1:4">
      <c r="A86" s="56">
        <v>45169</v>
      </c>
      <c r="B86" s="34" t="s">
        <v>4</v>
      </c>
      <c r="C86" s="41" t="s">
        <v>89</v>
      </c>
      <c r="D86" s="41">
        <v>7.71105596279555</v>
      </c>
    </row>
    <row r="87" ht="19.95" customHeight="1" spans="1:4">
      <c r="A87" s="56">
        <v>45169</v>
      </c>
      <c r="B87" s="34" t="s">
        <v>4</v>
      </c>
      <c r="C87" s="41" t="s">
        <v>90</v>
      </c>
      <c r="D87" s="41">
        <v>7.697484771028</v>
      </c>
    </row>
    <row r="88" ht="19.95" customHeight="1" spans="1:4">
      <c r="A88" s="56">
        <v>45169</v>
      </c>
      <c r="B88" s="34" t="s">
        <v>4</v>
      </c>
      <c r="C88" s="41" t="s">
        <v>91</v>
      </c>
      <c r="D88" s="41">
        <v>7.68199204923359</v>
      </c>
    </row>
    <row r="89" ht="19.95" customHeight="1" spans="1:4">
      <c r="A89" s="56">
        <v>45169</v>
      </c>
      <c r="B89" s="34" t="s">
        <v>4</v>
      </c>
      <c r="C89" s="41" t="s">
        <v>92</v>
      </c>
      <c r="D89" s="41">
        <v>7.66438296555607</v>
      </c>
    </row>
    <row r="90" ht="19.95" customHeight="1" spans="1:4">
      <c r="A90" s="56">
        <v>45169</v>
      </c>
      <c r="B90" s="34" t="s">
        <v>4</v>
      </c>
      <c r="C90" s="41" t="s">
        <v>93</v>
      </c>
      <c r="D90" s="41">
        <v>7.64446268813919</v>
      </c>
    </row>
    <row r="91" ht="19.95" customHeight="1" spans="1:4">
      <c r="A91" s="56">
        <v>45169</v>
      </c>
      <c r="B91" s="34" t="s">
        <v>4</v>
      </c>
      <c r="C91" s="41" t="s">
        <v>94</v>
      </c>
      <c r="D91" s="41">
        <v>7.62204525321588</v>
      </c>
    </row>
    <row r="92" ht="19.95" customHeight="1" spans="1:4">
      <c r="A92" s="56">
        <v>45169</v>
      </c>
      <c r="B92" s="34" t="s">
        <v>4</v>
      </c>
      <c r="C92" s="41" t="s">
        <v>95</v>
      </c>
      <c r="D92" s="41">
        <v>7.5974767823709</v>
      </c>
    </row>
    <row r="93" ht="19.95" customHeight="1" spans="1:4">
      <c r="A93" s="56">
        <v>45169</v>
      </c>
      <c r="B93" s="34" t="s">
        <v>4</v>
      </c>
      <c r="C93" s="41" t="s">
        <v>96</v>
      </c>
      <c r="D93" s="41">
        <v>7.57192812948425</v>
      </c>
    </row>
    <row r="94" ht="19.95" customHeight="1" spans="1:4">
      <c r="A94" s="56">
        <v>45169</v>
      </c>
      <c r="B94" s="34" t="s">
        <v>4</v>
      </c>
      <c r="C94" s="41" t="s">
        <v>97</v>
      </c>
      <c r="D94" s="41">
        <v>7.54664109314954</v>
      </c>
    </row>
    <row r="95" ht="19.95" customHeight="1" spans="1:4">
      <c r="A95" s="56">
        <v>45169</v>
      </c>
      <c r="B95" s="34" t="s">
        <v>4</v>
      </c>
      <c r="C95" s="41" t="s">
        <v>98</v>
      </c>
      <c r="D95" s="41">
        <v>7.52285747196037</v>
      </c>
    </row>
    <row r="96" ht="19.95" customHeight="1" spans="1:4">
      <c r="A96" s="56">
        <v>45169</v>
      </c>
      <c r="B96" s="34" t="s">
        <v>4</v>
      </c>
      <c r="C96" s="41" t="s">
        <v>99</v>
      </c>
      <c r="D96" s="41">
        <v>7.50181906451034</v>
      </c>
    </row>
    <row r="97" ht="19.95" customHeight="1" spans="1:4">
      <c r="A97" s="56">
        <v>45169</v>
      </c>
      <c r="B97" s="34" t="s">
        <v>4</v>
      </c>
      <c r="C97" s="41" t="s">
        <v>100</v>
      </c>
      <c r="D97" s="41">
        <v>7.48476766939305</v>
      </c>
    </row>
    <row r="98" ht="19.95" customHeight="1" spans="1:4">
      <c r="A98" s="56">
        <v>45169</v>
      </c>
      <c r="B98" s="34" t="s">
        <v>4</v>
      </c>
      <c r="C98" s="41" t="s">
        <v>101</v>
      </c>
      <c r="D98" s="41">
        <v>7.47294508520209</v>
      </c>
    </row>
    <row r="99" ht="19.95" customHeight="1" spans="1:4">
      <c r="A99" s="56">
        <v>45169</v>
      </c>
      <c r="B99" s="34" t="s">
        <v>4</v>
      </c>
      <c r="C99" s="41" t="s">
        <v>102</v>
      </c>
      <c r="D99" s="41">
        <v>7.46738258149775</v>
      </c>
    </row>
    <row r="100" ht="19.95" customHeight="1" spans="1:4">
      <c r="A100" s="56">
        <v>45169</v>
      </c>
      <c r="B100" s="34" t="s">
        <v>4</v>
      </c>
      <c r="C100" s="41" t="s">
        <v>103</v>
      </c>
      <c r="D100" s="41">
        <v>7.46797272279445</v>
      </c>
    </row>
    <row r="101" ht="19.95" customHeight="1" spans="1:4">
      <c r="A101" s="56">
        <v>45169</v>
      </c>
      <c r="B101" s="34" t="s">
        <v>4</v>
      </c>
      <c r="C101" s="41" t="s">
        <v>104</v>
      </c>
      <c r="D101" s="41">
        <v>7.47422484723186</v>
      </c>
    </row>
    <row r="102" ht="19.95" customHeight="1" spans="1:4">
      <c r="A102" s="56">
        <v>45169</v>
      </c>
      <c r="B102" s="34" t="s">
        <v>4</v>
      </c>
      <c r="C102" s="41" t="s">
        <v>105</v>
      </c>
      <c r="D102" s="41">
        <v>7.48564800415807</v>
      </c>
    </row>
    <row r="103" ht="19.95" customHeight="1" spans="1:4">
      <c r="A103" s="56">
        <v>45169</v>
      </c>
      <c r="B103" s="34" t="s">
        <v>4</v>
      </c>
      <c r="C103" s="41" t="s">
        <v>106</v>
      </c>
      <c r="D103" s="41">
        <v>7.50175124292119</v>
      </c>
    </row>
    <row r="104" ht="19.95" customHeight="1" spans="1:4">
      <c r="A104" s="56">
        <v>45169</v>
      </c>
      <c r="B104" s="34" t="s">
        <v>4</v>
      </c>
      <c r="C104" s="41" t="s">
        <v>107</v>
      </c>
      <c r="D104" s="41">
        <v>7.52204361286933</v>
      </c>
    </row>
    <row r="105" ht="19.95" customHeight="1" spans="1:4">
      <c r="A105" s="56">
        <v>45169</v>
      </c>
      <c r="B105" s="34" t="s">
        <v>4</v>
      </c>
      <c r="C105" s="41" t="s">
        <v>108</v>
      </c>
      <c r="D105" s="41">
        <v>7.5460341633506</v>
      </c>
    </row>
    <row r="106" ht="19.95" customHeight="1" spans="1:4">
      <c r="A106" s="56">
        <v>45169</v>
      </c>
      <c r="B106" s="34" t="s">
        <v>4</v>
      </c>
      <c r="C106" s="41" t="s">
        <v>109</v>
      </c>
      <c r="D106" s="41">
        <v>7.57323194371309</v>
      </c>
    </row>
    <row r="107" ht="19.95" customHeight="1" spans="1:4">
      <c r="A107" s="56">
        <v>45169</v>
      </c>
      <c r="B107" s="34" t="s">
        <v>4</v>
      </c>
      <c r="C107" s="41" t="s">
        <v>110</v>
      </c>
      <c r="D107" s="41">
        <v>7.60314600330493</v>
      </c>
    </row>
    <row r="108" ht="19.95" customHeight="1" spans="1:4">
      <c r="A108" s="56">
        <v>45169</v>
      </c>
      <c r="B108" s="34" t="s">
        <v>4</v>
      </c>
      <c r="C108" s="41" t="s">
        <v>111</v>
      </c>
      <c r="D108" s="41">
        <v>7.63528539147422</v>
      </c>
    </row>
    <row r="109" ht="19.95" customHeight="1" spans="1:4">
      <c r="A109" s="56">
        <v>45169</v>
      </c>
      <c r="B109" s="34" t="s">
        <v>4</v>
      </c>
      <c r="C109" s="41" t="s">
        <v>112</v>
      </c>
      <c r="D109" s="41">
        <v>7.66915915756905</v>
      </c>
    </row>
    <row r="110" ht="19.95" customHeight="1" spans="1:4">
      <c r="A110" s="56">
        <v>45169</v>
      </c>
      <c r="B110" s="34" t="s">
        <v>4</v>
      </c>
      <c r="C110" s="41" t="s">
        <v>113</v>
      </c>
      <c r="D110" s="41">
        <v>7.70427635093755</v>
      </c>
    </row>
    <row r="111" ht="19.95" customHeight="1" spans="1:4">
      <c r="A111" s="56">
        <v>45169</v>
      </c>
      <c r="B111" s="34" t="s">
        <v>4</v>
      </c>
      <c r="C111" s="41" t="s">
        <v>114</v>
      </c>
      <c r="D111" s="41">
        <v>7.74014602092781</v>
      </c>
    </row>
    <row r="112" ht="19.95" customHeight="1" spans="1:4">
      <c r="A112" s="56">
        <v>45169</v>
      </c>
      <c r="B112" s="34" t="s">
        <v>4</v>
      </c>
      <c r="C112" s="41" t="s">
        <v>115</v>
      </c>
      <c r="D112" s="41">
        <v>7.77627721688794</v>
      </c>
    </row>
    <row r="113" ht="19.95" customHeight="1" spans="1:4">
      <c r="A113" s="56">
        <v>45169</v>
      </c>
      <c r="B113" s="34" t="s">
        <v>4</v>
      </c>
      <c r="C113" s="41" t="s">
        <v>116</v>
      </c>
      <c r="D113" s="41">
        <v>7.81217898816606</v>
      </c>
    </row>
    <row r="114" ht="19.95" customHeight="1" spans="1:4">
      <c r="A114" s="56">
        <v>45169</v>
      </c>
      <c r="B114" s="34" t="s">
        <v>4</v>
      </c>
      <c r="C114" s="41" t="s">
        <v>117</v>
      </c>
      <c r="D114" s="41">
        <v>7.84736038411025</v>
      </c>
    </row>
    <row r="115" ht="19.95" customHeight="1" spans="1:4">
      <c r="A115" s="56">
        <v>45169</v>
      </c>
      <c r="B115" s="34" t="s">
        <v>4</v>
      </c>
      <c r="C115" s="41" t="s">
        <v>118</v>
      </c>
      <c r="D115" s="41">
        <v>7.88133070063099</v>
      </c>
    </row>
    <row r="116" ht="19.95" customHeight="1" spans="1:4">
      <c r="A116" s="56">
        <v>45169</v>
      </c>
      <c r="B116" s="34" t="s">
        <v>4</v>
      </c>
      <c r="C116" s="41" t="s">
        <v>119</v>
      </c>
      <c r="D116" s="41">
        <v>7.91369932213706</v>
      </c>
    </row>
    <row r="117" ht="19.95" customHeight="1" spans="1:4">
      <c r="A117" s="56">
        <v>45169</v>
      </c>
      <c r="B117" s="34" t="s">
        <v>4</v>
      </c>
      <c r="C117" s="41" t="s">
        <v>120</v>
      </c>
      <c r="D117" s="41">
        <v>7.94432887988341</v>
      </c>
    </row>
    <row r="118" ht="19.95" customHeight="1" spans="1:4">
      <c r="A118" s="56">
        <v>45169</v>
      </c>
      <c r="B118" s="34" t="s">
        <v>4</v>
      </c>
      <c r="C118" s="41" t="s">
        <v>121</v>
      </c>
      <c r="D118" s="41">
        <v>7.97312144934979</v>
      </c>
    </row>
    <row r="119" ht="19.95" customHeight="1" spans="1:4">
      <c r="A119" s="56">
        <v>45169</v>
      </c>
      <c r="B119" s="34" t="s">
        <v>4</v>
      </c>
      <c r="C119" s="41" t="s">
        <v>122</v>
      </c>
      <c r="D119" s="41">
        <v>7.99997923436128</v>
      </c>
    </row>
    <row r="120" ht="19.95" customHeight="1" spans="1:4">
      <c r="A120" s="56">
        <v>45169</v>
      </c>
      <c r="B120" s="34" t="s">
        <v>4</v>
      </c>
      <c r="C120" s="41" t="s">
        <v>123</v>
      </c>
      <c r="D120" s="41">
        <v>8.02484124503264</v>
      </c>
    </row>
    <row r="121" ht="19.95" customHeight="1" spans="1:4">
      <c r="A121" s="56">
        <v>45169</v>
      </c>
      <c r="B121" s="34" t="s">
        <v>4</v>
      </c>
      <c r="C121" s="41" t="s">
        <v>124</v>
      </c>
      <c r="D121" s="41">
        <v>8.04773391572289</v>
      </c>
    </row>
    <row r="122" ht="19.95" customHeight="1" spans="1:4">
      <c r="A122" s="56">
        <v>45169</v>
      </c>
      <c r="B122" s="34" t="s">
        <v>4</v>
      </c>
      <c r="C122" s="41" t="s">
        <v>125</v>
      </c>
      <c r="D122" s="41">
        <v>8.0686963782077</v>
      </c>
    </row>
    <row r="123" ht="19.95" customHeight="1" spans="1:4">
      <c r="A123" s="56">
        <v>45169</v>
      </c>
      <c r="B123" s="34" t="s">
        <v>4</v>
      </c>
      <c r="C123" s="41" t="s">
        <v>126</v>
      </c>
      <c r="D123" s="41">
        <v>8.08776776426274</v>
      </c>
    </row>
    <row r="124" ht="19.95" customHeight="1" spans="1:4">
      <c r="A124" s="56">
        <v>45169</v>
      </c>
      <c r="B124" s="34" t="s">
        <v>4</v>
      </c>
      <c r="C124" s="41" t="s">
        <v>127</v>
      </c>
      <c r="D124" s="41">
        <v>8.10498720566368</v>
      </c>
    </row>
    <row r="125" ht="19.95" customHeight="1" spans="1:4">
      <c r="A125" s="56">
        <v>45169</v>
      </c>
      <c r="B125" s="34" t="s">
        <v>4</v>
      </c>
      <c r="C125" s="41" t="s">
        <v>128</v>
      </c>
      <c r="D125" s="41">
        <v>8.12039383418619</v>
      </c>
    </row>
    <row r="126" ht="19.95" customHeight="1" spans="1:4">
      <c r="A126" s="56">
        <v>45169</v>
      </c>
      <c r="B126" s="34" t="s">
        <v>4</v>
      </c>
      <c r="C126" s="41" t="s">
        <v>129</v>
      </c>
      <c r="D126" s="41">
        <v>8.13402678160594</v>
      </c>
    </row>
    <row r="127" ht="19.95" customHeight="1" spans="1:4">
      <c r="A127" s="56">
        <v>45169</v>
      </c>
      <c r="B127" s="34" t="s">
        <v>4</v>
      </c>
      <c r="C127" s="41" t="s">
        <v>130</v>
      </c>
      <c r="D127" s="41">
        <v>8.14592517969861</v>
      </c>
    </row>
    <row r="128" ht="19.95" customHeight="1" spans="1:4">
      <c r="A128" s="56">
        <v>45169</v>
      </c>
      <c r="B128" s="34" t="s">
        <v>4</v>
      </c>
      <c r="C128" s="41" t="s">
        <v>131</v>
      </c>
      <c r="D128" s="41">
        <v>8.15612816023986</v>
      </c>
    </row>
    <row r="129" ht="19.95" customHeight="1" spans="1:4">
      <c r="A129" s="56">
        <v>45169</v>
      </c>
      <c r="B129" s="34" t="s">
        <v>4</v>
      </c>
      <c r="C129" s="41" t="s">
        <v>132</v>
      </c>
      <c r="D129" s="41">
        <v>8.16467485500538</v>
      </c>
    </row>
    <row r="130" ht="19.95" customHeight="1" spans="1:4">
      <c r="A130" s="56">
        <v>45169</v>
      </c>
      <c r="B130" s="34" t="s">
        <v>4</v>
      </c>
      <c r="C130" s="41" t="s">
        <v>133</v>
      </c>
      <c r="D130" s="41">
        <v>8.17160439577082</v>
      </c>
    </row>
    <row r="131" ht="19.95" customHeight="1" spans="1:4">
      <c r="A131" s="56">
        <v>45169</v>
      </c>
      <c r="B131" s="34" t="s">
        <v>4</v>
      </c>
      <c r="C131" s="41" t="s">
        <v>134</v>
      </c>
      <c r="D131" s="41">
        <v>8.17695591431186</v>
      </c>
    </row>
    <row r="132" ht="19.95" customHeight="1" spans="1:4">
      <c r="A132" s="56">
        <v>45169</v>
      </c>
      <c r="B132" s="34" t="s">
        <v>4</v>
      </c>
      <c r="C132" s="41" t="s">
        <v>135</v>
      </c>
      <c r="D132" s="41">
        <v>8.18076854240417</v>
      </c>
    </row>
    <row r="133" ht="19.95" customHeight="1" spans="1:4">
      <c r="A133" s="56">
        <v>45169</v>
      </c>
      <c r="B133" s="34" t="s">
        <v>4</v>
      </c>
      <c r="C133" s="41" t="s">
        <v>136</v>
      </c>
      <c r="D133" s="41">
        <v>8.18308141182342</v>
      </c>
    </row>
    <row r="134" ht="19.95" customHeight="1" spans="1:4">
      <c r="A134" s="56">
        <v>45169</v>
      </c>
      <c r="B134" s="34" t="s">
        <v>4</v>
      </c>
      <c r="C134" s="41" t="s">
        <v>137</v>
      </c>
      <c r="D134" s="41">
        <v>8.18393365434529</v>
      </c>
    </row>
    <row r="135" ht="19.95" customHeight="1" spans="1:4">
      <c r="A135" s="56">
        <v>45169</v>
      </c>
      <c r="B135" s="34" t="s">
        <v>4</v>
      </c>
      <c r="C135" s="41" t="s">
        <v>138</v>
      </c>
      <c r="D135" s="41">
        <v>8.18336440174544</v>
      </c>
    </row>
    <row r="136" ht="19.95" customHeight="1" spans="1:4">
      <c r="A136" s="56">
        <v>45169</v>
      </c>
      <c r="B136" s="34" t="s">
        <v>4</v>
      </c>
      <c r="C136" s="41" t="s">
        <v>139</v>
      </c>
      <c r="D136" s="41">
        <v>8.18141278579955</v>
      </c>
    </row>
    <row r="137" ht="19.95" customHeight="1" spans="1:4">
      <c r="A137" s="56">
        <v>45169</v>
      </c>
      <c r="B137" s="34" t="s">
        <v>4</v>
      </c>
      <c r="C137" s="41" t="s">
        <v>140</v>
      </c>
      <c r="D137" s="41">
        <v>8.17811793828329</v>
      </c>
    </row>
    <row r="138" ht="19.95" customHeight="1" spans="1:4">
      <c r="A138" s="56">
        <v>45169</v>
      </c>
      <c r="B138" s="34" t="s">
        <v>4</v>
      </c>
      <c r="C138" s="41" t="s">
        <v>141</v>
      </c>
      <c r="D138" s="41">
        <v>8.17351899097233</v>
      </c>
    </row>
    <row r="139" ht="19.95" customHeight="1" spans="1:4">
      <c r="A139" s="56">
        <v>45169</v>
      </c>
      <c r="B139" s="34" t="s">
        <v>4</v>
      </c>
      <c r="C139" s="41" t="s">
        <v>142</v>
      </c>
      <c r="D139" s="41">
        <v>8.16765507564234</v>
      </c>
    </row>
    <row r="140" ht="19.95" customHeight="1" spans="1:4">
      <c r="A140" s="56">
        <v>45169</v>
      </c>
      <c r="B140" s="34" t="s">
        <v>4</v>
      </c>
      <c r="C140" s="41" t="s">
        <v>143</v>
      </c>
      <c r="D140" s="41">
        <v>8.16056532406898</v>
      </c>
    </row>
    <row r="141" ht="19.95" customHeight="1" spans="1:4">
      <c r="A141" s="56">
        <v>45169</v>
      </c>
      <c r="B141" s="34" t="s">
        <v>4</v>
      </c>
      <c r="C141" s="41" t="s">
        <v>144</v>
      </c>
      <c r="D141" s="41">
        <v>8.15228886802794</v>
      </c>
    </row>
    <row r="142" ht="19.95" customHeight="1" spans="1:4">
      <c r="A142" s="56">
        <v>45169</v>
      </c>
      <c r="B142" s="34" t="s">
        <v>4</v>
      </c>
      <c r="C142" s="41" t="s">
        <v>145</v>
      </c>
      <c r="D142" s="41">
        <v>8.14286483929489</v>
      </c>
    </row>
    <row r="143" ht="19.95" customHeight="1" spans="1:4">
      <c r="A143" s="56">
        <v>45169</v>
      </c>
      <c r="B143" s="34" t="s">
        <v>4</v>
      </c>
      <c r="C143" s="41" t="s">
        <v>146</v>
      </c>
      <c r="D143" s="41">
        <v>8.13233236964549</v>
      </c>
    </row>
    <row r="144" ht="19.95" customHeight="1" spans="1:4">
      <c r="A144" s="56">
        <v>45169</v>
      </c>
      <c r="B144" s="34" t="s">
        <v>4</v>
      </c>
      <c r="C144" s="41" t="s">
        <v>147</v>
      </c>
      <c r="D144" s="41">
        <v>8.12073059085542</v>
      </c>
    </row>
    <row r="145" ht="19.95" customHeight="1" spans="1:4">
      <c r="A145" s="56">
        <v>45169</v>
      </c>
      <c r="B145" s="34" t="s">
        <v>4</v>
      </c>
      <c r="C145" s="41" t="s">
        <v>148</v>
      </c>
      <c r="D145" s="41">
        <v>8.10809863470035</v>
      </c>
    </row>
    <row r="146" ht="19.95" customHeight="1" spans="1:4">
      <c r="A146" s="56">
        <v>45169</v>
      </c>
      <c r="B146" s="34" t="s">
        <v>4</v>
      </c>
      <c r="C146" s="41" t="s">
        <v>149</v>
      </c>
      <c r="D146" s="41">
        <v>8.09447563295594</v>
      </c>
    </row>
    <row r="147" ht="19.95" customHeight="1" spans="1:4">
      <c r="A147" s="56">
        <v>45169</v>
      </c>
      <c r="B147" s="34" t="s">
        <v>4</v>
      </c>
      <c r="C147" s="41" t="s">
        <v>150</v>
      </c>
      <c r="D147" s="41">
        <v>8.07990071739788</v>
      </c>
    </row>
    <row r="148" ht="19.95" customHeight="1" spans="1:4">
      <c r="A148" s="56">
        <v>45169</v>
      </c>
      <c r="B148" s="34" t="s">
        <v>4</v>
      </c>
      <c r="C148" s="41" t="s">
        <v>151</v>
      </c>
      <c r="D148" s="41">
        <v>8.06441301980183</v>
      </c>
    </row>
    <row r="149" ht="19.95" customHeight="1" spans="1:4">
      <c r="A149" s="56">
        <v>45169</v>
      </c>
      <c r="B149" s="34" t="s">
        <v>4</v>
      </c>
      <c r="C149" s="41" t="s">
        <v>152</v>
      </c>
      <c r="D149" s="41">
        <v>8.04805167194346</v>
      </c>
    </row>
    <row r="150" ht="19.95" customHeight="1" spans="1:4">
      <c r="A150" s="56">
        <v>45169</v>
      </c>
      <c r="B150" s="34" t="s">
        <v>4</v>
      </c>
      <c r="C150" s="41" t="s">
        <v>153</v>
      </c>
      <c r="D150" s="41">
        <v>8.03085580559846</v>
      </c>
    </row>
    <row r="151" ht="19.95" customHeight="1" spans="1:4">
      <c r="A151" s="56">
        <v>45169</v>
      </c>
      <c r="B151" s="34" t="s">
        <v>4</v>
      </c>
      <c r="C151" s="41" t="s">
        <v>154</v>
      </c>
      <c r="D151" s="41">
        <v>8.01286455254247</v>
      </c>
    </row>
    <row r="152" ht="19.95" customHeight="1" spans="1:4">
      <c r="A152" s="56">
        <v>45169</v>
      </c>
      <c r="B152" s="34" t="s">
        <v>4</v>
      </c>
      <c r="C152" s="41" t="s">
        <v>155</v>
      </c>
      <c r="D152" s="41">
        <v>7.99411704455118</v>
      </c>
    </row>
    <row r="153" ht="19.95" customHeight="1" spans="1:4">
      <c r="A153" s="56">
        <v>45169</v>
      </c>
      <c r="B153" s="34" t="s">
        <v>4</v>
      </c>
      <c r="C153" s="41" t="s">
        <v>156</v>
      </c>
      <c r="D153" s="41">
        <v>7.97465241340026</v>
      </c>
    </row>
    <row r="154" ht="19.95" customHeight="1" spans="1:4">
      <c r="A154" s="56">
        <v>45169</v>
      </c>
      <c r="B154" s="34" t="s">
        <v>4</v>
      </c>
      <c r="C154" s="41" t="s">
        <v>157</v>
      </c>
      <c r="D154" s="41">
        <v>7.95450979086538</v>
      </c>
    </row>
    <row r="155" ht="19.95" customHeight="1" spans="1:4">
      <c r="A155" s="56">
        <v>45169</v>
      </c>
      <c r="B155" s="34" t="s">
        <v>4</v>
      </c>
      <c r="C155" s="41" t="s">
        <v>158</v>
      </c>
      <c r="D155" s="41">
        <v>7.93372841371544</v>
      </c>
    </row>
    <row r="156" ht="19.95" customHeight="1" spans="1:4">
      <c r="A156" s="56">
        <v>45169</v>
      </c>
      <c r="B156" s="34" t="s">
        <v>4</v>
      </c>
      <c r="C156" s="41" t="s">
        <v>159</v>
      </c>
      <c r="D156" s="41">
        <v>7.91237762819267</v>
      </c>
    </row>
    <row r="157" ht="19.95" customHeight="1" spans="1:4">
      <c r="A157" s="56">
        <v>45169</v>
      </c>
      <c r="B157" s="34" t="s">
        <v>4</v>
      </c>
      <c r="C157" s="41" t="s">
        <v>160</v>
      </c>
      <c r="D157" s="41">
        <v>7.89059829815147</v>
      </c>
    </row>
    <row r="158" ht="19.95" customHeight="1" spans="1:4">
      <c r="A158" s="56">
        <v>45169</v>
      </c>
      <c r="B158" s="34" t="s">
        <v>4</v>
      </c>
      <c r="C158" s="41" t="s">
        <v>161</v>
      </c>
      <c r="D158" s="41">
        <v>7.86854167459837</v>
      </c>
    </row>
    <row r="159" ht="19.95" customHeight="1" spans="1:4">
      <c r="A159" s="56">
        <v>45169</v>
      </c>
      <c r="B159" s="34" t="s">
        <v>4</v>
      </c>
      <c r="C159" s="41" t="s">
        <v>162</v>
      </c>
      <c r="D159" s="41">
        <v>7.85005845367007</v>
      </c>
    </row>
    <row r="160" ht="19.95" customHeight="1" spans="1:4">
      <c r="A160" s="56">
        <v>45169</v>
      </c>
      <c r="B160" s="34" t="s">
        <v>4</v>
      </c>
      <c r="C160" s="41" t="s">
        <v>163</v>
      </c>
      <c r="D160" s="41">
        <v>7.85005845367007</v>
      </c>
    </row>
    <row r="161" ht="19.95" customHeight="1" spans="1:4">
      <c r="A161" s="56">
        <v>45169</v>
      </c>
      <c r="B161" s="34" t="s">
        <v>4</v>
      </c>
      <c r="C161" s="41" t="s">
        <v>164</v>
      </c>
      <c r="D161" s="41">
        <v>7.85005845367007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57"/>
  <sheetViews>
    <sheetView showGridLines="0" workbookViewId="0">
      <selection activeCell="D2" sqref="D2"/>
    </sheetView>
  </sheetViews>
  <sheetFormatPr defaultColWidth="9" defaultRowHeight="16.2" outlineLevelCol="3"/>
  <cols>
    <col min="1" max="1" width="12.9230769230769" customWidth="1"/>
    <col min="2" max="2" width="16.9230769230769" customWidth="1"/>
    <col min="3" max="3" width="15.3846153846154" customWidth="1"/>
    <col min="4" max="4" width="15.3076923076923" customWidth="1"/>
  </cols>
  <sheetData>
    <row r="1" ht="19.95" customHeight="1" spans="1:4">
      <c r="A1" s="38" t="s">
        <v>0</v>
      </c>
      <c r="B1" s="33" t="s">
        <v>165</v>
      </c>
      <c r="C1" s="33" t="s">
        <v>166</v>
      </c>
      <c r="D1" s="38" t="s">
        <v>167</v>
      </c>
    </row>
    <row r="2" ht="19.95" customHeight="1" spans="1:4">
      <c r="A2" s="45">
        <v>45169</v>
      </c>
      <c r="B2" s="33" t="s">
        <v>168</v>
      </c>
      <c r="C2" s="33" t="s">
        <v>169</v>
      </c>
      <c r="D2" s="50">
        <v>19650</v>
      </c>
    </row>
    <row r="3" ht="19.95" customHeight="1" spans="1:4">
      <c r="A3" s="45">
        <v>45168</v>
      </c>
      <c r="B3" s="33" t="s">
        <v>170</v>
      </c>
      <c r="C3" s="33" t="s">
        <v>171</v>
      </c>
      <c r="D3" s="37">
        <v>97.4699</v>
      </c>
    </row>
    <row r="4" ht="19.95" customHeight="1" spans="1:4">
      <c r="A4" s="45">
        <v>45167</v>
      </c>
      <c r="B4" s="33" t="s">
        <v>170</v>
      </c>
      <c r="C4" s="33" t="s">
        <v>171</v>
      </c>
      <c r="D4" s="37">
        <v>97.4538</v>
      </c>
    </row>
    <row r="5" ht="19.95" customHeight="1" spans="1:4">
      <c r="A5" s="45">
        <v>45166</v>
      </c>
      <c r="B5" s="33" t="s">
        <v>170</v>
      </c>
      <c r="C5" s="33" t="s">
        <v>171</v>
      </c>
      <c r="D5" s="37">
        <v>97.1442</v>
      </c>
    </row>
    <row r="6" ht="19.95" customHeight="1" spans="1:4">
      <c r="A6" s="45">
        <v>45163</v>
      </c>
      <c r="B6" s="33" t="s">
        <v>170</v>
      </c>
      <c r="C6" s="33" t="s">
        <v>171</v>
      </c>
      <c r="D6" s="37">
        <v>98.3608</v>
      </c>
    </row>
    <row r="7" ht="19.95" customHeight="1" spans="1:4">
      <c r="A7" s="45">
        <v>45162</v>
      </c>
      <c r="B7" s="33" t="s">
        <v>170</v>
      </c>
      <c r="C7" s="33" t="s">
        <v>171</v>
      </c>
      <c r="D7" s="37">
        <v>97.2065</v>
      </c>
    </row>
    <row r="8" ht="19.95" customHeight="1" spans="1:4">
      <c r="A8" s="45">
        <v>45161</v>
      </c>
      <c r="B8" s="33" t="s">
        <v>170</v>
      </c>
      <c r="C8" s="33" t="s">
        <v>171</v>
      </c>
      <c r="D8" s="37">
        <v>98.1075</v>
      </c>
    </row>
    <row r="9" ht="19.95" customHeight="1" spans="1:4">
      <c r="A9" s="45">
        <v>45160</v>
      </c>
      <c r="B9" s="33" t="s">
        <v>170</v>
      </c>
      <c r="C9" s="33" t="s">
        <v>171</v>
      </c>
      <c r="D9" s="37">
        <v>97.3147</v>
      </c>
    </row>
    <row r="10" ht="19.95" customHeight="1" spans="1:4">
      <c r="A10" s="45">
        <v>45159</v>
      </c>
      <c r="B10" s="33" t="s">
        <v>170</v>
      </c>
      <c r="C10" s="33" t="s">
        <v>171</v>
      </c>
      <c r="D10" s="37">
        <v>98.2863</v>
      </c>
    </row>
    <row r="11" ht="19.95" customHeight="1" spans="1:4">
      <c r="A11" s="45">
        <v>45156</v>
      </c>
      <c r="B11" s="33" t="s">
        <v>170</v>
      </c>
      <c r="C11" s="33" t="s">
        <v>171</v>
      </c>
      <c r="D11" s="37">
        <v>97.6222</v>
      </c>
    </row>
    <row r="12" ht="19.95" customHeight="1" spans="1:4">
      <c r="A12" s="45">
        <v>45155</v>
      </c>
      <c r="B12" s="33" t="s">
        <v>170</v>
      </c>
      <c r="C12" s="33" t="s">
        <v>171</v>
      </c>
      <c r="D12" s="37">
        <v>97.7721</v>
      </c>
    </row>
    <row r="13" ht="19.95" customHeight="1" spans="1:4">
      <c r="A13" s="45">
        <v>45154</v>
      </c>
      <c r="B13" s="33" t="s">
        <v>170</v>
      </c>
      <c r="C13" s="33" t="s">
        <v>171</v>
      </c>
      <c r="D13" s="37">
        <v>97.122</v>
      </c>
    </row>
    <row r="14" ht="19.95" customHeight="1" spans="1:4">
      <c r="A14" s="45">
        <v>45153</v>
      </c>
      <c r="B14" s="33" t="s">
        <v>170</v>
      </c>
      <c r="C14" s="33" t="s">
        <v>171</v>
      </c>
      <c r="D14" s="37">
        <v>97.8557</v>
      </c>
    </row>
    <row r="15" ht="19.95" customHeight="1" spans="1:4">
      <c r="A15" s="45">
        <v>45152</v>
      </c>
      <c r="B15" s="33" t="s">
        <v>170</v>
      </c>
      <c r="C15" s="33" t="s">
        <v>171</v>
      </c>
      <c r="D15" s="37">
        <v>97.7568</v>
      </c>
    </row>
    <row r="16" ht="19.95" customHeight="1" spans="1:4">
      <c r="A16" s="45">
        <v>45149</v>
      </c>
      <c r="B16" s="33" t="s">
        <v>170</v>
      </c>
      <c r="C16" s="33" t="s">
        <v>171</v>
      </c>
      <c r="D16" s="37">
        <v>97.3907</v>
      </c>
    </row>
    <row r="17" ht="19.95" customHeight="1" spans="1:4">
      <c r="A17" s="45">
        <v>45148</v>
      </c>
      <c r="B17" s="33" t="s">
        <v>170</v>
      </c>
      <c r="C17" s="33" t="s">
        <v>171</v>
      </c>
      <c r="D17" s="37">
        <v>98.5466</v>
      </c>
    </row>
    <row r="18" ht="19.95" customHeight="1" spans="1:4">
      <c r="A18" s="45">
        <v>45147</v>
      </c>
      <c r="B18" s="33" t="s">
        <v>170</v>
      </c>
      <c r="C18" s="33" t="s">
        <v>171</v>
      </c>
      <c r="D18" s="37">
        <v>97.6988</v>
      </c>
    </row>
    <row r="19" ht="19.95" customHeight="1" spans="1:4">
      <c r="A19" s="45">
        <v>45146</v>
      </c>
      <c r="B19" s="33" t="s">
        <v>170</v>
      </c>
      <c r="C19" s="33" t="s">
        <v>171</v>
      </c>
      <c r="D19" s="37">
        <v>97.0069</v>
      </c>
    </row>
    <row r="20" ht="19.95" customHeight="1" spans="1:4">
      <c r="A20" s="45">
        <v>45145</v>
      </c>
      <c r="B20" s="33" t="s">
        <v>170</v>
      </c>
      <c r="C20" s="33" t="s">
        <v>171</v>
      </c>
      <c r="D20" s="37">
        <v>97.9156</v>
      </c>
    </row>
    <row r="21" ht="19.95" customHeight="1" spans="1:4">
      <c r="A21" s="45">
        <v>45142</v>
      </c>
      <c r="B21" s="33" t="s">
        <v>170</v>
      </c>
      <c r="C21" s="33" t="s">
        <v>171</v>
      </c>
      <c r="D21" s="37">
        <v>98.3064</v>
      </c>
    </row>
    <row r="22" ht="19.95" customHeight="1" spans="1:4">
      <c r="A22" s="45">
        <v>45141</v>
      </c>
      <c r="B22" s="33" t="s">
        <v>170</v>
      </c>
      <c r="C22" s="33" t="s">
        <v>171</v>
      </c>
      <c r="D22" s="37">
        <v>97.9353</v>
      </c>
    </row>
    <row r="23" ht="19.95" customHeight="1" spans="1:4">
      <c r="A23" s="45">
        <v>45140</v>
      </c>
      <c r="B23" s="33" t="s">
        <v>170</v>
      </c>
      <c r="C23" s="33" t="s">
        <v>171</v>
      </c>
      <c r="D23" s="37">
        <v>97.1899</v>
      </c>
    </row>
    <row r="24" ht="19.95" customHeight="1" spans="1:4">
      <c r="A24" s="45">
        <v>45139</v>
      </c>
      <c r="B24" s="33" t="s">
        <v>170</v>
      </c>
      <c r="C24" s="33" t="s">
        <v>171</v>
      </c>
      <c r="D24" s="37">
        <v>98.3642</v>
      </c>
    </row>
    <row r="25" ht="19.95" customHeight="1" spans="1:4">
      <c r="A25" s="45">
        <v>45138</v>
      </c>
      <c r="B25" s="33" t="s">
        <v>170</v>
      </c>
      <c r="C25" s="33" t="s">
        <v>171</v>
      </c>
      <c r="D25" s="37">
        <v>98.94</v>
      </c>
    </row>
    <row r="26" ht="19.95" customHeight="1" spans="1:4">
      <c r="A26" s="45">
        <v>45135</v>
      </c>
      <c r="B26" s="33" t="s">
        <v>170</v>
      </c>
      <c r="C26" s="33" t="s">
        <v>171</v>
      </c>
      <c r="D26" s="37">
        <v>97.1782</v>
      </c>
    </row>
    <row r="27" ht="19.95" customHeight="1" spans="1:4">
      <c r="A27" s="45">
        <v>45134</v>
      </c>
      <c r="B27" s="33" t="s">
        <v>170</v>
      </c>
      <c r="C27" s="33" t="s">
        <v>171</v>
      </c>
      <c r="D27" s="37">
        <v>98.7848</v>
      </c>
    </row>
    <row r="28" ht="19.95" customHeight="1" spans="1:4">
      <c r="A28" s="45">
        <v>45133</v>
      </c>
      <c r="B28" s="33" t="s">
        <v>170</v>
      </c>
      <c r="C28" s="33" t="s">
        <v>171</v>
      </c>
      <c r="D28" s="37">
        <v>97.348</v>
      </c>
    </row>
    <row r="29" ht="19.95" customHeight="1" spans="1:4">
      <c r="A29" s="45">
        <v>45132</v>
      </c>
      <c r="B29" s="33" t="s">
        <v>170</v>
      </c>
      <c r="C29" s="33" t="s">
        <v>171</v>
      </c>
      <c r="D29" s="37">
        <v>97.4697</v>
      </c>
    </row>
    <row r="30" ht="19.95" customHeight="1" spans="1:4">
      <c r="A30" s="45">
        <v>45131</v>
      </c>
      <c r="B30" s="33" t="s">
        <v>170</v>
      </c>
      <c r="C30" s="33" t="s">
        <v>171</v>
      </c>
      <c r="D30" s="37">
        <v>98.7904</v>
      </c>
    </row>
    <row r="31" ht="19.95" customHeight="1" spans="1:4">
      <c r="A31" s="45">
        <v>45128</v>
      </c>
      <c r="B31" s="33" t="s">
        <v>170</v>
      </c>
      <c r="C31" s="33" t="s">
        <v>171</v>
      </c>
      <c r="D31" s="37">
        <v>97.4103</v>
      </c>
    </row>
    <row r="32" ht="19.95" customHeight="1" spans="1:4">
      <c r="A32" s="45">
        <v>45127</v>
      </c>
      <c r="B32" s="33" t="s">
        <v>170</v>
      </c>
      <c r="C32" s="33" t="s">
        <v>171</v>
      </c>
      <c r="D32" s="37">
        <v>97.8856</v>
      </c>
    </row>
    <row r="33" ht="19.95" customHeight="1" spans="1:4">
      <c r="A33" s="45">
        <v>45126</v>
      </c>
      <c r="B33" s="33" t="s">
        <v>170</v>
      </c>
      <c r="C33" s="33" t="s">
        <v>171</v>
      </c>
      <c r="D33" s="37">
        <v>98.2113</v>
      </c>
    </row>
    <row r="34" ht="19.95" customHeight="1" spans="1:4">
      <c r="A34" s="45">
        <v>45125</v>
      </c>
      <c r="B34" s="33" t="s">
        <v>170</v>
      </c>
      <c r="C34" s="33" t="s">
        <v>171</v>
      </c>
      <c r="D34" s="37">
        <v>98.7085</v>
      </c>
    </row>
    <row r="35" ht="19.95" customHeight="1" spans="1:4">
      <c r="A35" s="45">
        <v>45124</v>
      </c>
      <c r="B35" s="33" t="s">
        <v>170</v>
      </c>
      <c r="C35" s="33" t="s">
        <v>171</v>
      </c>
      <c r="D35" s="37">
        <v>97.6055</v>
      </c>
    </row>
    <row r="36" ht="19.95" customHeight="1" spans="1:4">
      <c r="A36" s="45">
        <v>45121</v>
      </c>
      <c r="B36" s="33" t="s">
        <v>170</v>
      </c>
      <c r="C36" s="33" t="s">
        <v>171</v>
      </c>
      <c r="D36" s="37">
        <v>98.3148</v>
      </c>
    </row>
    <row r="37" ht="19.95" customHeight="1" spans="1:4">
      <c r="A37" s="45">
        <v>45120</v>
      </c>
      <c r="B37" s="33" t="s">
        <v>170</v>
      </c>
      <c r="C37" s="33" t="s">
        <v>171</v>
      </c>
      <c r="D37" s="37">
        <v>97.2897</v>
      </c>
    </row>
    <row r="38" ht="19.95" customHeight="1" spans="1:4">
      <c r="A38" s="45">
        <v>45119</v>
      </c>
      <c r="B38" s="33" t="s">
        <v>170</v>
      </c>
      <c r="C38" s="33" t="s">
        <v>171</v>
      </c>
      <c r="D38" s="37">
        <v>98.1451</v>
      </c>
    </row>
    <row r="39" ht="19.95" customHeight="1" spans="1:4">
      <c r="A39" s="45">
        <v>45118</v>
      </c>
      <c r="B39" s="33" t="s">
        <v>170</v>
      </c>
      <c r="C39" s="33" t="s">
        <v>171</v>
      </c>
      <c r="D39" s="37">
        <v>97.9717</v>
      </c>
    </row>
    <row r="40" ht="19.95" customHeight="1" spans="1:4">
      <c r="A40" s="45">
        <v>45117</v>
      </c>
      <c r="B40" s="33" t="s">
        <v>170</v>
      </c>
      <c r="C40" s="33" t="s">
        <v>171</v>
      </c>
      <c r="D40" s="37">
        <v>97.1135</v>
      </c>
    </row>
    <row r="41" ht="19.95" customHeight="1" spans="1:4">
      <c r="A41" s="45">
        <v>45114</v>
      </c>
      <c r="B41" s="33" t="s">
        <v>170</v>
      </c>
      <c r="C41" s="33" t="s">
        <v>171</v>
      </c>
      <c r="D41" s="37">
        <v>97.424</v>
      </c>
    </row>
    <row r="42" ht="19.95" customHeight="1" spans="1:4">
      <c r="A42" s="45">
        <v>45113</v>
      </c>
      <c r="B42" s="33" t="s">
        <v>170</v>
      </c>
      <c r="C42" s="33" t="s">
        <v>171</v>
      </c>
      <c r="D42" s="37">
        <v>97.4827</v>
      </c>
    </row>
    <row r="43" ht="19.95" customHeight="1" spans="1:4">
      <c r="A43" s="45">
        <v>45112</v>
      </c>
      <c r="B43" s="33" t="s">
        <v>170</v>
      </c>
      <c r="C43" s="33" t="s">
        <v>171</v>
      </c>
      <c r="D43" s="37">
        <v>98.7415</v>
      </c>
    </row>
    <row r="44" ht="19.95" customHeight="1" spans="1:4">
      <c r="A44" s="45">
        <v>45111</v>
      </c>
      <c r="B44" s="33" t="s">
        <v>170</v>
      </c>
      <c r="C44" s="33" t="s">
        <v>171</v>
      </c>
      <c r="D44" s="37">
        <v>98.4445</v>
      </c>
    </row>
    <row r="45" ht="19.95" customHeight="1" spans="1:4">
      <c r="A45" s="45">
        <v>45110</v>
      </c>
      <c r="B45" s="33" t="s">
        <v>170</v>
      </c>
      <c r="C45" s="33" t="s">
        <v>171</v>
      </c>
      <c r="D45" s="37">
        <v>98.5453</v>
      </c>
    </row>
    <row r="46" ht="19.95" customHeight="1" spans="1:4">
      <c r="A46" s="45">
        <v>45107</v>
      </c>
      <c r="B46" s="33" t="s">
        <v>170</v>
      </c>
      <c r="C46" s="33" t="s">
        <v>171</v>
      </c>
      <c r="D46" s="37">
        <v>98.6713</v>
      </c>
    </row>
    <row r="47" ht="19.95" customHeight="1" spans="1:4">
      <c r="A47" s="45">
        <v>45106</v>
      </c>
      <c r="B47" s="33" t="s">
        <v>170</v>
      </c>
      <c r="C47" s="33" t="s">
        <v>171</v>
      </c>
      <c r="D47" s="37">
        <v>97.8355</v>
      </c>
    </row>
    <row r="48" ht="19.95" customHeight="1" spans="1:4">
      <c r="A48" s="45">
        <v>45105</v>
      </c>
      <c r="B48" s="33" t="s">
        <v>170</v>
      </c>
      <c r="C48" s="33" t="s">
        <v>171</v>
      </c>
      <c r="D48" s="37">
        <v>98.2342</v>
      </c>
    </row>
    <row r="49" ht="19.95" customHeight="1" spans="1:4">
      <c r="A49" s="45">
        <v>45104</v>
      </c>
      <c r="B49" s="33" t="s">
        <v>170</v>
      </c>
      <c r="C49" s="33" t="s">
        <v>171</v>
      </c>
      <c r="D49" s="37">
        <v>98.8083</v>
      </c>
    </row>
    <row r="50" ht="19.95" customHeight="1" spans="1:4">
      <c r="A50" s="45">
        <v>45103</v>
      </c>
      <c r="B50" s="33" t="s">
        <v>170</v>
      </c>
      <c r="C50" s="33" t="s">
        <v>171</v>
      </c>
      <c r="D50" s="37">
        <v>98.4424</v>
      </c>
    </row>
    <row r="51" ht="19.95" customHeight="1" spans="1:4">
      <c r="A51" s="45">
        <v>45100</v>
      </c>
      <c r="B51" s="33" t="s">
        <v>170</v>
      </c>
      <c r="C51" s="33" t="s">
        <v>171</v>
      </c>
      <c r="D51" s="37">
        <v>98.4702</v>
      </c>
    </row>
    <row r="52" ht="19.95" customHeight="1" spans="1:4">
      <c r="A52" s="45">
        <v>45099</v>
      </c>
      <c r="B52" s="33" t="s">
        <v>170</v>
      </c>
      <c r="C52" s="33" t="s">
        <v>171</v>
      </c>
      <c r="D52" s="37">
        <v>97.6002</v>
      </c>
    </row>
    <row r="53" ht="19.95" customHeight="1" spans="1:4">
      <c r="A53" s="45">
        <v>45098</v>
      </c>
      <c r="B53" s="33" t="s">
        <v>170</v>
      </c>
      <c r="C53" s="33" t="s">
        <v>171</v>
      </c>
      <c r="D53" s="37">
        <v>97.5611</v>
      </c>
    </row>
    <row r="54" ht="19.95" customHeight="1" spans="1:4">
      <c r="A54" s="45">
        <v>45097</v>
      </c>
      <c r="B54" s="33" t="s">
        <v>170</v>
      </c>
      <c r="C54" s="33" t="s">
        <v>171</v>
      </c>
      <c r="D54" s="37">
        <v>97.6521</v>
      </c>
    </row>
    <row r="55" ht="19.95" customHeight="1" spans="1:4">
      <c r="A55" s="45">
        <v>45096</v>
      </c>
      <c r="B55" s="33" t="s">
        <v>170</v>
      </c>
      <c r="C55" s="33" t="s">
        <v>171</v>
      </c>
      <c r="D55" s="37">
        <v>98.3785</v>
      </c>
    </row>
    <row r="56" ht="19.95" customHeight="1" spans="1:4">
      <c r="A56" s="45">
        <v>45093</v>
      </c>
      <c r="B56" s="33" t="s">
        <v>170</v>
      </c>
      <c r="C56" s="33" t="s">
        <v>171</v>
      </c>
      <c r="D56" s="37">
        <v>97.4379</v>
      </c>
    </row>
    <row r="57" ht="19.95" customHeight="1" spans="1:4">
      <c r="A57" s="45">
        <v>45092</v>
      </c>
      <c r="B57" s="33" t="s">
        <v>170</v>
      </c>
      <c r="C57" s="33" t="s">
        <v>171</v>
      </c>
      <c r="D57" s="37">
        <v>98.8325</v>
      </c>
    </row>
    <row r="58" ht="19.95" customHeight="1" spans="1:4">
      <c r="A58" s="45">
        <v>45091</v>
      </c>
      <c r="B58" s="33" t="s">
        <v>170</v>
      </c>
      <c r="C58" s="33" t="s">
        <v>171</v>
      </c>
      <c r="D58" s="37">
        <v>97.066</v>
      </c>
    </row>
    <row r="59" ht="19.95" customHeight="1" spans="1:4">
      <c r="A59" s="45">
        <v>45090</v>
      </c>
      <c r="B59" s="33" t="s">
        <v>170</v>
      </c>
      <c r="C59" s="33" t="s">
        <v>171</v>
      </c>
      <c r="D59" s="37">
        <v>97.7069</v>
      </c>
    </row>
    <row r="60" ht="19.95" customHeight="1" spans="1:4">
      <c r="A60" s="45">
        <v>45089</v>
      </c>
      <c r="B60" s="33" t="s">
        <v>170</v>
      </c>
      <c r="C60" s="33" t="s">
        <v>171</v>
      </c>
      <c r="D60" s="37">
        <v>98.9811</v>
      </c>
    </row>
    <row r="61" ht="19.95" customHeight="1" spans="1:4">
      <c r="A61" s="45">
        <v>45086</v>
      </c>
      <c r="B61" s="33" t="s">
        <v>170</v>
      </c>
      <c r="C61" s="33" t="s">
        <v>171</v>
      </c>
      <c r="D61" s="37">
        <v>98.9034</v>
      </c>
    </row>
    <row r="62" ht="19.95" customHeight="1" spans="1:4">
      <c r="A62" s="45">
        <v>45085</v>
      </c>
      <c r="B62" s="33" t="s">
        <v>170</v>
      </c>
      <c r="C62" s="33" t="s">
        <v>171</v>
      </c>
      <c r="D62" s="37">
        <v>98.8967</v>
      </c>
    </row>
    <row r="63" ht="19.95" customHeight="1" spans="1:4">
      <c r="A63" s="45">
        <v>45084</v>
      </c>
      <c r="B63" s="33" t="s">
        <v>170</v>
      </c>
      <c r="C63" s="33" t="s">
        <v>171</v>
      </c>
      <c r="D63" s="37">
        <v>97.6502</v>
      </c>
    </row>
    <row r="64" ht="19.95" customHeight="1" spans="1:4">
      <c r="A64" s="45">
        <v>45083</v>
      </c>
      <c r="B64" s="33" t="s">
        <v>170</v>
      </c>
      <c r="C64" s="33" t="s">
        <v>171</v>
      </c>
      <c r="D64" s="37">
        <v>98.1458</v>
      </c>
    </row>
    <row r="65" ht="19.95" customHeight="1" spans="1:4">
      <c r="A65" s="45">
        <v>45082</v>
      </c>
      <c r="B65" s="33" t="s">
        <v>170</v>
      </c>
      <c r="C65" s="33" t="s">
        <v>171</v>
      </c>
      <c r="D65" s="37">
        <v>98.5221</v>
      </c>
    </row>
    <row r="66" ht="19.95" customHeight="1" spans="1:4">
      <c r="A66" s="45">
        <v>45079</v>
      </c>
      <c r="B66" s="33" t="s">
        <v>170</v>
      </c>
      <c r="C66" s="33" t="s">
        <v>171</v>
      </c>
      <c r="D66" s="37">
        <v>98.4089</v>
      </c>
    </row>
    <row r="67" ht="19.95" customHeight="1" spans="1:4">
      <c r="A67" s="45">
        <v>45078</v>
      </c>
      <c r="B67" s="33" t="s">
        <v>170</v>
      </c>
      <c r="C67" s="33" t="s">
        <v>171</v>
      </c>
      <c r="D67" s="37">
        <v>98.8877</v>
      </c>
    </row>
    <row r="68" ht="19.95" customHeight="1" spans="1:4">
      <c r="A68" s="45">
        <v>45077</v>
      </c>
      <c r="B68" s="33" t="s">
        <v>170</v>
      </c>
      <c r="C68" s="33" t="s">
        <v>171</v>
      </c>
      <c r="D68" s="37">
        <v>98.4741</v>
      </c>
    </row>
    <row r="69" ht="19.95" customHeight="1" spans="1:4">
      <c r="A69" s="45">
        <v>45076</v>
      </c>
      <c r="B69" s="33" t="s">
        <v>170</v>
      </c>
      <c r="C69" s="33" t="s">
        <v>171</v>
      </c>
      <c r="D69" s="37">
        <v>97.3254</v>
      </c>
    </row>
    <row r="70" ht="19.95" customHeight="1" spans="1:4">
      <c r="A70" s="45">
        <v>45075</v>
      </c>
      <c r="B70" s="33" t="s">
        <v>170</v>
      </c>
      <c r="C70" s="33" t="s">
        <v>171</v>
      </c>
      <c r="D70" s="37">
        <v>98.9034</v>
      </c>
    </row>
    <row r="71" ht="19.95" customHeight="1" spans="1:4">
      <c r="A71" s="45">
        <v>45072</v>
      </c>
      <c r="B71" s="33" t="s">
        <v>170</v>
      </c>
      <c r="C71" s="33" t="s">
        <v>171</v>
      </c>
      <c r="D71" s="37">
        <v>97.8816</v>
      </c>
    </row>
    <row r="72" ht="19.95" customHeight="1" spans="1:4">
      <c r="A72" s="45">
        <v>45071</v>
      </c>
      <c r="B72" s="33" t="s">
        <v>170</v>
      </c>
      <c r="C72" s="33" t="s">
        <v>171</v>
      </c>
      <c r="D72" s="37">
        <v>98.4861</v>
      </c>
    </row>
    <row r="73" ht="19.95" customHeight="1" spans="1:4">
      <c r="A73" s="45">
        <v>45070</v>
      </c>
      <c r="B73" s="33" t="s">
        <v>170</v>
      </c>
      <c r="C73" s="33" t="s">
        <v>171</v>
      </c>
      <c r="D73" s="37">
        <v>97.0314</v>
      </c>
    </row>
    <row r="74" ht="19.95" customHeight="1" spans="1:4">
      <c r="A74" s="45">
        <v>45069</v>
      </c>
      <c r="B74" s="33" t="s">
        <v>170</v>
      </c>
      <c r="C74" s="33" t="s">
        <v>171</v>
      </c>
      <c r="D74" s="37">
        <v>98.3917</v>
      </c>
    </row>
    <row r="75" ht="19.95" customHeight="1" spans="1:4">
      <c r="A75" s="45">
        <v>45068</v>
      </c>
      <c r="B75" s="33" t="s">
        <v>170</v>
      </c>
      <c r="C75" s="33" t="s">
        <v>171</v>
      </c>
      <c r="D75" s="37">
        <v>98.1023</v>
      </c>
    </row>
    <row r="76" ht="19.95" customHeight="1" spans="1:4">
      <c r="A76" s="45">
        <v>45065</v>
      </c>
      <c r="B76" s="33" t="s">
        <v>170</v>
      </c>
      <c r="C76" s="33" t="s">
        <v>171</v>
      </c>
      <c r="D76" s="37">
        <v>98.2557</v>
      </c>
    </row>
    <row r="77" ht="19.95" customHeight="1" spans="1:4">
      <c r="A77" s="45">
        <v>45064</v>
      </c>
      <c r="B77" s="33" t="s">
        <v>170</v>
      </c>
      <c r="C77" s="33" t="s">
        <v>171</v>
      </c>
      <c r="D77" s="37">
        <v>98.9623</v>
      </c>
    </row>
    <row r="78" ht="19.95" customHeight="1" spans="1:4">
      <c r="A78" s="45">
        <v>45063</v>
      </c>
      <c r="B78" s="33" t="s">
        <v>170</v>
      </c>
      <c r="C78" s="33" t="s">
        <v>171</v>
      </c>
      <c r="D78" s="37">
        <v>97.2748</v>
      </c>
    </row>
    <row r="79" ht="19.95" customHeight="1" spans="1:4">
      <c r="A79" s="45">
        <v>45062</v>
      </c>
      <c r="B79" s="33" t="s">
        <v>170</v>
      </c>
      <c r="C79" s="33" t="s">
        <v>171</v>
      </c>
      <c r="D79" s="37">
        <v>98.2417</v>
      </c>
    </row>
    <row r="80" ht="19.95" customHeight="1" spans="1:4">
      <c r="A80" s="45">
        <v>45061</v>
      </c>
      <c r="B80" s="33" t="s">
        <v>170</v>
      </c>
      <c r="C80" s="33" t="s">
        <v>171</v>
      </c>
      <c r="D80" s="37">
        <v>97.021</v>
      </c>
    </row>
    <row r="81" ht="19.95" customHeight="1" spans="1:4">
      <c r="A81" s="45">
        <v>45058</v>
      </c>
      <c r="B81" s="33" t="s">
        <v>170</v>
      </c>
      <c r="C81" s="33" t="s">
        <v>171</v>
      </c>
      <c r="D81" s="37">
        <v>98.4631</v>
      </c>
    </row>
    <row r="82" ht="19.95" customHeight="1" spans="1:4">
      <c r="A82" s="45">
        <v>45057</v>
      </c>
      <c r="B82" s="33" t="s">
        <v>170</v>
      </c>
      <c r="C82" s="33" t="s">
        <v>171</v>
      </c>
      <c r="D82" s="37">
        <v>97.3394</v>
      </c>
    </row>
    <row r="83" ht="19.95" customHeight="1" spans="1:4">
      <c r="A83" s="45">
        <v>45056</v>
      </c>
      <c r="B83" s="33" t="s">
        <v>170</v>
      </c>
      <c r="C83" s="33" t="s">
        <v>171</v>
      </c>
      <c r="D83" s="37">
        <v>98.4768</v>
      </c>
    </row>
    <row r="84" ht="19.95" customHeight="1" spans="1:4">
      <c r="A84" s="45">
        <v>45055</v>
      </c>
      <c r="B84" s="33" t="s">
        <v>170</v>
      </c>
      <c r="C84" s="33" t="s">
        <v>171</v>
      </c>
      <c r="D84" s="37">
        <v>98.6429</v>
      </c>
    </row>
    <row r="85" ht="19.95" customHeight="1" spans="1:4">
      <c r="A85" s="45">
        <v>45054</v>
      </c>
      <c r="B85" s="33" t="s">
        <v>170</v>
      </c>
      <c r="C85" s="33" t="s">
        <v>171</v>
      </c>
      <c r="D85" s="37">
        <v>97.7765</v>
      </c>
    </row>
    <row r="86" ht="19.95" customHeight="1" spans="1:4">
      <c r="A86" s="45">
        <v>45051</v>
      </c>
      <c r="B86" s="33" t="s">
        <v>170</v>
      </c>
      <c r="C86" s="33" t="s">
        <v>171</v>
      </c>
      <c r="D86" s="37">
        <v>97.3812</v>
      </c>
    </row>
    <row r="87" ht="19.95" customHeight="1" spans="1:4">
      <c r="A87" s="45">
        <v>45050</v>
      </c>
      <c r="B87" s="33" t="s">
        <v>170</v>
      </c>
      <c r="C87" s="33" t="s">
        <v>171</v>
      </c>
      <c r="D87" s="37">
        <v>98.8467</v>
      </c>
    </row>
    <row r="88" ht="19.95" customHeight="1" spans="1:4">
      <c r="A88" s="45">
        <v>45049</v>
      </c>
      <c r="B88" s="33" t="s">
        <v>170</v>
      </c>
      <c r="C88" s="33" t="s">
        <v>171</v>
      </c>
      <c r="D88" s="37">
        <v>98.7231</v>
      </c>
    </row>
    <row r="89" ht="19.95" customHeight="1" spans="1:4">
      <c r="A89" s="45">
        <v>45048</v>
      </c>
      <c r="B89" s="33" t="s">
        <v>170</v>
      </c>
      <c r="C89" s="33" t="s">
        <v>171</v>
      </c>
      <c r="D89" s="37">
        <v>97.9381</v>
      </c>
    </row>
    <row r="90" ht="19.95" customHeight="1" spans="1:4">
      <c r="A90" s="45">
        <v>45047</v>
      </c>
      <c r="B90" s="33" t="s">
        <v>170</v>
      </c>
      <c r="C90" s="33" t="s">
        <v>171</v>
      </c>
      <c r="D90" s="37">
        <v>97.771</v>
      </c>
    </row>
    <row r="91" ht="19.95" customHeight="1" spans="1:4">
      <c r="A91" s="45">
        <v>45044</v>
      </c>
      <c r="B91" s="33" t="s">
        <v>170</v>
      </c>
      <c r="C91" s="33" t="s">
        <v>171</v>
      </c>
      <c r="D91" s="37">
        <v>98.8063</v>
      </c>
    </row>
    <row r="92" ht="19.95" customHeight="1" spans="1:4">
      <c r="A92" s="45">
        <v>45043</v>
      </c>
      <c r="B92" s="33" t="s">
        <v>170</v>
      </c>
      <c r="C92" s="33" t="s">
        <v>171</v>
      </c>
      <c r="D92" s="37">
        <v>98.1955</v>
      </c>
    </row>
    <row r="93" ht="19.95" customHeight="1" spans="1:4">
      <c r="A93" s="45">
        <v>45042</v>
      </c>
      <c r="B93" s="33" t="s">
        <v>170</v>
      </c>
      <c r="C93" s="33" t="s">
        <v>171</v>
      </c>
      <c r="D93" s="37">
        <v>97.2531</v>
      </c>
    </row>
    <row r="94" ht="19.95" customHeight="1" spans="1:4">
      <c r="A94" s="45">
        <v>45041</v>
      </c>
      <c r="B94" s="33" t="s">
        <v>170</v>
      </c>
      <c r="C94" s="33" t="s">
        <v>171</v>
      </c>
      <c r="D94" s="37">
        <v>97.2745</v>
      </c>
    </row>
    <row r="95" ht="19.95" customHeight="1" spans="1:4">
      <c r="A95" s="45">
        <v>45040</v>
      </c>
      <c r="B95" s="33" t="s">
        <v>170</v>
      </c>
      <c r="C95" s="33" t="s">
        <v>171</v>
      </c>
      <c r="D95" s="37">
        <v>98.0168</v>
      </c>
    </row>
    <row r="96" ht="19.95" customHeight="1" spans="1:4">
      <c r="A96" s="45">
        <v>45037</v>
      </c>
      <c r="B96" s="33" t="s">
        <v>170</v>
      </c>
      <c r="C96" s="33" t="s">
        <v>171</v>
      </c>
      <c r="D96" s="37">
        <v>97.202</v>
      </c>
    </row>
    <row r="97" ht="19.95" customHeight="1" spans="1:4">
      <c r="A97" s="45">
        <v>45036</v>
      </c>
      <c r="B97" s="33" t="s">
        <v>170</v>
      </c>
      <c r="C97" s="33" t="s">
        <v>171</v>
      </c>
      <c r="D97" s="37">
        <v>98.9174</v>
      </c>
    </row>
    <row r="98" ht="19.95" customHeight="1" spans="1:4">
      <c r="A98" s="45">
        <v>45035</v>
      </c>
      <c r="B98" s="33" t="s">
        <v>170</v>
      </c>
      <c r="C98" s="33" t="s">
        <v>171</v>
      </c>
      <c r="D98" s="37">
        <v>98.4379</v>
      </c>
    </row>
    <row r="99" ht="19.95" customHeight="1" spans="1:4">
      <c r="A99" s="45">
        <v>45034</v>
      </c>
      <c r="B99" s="33" t="s">
        <v>170</v>
      </c>
      <c r="C99" s="33" t="s">
        <v>171</v>
      </c>
      <c r="D99" s="37">
        <v>97.4381</v>
      </c>
    </row>
    <row r="100" ht="19.95" customHeight="1" spans="1:4">
      <c r="A100" s="45">
        <v>45033</v>
      </c>
      <c r="B100" s="33" t="s">
        <v>170</v>
      </c>
      <c r="C100" s="33" t="s">
        <v>171</v>
      </c>
      <c r="D100" s="37">
        <v>98.0669</v>
      </c>
    </row>
    <row r="101" ht="19.95" customHeight="1" spans="1:4">
      <c r="A101" s="45">
        <v>45030</v>
      </c>
      <c r="B101" s="33" t="s">
        <v>170</v>
      </c>
      <c r="C101" s="33" t="s">
        <v>171</v>
      </c>
      <c r="D101" s="37">
        <v>97.3457</v>
      </c>
    </row>
    <row r="102" ht="19.95" customHeight="1" spans="1:4">
      <c r="A102" s="45">
        <v>45029</v>
      </c>
      <c r="B102" s="33" t="s">
        <v>170</v>
      </c>
      <c r="C102" s="33" t="s">
        <v>171</v>
      </c>
      <c r="D102" s="37">
        <v>98.8529</v>
      </c>
    </row>
    <row r="103" ht="19.95" customHeight="1" spans="1:4">
      <c r="A103" s="45">
        <v>45028</v>
      </c>
      <c r="B103" s="33" t="s">
        <v>170</v>
      </c>
      <c r="C103" s="33" t="s">
        <v>171</v>
      </c>
      <c r="D103" s="37">
        <v>98.7844</v>
      </c>
    </row>
    <row r="104" ht="19.95" customHeight="1" spans="1:4">
      <c r="A104" s="45">
        <v>45027</v>
      </c>
      <c r="B104" s="33" t="s">
        <v>170</v>
      </c>
      <c r="C104" s="33" t="s">
        <v>171</v>
      </c>
      <c r="D104" s="37">
        <v>97.1806</v>
      </c>
    </row>
    <row r="105" ht="19.95" customHeight="1" spans="1:4">
      <c r="A105" s="45">
        <v>45026</v>
      </c>
      <c r="B105" s="33" t="s">
        <v>170</v>
      </c>
      <c r="C105" s="33" t="s">
        <v>171</v>
      </c>
      <c r="D105" s="37">
        <v>97.7703</v>
      </c>
    </row>
    <row r="106" ht="19.95" customHeight="1" spans="1:4">
      <c r="A106" s="45">
        <v>45023</v>
      </c>
      <c r="B106" s="33" t="s">
        <v>170</v>
      </c>
      <c r="C106" s="33" t="s">
        <v>171</v>
      </c>
      <c r="D106" s="37">
        <v>98.6131</v>
      </c>
    </row>
    <row r="107" ht="19.95" customHeight="1" spans="1:4">
      <c r="A107" s="45">
        <v>45022</v>
      </c>
      <c r="B107" s="33" t="s">
        <v>170</v>
      </c>
      <c r="C107" s="33" t="s">
        <v>171</v>
      </c>
      <c r="D107" s="37">
        <v>97.4043</v>
      </c>
    </row>
    <row r="108" ht="19.95" customHeight="1" spans="1:4">
      <c r="A108" s="45">
        <v>45021</v>
      </c>
      <c r="B108" s="33" t="s">
        <v>170</v>
      </c>
      <c r="C108" s="33" t="s">
        <v>171</v>
      </c>
      <c r="D108" s="37">
        <v>98.6064</v>
      </c>
    </row>
    <row r="109" ht="19.95" customHeight="1" spans="1:4">
      <c r="A109" s="45">
        <v>45020</v>
      </c>
      <c r="B109" s="33" t="s">
        <v>170</v>
      </c>
      <c r="C109" s="33" t="s">
        <v>171</v>
      </c>
      <c r="D109" s="37">
        <v>98.6706</v>
      </c>
    </row>
    <row r="110" ht="19.95" customHeight="1" spans="1:4">
      <c r="A110" s="45">
        <v>45019</v>
      </c>
      <c r="B110" s="33" t="s">
        <v>170</v>
      </c>
      <c r="C110" s="33" t="s">
        <v>171</v>
      </c>
      <c r="D110" s="37">
        <v>97.2743</v>
      </c>
    </row>
    <row r="111" ht="19.95" customHeight="1" spans="1:4">
      <c r="A111" s="45">
        <v>45016</v>
      </c>
      <c r="B111" s="33" t="s">
        <v>170</v>
      </c>
      <c r="C111" s="33" t="s">
        <v>171</v>
      </c>
      <c r="D111" s="37">
        <v>98.6517</v>
      </c>
    </row>
    <row r="112" ht="19.95" customHeight="1" spans="1:4">
      <c r="A112" s="45">
        <v>45015</v>
      </c>
      <c r="B112" s="33" t="s">
        <v>170</v>
      </c>
      <c r="C112" s="33" t="s">
        <v>171</v>
      </c>
      <c r="D112" s="37">
        <v>97.2222</v>
      </c>
    </row>
    <row r="113" ht="19.95" customHeight="1" spans="1:4">
      <c r="A113" s="45">
        <v>45014</v>
      </c>
      <c r="B113" s="33" t="s">
        <v>170</v>
      </c>
      <c r="C113" s="33" t="s">
        <v>171</v>
      </c>
      <c r="D113" s="37">
        <v>97.5969</v>
      </c>
    </row>
    <row r="114" ht="19.95" customHeight="1" spans="1:4">
      <c r="A114" s="45">
        <v>45013</v>
      </c>
      <c r="B114" s="33" t="s">
        <v>170</v>
      </c>
      <c r="C114" s="33" t="s">
        <v>171</v>
      </c>
      <c r="D114" s="37">
        <v>98.6308</v>
      </c>
    </row>
    <row r="115" ht="19.95" customHeight="1" spans="1:4">
      <c r="A115" s="45">
        <v>45012</v>
      </c>
      <c r="B115" s="33" t="s">
        <v>170</v>
      </c>
      <c r="C115" s="33" t="s">
        <v>171</v>
      </c>
      <c r="D115" s="37">
        <v>98.8046</v>
      </c>
    </row>
    <row r="116" ht="19.95" customHeight="1" spans="1:4">
      <c r="A116" s="45">
        <v>45009</v>
      </c>
      <c r="B116" s="33" t="s">
        <v>170</v>
      </c>
      <c r="C116" s="33" t="s">
        <v>171</v>
      </c>
      <c r="D116" s="37">
        <v>98.2103</v>
      </c>
    </row>
    <row r="117" ht="19.95" customHeight="1" spans="1:4">
      <c r="A117" s="45">
        <v>45008</v>
      </c>
      <c r="B117" s="33" t="s">
        <v>170</v>
      </c>
      <c r="C117" s="33" t="s">
        <v>171</v>
      </c>
      <c r="D117" s="37">
        <v>97.9531</v>
      </c>
    </row>
    <row r="118" ht="19.95" customHeight="1" spans="1:4">
      <c r="A118" s="45">
        <v>45007</v>
      </c>
      <c r="B118" s="33" t="s">
        <v>170</v>
      </c>
      <c r="C118" s="33" t="s">
        <v>171</v>
      </c>
      <c r="D118" s="37">
        <v>98.621</v>
      </c>
    </row>
    <row r="119" ht="19.95" customHeight="1" spans="1:4">
      <c r="A119" s="45">
        <v>45006</v>
      </c>
      <c r="B119" s="33" t="s">
        <v>170</v>
      </c>
      <c r="C119" s="33" t="s">
        <v>171</v>
      </c>
      <c r="D119" s="37">
        <v>98.5992</v>
      </c>
    </row>
    <row r="120" ht="19.95" customHeight="1" spans="1:4">
      <c r="A120" s="45">
        <v>45005</v>
      </c>
      <c r="B120" s="33" t="s">
        <v>170</v>
      </c>
      <c r="C120" s="33" t="s">
        <v>171</v>
      </c>
      <c r="D120" s="37">
        <v>98.7067</v>
      </c>
    </row>
    <row r="121" ht="19.95" customHeight="1" spans="1:4">
      <c r="A121" s="45">
        <v>45002</v>
      </c>
      <c r="B121" s="33" t="s">
        <v>170</v>
      </c>
      <c r="C121" s="33" t="s">
        <v>171</v>
      </c>
      <c r="D121" s="37">
        <v>97.2967</v>
      </c>
    </row>
    <row r="122" ht="19.95" customHeight="1" spans="1:4">
      <c r="A122" s="45">
        <v>45001</v>
      </c>
      <c r="B122" s="33" t="s">
        <v>170</v>
      </c>
      <c r="C122" s="33" t="s">
        <v>171</v>
      </c>
      <c r="D122" s="37">
        <v>98.6747</v>
      </c>
    </row>
    <row r="123" ht="19.95" customHeight="1" spans="1:4">
      <c r="A123" s="45">
        <v>45000</v>
      </c>
      <c r="B123" s="33" t="s">
        <v>170</v>
      </c>
      <c r="C123" s="33" t="s">
        <v>171</v>
      </c>
      <c r="D123" s="37">
        <v>98.439</v>
      </c>
    </row>
    <row r="124" ht="19.95" customHeight="1" spans="1:4">
      <c r="A124" s="45">
        <v>44999</v>
      </c>
      <c r="B124" s="33" t="s">
        <v>170</v>
      </c>
      <c r="C124" s="33" t="s">
        <v>171</v>
      </c>
      <c r="D124" s="37">
        <v>98.4234</v>
      </c>
    </row>
    <row r="125" ht="19.95" customHeight="1" spans="1:4">
      <c r="A125" s="45">
        <v>44998</v>
      </c>
      <c r="B125" s="33" t="s">
        <v>170</v>
      </c>
      <c r="C125" s="33" t="s">
        <v>171</v>
      </c>
      <c r="D125" s="37">
        <v>98.7225</v>
      </c>
    </row>
    <row r="126" ht="19.95" customHeight="1" spans="1:4">
      <c r="A126" s="45">
        <v>44995</v>
      </c>
      <c r="B126" s="33" t="s">
        <v>170</v>
      </c>
      <c r="C126" s="33" t="s">
        <v>171</v>
      </c>
      <c r="D126" s="37">
        <v>97.8132</v>
      </c>
    </row>
    <row r="127" ht="19.95" customHeight="1" spans="1:4">
      <c r="A127" s="45">
        <v>44994</v>
      </c>
      <c r="B127" s="33" t="s">
        <v>170</v>
      </c>
      <c r="C127" s="33" t="s">
        <v>171</v>
      </c>
      <c r="D127" s="37">
        <v>97.3424</v>
      </c>
    </row>
    <row r="128" ht="19.95" customHeight="1" spans="1:4">
      <c r="A128" s="45">
        <v>44993</v>
      </c>
      <c r="B128" s="33" t="s">
        <v>170</v>
      </c>
      <c r="C128" s="33" t="s">
        <v>171</v>
      </c>
      <c r="D128" s="37">
        <v>97.0567</v>
      </c>
    </row>
    <row r="129" ht="19.95" customHeight="1" spans="1:4">
      <c r="A129" s="45">
        <v>44992</v>
      </c>
      <c r="B129" s="33" t="s">
        <v>170</v>
      </c>
      <c r="C129" s="33" t="s">
        <v>171</v>
      </c>
      <c r="D129" s="37">
        <v>97.8897</v>
      </c>
    </row>
    <row r="130" ht="19.95" customHeight="1" spans="1:4">
      <c r="A130" s="45">
        <v>44991</v>
      </c>
      <c r="B130" s="33" t="s">
        <v>170</v>
      </c>
      <c r="C130" s="33" t="s">
        <v>171</v>
      </c>
      <c r="D130" s="37">
        <v>97.8174</v>
      </c>
    </row>
    <row r="131" ht="19.95" customHeight="1" spans="1:4">
      <c r="A131" s="45">
        <v>44988</v>
      </c>
      <c r="B131" s="33" t="s">
        <v>170</v>
      </c>
      <c r="C131" s="33" t="s">
        <v>171</v>
      </c>
      <c r="D131" s="37">
        <v>98.6909</v>
      </c>
    </row>
    <row r="132" ht="19.95" customHeight="1" spans="1:4">
      <c r="A132" s="45">
        <v>44987</v>
      </c>
      <c r="B132" s="33" t="s">
        <v>170</v>
      </c>
      <c r="C132" s="33" t="s">
        <v>171</v>
      </c>
      <c r="D132" s="37">
        <v>97.2911</v>
      </c>
    </row>
    <row r="133" ht="19.95" customHeight="1" spans="1:4">
      <c r="A133" s="45">
        <v>44986</v>
      </c>
      <c r="B133" s="33" t="s">
        <v>170</v>
      </c>
      <c r="C133" s="33" t="s">
        <v>171</v>
      </c>
      <c r="D133" s="37">
        <v>97.257</v>
      </c>
    </row>
    <row r="134" ht="19.95" customHeight="1" spans="1:4">
      <c r="A134" s="45">
        <v>44985</v>
      </c>
      <c r="B134" s="33" t="s">
        <v>170</v>
      </c>
      <c r="C134" s="33" t="s">
        <v>171</v>
      </c>
      <c r="D134" s="37">
        <v>98.7733</v>
      </c>
    </row>
    <row r="135" ht="19.95" customHeight="1" spans="1:4">
      <c r="A135" s="45">
        <v>44984</v>
      </c>
      <c r="B135" s="33" t="s">
        <v>170</v>
      </c>
      <c r="C135" s="33" t="s">
        <v>171</v>
      </c>
      <c r="D135" s="37">
        <v>98.8406</v>
      </c>
    </row>
    <row r="136" ht="19.95" customHeight="1" spans="1:4">
      <c r="A136" s="45">
        <v>44981</v>
      </c>
      <c r="B136" s="33" t="s">
        <v>170</v>
      </c>
      <c r="C136" s="33" t="s">
        <v>171</v>
      </c>
      <c r="D136" s="37">
        <v>97.2153</v>
      </c>
    </row>
    <row r="137" ht="19.95" customHeight="1" spans="1:4">
      <c r="A137" s="45">
        <v>44980</v>
      </c>
      <c r="B137" s="33" t="s">
        <v>170</v>
      </c>
      <c r="C137" s="33" t="s">
        <v>171</v>
      </c>
      <c r="D137" s="37">
        <v>98.0866</v>
      </c>
    </row>
    <row r="138" ht="19.95" customHeight="1" spans="1:4">
      <c r="A138" s="45">
        <v>44979</v>
      </c>
      <c r="B138" s="33" t="s">
        <v>170</v>
      </c>
      <c r="C138" s="33" t="s">
        <v>171</v>
      </c>
      <c r="D138" s="37">
        <v>97.3098</v>
      </c>
    </row>
    <row r="139" ht="19.95" customHeight="1" spans="1:4">
      <c r="A139" s="45">
        <v>44978</v>
      </c>
      <c r="B139" s="33" t="s">
        <v>170</v>
      </c>
      <c r="C139" s="33" t="s">
        <v>171</v>
      </c>
      <c r="D139" s="37">
        <v>97.6597</v>
      </c>
    </row>
    <row r="140" ht="19.95" customHeight="1" spans="1:4">
      <c r="A140" s="45">
        <v>44977</v>
      </c>
      <c r="B140" s="33" t="s">
        <v>170</v>
      </c>
      <c r="C140" s="33" t="s">
        <v>171</v>
      </c>
      <c r="D140" s="37">
        <v>98.9603</v>
      </c>
    </row>
    <row r="141" ht="19.95" customHeight="1" spans="1:4">
      <c r="A141" s="45">
        <v>44974</v>
      </c>
      <c r="B141" s="33" t="s">
        <v>170</v>
      </c>
      <c r="C141" s="33" t="s">
        <v>171</v>
      </c>
      <c r="D141" s="37">
        <v>97.7799</v>
      </c>
    </row>
    <row r="142" ht="19.95" customHeight="1" spans="1:4">
      <c r="A142" s="45">
        <v>44973</v>
      </c>
      <c r="B142" s="33" t="s">
        <v>170</v>
      </c>
      <c r="C142" s="33" t="s">
        <v>171</v>
      </c>
      <c r="D142" s="37">
        <v>98.8401</v>
      </c>
    </row>
    <row r="143" ht="19.95" customHeight="1" spans="1:4">
      <c r="A143" s="45">
        <v>44972</v>
      </c>
      <c r="B143" s="33" t="s">
        <v>170</v>
      </c>
      <c r="C143" s="33" t="s">
        <v>171</v>
      </c>
      <c r="D143" s="37">
        <v>97.0542</v>
      </c>
    </row>
    <row r="144" ht="19.95" customHeight="1" spans="1:4">
      <c r="A144" s="45">
        <v>44971</v>
      </c>
      <c r="B144" s="33" t="s">
        <v>170</v>
      </c>
      <c r="C144" s="33" t="s">
        <v>171</v>
      </c>
      <c r="D144" s="37">
        <v>97.3717</v>
      </c>
    </row>
    <row r="145" ht="19.95" customHeight="1" spans="1:4">
      <c r="A145" s="45">
        <v>44970</v>
      </c>
      <c r="B145" s="33" t="s">
        <v>170</v>
      </c>
      <c r="C145" s="33" t="s">
        <v>171</v>
      </c>
      <c r="D145" s="37">
        <v>97.1091</v>
      </c>
    </row>
    <row r="146" ht="19.95" customHeight="1" spans="1:4">
      <c r="A146" s="45">
        <v>44967</v>
      </c>
      <c r="B146" s="33" t="s">
        <v>170</v>
      </c>
      <c r="C146" s="33" t="s">
        <v>171</v>
      </c>
      <c r="D146" s="37">
        <v>98.1196</v>
      </c>
    </row>
    <row r="147" ht="19.95" customHeight="1" spans="1:4">
      <c r="A147" s="45">
        <v>44966</v>
      </c>
      <c r="B147" s="33" t="s">
        <v>170</v>
      </c>
      <c r="C147" s="33" t="s">
        <v>171</v>
      </c>
      <c r="D147" s="37">
        <v>98.5439</v>
      </c>
    </row>
    <row r="148" ht="19.95" customHeight="1" spans="1:4">
      <c r="A148" s="45">
        <v>44965</v>
      </c>
      <c r="B148" s="33" t="s">
        <v>170</v>
      </c>
      <c r="C148" s="33" t="s">
        <v>171</v>
      </c>
      <c r="D148" s="37">
        <v>97.5313</v>
      </c>
    </row>
    <row r="149" ht="19.95" customHeight="1" spans="1:4">
      <c r="A149" s="45">
        <v>44964</v>
      </c>
      <c r="B149" s="33" t="s">
        <v>170</v>
      </c>
      <c r="C149" s="33" t="s">
        <v>171</v>
      </c>
      <c r="D149" s="37">
        <v>98.904</v>
      </c>
    </row>
    <row r="150" ht="19.95" customHeight="1" spans="1:4">
      <c r="A150" s="45">
        <v>44963</v>
      </c>
      <c r="B150" s="33" t="s">
        <v>170</v>
      </c>
      <c r="C150" s="33" t="s">
        <v>171</v>
      </c>
      <c r="D150" s="37">
        <v>97.4326</v>
      </c>
    </row>
    <row r="151" ht="19.95" customHeight="1" spans="1:4">
      <c r="A151" s="45">
        <v>44960</v>
      </c>
      <c r="B151" s="33" t="s">
        <v>170</v>
      </c>
      <c r="C151" s="33" t="s">
        <v>171</v>
      </c>
      <c r="D151" s="37">
        <v>97.9526</v>
      </c>
    </row>
    <row r="152" ht="19.95" customHeight="1" spans="1:4">
      <c r="A152" s="45">
        <v>44959</v>
      </c>
      <c r="B152" s="33" t="s">
        <v>170</v>
      </c>
      <c r="C152" s="33" t="s">
        <v>171</v>
      </c>
      <c r="D152" s="37">
        <v>98.9377</v>
      </c>
    </row>
    <row r="153" ht="19.95" customHeight="1" spans="1:4">
      <c r="A153" s="45">
        <v>44958</v>
      </c>
      <c r="B153" s="33" t="s">
        <v>170</v>
      </c>
      <c r="C153" s="33" t="s">
        <v>171</v>
      </c>
      <c r="D153" s="37">
        <v>98.7602</v>
      </c>
    </row>
    <row r="154" ht="19.95" customHeight="1" spans="1:4">
      <c r="A154" s="45">
        <v>44957</v>
      </c>
      <c r="B154" s="33" t="s">
        <v>170</v>
      </c>
      <c r="C154" s="33" t="s">
        <v>171</v>
      </c>
      <c r="D154" s="37">
        <v>98.7206</v>
      </c>
    </row>
    <row r="155" ht="19.95" customHeight="1" spans="1:4">
      <c r="A155" s="45">
        <v>44956</v>
      </c>
      <c r="B155" s="33" t="s">
        <v>170</v>
      </c>
      <c r="C155" s="33" t="s">
        <v>171</v>
      </c>
      <c r="D155" s="37">
        <v>98.2734</v>
      </c>
    </row>
    <row r="156" ht="19.95" customHeight="1" spans="1:4">
      <c r="A156" s="45">
        <v>44953</v>
      </c>
      <c r="B156" s="33" t="s">
        <v>170</v>
      </c>
      <c r="C156" s="33" t="s">
        <v>171</v>
      </c>
      <c r="D156" s="37">
        <v>97.1596</v>
      </c>
    </row>
    <row r="157" ht="19.95" customHeight="1" spans="1:4">
      <c r="A157" s="45">
        <v>44952</v>
      </c>
      <c r="B157" s="33" t="s">
        <v>170</v>
      </c>
      <c r="C157" s="33" t="s">
        <v>171</v>
      </c>
      <c r="D157" s="37">
        <v>97.3275</v>
      </c>
    </row>
    <row r="158" ht="19.95" customHeight="1" spans="1:4">
      <c r="A158" s="45">
        <v>44951</v>
      </c>
      <c r="B158" s="33" t="s">
        <v>170</v>
      </c>
      <c r="C158" s="33" t="s">
        <v>171</v>
      </c>
      <c r="D158" s="37">
        <v>98.9643</v>
      </c>
    </row>
    <row r="159" ht="19.95" customHeight="1" spans="1:4">
      <c r="A159" s="45">
        <v>44950</v>
      </c>
      <c r="B159" s="33" t="s">
        <v>170</v>
      </c>
      <c r="C159" s="33" t="s">
        <v>171</v>
      </c>
      <c r="D159" s="37">
        <v>98.7721</v>
      </c>
    </row>
    <row r="160" ht="19.95" customHeight="1" spans="1:4">
      <c r="A160" s="45">
        <v>44949</v>
      </c>
      <c r="B160" s="33" t="s">
        <v>170</v>
      </c>
      <c r="C160" s="33" t="s">
        <v>171</v>
      </c>
      <c r="D160" s="37">
        <v>98.7749</v>
      </c>
    </row>
    <row r="161" ht="19.95" customHeight="1" spans="1:4">
      <c r="A161" s="45">
        <v>44946</v>
      </c>
      <c r="B161" s="33" t="s">
        <v>170</v>
      </c>
      <c r="C161" s="33" t="s">
        <v>171</v>
      </c>
      <c r="D161" s="37">
        <v>98.7444</v>
      </c>
    </row>
    <row r="162" ht="19.95" customHeight="1" spans="1:4">
      <c r="A162" s="45">
        <v>44945</v>
      </c>
      <c r="B162" s="33" t="s">
        <v>170</v>
      </c>
      <c r="C162" s="33" t="s">
        <v>171</v>
      </c>
      <c r="D162" s="37">
        <v>97.1318</v>
      </c>
    </row>
    <row r="163" ht="19.95" customHeight="1" spans="1:4">
      <c r="A163" s="45">
        <v>44944</v>
      </c>
      <c r="B163" s="33" t="s">
        <v>170</v>
      </c>
      <c r="C163" s="33" t="s">
        <v>171</v>
      </c>
      <c r="D163" s="37">
        <v>97.3925</v>
      </c>
    </row>
    <row r="164" ht="19.95" customHeight="1" spans="1:4">
      <c r="A164" s="45">
        <v>44943</v>
      </c>
      <c r="B164" s="33" t="s">
        <v>170</v>
      </c>
      <c r="C164" s="33" t="s">
        <v>171</v>
      </c>
      <c r="D164" s="37">
        <v>98.4068</v>
      </c>
    </row>
    <row r="165" ht="19.95" customHeight="1" spans="1:4">
      <c r="A165" s="45">
        <v>44942</v>
      </c>
      <c r="B165" s="33" t="s">
        <v>170</v>
      </c>
      <c r="C165" s="33" t="s">
        <v>171</v>
      </c>
      <c r="D165" s="37">
        <v>98.7789</v>
      </c>
    </row>
    <row r="166" ht="19.95" customHeight="1" spans="1:4">
      <c r="A166" s="45">
        <v>44939</v>
      </c>
      <c r="B166" s="33" t="s">
        <v>170</v>
      </c>
      <c r="C166" s="33" t="s">
        <v>171</v>
      </c>
      <c r="D166" s="37">
        <v>98.0069</v>
      </c>
    </row>
    <row r="167" ht="19.95" customHeight="1" spans="1:4">
      <c r="A167" s="45">
        <v>44938</v>
      </c>
      <c r="B167" s="33" t="s">
        <v>170</v>
      </c>
      <c r="C167" s="33" t="s">
        <v>171</v>
      </c>
      <c r="D167" s="37">
        <v>98.5237</v>
      </c>
    </row>
    <row r="168" ht="19.95" customHeight="1" spans="1:4">
      <c r="A168" s="45">
        <v>44937</v>
      </c>
      <c r="B168" s="33" t="s">
        <v>170</v>
      </c>
      <c r="C168" s="33" t="s">
        <v>171</v>
      </c>
      <c r="D168" s="37">
        <v>97.6707</v>
      </c>
    </row>
    <row r="169" ht="19.95" customHeight="1" spans="1:4">
      <c r="A169" s="45">
        <v>44936</v>
      </c>
      <c r="B169" s="33" t="s">
        <v>170</v>
      </c>
      <c r="C169" s="33" t="s">
        <v>171</v>
      </c>
      <c r="D169" s="37">
        <v>97.2383</v>
      </c>
    </row>
    <row r="170" ht="19.95" customHeight="1" spans="1:4">
      <c r="A170" s="45">
        <v>44935</v>
      </c>
      <c r="B170" s="33" t="s">
        <v>170</v>
      </c>
      <c r="C170" s="33" t="s">
        <v>171</v>
      </c>
      <c r="D170" s="37">
        <v>97.2067</v>
      </c>
    </row>
    <row r="171" ht="19.95" customHeight="1" spans="1:4">
      <c r="A171" s="45">
        <v>44932</v>
      </c>
      <c r="B171" s="33" t="s">
        <v>170</v>
      </c>
      <c r="C171" s="33" t="s">
        <v>171</v>
      </c>
      <c r="D171" s="37">
        <v>97.1933</v>
      </c>
    </row>
    <row r="172" ht="19.95" customHeight="1" spans="1:4">
      <c r="A172" s="45">
        <v>44931</v>
      </c>
      <c r="B172" s="33" t="s">
        <v>170</v>
      </c>
      <c r="C172" s="33" t="s">
        <v>171</v>
      </c>
      <c r="D172" s="37">
        <v>98.843</v>
      </c>
    </row>
    <row r="173" ht="19.95" customHeight="1" spans="1:4">
      <c r="A173" s="45">
        <v>44930</v>
      </c>
      <c r="B173" s="33" t="s">
        <v>170</v>
      </c>
      <c r="C173" s="33" t="s">
        <v>171</v>
      </c>
      <c r="D173" s="37">
        <v>98.2127</v>
      </c>
    </row>
    <row r="174" ht="19.95" customHeight="1" spans="1:4">
      <c r="A174" s="45">
        <v>44929</v>
      </c>
      <c r="B174" s="33" t="s">
        <v>170</v>
      </c>
      <c r="C174" s="33" t="s">
        <v>171</v>
      </c>
      <c r="D174" s="37">
        <v>98.7051</v>
      </c>
    </row>
    <row r="175" ht="19.95" customHeight="1" spans="1:4">
      <c r="A175" s="45">
        <v>44928</v>
      </c>
      <c r="B175" s="33" t="s">
        <v>170</v>
      </c>
      <c r="C175" s="33" t="s">
        <v>171</v>
      </c>
      <c r="D175" s="37">
        <v>97.7506</v>
      </c>
    </row>
    <row r="176" ht="19.95" customHeight="1" spans="1:4">
      <c r="A176" s="45">
        <v>44925</v>
      </c>
      <c r="B176" s="33" t="s">
        <v>170</v>
      </c>
      <c r="C176" s="33" t="s">
        <v>171</v>
      </c>
      <c r="D176" s="37">
        <v>97.0654</v>
      </c>
    </row>
    <row r="177" ht="19.95" customHeight="1" spans="1:4">
      <c r="A177" s="45">
        <v>44924</v>
      </c>
      <c r="B177" s="33" t="s">
        <v>170</v>
      </c>
      <c r="C177" s="33" t="s">
        <v>171</v>
      </c>
      <c r="D177" s="37">
        <v>98.7109</v>
      </c>
    </row>
    <row r="178" ht="19.95" customHeight="1" spans="1:4">
      <c r="A178" s="45">
        <v>44923</v>
      </c>
      <c r="B178" s="33" t="s">
        <v>170</v>
      </c>
      <c r="C178" s="33" t="s">
        <v>171</v>
      </c>
      <c r="D178" s="37">
        <v>97.1715</v>
      </c>
    </row>
    <row r="179" ht="19.95" customHeight="1" spans="1:4">
      <c r="A179" s="45">
        <v>44922</v>
      </c>
      <c r="B179" s="33" t="s">
        <v>170</v>
      </c>
      <c r="C179" s="33" t="s">
        <v>171</v>
      </c>
      <c r="D179" s="37">
        <v>98.0977</v>
      </c>
    </row>
    <row r="180" ht="19.95" customHeight="1" spans="1:4">
      <c r="A180" s="45">
        <v>44921</v>
      </c>
      <c r="B180" s="33" t="s">
        <v>170</v>
      </c>
      <c r="C180" s="33" t="s">
        <v>171</v>
      </c>
      <c r="D180" s="37">
        <v>97.8975</v>
      </c>
    </row>
    <row r="181" ht="19.95" customHeight="1" spans="1:4">
      <c r="A181" s="45">
        <v>44918</v>
      </c>
      <c r="B181" s="33" t="s">
        <v>170</v>
      </c>
      <c r="C181" s="33" t="s">
        <v>171</v>
      </c>
      <c r="D181" s="37">
        <v>97.2546</v>
      </c>
    </row>
    <row r="182" ht="19.95" customHeight="1" spans="1:4">
      <c r="A182" s="45">
        <v>44917</v>
      </c>
      <c r="B182" s="33" t="s">
        <v>170</v>
      </c>
      <c r="C182" s="33" t="s">
        <v>171</v>
      </c>
      <c r="D182" s="37">
        <v>98.4395</v>
      </c>
    </row>
    <row r="183" ht="19.95" customHeight="1" spans="1:4">
      <c r="A183" s="45">
        <v>44916</v>
      </c>
      <c r="B183" s="33" t="s">
        <v>170</v>
      </c>
      <c r="C183" s="33" t="s">
        <v>171</v>
      </c>
      <c r="D183" s="37">
        <v>97.5366</v>
      </c>
    </row>
    <row r="184" ht="19.95" customHeight="1" spans="1:4">
      <c r="A184" s="45">
        <v>44915</v>
      </c>
      <c r="B184" s="33" t="s">
        <v>170</v>
      </c>
      <c r="C184" s="33" t="s">
        <v>171</v>
      </c>
      <c r="D184" s="37">
        <v>98.0282</v>
      </c>
    </row>
    <row r="185" ht="19.95" customHeight="1" spans="1:4">
      <c r="A185" s="45">
        <v>44914</v>
      </c>
      <c r="B185" s="33" t="s">
        <v>170</v>
      </c>
      <c r="C185" s="33" t="s">
        <v>171</v>
      </c>
      <c r="D185" s="37">
        <v>98.993</v>
      </c>
    </row>
    <row r="186" ht="19.95" customHeight="1" spans="1:4">
      <c r="A186" s="45">
        <v>44911</v>
      </c>
      <c r="B186" s="33" t="s">
        <v>170</v>
      </c>
      <c r="C186" s="33" t="s">
        <v>171</v>
      </c>
      <c r="D186" s="37">
        <v>98.4153</v>
      </c>
    </row>
    <row r="187" ht="19.95" customHeight="1" spans="1:4">
      <c r="A187" s="45">
        <v>44910</v>
      </c>
      <c r="B187" s="33" t="s">
        <v>170</v>
      </c>
      <c r="C187" s="33" t="s">
        <v>171</v>
      </c>
      <c r="D187" s="37">
        <v>97.2904</v>
      </c>
    </row>
    <row r="188" ht="19.95" customHeight="1" spans="1:4">
      <c r="A188" s="45">
        <v>44909</v>
      </c>
      <c r="B188" s="33" t="s">
        <v>170</v>
      </c>
      <c r="C188" s="33" t="s">
        <v>171</v>
      </c>
      <c r="D188" s="37">
        <v>97.961</v>
      </c>
    </row>
    <row r="189" ht="19.95" customHeight="1" spans="1:4">
      <c r="A189" s="45">
        <v>44908</v>
      </c>
      <c r="B189" s="33" t="s">
        <v>170</v>
      </c>
      <c r="C189" s="33" t="s">
        <v>171</v>
      </c>
      <c r="D189" s="37">
        <v>98.8968</v>
      </c>
    </row>
    <row r="190" ht="19.95" customHeight="1" spans="1:4">
      <c r="A190" s="45">
        <v>44907</v>
      </c>
      <c r="B190" s="33" t="s">
        <v>170</v>
      </c>
      <c r="C190" s="33" t="s">
        <v>171</v>
      </c>
      <c r="D190" s="37">
        <v>97.7419</v>
      </c>
    </row>
    <row r="191" ht="19.95" customHeight="1" spans="1:4">
      <c r="A191" s="45">
        <v>44904</v>
      </c>
      <c r="B191" s="33" t="s">
        <v>170</v>
      </c>
      <c r="C191" s="33" t="s">
        <v>171</v>
      </c>
      <c r="D191" s="37">
        <v>97.7635</v>
      </c>
    </row>
    <row r="192" ht="19.95" customHeight="1" spans="1:4">
      <c r="A192" s="45">
        <v>44903</v>
      </c>
      <c r="B192" s="33" t="s">
        <v>170</v>
      </c>
      <c r="C192" s="33" t="s">
        <v>171</v>
      </c>
      <c r="D192" s="37">
        <v>98.4839</v>
      </c>
    </row>
    <row r="193" ht="19.95" customHeight="1" spans="1:4">
      <c r="A193" s="45">
        <v>44902</v>
      </c>
      <c r="B193" s="33" t="s">
        <v>170</v>
      </c>
      <c r="C193" s="33" t="s">
        <v>171</v>
      </c>
      <c r="D193" s="37">
        <v>97.5991</v>
      </c>
    </row>
    <row r="194" ht="19.95" customHeight="1" spans="1:4">
      <c r="A194" s="45">
        <v>44901</v>
      </c>
      <c r="B194" s="33" t="s">
        <v>170</v>
      </c>
      <c r="C194" s="33" t="s">
        <v>171</v>
      </c>
      <c r="D194" s="37">
        <v>98.5284</v>
      </c>
    </row>
    <row r="195" ht="19.95" customHeight="1" spans="1:4">
      <c r="A195" s="45">
        <v>44900</v>
      </c>
      <c r="B195" s="33" t="s">
        <v>170</v>
      </c>
      <c r="C195" s="33" t="s">
        <v>171</v>
      </c>
      <c r="D195" s="37">
        <v>97.6022</v>
      </c>
    </row>
    <row r="196" ht="19.95" customHeight="1" spans="1:4">
      <c r="A196" s="45">
        <v>44897</v>
      </c>
      <c r="B196" s="33" t="s">
        <v>170</v>
      </c>
      <c r="C196" s="33" t="s">
        <v>171</v>
      </c>
      <c r="D196" s="37">
        <v>97.7369</v>
      </c>
    </row>
    <row r="197" ht="19.95" customHeight="1" spans="1:4">
      <c r="A197" s="45">
        <v>44896</v>
      </c>
      <c r="B197" s="33" t="s">
        <v>170</v>
      </c>
      <c r="C197" s="33" t="s">
        <v>171</v>
      </c>
      <c r="D197" s="37">
        <v>97.4428</v>
      </c>
    </row>
    <row r="198" ht="19.95" customHeight="1" spans="1:4">
      <c r="A198" s="45">
        <v>44895</v>
      </c>
      <c r="B198" s="33" t="s">
        <v>170</v>
      </c>
      <c r="C198" s="33" t="s">
        <v>171</v>
      </c>
      <c r="D198" s="37">
        <v>98.4586</v>
      </c>
    </row>
    <row r="199" ht="19.95" customHeight="1" spans="1:4">
      <c r="A199" s="45">
        <v>44894</v>
      </c>
      <c r="B199" s="33" t="s">
        <v>170</v>
      </c>
      <c r="C199" s="33" t="s">
        <v>171</v>
      </c>
      <c r="D199" s="37">
        <v>98.619</v>
      </c>
    </row>
    <row r="200" ht="19.95" customHeight="1" spans="1:4">
      <c r="A200" s="45">
        <v>44893</v>
      </c>
      <c r="B200" s="33" t="s">
        <v>170</v>
      </c>
      <c r="C200" s="33" t="s">
        <v>171</v>
      </c>
      <c r="D200" s="37">
        <v>98.6899</v>
      </c>
    </row>
    <row r="201" ht="19.95" customHeight="1" spans="1:4">
      <c r="A201" s="45">
        <v>44890</v>
      </c>
      <c r="B201" s="33" t="s">
        <v>170</v>
      </c>
      <c r="C201" s="33" t="s">
        <v>171</v>
      </c>
      <c r="D201" s="37">
        <v>97.2966</v>
      </c>
    </row>
    <row r="202" ht="19.95" customHeight="1" spans="1:4">
      <c r="A202" s="45">
        <v>44889</v>
      </c>
      <c r="B202" s="33" t="s">
        <v>170</v>
      </c>
      <c r="C202" s="33" t="s">
        <v>171</v>
      </c>
      <c r="D202" s="37">
        <v>98.5915</v>
      </c>
    </row>
    <row r="203" ht="19.95" customHeight="1" spans="1:4">
      <c r="A203" s="45">
        <v>44888</v>
      </c>
      <c r="B203" s="33" t="s">
        <v>170</v>
      </c>
      <c r="C203" s="33" t="s">
        <v>171</v>
      </c>
      <c r="D203" s="37">
        <v>97.6422</v>
      </c>
    </row>
    <row r="204" ht="19.95" customHeight="1" spans="1:4">
      <c r="A204" s="45">
        <v>44887</v>
      </c>
      <c r="B204" s="33" t="s">
        <v>170</v>
      </c>
      <c r="C204" s="33" t="s">
        <v>171</v>
      </c>
      <c r="D204" s="37">
        <v>97.843</v>
      </c>
    </row>
    <row r="205" ht="19.95" customHeight="1" spans="1:4">
      <c r="A205" s="45">
        <v>44886</v>
      </c>
      <c r="B205" s="33" t="s">
        <v>170</v>
      </c>
      <c r="C205" s="33" t="s">
        <v>171</v>
      </c>
      <c r="D205" s="37">
        <v>97.7039</v>
      </c>
    </row>
    <row r="206" ht="19.95" customHeight="1" spans="1:4">
      <c r="A206" s="45">
        <v>44883</v>
      </c>
      <c r="B206" s="33" t="s">
        <v>170</v>
      </c>
      <c r="C206" s="33" t="s">
        <v>171</v>
      </c>
      <c r="D206" s="37">
        <v>98.1646</v>
      </c>
    </row>
    <row r="207" ht="19.95" customHeight="1" spans="1:4">
      <c r="A207" s="45">
        <v>44882</v>
      </c>
      <c r="B207" s="33" t="s">
        <v>170</v>
      </c>
      <c r="C207" s="33" t="s">
        <v>171</v>
      </c>
      <c r="D207" s="37">
        <v>97.3544</v>
      </c>
    </row>
    <row r="208" ht="19.95" customHeight="1" spans="1:4">
      <c r="A208" s="45">
        <v>44881</v>
      </c>
      <c r="B208" s="33" t="s">
        <v>170</v>
      </c>
      <c r="C208" s="33" t="s">
        <v>171</v>
      </c>
      <c r="D208" s="37">
        <v>98.9622</v>
      </c>
    </row>
    <row r="209" ht="19.95" customHeight="1" spans="1:4">
      <c r="A209" s="45">
        <v>44880</v>
      </c>
      <c r="B209" s="33" t="s">
        <v>170</v>
      </c>
      <c r="C209" s="33" t="s">
        <v>171</v>
      </c>
      <c r="D209" s="37">
        <v>98.9261</v>
      </c>
    </row>
    <row r="210" ht="19.95" customHeight="1" spans="1:4">
      <c r="A210" s="45">
        <v>44879</v>
      </c>
      <c r="B210" s="33" t="s">
        <v>170</v>
      </c>
      <c r="C210" s="33" t="s">
        <v>171</v>
      </c>
      <c r="D210" s="37">
        <v>98.7149</v>
      </c>
    </row>
    <row r="211" ht="19.95" customHeight="1" spans="1:4">
      <c r="A211" s="45">
        <v>44876</v>
      </c>
      <c r="B211" s="33" t="s">
        <v>170</v>
      </c>
      <c r="C211" s="33" t="s">
        <v>171</v>
      </c>
      <c r="D211" s="37">
        <v>97.1811</v>
      </c>
    </row>
    <row r="212" ht="19.95" customHeight="1" spans="1:4">
      <c r="A212" s="45">
        <v>44875</v>
      </c>
      <c r="B212" s="33" t="s">
        <v>170</v>
      </c>
      <c r="C212" s="33" t="s">
        <v>171</v>
      </c>
      <c r="D212" s="37">
        <v>98.6628</v>
      </c>
    </row>
    <row r="213" ht="19.95" customHeight="1" spans="1:4">
      <c r="A213" s="45">
        <v>44874</v>
      </c>
      <c r="B213" s="33" t="s">
        <v>170</v>
      </c>
      <c r="C213" s="33" t="s">
        <v>171</v>
      </c>
      <c r="D213" s="37">
        <v>97.4431</v>
      </c>
    </row>
    <row r="214" ht="19.95" customHeight="1" spans="1:4">
      <c r="A214" s="45">
        <v>44873</v>
      </c>
      <c r="B214" s="33" t="s">
        <v>170</v>
      </c>
      <c r="C214" s="33" t="s">
        <v>171</v>
      </c>
      <c r="D214" s="37">
        <v>98.8278</v>
      </c>
    </row>
    <row r="215" ht="19.95" customHeight="1" spans="1:4">
      <c r="A215" s="45">
        <v>44872</v>
      </c>
      <c r="B215" s="33" t="s">
        <v>170</v>
      </c>
      <c r="C215" s="33" t="s">
        <v>171</v>
      </c>
      <c r="D215" s="37">
        <v>98.2929</v>
      </c>
    </row>
    <row r="216" ht="19.95" customHeight="1" spans="1:4">
      <c r="A216" s="45">
        <v>44869</v>
      </c>
      <c r="B216" s="33" t="s">
        <v>170</v>
      </c>
      <c r="C216" s="33" t="s">
        <v>171</v>
      </c>
      <c r="D216" s="37">
        <v>97.6524</v>
      </c>
    </row>
    <row r="217" ht="19.95" customHeight="1" spans="1:4">
      <c r="A217" s="45">
        <v>44868</v>
      </c>
      <c r="B217" s="33" t="s">
        <v>170</v>
      </c>
      <c r="C217" s="33" t="s">
        <v>171</v>
      </c>
      <c r="D217" s="37">
        <v>97.4724</v>
      </c>
    </row>
    <row r="218" ht="19.95" customHeight="1" spans="1:4">
      <c r="A218" s="45">
        <v>44867</v>
      </c>
      <c r="B218" s="33" t="s">
        <v>170</v>
      </c>
      <c r="C218" s="33" t="s">
        <v>171</v>
      </c>
      <c r="D218" s="37">
        <v>97.8277</v>
      </c>
    </row>
    <row r="219" ht="19.95" customHeight="1" spans="1:4">
      <c r="A219" s="45">
        <v>44866</v>
      </c>
      <c r="B219" s="33" t="s">
        <v>170</v>
      </c>
      <c r="C219" s="33" t="s">
        <v>171</v>
      </c>
      <c r="D219" s="37">
        <v>97.7836</v>
      </c>
    </row>
    <row r="220" ht="19.95" customHeight="1" spans="1:4">
      <c r="A220" s="45">
        <v>44865</v>
      </c>
      <c r="B220" s="33" t="s">
        <v>170</v>
      </c>
      <c r="C220" s="33" t="s">
        <v>171</v>
      </c>
      <c r="D220" s="37">
        <v>98.4473</v>
      </c>
    </row>
    <row r="221" ht="19.95" customHeight="1" spans="1:4">
      <c r="A221" s="45">
        <v>44862</v>
      </c>
      <c r="B221" s="33" t="s">
        <v>170</v>
      </c>
      <c r="C221" s="33" t="s">
        <v>171</v>
      </c>
      <c r="D221" s="37">
        <v>97.0715</v>
      </c>
    </row>
    <row r="222" ht="19.95" customHeight="1" spans="1:4">
      <c r="A222" s="45">
        <v>44861</v>
      </c>
      <c r="B222" s="33" t="s">
        <v>170</v>
      </c>
      <c r="C222" s="33" t="s">
        <v>171</v>
      </c>
      <c r="D222" s="37">
        <v>97.7229</v>
      </c>
    </row>
    <row r="223" ht="19.95" customHeight="1" spans="1:4">
      <c r="A223" s="45">
        <v>44860</v>
      </c>
      <c r="B223" s="33" t="s">
        <v>170</v>
      </c>
      <c r="C223" s="33" t="s">
        <v>171</v>
      </c>
      <c r="D223" s="37">
        <v>98.0865</v>
      </c>
    </row>
    <row r="224" ht="19.95" customHeight="1" spans="1:4">
      <c r="A224" s="45">
        <v>44859</v>
      </c>
      <c r="B224" s="33" t="s">
        <v>170</v>
      </c>
      <c r="C224" s="33" t="s">
        <v>171</v>
      </c>
      <c r="D224" s="37">
        <v>97.3737</v>
      </c>
    </row>
    <row r="225" ht="19.95" customHeight="1" spans="1:4">
      <c r="A225" s="45">
        <v>44858</v>
      </c>
      <c r="B225" s="33" t="s">
        <v>170</v>
      </c>
      <c r="C225" s="33" t="s">
        <v>171</v>
      </c>
      <c r="D225" s="37">
        <v>97.3841</v>
      </c>
    </row>
    <row r="226" ht="19.95" customHeight="1" spans="1:4">
      <c r="A226" s="45">
        <v>44855</v>
      </c>
      <c r="B226" s="33" t="s">
        <v>170</v>
      </c>
      <c r="C226" s="33" t="s">
        <v>171</v>
      </c>
      <c r="D226" s="37">
        <v>97.7163</v>
      </c>
    </row>
    <row r="227" ht="19.95" customHeight="1" spans="1:4">
      <c r="A227" s="45">
        <v>44854</v>
      </c>
      <c r="B227" s="33" t="s">
        <v>170</v>
      </c>
      <c r="C227" s="33" t="s">
        <v>171</v>
      </c>
      <c r="D227" s="37">
        <v>98.6915</v>
      </c>
    </row>
    <row r="228" ht="19.95" customHeight="1" spans="1:4">
      <c r="A228" s="45">
        <v>44853</v>
      </c>
      <c r="B228" s="33" t="s">
        <v>170</v>
      </c>
      <c r="C228" s="33" t="s">
        <v>171</v>
      </c>
      <c r="D228" s="37">
        <v>97.6666</v>
      </c>
    </row>
    <row r="229" ht="19.95" customHeight="1" spans="1:4">
      <c r="A229" s="45">
        <v>44852</v>
      </c>
      <c r="B229" s="33" t="s">
        <v>170</v>
      </c>
      <c r="C229" s="33" t="s">
        <v>171</v>
      </c>
      <c r="D229" s="37">
        <v>98.5933</v>
      </c>
    </row>
    <row r="230" ht="19.95" customHeight="1" spans="1:4">
      <c r="A230" s="45">
        <v>44851</v>
      </c>
      <c r="B230" s="33" t="s">
        <v>170</v>
      </c>
      <c r="C230" s="33" t="s">
        <v>171</v>
      </c>
      <c r="D230" s="37">
        <v>98.5956</v>
      </c>
    </row>
    <row r="231" ht="19.95" customHeight="1" spans="1:4">
      <c r="A231" s="45">
        <v>44848</v>
      </c>
      <c r="B231" s="33" t="s">
        <v>170</v>
      </c>
      <c r="C231" s="33" t="s">
        <v>171</v>
      </c>
      <c r="D231" s="37">
        <v>98.2248</v>
      </c>
    </row>
    <row r="232" ht="19.95" customHeight="1" spans="1:4">
      <c r="A232" s="45">
        <v>44847</v>
      </c>
      <c r="B232" s="33" t="s">
        <v>170</v>
      </c>
      <c r="C232" s="33" t="s">
        <v>171</v>
      </c>
      <c r="D232" s="37">
        <v>97.4783</v>
      </c>
    </row>
    <row r="233" ht="19.95" customHeight="1" spans="1:4">
      <c r="A233" s="45">
        <v>44846</v>
      </c>
      <c r="B233" s="33" t="s">
        <v>170</v>
      </c>
      <c r="C233" s="33" t="s">
        <v>171</v>
      </c>
      <c r="D233" s="37">
        <v>97.1445</v>
      </c>
    </row>
    <row r="234" ht="19.95" customHeight="1" spans="1:4">
      <c r="A234" s="45">
        <v>44845</v>
      </c>
      <c r="B234" s="33" t="s">
        <v>170</v>
      </c>
      <c r="C234" s="33" t="s">
        <v>171</v>
      </c>
      <c r="D234" s="37">
        <v>97.3142</v>
      </c>
    </row>
    <row r="235" ht="19.95" customHeight="1" spans="1:4">
      <c r="A235" s="45">
        <v>44844</v>
      </c>
      <c r="B235" s="33" t="s">
        <v>170</v>
      </c>
      <c r="C235" s="33" t="s">
        <v>171</v>
      </c>
      <c r="D235" s="37">
        <v>97.9562</v>
      </c>
    </row>
    <row r="236" ht="19.95" customHeight="1" spans="1:4">
      <c r="A236" s="45">
        <v>44841</v>
      </c>
      <c r="B236" s="33" t="s">
        <v>170</v>
      </c>
      <c r="C236" s="33" t="s">
        <v>171</v>
      </c>
      <c r="D236" s="37">
        <v>97.6111</v>
      </c>
    </row>
    <row r="237" ht="19.95" customHeight="1" spans="1:4">
      <c r="A237" s="45">
        <v>44840</v>
      </c>
      <c r="B237" s="33" t="s">
        <v>170</v>
      </c>
      <c r="C237" s="33" t="s">
        <v>171</v>
      </c>
      <c r="D237" s="37">
        <v>97.8006</v>
      </c>
    </row>
    <row r="238" ht="19.95" customHeight="1" spans="1:4">
      <c r="A238" s="45">
        <v>44839</v>
      </c>
      <c r="B238" s="33" t="s">
        <v>170</v>
      </c>
      <c r="C238" s="33" t="s">
        <v>171</v>
      </c>
      <c r="D238" s="37">
        <v>97.0766</v>
      </c>
    </row>
    <row r="239" ht="19.95" customHeight="1" spans="1:4">
      <c r="A239" s="45">
        <v>44838</v>
      </c>
      <c r="B239" s="33" t="s">
        <v>170</v>
      </c>
      <c r="C239" s="33" t="s">
        <v>171</v>
      </c>
      <c r="D239" s="37">
        <v>98.7922</v>
      </c>
    </row>
    <row r="240" ht="19.95" customHeight="1" spans="1:4">
      <c r="A240" s="45">
        <v>44837</v>
      </c>
      <c r="B240" s="33" t="s">
        <v>170</v>
      </c>
      <c r="C240" s="33" t="s">
        <v>171</v>
      </c>
      <c r="D240" s="37">
        <v>98.7833</v>
      </c>
    </row>
    <row r="241" ht="19.95" customHeight="1" spans="1:4">
      <c r="A241" s="45">
        <v>44834</v>
      </c>
      <c r="B241" s="33" t="s">
        <v>170</v>
      </c>
      <c r="C241" s="33" t="s">
        <v>171</v>
      </c>
      <c r="D241" s="37">
        <v>97.0914</v>
      </c>
    </row>
    <row r="242" ht="19.95" customHeight="1" spans="1:4">
      <c r="A242" s="45">
        <v>44833</v>
      </c>
      <c r="B242" s="33" t="s">
        <v>170</v>
      </c>
      <c r="C242" s="33" t="s">
        <v>171</v>
      </c>
      <c r="D242" s="37">
        <v>97.2404</v>
      </c>
    </row>
    <row r="243" ht="19.95" customHeight="1" spans="1:4">
      <c r="A243" s="45">
        <v>44832</v>
      </c>
      <c r="B243" s="33" t="s">
        <v>170</v>
      </c>
      <c r="C243" s="33" t="s">
        <v>171</v>
      </c>
      <c r="D243" s="37">
        <v>98.8221</v>
      </c>
    </row>
    <row r="244" ht="19.95" customHeight="1" spans="1:4">
      <c r="A244" s="45">
        <v>44831</v>
      </c>
      <c r="B244" s="33" t="s">
        <v>170</v>
      </c>
      <c r="C244" s="33" t="s">
        <v>171</v>
      </c>
      <c r="D244" s="37">
        <v>97.2437</v>
      </c>
    </row>
    <row r="245" ht="19.95" customHeight="1" spans="1:4">
      <c r="A245" s="45">
        <v>44830</v>
      </c>
      <c r="B245" s="33" t="s">
        <v>170</v>
      </c>
      <c r="C245" s="33" t="s">
        <v>171</v>
      </c>
      <c r="D245" s="37">
        <v>97.7197</v>
      </c>
    </row>
    <row r="246" ht="19.95" customHeight="1" spans="1:4">
      <c r="A246" s="45">
        <v>44827</v>
      </c>
      <c r="B246" s="33" t="s">
        <v>170</v>
      </c>
      <c r="C246" s="33" t="s">
        <v>171</v>
      </c>
      <c r="D246" s="37">
        <v>98.3459</v>
      </c>
    </row>
    <row r="247" ht="19.95" customHeight="1" spans="1:4">
      <c r="A247" s="45">
        <v>44826</v>
      </c>
      <c r="B247" s="33" t="s">
        <v>170</v>
      </c>
      <c r="C247" s="33" t="s">
        <v>171</v>
      </c>
      <c r="D247" s="37">
        <v>97.4759</v>
      </c>
    </row>
    <row r="248" ht="19.95" customHeight="1" spans="1:4">
      <c r="A248" s="45">
        <v>44825</v>
      </c>
      <c r="B248" s="33" t="s">
        <v>170</v>
      </c>
      <c r="C248" s="33" t="s">
        <v>171</v>
      </c>
      <c r="D248" s="37">
        <v>98.5471</v>
      </c>
    </row>
    <row r="249" ht="19.95" customHeight="1" spans="1:4">
      <c r="A249" s="45">
        <v>44824</v>
      </c>
      <c r="B249" s="33" t="s">
        <v>170</v>
      </c>
      <c r="C249" s="33" t="s">
        <v>171</v>
      </c>
      <c r="D249" s="37">
        <v>98.4878</v>
      </c>
    </row>
    <row r="250" ht="19.95" customHeight="1" spans="1:4">
      <c r="A250" s="45">
        <v>44823</v>
      </c>
      <c r="B250" s="33" t="s">
        <v>170</v>
      </c>
      <c r="C250" s="33" t="s">
        <v>171</v>
      </c>
      <c r="D250" s="37">
        <v>98.5889</v>
      </c>
    </row>
    <row r="251" ht="19.95" customHeight="1" spans="1:4">
      <c r="A251" s="45">
        <v>44820</v>
      </c>
      <c r="B251" s="33" t="s">
        <v>170</v>
      </c>
      <c r="C251" s="33" t="s">
        <v>171</v>
      </c>
      <c r="D251" s="37">
        <v>97.3588</v>
      </c>
    </row>
    <row r="252" ht="19.95" customHeight="1" spans="1:4">
      <c r="A252" s="45">
        <v>44819</v>
      </c>
      <c r="B252" s="33" t="s">
        <v>170</v>
      </c>
      <c r="C252" s="33" t="s">
        <v>171</v>
      </c>
      <c r="D252" s="37">
        <v>98.3006</v>
      </c>
    </row>
    <row r="253" ht="19.95" customHeight="1" spans="1:4">
      <c r="A253" s="45">
        <v>45169</v>
      </c>
      <c r="B253" s="33" t="s">
        <v>172</v>
      </c>
      <c r="C253" s="33" t="s">
        <v>171</v>
      </c>
      <c r="D253" s="37">
        <v>97.3053</v>
      </c>
    </row>
    <row r="254" ht="19.95" customHeight="1" spans="1:4">
      <c r="A254" s="45">
        <v>45168</v>
      </c>
      <c r="B254" s="33" t="s">
        <v>172</v>
      </c>
      <c r="C254" s="33" t="s">
        <v>171</v>
      </c>
      <c r="D254" s="37">
        <v>97.0461</v>
      </c>
    </row>
    <row r="255" ht="19.95" customHeight="1" spans="1:4">
      <c r="A255" s="45">
        <v>45167</v>
      </c>
      <c r="B255" s="33" t="s">
        <v>172</v>
      </c>
      <c r="C255" s="33" t="s">
        <v>171</v>
      </c>
      <c r="D255" s="37">
        <v>97.8237</v>
      </c>
    </row>
    <row r="256" ht="19.95" customHeight="1" spans="1:4">
      <c r="A256" s="45">
        <v>45166</v>
      </c>
      <c r="B256" s="33" t="s">
        <v>172</v>
      </c>
      <c r="C256" s="33" t="s">
        <v>171</v>
      </c>
      <c r="D256" s="37">
        <v>97.6969</v>
      </c>
    </row>
    <row r="257" ht="19.95" customHeight="1" spans="1:4">
      <c r="A257" s="45">
        <v>45163</v>
      </c>
      <c r="B257" s="33" t="s">
        <v>172</v>
      </c>
      <c r="C257" s="33" t="s">
        <v>171</v>
      </c>
      <c r="D257" s="37">
        <v>97.8419</v>
      </c>
    </row>
    <row r="258" ht="19.95" customHeight="1" spans="1:4">
      <c r="A258" s="45">
        <v>45162</v>
      </c>
      <c r="B258" s="33" t="s">
        <v>172</v>
      </c>
      <c r="C258" s="33" t="s">
        <v>171</v>
      </c>
      <c r="D258" s="37">
        <v>97.9676</v>
      </c>
    </row>
    <row r="259" ht="19.95" customHeight="1" spans="1:4">
      <c r="A259" s="45">
        <v>45161</v>
      </c>
      <c r="B259" s="33" t="s">
        <v>172</v>
      </c>
      <c r="C259" s="33" t="s">
        <v>171</v>
      </c>
      <c r="D259" s="37">
        <v>97.3442</v>
      </c>
    </row>
    <row r="260" ht="19.95" customHeight="1" spans="1:4">
      <c r="A260" s="45">
        <v>45160</v>
      </c>
      <c r="B260" s="33" t="s">
        <v>172</v>
      </c>
      <c r="C260" s="33" t="s">
        <v>171</v>
      </c>
      <c r="D260" s="37">
        <v>98.6436</v>
      </c>
    </row>
    <row r="261" ht="19.95" customHeight="1" spans="1:4">
      <c r="A261" s="45">
        <v>45159</v>
      </c>
      <c r="B261" s="33" t="s">
        <v>172</v>
      </c>
      <c r="C261" s="33" t="s">
        <v>171</v>
      </c>
      <c r="D261" s="37">
        <v>97.3868</v>
      </c>
    </row>
    <row r="262" ht="19.95" customHeight="1" spans="1:4">
      <c r="A262" s="45">
        <v>45156</v>
      </c>
      <c r="B262" s="33" t="s">
        <v>172</v>
      </c>
      <c r="C262" s="33" t="s">
        <v>171</v>
      </c>
      <c r="D262" s="37">
        <v>97.4476</v>
      </c>
    </row>
    <row r="263" ht="19.95" customHeight="1" spans="1:4">
      <c r="A263" s="45">
        <v>45155</v>
      </c>
      <c r="B263" s="33" t="s">
        <v>172</v>
      </c>
      <c r="C263" s="33" t="s">
        <v>171</v>
      </c>
      <c r="D263" s="37">
        <v>98.7518</v>
      </c>
    </row>
    <row r="264" ht="19.95" customHeight="1" spans="1:4">
      <c r="A264" s="45">
        <v>45154</v>
      </c>
      <c r="B264" s="33" t="s">
        <v>172</v>
      </c>
      <c r="C264" s="33" t="s">
        <v>171</v>
      </c>
      <c r="D264" s="37">
        <v>98.3042</v>
      </c>
    </row>
    <row r="265" ht="19.95" customHeight="1" spans="1:4">
      <c r="A265" s="45">
        <v>45153</v>
      </c>
      <c r="B265" s="33" t="s">
        <v>172</v>
      </c>
      <c r="C265" s="33" t="s">
        <v>171</v>
      </c>
      <c r="D265" s="37">
        <v>98.4779</v>
      </c>
    </row>
    <row r="266" ht="19.95" customHeight="1" spans="1:4">
      <c r="A266" s="45">
        <v>45152</v>
      </c>
      <c r="B266" s="33" t="s">
        <v>172</v>
      </c>
      <c r="C266" s="33" t="s">
        <v>171</v>
      </c>
      <c r="D266" s="37">
        <v>98.7875</v>
      </c>
    </row>
    <row r="267" ht="19.95" customHeight="1" spans="1:4">
      <c r="A267" s="45">
        <v>45149</v>
      </c>
      <c r="B267" s="33" t="s">
        <v>172</v>
      </c>
      <c r="C267" s="33" t="s">
        <v>171</v>
      </c>
      <c r="D267" s="37">
        <v>98.3974</v>
      </c>
    </row>
    <row r="268" ht="19.95" customHeight="1" spans="1:4">
      <c r="A268" s="45">
        <v>45148</v>
      </c>
      <c r="B268" s="33" t="s">
        <v>172</v>
      </c>
      <c r="C268" s="33" t="s">
        <v>171</v>
      </c>
      <c r="D268" s="37">
        <v>97.8609</v>
      </c>
    </row>
    <row r="269" ht="19.95" customHeight="1" spans="1:4">
      <c r="A269" s="45">
        <v>45147</v>
      </c>
      <c r="B269" s="33" t="s">
        <v>172</v>
      </c>
      <c r="C269" s="33" t="s">
        <v>171</v>
      </c>
      <c r="D269" s="37">
        <v>97.8629</v>
      </c>
    </row>
    <row r="270" ht="19.95" customHeight="1" spans="1:4">
      <c r="A270" s="45">
        <v>45146</v>
      </c>
      <c r="B270" s="33" t="s">
        <v>172</v>
      </c>
      <c r="C270" s="33" t="s">
        <v>171</v>
      </c>
      <c r="D270" s="37">
        <v>97.8617</v>
      </c>
    </row>
    <row r="271" ht="19.95" customHeight="1" spans="1:4">
      <c r="A271" s="45">
        <v>45145</v>
      </c>
      <c r="B271" s="33" t="s">
        <v>172</v>
      </c>
      <c r="C271" s="33" t="s">
        <v>171</v>
      </c>
      <c r="D271" s="37">
        <v>97.3026</v>
      </c>
    </row>
    <row r="272" ht="19.95" customHeight="1" spans="1:4">
      <c r="A272" s="45">
        <v>45142</v>
      </c>
      <c r="B272" s="33" t="s">
        <v>172</v>
      </c>
      <c r="C272" s="33" t="s">
        <v>171</v>
      </c>
      <c r="D272" s="37">
        <v>97.3121</v>
      </c>
    </row>
    <row r="273" ht="19.95" customHeight="1" spans="1:4">
      <c r="A273" s="45">
        <v>45141</v>
      </c>
      <c r="B273" s="33" t="s">
        <v>172</v>
      </c>
      <c r="C273" s="33" t="s">
        <v>171</v>
      </c>
      <c r="D273" s="37">
        <v>97.3555</v>
      </c>
    </row>
    <row r="274" ht="19.95" customHeight="1" spans="1:4">
      <c r="A274" s="45">
        <v>45140</v>
      </c>
      <c r="B274" s="33" t="s">
        <v>172</v>
      </c>
      <c r="C274" s="33" t="s">
        <v>171</v>
      </c>
      <c r="D274" s="37">
        <v>98.8012</v>
      </c>
    </row>
    <row r="275" ht="19.95" customHeight="1" spans="1:4">
      <c r="A275" s="45">
        <v>45139</v>
      </c>
      <c r="B275" s="33" t="s">
        <v>172</v>
      </c>
      <c r="C275" s="33" t="s">
        <v>171</v>
      </c>
      <c r="D275" s="37">
        <v>97.361</v>
      </c>
    </row>
    <row r="276" ht="19.95" customHeight="1" spans="1:4">
      <c r="A276" s="45">
        <v>45138</v>
      </c>
      <c r="B276" s="33" t="s">
        <v>172</v>
      </c>
      <c r="C276" s="33" t="s">
        <v>171</v>
      </c>
      <c r="D276" s="37">
        <v>97.1193</v>
      </c>
    </row>
    <row r="277" ht="19.95" customHeight="1" spans="1:4">
      <c r="A277" s="45">
        <v>45135</v>
      </c>
      <c r="B277" s="33" t="s">
        <v>172</v>
      </c>
      <c r="C277" s="33" t="s">
        <v>171</v>
      </c>
      <c r="D277" s="37">
        <v>98.1475</v>
      </c>
    </row>
    <row r="278" ht="19.95" customHeight="1" spans="1:4">
      <c r="A278" s="45">
        <v>45134</v>
      </c>
      <c r="B278" s="33" t="s">
        <v>172</v>
      </c>
      <c r="C278" s="33" t="s">
        <v>171</v>
      </c>
      <c r="D278" s="37">
        <v>97.3049</v>
      </c>
    </row>
    <row r="279" ht="19.95" customHeight="1" spans="1:4">
      <c r="A279" s="45">
        <v>45133</v>
      </c>
      <c r="B279" s="33" t="s">
        <v>172</v>
      </c>
      <c r="C279" s="33" t="s">
        <v>171</v>
      </c>
      <c r="D279" s="37">
        <v>98.6526</v>
      </c>
    </row>
    <row r="280" ht="19.95" customHeight="1" spans="1:4">
      <c r="A280" s="45">
        <v>45132</v>
      </c>
      <c r="B280" s="33" t="s">
        <v>172</v>
      </c>
      <c r="C280" s="33" t="s">
        <v>171</v>
      </c>
      <c r="D280" s="37">
        <v>98.5117</v>
      </c>
    </row>
    <row r="281" ht="19.95" customHeight="1" spans="1:4">
      <c r="A281" s="45">
        <v>45131</v>
      </c>
      <c r="B281" s="33" t="s">
        <v>172</v>
      </c>
      <c r="C281" s="33" t="s">
        <v>171</v>
      </c>
      <c r="D281" s="37">
        <v>97.1412</v>
      </c>
    </row>
    <row r="282" ht="19.95" customHeight="1" spans="1:4">
      <c r="A282" s="45">
        <v>45128</v>
      </c>
      <c r="B282" s="33" t="s">
        <v>172</v>
      </c>
      <c r="C282" s="33" t="s">
        <v>171</v>
      </c>
      <c r="D282" s="37">
        <v>97.893</v>
      </c>
    </row>
    <row r="283" ht="19.95" customHeight="1" spans="1:4">
      <c r="A283" s="45">
        <v>45127</v>
      </c>
      <c r="B283" s="33" t="s">
        <v>172</v>
      </c>
      <c r="C283" s="33" t="s">
        <v>171</v>
      </c>
      <c r="D283" s="37">
        <v>98.9347</v>
      </c>
    </row>
    <row r="284" ht="19.95" customHeight="1" spans="1:4">
      <c r="A284" s="45">
        <v>45126</v>
      </c>
      <c r="B284" s="33" t="s">
        <v>172</v>
      </c>
      <c r="C284" s="33" t="s">
        <v>171</v>
      </c>
      <c r="D284" s="37">
        <v>97.2656</v>
      </c>
    </row>
    <row r="285" ht="19.95" customHeight="1" spans="1:4">
      <c r="A285" s="45">
        <v>45125</v>
      </c>
      <c r="B285" s="33" t="s">
        <v>172</v>
      </c>
      <c r="C285" s="33" t="s">
        <v>171</v>
      </c>
      <c r="D285" s="37">
        <v>98.8643</v>
      </c>
    </row>
    <row r="286" ht="19.95" customHeight="1" spans="1:4">
      <c r="A286" s="45">
        <v>45124</v>
      </c>
      <c r="B286" s="33" t="s">
        <v>172</v>
      </c>
      <c r="C286" s="33" t="s">
        <v>171</v>
      </c>
      <c r="D286" s="37">
        <v>98.4136</v>
      </c>
    </row>
    <row r="287" ht="19.95" customHeight="1" spans="1:4">
      <c r="A287" s="45">
        <v>45121</v>
      </c>
      <c r="B287" s="33" t="s">
        <v>172</v>
      </c>
      <c r="C287" s="33" t="s">
        <v>171</v>
      </c>
      <c r="D287" s="37">
        <v>97.3701</v>
      </c>
    </row>
    <row r="288" ht="19.95" customHeight="1" spans="1:4">
      <c r="A288" s="45">
        <v>45120</v>
      </c>
      <c r="B288" s="33" t="s">
        <v>172</v>
      </c>
      <c r="C288" s="33" t="s">
        <v>171</v>
      </c>
      <c r="D288" s="37">
        <v>98.7682</v>
      </c>
    </row>
    <row r="289" ht="19.95" customHeight="1" spans="1:4">
      <c r="A289" s="45">
        <v>45119</v>
      </c>
      <c r="B289" s="33" t="s">
        <v>172</v>
      </c>
      <c r="C289" s="33" t="s">
        <v>171</v>
      </c>
      <c r="D289" s="37">
        <v>97.5278</v>
      </c>
    </row>
    <row r="290" ht="19.95" customHeight="1" spans="1:4">
      <c r="A290" s="45">
        <v>45118</v>
      </c>
      <c r="B290" s="33" t="s">
        <v>172</v>
      </c>
      <c r="C290" s="33" t="s">
        <v>171</v>
      </c>
      <c r="D290" s="37">
        <v>98.1169</v>
      </c>
    </row>
    <row r="291" ht="19.95" customHeight="1" spans="1:4">
      <c r="A291" s="45">
        <v>45117</v>
      </c>
      <c r="B291" s="33" t="s">
        <v>172</v>
      </c>
      <c r="C291" s="33" t="s">
        <v>171</v>
      </c>
      <c r="D291" s="37">
        <v>97.5573</v>
      </c>
    </row>
    <row r="292" ht="19.95" customHeight="1" spans="1:4">
      <c r="A292" s="45">
        <v>45114</v>
      </c>
      <c r="B292" s="33" t="s">
        <v>172</v>
      </c>
      <c r="C292" s="33" t="s">
        <v>171</v>
      </c>
      <c r="D292" s="37">
        <v>97.1781</v>
      </c>
    </row>
    <row r="293" ht="19.95" customHeight="1" spans="1:4">
      <c r="A293" s="45">
        <v>45113</v>
      </c>
      <c r="B293" s="33" t="s">
        <v>172</v>
      </c>
      <c r="C293" s="33" t="s">
        <v>171</v>
      </c>
      <c r="D293" s="37">
        <v>98.7928</v>
      </c>
    </row>
    <row r="294" ht="19.95" customHeight="1" spans="1:4">
      <c r="A294" s="45">
        <v>45112</v>
      </c>
      <c r="B294" s="33" t="s">
        <v>172</v>
      </c>
      <c r="C294" s="33" t="s">
        <v>171</v>
      </c>
      <c r="D294" s="37">
        <v>98.6071</v>
      </c>
    </row>
    <row r="295" ht="19.95" customHeight="1" spans="1:4">
      <c r="A295" s="45">
        <v>45111</v>
      </c>
      <c r="B295" s="33" t="s">
        <v>172</v>
      </c>
      <c r="C295" s="33" t="s">
        <v>171</v>
      </c>
      <c r="D295" s="37">
        <v>97.9231</v>
      </c>
    </row>
    <row r="296" ht="19.95" customHeight="1" spans="1:4">
      <c r="A296" s="45">
        <v>45110</v>
      </c>
      <c r="B296" s="33" t="s">
        <v>172</v>
      </c>
      <c r="C296" s="33" t="s">
        <v>171</v>
      </c>
      <c r="D296" s="37">
        <v>98.498</v>
      </c>
    </row>
    <row r="297" ht="19.95" customHeight="1" spans="1:4">
      <c r="A297" s="45">
        <v>45107</v>
      </c>
      <c r="B297" s="33" t="s">
        <v>172</v>
      </c>
      <c r="C297" s="33" t="s">
        <v>171</v>
      </c>
      <c r="D297" s="37">
        <v>97.805</v>
      </c>
    </row>
    <row r="298" ht="19.95" customHeight="1" spans="1:4">
      <c r="A298" s="45">
        <v>45106</v>
      </c>
      <c r="B298" s="33" t="s">
        <v>172</v>
      </c>
      <c r="C298" s="33" t="s">
        <v>171</v>
      </c>
      <c r="D298" s="37">
        <v>97.9864</v>
      </c>
    </row>
    <row r="299" ht="19.95" customHeight="1" spans="1:4">
      <c r="A299" s="45">
        <v>45105</v>
      </c>
      <c r="B299" s="33" t="s">
        <v>172</v>
      </c>
      <c r="C299" s="33" t="s">
        <v>171</v>
      </c>
      <c r="D299" s="37">
        <v>98.5405</v>
      </c>
    </row>
    <row r="300" ht="19.95" customHeight="1" spans="1:4">
      <c r="A300" s="45">
        <v>45104</v>
      </c>
      <c r="B300" s="33" t="s">
        <v>172</v>
      </c>
      <c r="C300" s="33" t="s">
        <v>171</v>
      </c>
      <c r="D300" s="37">
        <v>98.368</v>
      </c>
    </row>
    <row r="301" ht="19.95" customHeight="1" spans="1:4">
      <c r="A301" s="45">
        <v>45103</v>
      </c>
      <c r="B301" s="33" t="s">
        <v>172</v>
      </c>
      <c r="C301" s="33" t="s">
        <v>171</v>
      </c>
      <c r="D301" s="37">
        <v>97.0632</v>
      </c>
    </row>
    <row r="302" ht="19.95" customHeight="1" spans="1:4">
      <c r="A302" s="45">
        <v>45100</v>
      </c>
      <c r="B302" s="33" t="s">
        <v>172</v>
      </c>
      <c r="C302" s="33" t="s">
        <v>171</v>
      </c>
      <c r="D302" s="37">
        <v>97.5025</v>
      </c>
    </row>
    <row r="303" ht="19.95" customHeight="1" spans="1:4">
      <c r="A303" s="45">
        <v>45099</v>
      </c>
      <c r="B303" s="33" t="s">
        <v>172</v>
      </c>
      <c r="C303" s="33" t="s">
        <v>171</v>
      </c>
      <c r="D303" s="37">
        <v>98.4369</v>
      </c>
    </row>
    <row r="304" ht="19.95" customHeight="1" spans="1:4">
      <c r="A304" s="45">
        <v>45098</v>
      </c>
      <c r="B304" s="33" t="s">
        <v>172</v>
      </c>
      <c r="C304" s="33" t="s">
        <v>171</v>
      </c>
      <c r="D304" s="37">
        <v>98.3952</v>
      </c>
    </row>
    <row r="305" ht="19.95" customHeight="1" spans="1:4">
      <c r="A305" s="45">
        <v>45097</v>
      </c>
      <c r="B305" s="33" t="s">
        <v>172</v>
      </c>
      <c r="C305" s="33" t="s">
        <v>171</v>
      </c>
      <c r="D305" s="37">
        <v>98.68</v>
      </c>
    </row>
    <row r="306" ht="19.95" customHeight="1" spans="1:4">
      <c r="A306" s="45">
        <v>45096</v>
      </c>
      <c r="B306" s="33" t="s">
        <v>172</v>
      </c>
      <c r="C306" s="33" t="s">
        <v>171</v>
      </c>
      <c r="D306" s="37">
        <v>97.0131</v>
      </c>
    </row>
    <row r="307" ht="19.95" customHeight="1" spans="1:4">
      <c r="A307" s="45">
        <v>45093</v>
      </c>
      <c r="B307" s="33" t="s">
        <v>172</v>
      </c>
      <c r="C307" s="33" t="s">
        <v>171</v>
      </c>
      <c r="D307" s="37">
        <v>98.4506</v>
      </c>
    </row>
    <row r="308" ht="19.95" customHeight="1" spans="1:4">
      <c r="A308" s="45">
        <v>45092</v>
      </c>
      <c r="B308" s="33" t="s">
        <v>172</v>
      </c>
      <c r="C308" s="33" t="s">
        <v>171</v>
      </c>
      <c r="D308" s="37">
        <v>97.8311</v>
      </c>
    </row>
    <row r="309" ht="19.95" customHeight="1" spans="1:4">
      <c r="A309" s="45">
        <v>45091</v>
      </c>
      <c r="B309" s="33" t="s">
        <v>172</v>
      </c>
      <c r="C309" s="33" t="s">
        <v>171</v>
      </c>
      <c r="D309" s="37">
        <v>98.602</v>
      </c>
    </row>
    <row r="310" ht="19.95" customHeight="1" spans="1:4">
      <c r="A310" s="45">
        <v>45090</v>
      </c>
      <c r="B310" s="33" t="s">
        <v>172</v>
      </c>
      <c r="C310" s="33" t="s">
        <v>171</v>
      </c>
      <c r="D310" s="37">
        <v>98.5785</v>
      </c>
    </row>
    <row r="311" ht="19.95" customHeight="1" spans="1:4">
      <c r="A311" s="45">
        <v>45089</v>
      </c>
      <c r="B311" s="33" t="s">
        <v>172</v>
      </c>
      <c r="C311" s="33" t="s">
        <v>171</v>
      </c>
      <c r="D311" s="37">
        <v>97.7023</v>
      </c>
    </row>
    <row r="312" ht="19.95" customHeight="1" spans="1:4">
      <c r="A312" s="45">
        <v>45086</v>
      </c>
      <c r="B312" s="33" t="s">
        <v>172</v>
      </c>
      <c r="C312" s="33" t="s">
        <v>171</v>
      </c>
      <c r="D312" s="37">
        <v>98.408</v>
      </c>
    </row>
    <row r="313" ht="19.95" customHeight="1" spans="1:4">
      <c r="A313" s="45">
        <v>45085</v>
      </c>
      <c r="B313" s="33" t="s">
        <v>172</v>
      </c>
      <c r="C313" s="33" t="s">
        <v>171</v>
      </c>
      <c r="D313" s="37">
        <v>97.3473</v>
      </c>
    </row>
    <row r="314" ht="19.95" customHeight="1" spans="1:4">
      <c r="A314" s="45">
        <v>45084</v>
      </c>
      <c r="B314" s="33" t="s">
        <v>172</v>
      </c>
      <c r="C314" s="33" t="s">
        <v>171</v>
      </c>
      <c r="D314" s="37">
        <v>98.4961</v>
      </c>
    </row>
    <row r="315" ht="19.95" customHeight="1" spans="1:4">
      <c r="A315" s="45">
        <v>45083</v>
      </c>
      <c r="B315" s="33" t="s">
        <v>172</v>
      </c>
      <c r="C315" s="33" t="s">
        <v>171</v>
      </c>
      <c r="D315" s="37">
        <v>98.7419</v>
      </c>
    </row>
    <row r="316" ht="19.95" customHeight="1" spans="1:4">
      <c r="A316" s="45">
        <v>45082</v>
      </c>
      <c r="B316" s="33" t="s">
        <v>172</v>
      </c>
      <c r="C316" s="33" t="s">
        <v>171</v>
      </c>
      <c r="D316" s="37">
        <v>97.1495</v>
      </c>
    </row>
    <row r="317" ht="19.95" customHeight="1" spans="1:4">
      <c r="A317" s="45">
        <v>45079</v>
      </c>
      <c r="B317" s="33" t="s">
        <v>172</v>
      </c>
      <c r="C317" s="33" t="s">
        <v>171</v>
      </c>
      <c r="D317" s="37">
        <v>98.827</v>
      </c>
    </row>
    <row r="318" ht="19.95" customHeight="1" spans="1:4">
      <c r="A318" s="45">
        <v>45078</v>
      </c>
      <c r="B318" s="33" t="s">
        <v>172</v>
      </c>
      <c r="C318" s="33" t="s">
        <v>171</v>
      </c>
      <c r="D318" s="37">
        <v>97.0892</v>
      </c>
    </row>
    <row r="319" ht="19.95" customHeight="1" spans="1:4">
      <c r="A319" s="45">
        <v>45077</v>
      </c>
      <c r="B319" s="33" t="s">
        <v>172</v>
      </c>
      <c r="C319" s="33" t="s">
        <v>171</v>
      </c>
      <c r="D319" s="37">
        <v>97.4332</v>
      </c>
    </row>
    <row r="320" ht="19.95" customHeight="1" spans="1:4">
      <c r="A320" s="45">
        <v>45076</v>
      </c>
      <c r="B320" s="33" t="s">
        <v>172</v>
      </c>
      <c r="C320" s="33" t="s">
        <v>171</v>
      </c>
      <c r="D320" s="37">
        <v>98.9651</v>
      </c>
    </row>
    <row r="321" ht="19.95" customHeight="1" spans="1:4">
      <c r="A321" s="45">
        <v>45075</v>
      </c>
      <c r="B321" s="33" t="s">
        <v>172</v>
      </c>
      <c r="C321" s="33" t="s">
        <v>171</v>
      </c>
      <c r="D321" s="37">
        <v>97.8094</v>
      </c>
    </row>
    <row r="322" ht="19.95" customHeight="1" spans="1:4">
      <c r="A322" s="45">
        <v>45072</v>
      </c>
      <c r="B322" s="33" t="s">
        <v>172</v>
      </c>
      <c r="C322" s="33" t="s">
        <v>171</v>
      </c>
      <c r="D322" s="37">
        <v>98.561</v>
      </c>
    </row>
    <row r="323" ht="19.95" customHeight="1" spans="1:4">
      <c r="A323" s="45">
        <v>45071</v>
      </c>
      <c r="B323" s="33" t="s">
        <v>172</v>
      </c>
      <c r="C323" s="33" t="s">
        <v>171</v>
      </c>
      <c r="D323" s="37">
        <v>98.6398</v>
      </c>
    </row>
    <row r="324" ht="19.95" customHeight="1" spans="1:4">
      <c r="A324" s="45">
        <v>45070</v>
      </c>
      <c r="B324" s="33" t="s">
        <v>172</v>
      </c>
      <c r="C324" s="33" t="s">
        <v>171</v>
      </c>
      <c r="D324" s="37">
        <v>97.843</v>
      </c>
    </row>
    <row r="325" ht="19.95" customHeight="1" spans="1:4">
      <c r="A325" s="45">
        <v>45069</v>
      </c>
      <c r="B325" s="33" t="s">
        <v>172</v>
      </c>
      <c r="C325" s="33" t="s">
        <v>171</v>
      </c>
      <c r="D325" s="37">
        <v>97.5928</v>
      </c>
    </row>
    <row r="326" ht="19.95" customHeight="1" spans="1:4">
      <c r="A326" s="45">
        <v>45068</v>
      </c>
      <c r="B326" s="33" t="s">
        <v>172</v>
      </c>
      <c r="C326" s="33" t="s">
        <v>171</v>
      </c>
      <c r="D326" s="37">
        <v>98.2287</v>
      </c>
    </row>
    <row r="327" ht="19.95" customHeight="1" spans="1:4">
      <c r="A327" s="45">
        <v>45065</v>
      </c>
      <c r="B327" s="33" t="s">
        <v>172</v>
      </c>
      <c r="C327" s="33" t="s">
        <v>171</v>
      </c>
      <c r="D327" s="37">
        <v>97.7742</v>
      </c>
    </row>
    <row r="328" ht="19.95" customHeight="1" spans="1:4">
      <c r="A328" s="45">
        <v>45064</v>
      </c>
      <c r="B328" s="33" t="s">
        <v>172</v>
      </c>
      <c r="C328" s="33" t="s">
        <v>171</v>
      </c>
      <c r="D328" s="37">
        <v>98.4529</v>
      </c>
    </row>
    <row r="329" ht="19.95" customHeight="1" spans="1:4">
      <c r="A329" s="45">
        <v>45063</v>
      </c>
      <c r="B329" s="33" t="s">
        <v>172</v>
      </c>
      <c r="C329" s="33" t="s">
        <v>171</v>
      </c>
      <c r="D329" s="37">
        <v>98.4468</v>
      </c>
    </row>
    <row r="330" ht="19.95" customHeight="1" spans="1:4">
      <c r="A330" s="45">
        <v>45062</v>
      </c>
      <c r="B330" s="33" t="s">
        <v>172</v>
      </c>
      <c r="C330" s="33" t="s">
        <v>171</v>
      </c>
      <c r="D330" s="37">
        <v>97.4485</v>
      </c>
    </row>
    <row r="331" ht="19.95" customHeight="1" spans="1:4">
      <c r="A331" s="45">
        <v>45061</v>
      </c>
      <c r="B331" s="33" t="s">
        <v>172</v>
      </c>
      <c r="C331" s="33" t="s">
        <v>171</v>
      </c>
      <c r="D331" s="37">
        <v>97.2728</v>
      </c>
    </row>
    <row r="332" ht="19.95" customHeight="1" spans="1:4">
      <c r="A332" s="45">
        <v>45058</v>
      </c>
      <c r="B332" s="33" t="s">
        <v>172</v>
      </c>
      <c r="C332" s="33" t="s">
        <v>171</v>
      </c>
      <c r="D332" s="37">
        <v>98.9709</v>
      </c>
    </row>
    <row r="333" ht="19.95" customHeight="1" spans="1:4">
      <c r="A333" s="45">
        <v>45057</v>
      </c>
      <c r="B333" s="33" t="s">
        <v>172</v>
      </c>
      <c r="C333" s="33" t="s">
        <v>171</v>
      </c>
      <c r="D333" s="37">
        <v>98.3862</v>
      </c>
    </row>
    <row r="334" ht="19.95" customHeight="1" spans="1:4">
      <c r="A334" s="45">
        <v>45056</v>
      </c>
      <c r="B334" s="33" t="s">
        <v>172</v>
      </c>
      <c r="C334" s="33" t="s">
        <v>171</v>
      </c>
      <c r="D334" s="37">
        <v>97.5446</v>
      </c>
    </row>
    <row r="335" ht="19.95" customHeight="1" spans="1:4">
      <c r="A335" s="45">
        <v>45055</v>
      </c>
      <c r="B335" s="33" t="s">
        <v>172</v>
      </c>
      <c r="C335" s="33" t="s">
        <v>171</v>
      </c>
      <c r="D335" s="37">
        <v>98.0588</v>
      </c>
    </row>
    <row r="336" ht="19.95" customHeight="1" spans="1:4">
      <c r="A336" s="45">
        <v>45054</v>
      </c>
      <c r="B336" s="33" t="s">
        <v>172</v>
      </c>
      <c r="C336" s="33" t="s">
        <v>171</v>
      </c>
      <c r="D336" s="37">
        <v>98.9411</v>
      </c>
    </row>
    <row r="337" ht="19.95" customHeight="1" spans="1:4">
      <c r="A337" s="45">
        <v>45051</v>
      </c>
      <c r="B337" s="33" t="s">
        <v>172</v>
      </c>
      <c r="C337" s="33" t="s">
        <v>171</v>
      </c>
      <c r="D337" s="37">
        <v>98.8388</v>
      </c>
    </row>
    <row r="338" ht="19.95" customHeight="1" spans="1:4">
      <c r="A338" s="45">
        <v>45050</v>
      </c>
      <c r="B338" s="33" t="s">
        <v>172</v>
      </c>
      <c r="C338" s="33" t="s">
        <v>171</v>
      </c>
      <c r="D338" s="37">
        <v>97.0543</v>
      </c>
    </row>
    <row r="339" ht="19.95" customHeight="1" spans="1:4">
      <c r="A339" s="45">
        <v>45049</v>
      </c>
      <c r="B339" s="33" t="s">
        <v>172</v>
      </c>
      <c r="C339" s="33" t="s">
        <v>171</v>
      </c>
      <c r="D339" s="37">
        <v>97.0562</v>
      </c>
    </row>
    <row r="340" ht="19.95" customHeight="1" spans="1:4">
      <c r="A340" s="45">
        <v>45048</v>
      </c>
      <c r="B340" s="33" t="s">
        <v>172</v>
      </c>
      <c r="C340" s="33" t="s">
        <v>171</v>
      </c>
      <c r="D340" s="37">
        <v>98.983</v>
      </c>
    </row>
    <row r="341" ht="19.95" customHeight="1" spans="1:4">
      <c r="A341" s="45">
        <v>45047</v>
      </c>
      <c r="B341" s="33" t="s">
        <v>172</v>
      </c>
      <c r="C341" s="33" t="s">
        <v>171</v>
      </c>
      <c r="D341" s="37">
        <v>98.7712</v>
      </c>
    </row>
    <row r="342" ht="19.95" customHeight="1" spans="1:4">
      <c r="A342" s="45">
        <v>45044</v>
      </c>
      <c r="B342" s="33" t="s">
        <v>172</v>
      </c>
      <c r="C342" s="33" t="s">
        <v>171</v>
      </c>
      <c r="D342" s="37">
        <v>97.6024</v>
      </c>
    </row>
    <row r="343" ht="19.95" customHeight="1" spans="1:4">
      <c r="A343" s="45">
        <v>45043</v>
      </c>
      <c r="B343" s="33" t="s">
        <v>172</v>
      </c>
      <c r="C343" s="33" t="s">
        <v>171</v>
      </c>
      <c r="D343" s="37">
        <v>98.817</v>
      </c>
    </row>
    <row r="344" ht="19.95" customHeight="1" spans="1:4">
      <c r="A344" s="45">
        <v>45042</v>
      </c>
      <c r="B344" s="33" t="s">
        <v>172</v>
      </c>
      <c r="C344" s="33" t="s">
        <v>171</v>
      </c>
      <c r="D344" s="37">
        <v>98.1603</v>
      </c>
    </row>
    <row r="345" ht="19.95" customHeight="1" spans="1:4">
      <c r="A345" s="45">
        <v>45041</v>
      </c>
      <c r="B345" s="33" t="s">
        <v>172</v>
      </c>
      <c r="C345" s="33" t="s">
        <v>171</v>
      </c>
      <c r="D345" s="37">
        <v>97.8331</v>
      </c>
    </row>
    <row r="346" ht="19.95" customHeight="1" spans="1:4">
      <c r="A346" s="45">
        <v>45040</v>
      </c>
      <c r="B346" s="33" t="s">
        <v>172</v>
      </c>
      <c r="C346" s="33" t="s">
        <v>171</v>
      </c>
      <c r="D346" s="37">
        <v>98.7173</v>
      </c>
    </row>
    <row r="347" ht="19.95" customHeight="1" spans="1:4">
      <c r="A347" s="45">
        <v>45037</v>
      </c>
      <c r="B347" s="33" t="s">
        <v>172</v>
      </c>
      <c r="C347" s="33" t="s">
        <v>171</v>
      </c>
      <c r="D347" s="37">
        <v>98.3242</v>
      </c>
    </row>
    <row r="348" ht="19.95" customHeight="1" spans="1:4">
      <c r="A348" s="45">
        <v>45036</v>
      </c>
      <c r="B348" s="33" t="s">
        <v>172</v>
      </c>
      <c r="C348" s="33" t="s">
        <v>171</v>
      </c>
      <c r="D348" s="37">
        <v>97.8217</v>
      </c>
    </row>
    <row r="349" ht="19.95" customHeight="1" spans="1:4">
      <c r="A349" s="45">
        <v>45035</v>
      </c>
      <c r="B349" s="33" t="s">
        <v>172</v>
      </c>
      <c r="C349" s="33" t="s">
        <v>171</v>
      </c>
      <c r="D349" s="37">
        <v>98.0846</v>
      </c>
    </row>
    <row r="350" ht="19.95" customHeight="1" spans="1:4">
      <c r="A350" s="45">
        <v>45034</v>
      </c>
      <c r="B350" s="33" t="s">
        <v>172</v>
      </c>
      <c r="C350" s="33" t="s">
        <v>171</v>
      </c>
      <c r="D350" s="37">
        <v>98.8998</v>
      </c>
    </row>
    <row r="351" ht="19.95" customHeight="1" spans="1:4">
      <c r="A351" s="45">
        <v>45033</v>
      </c>
      <c r="B351" s="33" t="s">
        <v>172</v>
      </c>
      <c r="C351" s="33" t="s">
        <v>171</v>
      </c>
      <c r="D351" s="37">
        <v>97.033</v>
      </c>
    </row>
    <row r="352" ht="19.95" customHeight="1" spans="1:4">
      <c r="A352" s="45">
        <v>45030</v>
      </c>
      <c r="B352" s="33" t="s">
        <v>172</v>
      </c>
      <c r="C352" s="33" t="s">
        <v>171</v>
      </c>
      <c r="D352" s="37">
        <v>97.7277</v>
      </c>
    </row>
    <row r="353" ht="19.95" customHeight="1" spans="1:4">
      <c r="A353" s="45">
        <v>45029</v>
      </c>
      <c r="B353" s="33" t="s">
        <v>172</v>
      </c>
      <c r="C353" s="33" t="s">
        <v>171</v>
      </c>
      <c r="D353" s="37">
        <v>98.8669</v>
      </c>
    </row>
    <row r="354" ht="19.95" customHeight="1" spans="1:4">
      <c r="A354" s="45">
        <v>45028</v>
      </c>
      <c r="B354" s="33" t="s">
        <v>172</v>
      </c>
      <c r="C354" s="33" t="s">
        <v>171</v>
      </c>
      <c r="D354" s="37">
        <v>97.2594</v>
      </c>
    </row>
    <row r="355" ht="19.95" customHeight="1" spans="1:4">
      <c r="A355" s="45">
        <v>45027</v>
      </c>
      <c r="B355" s="33" t="s">
        <v>172</v>
      </c>
      <c r="C355" s="33" t="s">
        <v>171</v>
      </c>
      <c r="D355" s="37">
        <v>97.213</v>
      </c>
    </row>
    <row r="356" ht="19.95" customHeight="1" spans="1:4">
      <c r="A356" s="45">
        <v>45026</v>
      </c>
      <c r="B356" s="33" t="s">
        <v>172</v>
      </c>
      <c r="C356" s="33" t="s">
        <v>171</v>
      </c>
      <c r="D356" s="37">
        <v>97.2736</v>
      </c>
    </row>
    <row r="357" ht="19.95" customHeight="1" spans="1:4">
      <c r="A357" s="45">
        <v>45023</v>
      </c>
      <c r="B357" s="33" t="s">
        <v>172</v>
      </c>
      <c r="C357" s="33" t="s">
        <v>171</v>
      </c>
      <c r="D357" s="37">
        <v>98.3812</v>
      </c>
    </row>
    <row r="358" ht="19.95" customHeight="1" spans="1:4">
      <c r="A358" s="45">
        <v>45022</v>
      </c>
      <c r="B358" s="33" t="s">
        <v>172</v>
      </c>
      <c r="C358" s="33" t="s">
        <v>171</v>
      </c>
      <c r="D358" s="37">
        <v>97.0297</v>
      </c>
    </row>
    <row r="359" ht="19.95" customHeight="1" spans="1:4">
      <c r="A359" s="45">
        <v>45021</v>
      </c>
      <c r="B359" s="33" t="s">
        <v>172</v>
      </c>
      <c r="C359" s="33" t="s">
        <v>171</v>
      </c>
      <c r="D359" s="37">
        <v>98.6535</v>
      </c>
    </row>
    <row r="360" ht="19.95" customHeight="1" spans="1:4">
      <c r="A360" s="45">
        <v>45020</v>
      </c>
      <c r="B360" s="33" t="s">
        <v>172</v>
      </c>
      <c r="C360" s="33" t="s">
        <v>171</v>
      </c>
      <c r="D360" s="37">
        <v>97.6242</v>
      </c>
    </row>
    <row r="361" ht="19.95" customHeight="1" spans="1:4">
      <c r="A361" s="45">
        <v>45019</v>
      </c>
      <c r="B361" s="33" t="s">
        <v>172</v>
      </c>
      <c r="C361" s="33" t="s">
        <v>171</v>
      </c>
      <c r="D361" s="37">
        <v>98.5365</v>
      </c>
    </row>
    <row r="362" ht="19.95" customHeight="1" spans="1:4">
      <c r="A362" s="45">
        <v>45016</v>
      </c>
      <c r="B362" s="33" t="s">
        <v>172</v>
      </c>
      <c r="C362" s="33" t="s">
        <v>171</v>
      </c>
      <c r="D362" s="37">
        <v>97.274</v>
      </c>
    </row>
    <row r="363" ht="19.95" customHeight="1" spans="1:4">
      <c r="A363" s="45">
        <v>45015</v>
      </c>
      <c r="B363" s="33" t="s">
        <v>172</v>
      </c>
      <c r="C363" s="33" t="s">
        <v>171</v>
      </c>
      <c r="D363" s="37">
        <v>98.794</v>
      </c>
    </row>
    <row r="364" ht="19.95" customHeight="1" spans="1:4">
      <c r="A364" s="45">
        <v>45014</v>
      </c>
      <c r="B364" s="33" t="s">
        <v>172</v>
      </c>
      <c r="C364" s="33" t="s">
        <v>171</v>
      </c>
      <c r="D364" s="37">
        <v>97.5705</v>
      </c>
    </row>
    <row r="365" ht="19.95" customHeight="1" spans="1:4">
      <c r="A365" s="45">
        <v>45013</v>
      </c>
      <c r="B365" s="33" t="s">
        <v>172</v>
      </c>
      <c r="C365" s="33" t="s">
        <v>171</v>
      </c>
      <c r="D365" s="37">
        <v>98.6293</v>
      </c>
    </row>
    <row r="366" ht="19.95" customHeight="1" spans="1:4">
      <c r="A366" s="45">
        <v>45012</v>
      </c>
      <c r="B366" s="33" t="s">
        <v>172</v>
      </c>
      <c r="C366" s="33" t="s">
        <v>171</v>
      </c>
      <c r="D366" s="37">
        <v>98.0959</v>
      </c>
    </row>
    <row r="367" ht="19.95" customHeight="1" spans="1:4">
      <c r="A367" s="45">
        <v>45009</v>
      </c>
      <c r="B367" s="33" t="s">
        <v>172</v>
      </c>
      <c r="C367" s="33" t="s">
        <v>171</v>
      </c>
      <c r="D367" s="37">
        <v>98.3447</v>
      </c>
    </row>
    <row r="368" ht="19.95" customHeight="1" spans="1:4">
      <c r="A368" s="45">
        <v>45008</v>
      </c>
      <c r="B368" s="33" t="s">
        <v>172</v>
      </c>
      <c r="C368" s="33" t="s">
        <v>171</v>
      </c>
      <c r="D368" s="37">
        <v>98.921</v>
      </c>
    </row>
    <row r="369" ht="19.95" customHeight="1" spans="1:4">
      <c r="A369" s="45">
        <v>45007</v>
      </c>
      <c r="B369" s="33" t="s">
        <v>172</v>
      </c>
      <c r="C369" s="33" t="s">
        <v>171</v>
      </c>
      <c r="D369" s="37">
        <v>98.4182</v>
      </c>
    </row>
    <row r="370" ht="19.95" customHeight="1" spans="1:4">
      <c r="A370" s="45">
        <v>45006</v>
      </c>
      <c r="B370" s="33" t="s">
        <v>172</v>
      </c>
      <c r="C370" s="33" t="s">
        <v>171</v>
      </c>
      <c r="D370" s="37">
        <v>97.6654</v>
      </c>
    </row>
    <row r="371" ht="19.95" customHeight="1" spans="1:4">
      <c r="A371" s="45">
        <v>45005</v>
      </c>
      <c r="B371" s="33" t="s">
        <v>172</v>
      </c>
      <c r="C371" s="33" t="s">
        <v>171</v>
      </c>
      <c r="D371" s="37">
        <v>97.4556</v>
      </c>
    </row>
    <row r="372" ht="19.95" customHeight="1" spans="1:4">
      <c r="A372" s="45">
        <v>45002</v>
      </c>
      <c r="B372" s="33" t="s">
        <v>172</v>
      </c>
      <c r="C372" s="33" t="s">
        <v>171</v>
      </c>
      <c r="D372" s="37">
        <v>98.2416</v>
      </c>
    </row>
    <row r="373" ht="19.95" customHeight="1" spans="1:4">
      <c r="A373" s="45">
        <v>45001</v>
      </c>
      <c r="B373" s="33" t="s">
        <v>172</v>
      </c>
      <c r="C373" s="33" t="s">
        <v>171</v>
      </c>
      <c r="D373" s="37">
        <v>98.1555</v>
      </c>
    </row>
    <row r="374" ht="19.95" customHeight="1" spans="1:4">
      <c r="A374" s="45">
        <v>45000</v>
      </c>
      <c r="B374" s="33" t="s">
        <v>172</v>
      </c>
      <c r="C374" s="33" t="s">
        <v>171</v>
      </c>
      <c r="D374" s="37">
        <v>98.3755</v>
      </c>
    </row>
    <row r="375" ht="19.95" customHeight="1" spans="1:4">
      <c r="A375" s="45">
        <v>44999</v>
      </c>
      <c r="B375" s="33" t="s">
        <v>172</v>
      </c>
      <c r="C375" s="33" t="s">
        <v>171</v>
      </c>
      <c r="D375" s="37">
        <v>98.501</v>
      </c>
    </row>
    <row r="376" ht="19.95" customHeight="1" spans="1:4">
      <c r="A376" s="45">
        <v>44998</v>
      </c>
      <c r="B376" s="33" t="s">
        <v>172</v>
      </c>
      <c r="C376" s="33" t="s">
        <v>171</v>
      </c>
      <c r="D376" s="37">
        <v>98.7554</v>
      </c>
    </row>
    <row r="377" ht="19.95" customHeight="1" spans="1:4">
      <c r="A377" s="45">
        <v>44995</v>
      </c>
      <c r="B377" s="33" t="s">
        <v>172</v>
      </c>
      <c r="C377" s="33" t="s">
        <v>171</v>
      </c>
      <c r="D377" s="37">
        <v>98.1381</v>
      </c>
    </row>
    <row r="378" ht="19.95" customHeight="1" spans="1:4">
      <c r="A378" s="45">
        <v>44994</v>
      </c>
      <c r="B378" s="33" t="s">
        <v>172</v>
      </c>
      <c r="C378" s="33" t="s">
        <v>171</v>
      </c>
      <c r="D378" s="37">
        <v>98.4378</v>
      </c>
    </row>
    <row r="379" ht="19.95" customHeight="1" spans="1:4">
      <c r="A379" s="45">
        <v>44993</v>
      </c>
      <c r="B379" s="33" t="s">
        <v>172</v>
      </c>
      <c r="C379" s="33" t="s">
        <v>171</v>
      </c>
      <c r="D379" s="37">
        <v>98.5373</v>
      </c>
    </row>
    <row r="380" ht="19.95" customHeight="1" spans="1:4">
      <c r="A380" s="45">
        <v>44992</v>
      </c>
      <c r="B380" s="33" t="s">
        <v>172</v>
      </c>
      <c r="C380" s="33" t="s">
        <v>171</v>
      </c>
      <c r="D380" s="37">
        <v>97.2145</v>
      </c>
    </row>
    <row r="381" ht="19.95" customHeight="1" spans="1:4">
      <c r="A381" s="45">
        <v>44991</v>
      </c>
      <c r="B381" s="33" t="s">
        <v>172</v>
      </c>
      <c r="C381" s="33" t="s">
        <v>171</v>
      </c>
      <c r="D381" s="37">
        <v>97.3406</v>
      </c>
    </row>
    <row r="382" ht="19.95" customHeight="1" spans="1:4">
      <c r="A382" s="45">
        <v>44988</v>
      </c>
      <c r="B382" s="33" t="s">
        <v>172</v>
      </c>
      <c r="C382" s="33" t="s">
        <v>171</v>
      </c>
      <c r="D382" s="37">
        <v>98.2343</v>
      </c>
    </row>
    <row r="383" ht="19.95" customHeight="1" spans="1:4">
      <c r="A383" s="45">
        <v>44987</v>
      </c>
      <c r="B383" s="33" t="s">
        <v>172</v>
      </c>
      <c r="C383" s="33" t="s">
        <v>171</v>
      </c>
      <c r="D383" s="37">
        <v>97.5021</v>
      </c>
    </row>
    <row r="384" ht="19.95" customHeight="1" spans="1:4">
      <c r="A384" s="45">
        <v>44986</v>
      </c>
      <c r="B384" s="33" t="s">
        <v>172</v>
      </c>
      <c r="C384" s="33" t="s">
        <v>171</v>
      </c>
      <c r="D384" s="37">
        <v>97.5582</v>
      </c>
    </row>
    <row r="385" ht="19.95" customHeight="1" spans="1:4">
      <c r="A385" s="45">
        <v>44985</v>
      </c>
      <c r="B385" s="33" t="s">
        <v>172</v>
      </c>
      <c r="C385" s="33" t="s">
        <v>171</v>
      </c>
      <c r="D385" s="37">
        <v>97.6929</v>
      </c>
    </row>
    <row r="386" ht="19.95" customHeight="1" spans="1:4">
      <c r="A386" s="45">
        <v>44984</v>
      </c>
      <c r="B386" s="33" t="s">
        <v>172</v>
      </c>
      <c r="C386" s="33" t="s">
        <v>171</v>
      </c>
      <c r="D386" s="37">
        <v>97.7342</v>
      </c>
    </row>
    <row r="387" ht="19.95" customHeight="1" spans="1:4">
      <c r="A387" s="45">
        <v>44981</v>
      </c>
      <c r="B387" s="33" t="s">
        <v>172</v>
      </c>
      <c r="C387" s="33" t="s">
        <v>171</v>
      </c>
      <c r="D387" s="37">
        <v>97.2113</v>
      </c>
    </row>
    <row r="388" ht="19.95" customHeight="1" spans="1:4">
      <c r="A388" s="45">
        <v>44980</v>
      </c>
      <c r="B388" s="33" t="s">
        <v>172</v>
      </c>
      <c r="C388" s="33" t="s">
        <v>171</v>
      </c>
      <c r="D388" s="37">
        <v>98.1675</v>
      </c>
    </row>
    <row r="389" ht="19.95" customHeight="1" spans="1:4">
      <c r="A389" s="45">
        <v>44979</v>
      </c>
      <c r="B389" s="33" t="s">
        <v>172</v>
      </c>
      <c r="C389" s="33" t="s">
        <v>171</v>
      </c>
      <c r="D389" s="37">
        <v>97.5647</v>
      </c>
    </row>
    <row r="390" ht="19.95" customHeight="1" spans="1:4">
      <c r="A390" s="45">
        <v>44978</v>
      </c>
      <c r="B390" s="33" t="s">
        <v>172</v>
      </c>
      <c r="C390" s="33" t="s">
        <v>171</v>
      </c>
      <c r="D390" s="37">
        <v>98.29</v>
      </c>
    </row>
    <row r="391" ht="19.95" customHeight="1" spans="1:4">
      <c r="A391" s="45">
        <v>44977</v>
      </c>
      <c r="B391" s="33" t="s">
        <v>172</v>
      </c>
      <c r="C391" s="33" t="s">
        <v>171</v>
      </c>
      <c r="D391" s="37">
        <v>97.2214</v>
      </c>
    </row>
    <row r="392" ht="19.95" customHeight="1" spans="1:4">
      <c r="A392" s="45">
        <v>44974</v>
      </c>
      <c r="B392" s="33" t="s">
        <v>172</v>
      </c>
      <c r="C392" s="33" t="s">
        <v>171</v>
      </c>
      <c r="D392" s="37">
        <v>98.5303</v>
      </c>
    </row>
    <row r="393" ht="19.95" customHeight="1" spans="1:4">
      <c r="A393" s="45">
        <v>44973</v>
      </c>
      <c r="B393" s="33" t="s">
        <v>172</v>
      </c>
      <c r="C393" s="33" t="s">
        <v>171</v>
      </c>
      <c r="D393" s="37">
        <v>97.0198</v>
      </c>
    </row>
    <row r="394" ht="19.95" customHeight="1" spans="1:4">
      <c r="A394" s="45">
        <v>44972</v>
      </c>
      <c r="B394" s="33" t="s">
        <v>172</v>
      </c>
      <c r="C394" s="33" t="s">
        <v>171</v>
      </c>
      <c r="D394" s="37">
        <v>97.1254</v>
      </c>
    </row>
    <row r="395" ht="19.95" customHeight="1" spans="1:4">
      <c r="A395" s="45">
        <v>44971</v>
      </c>
      <c r="B395" s="33" t="s">
        <v>172</v>
      </c>
      <c r="C395" s="33" t="s">
        <v>171</v>
      </c>
      <c r="D395" s="37">
        <v>98.6163</v>
      </c>
    </row>
    <row r="396" ht="19.95" customHeight="1" spans="1:4">
      <c r="A396" s="45">
        <v>44970</v>
      </c>
      <c r="B396" s="33" t="s">
        <v>172</v>
      </c>
      <c r="C396" s="33" t="s">
        <v>171</v>
      </c>
      <c r="D396" s="37">
        <v>98.1302</v>
      </c>
    </row>
    <row r="397" ht="19.95" customHeight="1" spans="1:4">
      <c r="A397" s="45">
        <v>44967</v>
      </c>
      <c r="B397" s="33" t="s">
        <v>172</v>
      </c>
      <c r="C397" s="33" t="s">
        <v>171</v>
      </c>
      <c r="D397" s="37">
        <v>98.4023</v>
      </c>
    </row>
    <row r="398" ht="19.95" customHeight="1" spans="1:4">
      <c r="A398" s="45">
        <v>44966</v>
      </c>
      <c r="B398" s="33" t="s">
        <v>172</v>
      </c>
      <c r="C398" s="33" t="s">
        <v>171</v>
      </c>
      <c r="D398" s="37">
        <v>97.8266</v>
      </c>
    </row>
    <row r="399" ht="19.95" customHeight="1" spans="1:4">
      <c r="A399" s="45">
        <v>44965</v>
      </c>
      <c r="B399" s="33" t="s">
        <v>172</v>
      </c>
      <c r="C399" s="33" t="s">
        <v>171</v>
      </c>
      <c r="D399" s="37">
        <v>97.7832</v>
      </c>
    </row>
    <row r="400" ht="19.95" customHeight="1" spans="1:4">
      <c r="A400" s="45">
        <v>44964</v>
      </c>
      <c r="B400" s="33" t="s">
        <v>172</v>
      </c>
      <c r="C400" s="33" t="s">
        <v>171</v>
      </c>
      <c r="D400" s="37">
        <v>97.3685</v>
      </c>
    </row>
    <row r="401" ht="19.95" customHeight="1" spans="1:4">
      <c r="A401" s="45">
        <v>44963</v>
      </c>
      <c r="B401" s="33" t="s">
        <v>172</v>
      </c>
      <c r="C401" s="33" t="s">
        <v>171</v>
      </c>
      <c r="D401" s="37">
        <v>98.8172</v>
      </c>
    </row>
    <row r="402" ht="19.95" customHeight="1" spans="1:4">
      <c r="A402" s="45">
        <v>44960</v>
      </c>
      <c r="B402" s="33" t="s">
        <v>172</v>
      </c>
      <c r="C402" s="33" t="s">
        <v>171</v>
      </c>
      <c r="D402" s="37">
        <v>97.1498</v>
      </c>
    </row>
    <row r="403" ht="19.95" customHeight="1" spans="1:4">
      <c r="A403" s="45">
        <v>44959</v>
      </c>
      <c r="B403" s="33" t="s">
        <v>172</v>
      </c>
      <c r="C403" s="33" t="s">
        <v>171</v>
      </c>
      <c r="D403" s="37">
        <v>97.2394</v>
      </c>
    </row>
    <row r="404" ht="19.95" customHeight="1" spans="1:4">
      <c r="A404" s="45">
        <v>44958</v>
      </c>
      <c r="B404" s="33" t="s">
        <v>172</v>
      </c>
      <c r="C404" s="33" t="s">
        <v>171</v>
      </c>
      <c r="D404" s="37">
        <v>97.3358</v>
      </c>
    </row>
    <row r="405" ht="19.95" customHeight="1" spans="1:4">
      <c r="A405" s="45">
        <v>44957</v>
      </c>
      <c r="B405" s="33" t="s">
        <v>172</v>
      </c>
      <c r="C405" s="33" t="s">
        <v>171</v>
      </c>
      <c r="D405" s="37">
        <v>98.068</v>
      </c>
    </row>
    <row r="406" ht="19.95" customHeight="1" spans="1:4">
      <c r="A406" s="45">
        <v>44956</v>
      </c>
      <c r="B406" s="33" t="s">
        <v>172</v>
      </c>
      <c r="C406" s="33" t="s">
        <v>171</v>
      </c>
      <c r="D406" s="37">
        <v>97.4586</v>
      </c>
    </row>
    <row r="407" ht="19.95" customHeight="1" spans="1:4">
      <c r="A407" s="45">
        <v>44953</v>
      </c>
      <c r="B407" s="33" t="s">
        <v>172</v>
      </c>
      <c r="C407" s="33" t="s">
        <v>171</v>
      </c>
      <c r="D407" s="37">
        <v>97.5711</v>
      </c>
    </row>
    <row r="408" ht="19.95" customHeight="1" spans="1:4">
      <c r="A408" s="45">
        <v>44952</v>
      </c>
      <c r="B408" s="33" t="s">
        <v>172</v>
      </c>
      <c r="C408" s="33" t="s">
        <v>171</v>
      </c>
      <c r="D408" s="37">
        <v>98.2425</v>
      </c>
    </row>
    <row r="409" ht="19.95" customHeight="1" spans="1:4">
      <c r="A409" s="45">
        <v>44951</v>
      </c>
      <c r="B409" s="33" t="s">
        <v>172</v>
      </c>
      <c r="C409" s="33" t="s">
        <v>171</v>
      </c>
      <c r="D409" s="37">
        <v>98.6144</v>
      </c>
    </row>
    <row r="410" ht="19.95" customHeight="1" spans="1:4">
      <c r="A410" s="45">
        <v>44950</v>
      </c>
      <c r="B410" s="33" t="s">
        <v>172</v>
      </c>
      <c r="C410" s="33" t="s">
        <v>171</v>
      </c>
      <c r="D410" s="37">
        <v>97.1014</v>
      </c>
    </row>
    <row r="411" ht="19.95" customHeight="1" spans="1:4">
      <c r="A411" s="45">
        <v>44949</v>
      </c>
      <c r="B411" s="33" t="s">
        <v>172</v>
      </c>
      <c r="C411" s="33" t="s">
        <v>171</v>
      </c>
      <c r="D411" s="37">
        <v>97.5498</v>
      </c>
    </row>
    <row r="412" ht="19.95" customHeight="1" spans="1:4">
      <c r="A412" s="45">
        <v>44946</v>
      </c>
      <c r="B412" s="33" t="s">
        <v>172</v>
      </c>
      <c r="C412" s="33" t="s">
        <v>171</v>
      </c>
      <c r="D412" s="37">
        <v>97.3225</v>
      </c>
    </row>
    <row r="413" ht="19.95" customHeight="1" spans="1:4">
      <c r="A413" s="45">
        <v>44945</v>
      </c>
      <c r="B413" s="33" t="s">
        <v>172</v>
      </c>
      <c r="C413" s="33" t="s">
        <v>171</v>
      </c>
      <c r="D413" s="37">
        <v>97.1113</v>
      </c>
    </row>
    <row r="414" ht="19.95" customHeight="1" spans="1:4">
      <c r="A414" s="45">
        <v>44944</v>
      </c>
      <c r="B414" s="33" t="s">
        <v>172</v>
      </c>
      <c r="C414" s="33" t="s">
        <v>171</v>
      </c>
      <c r="D414" s="37">
        <v>98.0446</v>
      </c>
    </row>
    <row r="415" ht="19.95" customHeight="1" spans="1:4">
      <c r="A415" s="45">
        <v>44943</v>
      </c>
      <c r="B415" s="33" t="s">
        <v>172</v>
      </c>
      <c r="C415" s="33" t="s">
        <v>171</v>
      </c>
      <c r="D415" s="37">
        <v>98.4855</v>
      </c>
    </row>
    <row r="416" ht="19.95" customHeight="1" spans="1:4">
      <c r="A416" s="45">
        <v>44942</v>
      </c>
      <c r="B416" s="33" t="s">
        <v>172</v>
      </c>
      <c r="C416" s="33" t="s">
        <v>171</v>
      </c>
      <c r="D416" s="37">
        <v>98.0218</v>
      </c>
    </row>
    <row r="417" ht="19.95" customHeight="1" spans="1:4">
      <c r="A417" s="45">
        <v>44939</v>
      </c>
      <c r="B417" s="33" t="s">
        <v>172</v>
      </c>
      <c r="C417" s="33" t="s">
        <v>171</v>
      </c>
      <c r="D417" s="37">
        <v>98.0927</v>
      </c>
    </row>
    <row r="418" ht="19.95" customHeight="1" spans="1:4">
      <c r="A418" s="45">
        <v>44938</v>
      </c>
      <c r="B418" s="33" t="s">
        <v>172</v>
      </c>
      <c r="C418" s="33" t="s">
        <v>171</v>
      </c>
      <c r="D418" s="37">
        <v>97.0696</v>
      </c>
    </row>
    <row r="419" ht="19.95" customHeight="1" spans="1:4">
      <c r="A419" s="45">
        <v>44937</v>
      </c>
      <c r="B419" s="33" t="s">
        <v>172</v>
      </c>
      <c r="C419" s="33" t="s">
        <v>171</v>
      </c>
      <c r="D419" s="37">
        <v>97.8812</v>
      </c>
    </row>
    <row r="420" ht="19.95" customHeight="1" spans="1:4">
      <c r="A420" s="45">
        <v>44936</v>
      </c>
      <c r="B420" s="33" t="s">
        <v>172</v>
      </c>
      <c r="C420" s="33" t="s">
        <v>171</v>
      </c>
      <c r="D420" s="37">
        <v>97.2849</v>
      </c>
    </row>
    <row r="421" ht="19.95" customHeight="1" spans="1:4">
      <c r="A421" s="45">
        <v>44935</v>
      </c>
      <c r="B421" s="33" t="s">
        <v>172</v>
      </c>
      <c r="C421" s="33" t="s">
        <v>171</v>
      </c>
      <c r="D421" s="37">
        <v>97.3626</v>
      </c>
    </row>
    <row r="422" ht="19.95" customHeight="1" spans="1:4">
      <c r="A422" s="45">
        <v>44932</v>
      </c>
      <c r="B422" s="33" t="s">
        <v>172</v>
      </c>
      <c r="C422" s="33" t="s">
        <v>171</v>
      </c>
      <c r="D422" s="37">
        <v>97.8518</v>
      </c>
    </row>
    <row r="423" ht="19.95" customHeight="1" spans="1:4">
      <c r="A423" s="45">
        <v>44931</v>
      </c>
      <c r="B423" s="33" t="s">
        <v>172</v>
      </c>
      <c r="C423" s="33" t="s">
        <v>171</v>
      </c>
      <c r="D423" s="37">
        <v>98.4512</v>
      </c>
    </row>
    <row r="424" ht="19.95" customHeight="1" spans="1:4">
      <c r="A424" s="45">
        <v>44930</v>
      </c>
      <c r="B424" s="33" t="s">
        <v>172</v>
      </c>
      <c r="C424" s="33" t="s">
        <v>171</v>
      </c>
      <c r="D424" s="37">
        <v>98.7516</v>
      </c>
    </row>
    <row r="425" ht="19.95" customHeight="1" spans="1:4">
      <c r="A425" s="45">
        <v>44929</v>
      </c>
      <c r="B425" s="33" t="s">
        <v>172</v>
      </c>
      <c r="C425" s="33" t="s">
        <v>171</v>
      </c>
      <c r="D425" s="37">
        <v>97.6552</v>
      </c>
    </row>
    <row r="426" ht="19.95" customHeight="1" spans="1:4">
      <c r="A426" s="45">
        <v>44928</v>
      </c>
      <c r="B426" s="33" t="s">
        <v>172</v>
      </c>
      <c r="C426" s="33" t="s">
        <v>171</v>
      </c>
      <c r="D426" s="37">
        <v>98.228</v>
      </c>
    </row>
    <row r="427" ht="19.95" customHeight="1" spans="1:4">
      <c r="A427" s="45">
        <v>44925</v>
      </c>
      <c r="B427" s="33" t="s">
        <v>172</v>
      </c>
      <c r="C427" s="33" t="s">
        <v>171</v>
      </c>
      <c r="D427" s="37">
        <v>97.5643</v>
      </c>
    </row>
    <row r="428" ht="19.95" customHeight="1" spans="1:4">
      <c r="A428" s="45">
        <v>44924</v>
      </c>
      <c r="B428" s="33" t="s">
        <v>172</v>
      </c>
      <c r="C428" s="33" t="s">
        <v>171</v>
      </c>
      <c r="D428" s="37">
        <v>98.6758</v>
      </c>
    </row>
    <row r="429" ht="19.95" customHeight="1" spans="1:4">
      <c r="A429" s="45">
        <v>44923</v>
      </c>
      <c r="B429" s="33" t="s">
        <v>172</v>
      </c>
      <c r="C429" s="33" t="s">
        <v>171</v>
      </c>
      <c r="D429" s="37">
        <v>98.1278</v>
      </c>
    </row>
    <row r="430" ht="19.95" customHeight="1" spans="1:4">
      <c r="A430" s="45">
        <v>44922</v>
      </c>
      <c r="B430" s="33" t="s">
        <v>172</v>
      </c>
      <c r="C430" s="33" t="s">
        <v>171</v>
      </c>
      <c r="D430" s="37">
        <v>97.9699</v>
      </c>
    </row>
    <row r="431" ht="19.95" customHeight="1" spans="1:4">
      <c r="A431" s="45">
        <v>44921</v>
      </c>
      <c r="B431" s="33" t="s">
        <v>172</v>
      </c>
      <c r="C431" s="33" t="s">
        <v>171</v>
      </c>
      <c r="D431" s="37">
        <v>97.1757</v>
      </c>
    </row>
    <row r="432" ht="19.95" customHeight="1" spans="1:4">
      <c r="A432" s="45">
        <v>44918</v>
      </c>
      <c r="B432" s="33" t="s">
        <v>172</v>
      </c>
      <c r="C432" s="33" t="s">
        <v>171</v>
      </c>
      <c r="D432" s="37">
        <v>98.3799</v>
      </c>
    </row>
    <row r="433" ht="19.95" customHeight="1" spans="1:4">
      <c r="A433" s="45">
        <v>44917</v>
      </c>
      <c r="B433" s="33" t="s">
        <v>172</v>
      </c>
      <c r="C433" s="33" t="s">
        <v>171</v>
      </c>
      <c r="D433" s="37">
        <v>98.2472</v>
      </c>
    </row>
    <row r="434" ht="19.95" customHeight="1" spans="1:4">
      <c r="A434" s="45">
        <v>44916</v>
      </c>
      <c r="B434" s="33" t="s">
        <v>172</v>
      </c>
      <c r="C434" s="33" t="s">
        <v>171</v>
      </c>
      <c r="D434" s="37">
        <v>97.3732</v>
      </c>
    </row>
    <row r="435" ht="19.95" customHeight="1" spans="1:4">
      <c r="A435" s="45">
        <v>44915</v>
      </c>
      <c r="B435" s="33" t="s">
        <v>172</v>
      </c>
      <c r="C435" s="33" t="s">
        <v>171</v>
      </c>
      <c r="D435" s="37">
        <v>97.3101</v>
      </c>
    </row>
    <row r="436" ht="19.95" customHeight="1" spans="1:4">
      <c r="A436" s="45">
        <v>44914</v>
      </c>
      <c r="B436" s="33" t="s">
        <v>172</v>
      </c>
      <c r="C436" s="33" t="s">
        <v>171</v>
      </c>
      <c r="D436" s="37">
        <v>98.0572</v>
      </c>
    </row>
    <row r="437" ht="19.95" customHeight="1" spans="1:4">
      <c r="A437" s="45">
        <v>44911</v>
      </c>
      <c r="B437" s="33" t="s">
        <v>172</v>
      </c>
      <c r="C437" s="33" t="s">
        <v>171</v>
      </c>
      <c r="D437" s="37">
        <v>97.6341</v>
      </c>
    </row>
    <row r="438" ht="19.95" customHeight="1" spans="1:4">
      <c r="A438" s="45">
        <v>44910</v>
      </c>
      <c r="B438" s="33" t="s">
        <v>172</v>
      </c>
      <c r="C438" s="33" t="s">
        <v>171</v>
      </c>
      <c r="D438" s="37">
        <v>97.9753</v>
      </c>
    </row>
    <row r="439" ht="19.95" customHeight="1" spans="1:4">
      <c r="A439" s="45">
        <v>44909</v>
      </c>
      <c r="B439" s="33" t="s">
        <v>172</v>
      </c>
      <c r="C439" s="33" t="s">
        <v>171</v>
      </c>
      <c r="D439" s="37">
        <v>97.1569</v>
      </c>
    </row>
    <row r="440" ht="19.95" customHeight="1" spans="1:4">
      <c r="A440" s="45">
        <v>44908</v>
      </c>
      <c r="B440" s="33" t="s">
        <v>172</v>
      </c>
      <c r="C440" s="33" t="s">
        <v>171</v>
      </c>
      <c r="D440" s="37">
        <v>97.7337</v>
      </c>
    </row>
    <row r="441" ht="19.95" customHeight="1" spans="1:4">
      <c r="A441" s="45">
        <v>44907</v>
      </c>
      <c r="B441" s="33" t="s">
        <v>172</v>
      </c>
      <c r="C441" s="33" t="s">
        <v>171</v>
      </c>
      <c r="D441" s="37">
        <v>98.4266</v>
      </c>
    </row>
    <row r="442" ht="19.95" customHeight="1" spans="1:4">
      <c r="A442" s="45">
        <v>44904</v>
      </c>
      <c r="B442" s="33" t="s">
        <v>172</v>
      </c>
      <c r="C442" s="33" t="s">
        <v>171</v>
      </c>
      <c r="D442" s="37">
        <v>97.7147</v>
      </c>
    </row>
    <row r="443" ht="19.95" customHeight="1" spans="1:4">
      <c r="A443" s="45">
        <v>44903</v>
      </c>
      <c r="B443" s="33" t="s">
        <v>172</v>
      </c>
      <c r="C443" s="33" t="s">
        <v>171</v>
      </c>
      <c r="D443" s="37">
        <v>98.8427</v>
      </c>
    </row>
    <row r="444" ht="19.95" customHeight="1" spans="1:4">
      <c r="A444" s="45">
        <v>44902</v>
      </c>
      <c r="B444" s="33" t="s">
        <v>172</v>
      </c>
      <c r="C444" s="33" t="s">
        <v>171</v>
      </c>
      <c r="D444" s="37">
        <v>98.2028</v>
      </c>
    </row>
    <row r="445" ht="19.95" customHeight="1" spans="1:4">
      <c r="A445" s="45">
        <v>44901</v>
      </c>
      <c r="B445" s="33" t="s">
        <v>172</v>
      </c>
      <c r="C445" s="33" t="s">
        <v>171</v>
      </c>
      <c r="D445" s="37">
        <v>97.7252</v>
      </c>
    </row>
    <row r="446" ht="19.95" customHeight="1" spans="1:4">
      <c r="A446" s="45">
        <v>44900</v>
      </c>
      <c r="B446" s="33" t="s">
        <v>172</v>
      </c>
      <c r="C446" s="33" t="s">
        <v>171</v>
      </c>
      <c r="D446" s="37">
        <v>97.8448</v>
      </c>
    </row>
    <row r="447" ht="19.95" customHeight="1" spans="1:4">
      <c r="A447" s="45">
        <v>44897</v>
      </c>
      <c r="B447" s="33" t="s">
        <v>172</v>
      </c>
      <c r="C447" s="33" t="s">
        <v>171</v>
      </c>
      <c r="D447" s="37">
        <v>97.9406</v>
      </c>
    </row>
    <row r="448" ht="19.95" customHeight="1" spans="1:4">
      <c r="A448" s="45">
        <v>44896</v>
      </c>
      <c r="B448" s="33" t="s">
        <v>172</v>
      </c>
      <c r="C448" s="33" t="s">
        <v>171</v>
      </c>
      <c r="D448" s="37">
        <v>97.7458</v>
      </c>
    </row>
    <row r="449" ht="19.95" customHeight="1" spans="1:4">
      <c r="A449" s="45">
        <v>44895</v>
      </c>
      <c r="B449" s="33" t="s">
        <v>172</v>
      </c>
      <c r="C449" s="33" t="s">
        <v>171</v>
      </c>
      <c r="D449" s="37">
        <v>98.684</v>
      </c>
    </row>
    <row r="450" ht="19.95" customHeight="1" spans="1:4">
      <c r="A450" s="45">
        <v>44894</v>
      </c>
      <c r="B450" s="33" t="s">
        <v>172</v>
      </c>
      <c r="C450" s="33" t="s">
        <v>171</v>
      </c>
      <c r="D450" s="37">
        <v>97.913</v>
      </c>
    </row>
    <row r="451" ht="19.95" customHeight="1" spans="1:4">
      <c r="A451" s="45">
        <v>44893</v>
      </c>
      <c r="B451" s="33" t="s">
        <v>172</v>
      </c>
      <c r="C451" s="33" t="s">
        <v>171</v>
      </c>
      <c r="D451" s="37">
        <v>97.7816</v>
      </c>
    </row>
    <row r="452" ht="19.95" customHeight="1" spans="1:4">
      <c r="A452" s="45">
        <v>44890</v>
      </c>
      <c r="B452" s="33" t="s">
        <v>172</v>
      </c>
      <c r="C452" s="33" t="s">
        <v>171</v>
      </c>
      <c r="D452" s="37">
        <v>97.4487</v>
      </c>
    </row>
    <row r="453" ht="19.95" customHeight="1" spans="1:4">
      <c r="A453" s="45">
        <v>44889</v>
      </c>
      <c r="B453" s="33" t="s">
        <v>172</v>
      </c>
      <c r="C453" s="33" t="s">
        <v>171</v>
      </c>
      <c r="D453" s="37">
        <v>97.8065</v>
      </c>
    </row>
    <row r="454" ht="19.95" customHeight="1" spans="1:4">
      <c r="A454" s="45">
        <v>44888</v>
      </c>
      <c r="B454" s="33" t="s">
        <v>172</v>
      </c>
      <c r="C454" s="33" t="s">
        <v>171</v>
      </c>
      <c r="D454" s="37">
        <v>98.1199</v>
      </c>
    </row>
    <row r="455" ht="19.95" customHeight="1" spans="1:4">
      <c r="A455" s="45">
        <v>44887</v>
      </c>
      <c r="B455" s="33" t="s">
        <v>172</v>
      </c>
      <c r="C455" s="33" t="s">
        <v>171</v>
      </c>
      <c r="D455" s="37">
        <v>97.6284</v>
      </c>
    </row>
    <row r="456" ht="19.95" customHeight="1" spans="1:4">
      <c r="A456" s="45">
        <v>44886</v>
      </c>
      <c r="B456" s="33" t="s">
        <v>172</v>
      </c>
      <c r="C456" s="33" t="s">
        <v>171</v>
      </c>
      <c r="D456" s="37">
        <v>98.9312</v>
      </c>
    </row>
    <row r="457" ht="19.95" customHeight="1" spans="1:4">
      <c r="A457" s="45">
        <v>44883</v>
      </c>
      <c r="B457" s="33" t="s">
        <v>172</v>
      </c>
      <c r="C457" s="33" t="s">
        <v>171</v>
      </c>
      <c r="D457" s="37">
        <v>97.0133</v>
      </c>
    </row>
    <row r="458" ht="19.95" customHeight="1" spans="1:4">
      <c r="A458" s="45">
        <v>44882</v>
      </c>
      <c r="B458" s="33" t="s">
        <v>172</v>
      </c>
      <c r="C458" s="33" t="s">
        <v>171</v>
      </c>
      <c r="D458" s="37">
        <v>97.3691</v>
      </c>
    </row>
    <row r="459" ht="19.95" customHeight="1" spans="1:4">
      <c r="A459" s="45">
        <v>44881</v>
      </c>
      <c r="B459" s="33" t="s">
        <v>172</v>
      </c>
      <c r="C459" s="33" t="s">
        <v>171</v>
      </c>
      <c r="D459" s="37">
        <v>97.7753</v>
      </c>
    </row>
    <row r="460" ht="19.95" customHeight="1" spans="1:4">
      <c r="A460" s="45">
        <v>44880</v>
      </c>
      <c r="B460" s="33" t="s">
        <v>172</v>
      </c>
      <c r="C460" s="33" t="s">
        <v>171</v>
      </c>
      <c r="D460" s="37">
        <v>97.2956</v>
      </c>
    </row>
    <row r="461" ht="19.95" customHeight="1" spans="1:4">
      <c r="A461" s="45">
        <v>44879</v>
      </c>
      <c r="B461" s="33" t="s">
        <v>172</v>
      </c>
      <c r="C461" s="33" t="s">
        <v>171</v>
      </c>
      <c r="D461" s="37">
        <v>98.0404</v>
      </c>
    </row>
    <row r="462" ht="19.95" customHeight="1" spans="1:4">
      <c r="A462" s="45">
        <v>44876</v>
      </c>
      <c r="B462" s="33" t="s">
        <v>172</v>
      </c>
      <c r="C462" s="33" t="s">
        <v>171</v>
      </c>
      <c r="D462" s="37">
        <v>98.3211</v>
      </c>
    </row>
    <row r="463" ht="19.95" customHeight="1" spans="1:4">
      <c r="A463" s="45">
        <v>44875</v>
      </c>
      <c r="B463" s="33" t="s">
        <v>172</v>
      </c>
      <c r="C463" s="33" t="s">
        <v>171</v>
      </c>
      <c r="D463" s="37">
        <v>97.636</v>
      </c>
    </row>
    <row r="464" ht="19.95" customHeight="1" spans="1:4">
      <c r="A464" s="45">
        <v>44874</v>
      </c>
      <c r="B464" s="33" t="s">
        <v>172</v>
      </c>
      <c r="C464" s="33" t="s">
        <v>171</v>
      </c>
      <c r="D464" s="37">
        <v>97.1138</v>
      </c>
    </row>
    <row r="465" ht="19.95" customHeight="1" spans="1:4">
      <c r="A465" s="45">
        <v>44873</v>
      </c>
      <c r="B465" s="33" t="s">
        <v>172</v>
      </c>
      <c r="C465" s="33" t="s">
        <v>171</v>
      </c>
      <c r="D465" s="37">
        <v>97.7321</v>
      </c>
    </row>
    <row r="466" ht="19.95" customHeight="1" spans="1:4">
      <c r="A466" s="45">
        <v>44872</v>
      </c>
      <c r="B466" s="33" t="s">
        <v>172</v>
      </c>
      <c r="C466" s="33" t="s">
        <v>171</v>
      </c>
      <c r="D466" s="37">
        <v>97.7638</v>
      </c>
    </row>
    <row r="467" ht="19.95" customHeight="1" spans="1:4">
      <c r="A467" s="45">
        <v>44869</v>
      </c>
      <c r="B467" s="33" t="s">
        <v>172</v>
      </c>
      <c r="C467" s="33" t="s">
        <v>171</v>
      </c>
      <c r="D467" s="37">
        <v>97.8832</v>
      </c>
    </row>
    <row r="468" ht="19.95" customHeight="1" spans="1:4">
      <c r="A468" s="45">
        <v>44868</v>
      </c>
      <c r="B468" s="33" t="s">
        <v>172</v>
      </c>
      <c r="C468" s="33" t="s">
        <v>171</v>
      </c>
      <c r="D468" s="37">
        <v>98.2598</v>
      </c>
    </row>
    <row r="469" ht="19.95" customHeight="1" spans="1:4">
      <c r="A469" s="45">
        <v>44867</v>
      </c>
      <c r="B469" s="33" t="s">
        <v>172</v>
      </c>
      <c r="C469" s="33" t="s">
        <v>171</v>
      </c>
      <c r="D469" s="37">
        <v>97.7919</v>
      </c>
    </row>
    <row r="470" ht="19.95" customHeight="1" spans="1:4">
      <c r="A470" s="45">
        <v>44866</v>
      </c>
      <c r="B470" s="33" t="s">
        <v>172</v>
      </c>
      <c r="C470" s="33" t="s">
        <v>171</v>
      </c>
      <c r="D470" s="37">
        <v>97.6116</v>
      </c>
    </row>
    <row r="471" ht="19.95" customHeight="1" spans="1:4">
      <c r="A471" s="45">
        <v>44865</v>
      </c>
      <c r="B471" s="33" t="s">
        <v>172</v>
      </c>
      <c r="C471" s="33" t="s">
        <v>171</v>
      </c>
      <c r="D471" s="37">
        <v>98.7003</v>
      </c>
    </row>
    <row r="472" ht="19.95" customHeight="1" spans="1:4">
      <c r="A472" s="45">
        <v>44862</v>
      </c>
      <c r="B472" s="33" t="s">
        <v>172</v>
      </c>
      <c r="C472" s="33" t="s">
        <v>171</v>
      </c>
      <c r="D472" s="37">
        <v>97.403</v>
      </c>
    </row>
    <row r="473" ht="19.95" customHeight="1" spans="1:4">
      <c r="A473" s="45">
        <v>44861</v>
      </c>
      <c r="B473" s="33" t="s">
        <v>172</v>
      </c>
      <c r="C473" s="33" t="s">
        <v>171</v>
      </c>
      <c r="D473" s="37">
        <v>97.5515</v>
      </c>
    </row>
    <row r="474" ht="19.95" customHeight="1" spans="1:4">
      <c r="A474" s="45">
        <v>44860</v>
      </c>
      <c r="B474" s="33" t="s">
        <v>172</v>
      </c>
      <c r="C474" s="33" t="s">
        <v>171</v>
      </c>
      <c r="D474" s="37">
        <v>98.8463</v>
      </c>
    </row>
    <row r="475" ht="19.95" customHeight="1" spans="1:4">
      <c r="A475" s="45">
        <v>44859</v>
      </c>
      <c r="B475" s="33" t="s">
        <v>172</v>
      </c>
      <c r="C475" s="33" t="s">
        <v>171</v>
      </c>
      <c r="D475" s="37">
        <v>97.2093</v>
      </c>
    </row>
    <row r="476" ht="19.95" customHeight="1" spans="1:4">
      <c r="A476" s="45">
        <v>44858</v>
      </c>
      <c r="B476" s="33" t="s">
        <v>172</v>
      </c>
      <c r="C476" s="33" t="s">
        <v>171</v>
      </c>
      <c r="D476" s="37">
        <v>97.9751</v>
      </c>
    </row>
    <row r="477" ht="19.95" customHeight="1" spans="1:4">
      <c r="A477" s="45">
        <v>44855</v>
      </c>
      <c r="B477" s="33" t="s">
        <v>172</v>
      </c>
      <c r="C477" s="33" t="s">
        <v>171</v>
      </c>
      <c r="D477" s="37">
        <v>97.3234</v>
      </c>
    </row>
    <row r="478" ht="19.95" customHeight="1" spans="1:4">
      <c r="A478" s="45">
        <v>44854</v>
      </c>
      <c r="B478" s="33" t="s">
        <v>172</v>
      </c>
      <c r="C478" s="33" t="s">
        <v>171</v>
      </c>
      <c r="D478" s="37">
        <v>97.7114</v>
      </c>
    </row>
    <row r="479" ht="19.95" customHeight="1" spans="1:4">
      <c r="A479" s="45">
        <v>44853</v>
      </c>
      <c r="B479" s="33" t="s">
        <v>172</v>
      </c>
      <c r="C479" s="33" t="s">
        <v>171</v>
      </c>
      <c r="D479" s="37">
        <v>98.1375</v>
      </c>
    </row>
    <row r="480" ht="19.95" customHeight="1" spans="1:4">
      <c r="A480" s="45">
        <v>44852</v>
      </c>
      <c r="B480" s="33" t="s">
        <v>172</v>
      </c>
      <c r="C480" s="33" t="s">
        <v>171</v>
      </c>
      <c r="D480" s="37">
        <v>98.4201</v>
      </c>
    </row>
    <row r="481" ht="19.95" customHeight="1" spans="1:4">
      <c r="A481" s="45">
        <v>44851</v>
      </c>
      <c r="B481" s="33" t="s">
        <v>172</v>
      </c>
      <c r="C481" s="33" t="s">
        <v>171</v>
      </c>
      <c r="D481" s="37">
        <v>98.8968</v>
      </c>
    </row>
    <row r="482" ht="19.95" customHeight="1" spans="1:4">
      <c r="A482" s="45">
        <v>44848</v>
      </c>
      <c r="B482" s="33" t="s">
        <v>172</v>
      </c>
      <c r="C482" s="33" t="s">
        <v>171</v>
      </c>
      <c r="D482" s="37">
        <v>98.4735</v>
      </c>
    </row>
    <row r="483" ht="19.95" customHeight="1" spans="1:4">
      <c r="A483" s="45">
        <v>44847</v>
      </c>
      <c r="B483" s="33" t="s">
        <v>172</v>
      </c>
      <c r="C483" s="33" t="s">
        <v>171</v>
      </c>
      <c r="D483" s="37">
        <v>98.7844</v>
      </c>
    </row>
    <row r="484" ht="19.95" customHeight="1" spans="1:4">
      <c r="A484" s="45">
        <v>44846</v>
      </c>
      <c r="B484" s="33" t="s">
        <v>172</v>
      </c>
      <c r="C484" s="33" t="s">
        <v>171</v>
      </c>
      <c r="D484" s="37">
        <v>97.5442</v>
      </c>
    </row>
    <row r="485" ht="19.95" customHeight="1" spans="1:4">
      <c r="A485" s="45">
        <v>44845</v>
      </c>
      <c r="B485" s="33" t="s">
        <v>172</v>
      </c>
      <c r="C485" s="33" t="s">
        <v>171</v>
      </c>
      <c r="D485" s="37">
        <v>98.7408</v>
      </c>
    </row>
    <row r="486" ht="19.95" customHeight="1" spans="1:4">
      <c r="A486" s="45">
        <v>44844</v>
      </c>
      <c r="B486" s="33" t="s">
        <v>172</v>
      </c>
      <c r="C486" s="33" t="s">
        <v>171</v>
      </c>
      <c r="D486" s="37">
        <v>98.0616</v>
      </c>
    </row>
    <row r="487" ht="19.95" customHeight="1" spans="1:4">
      <c r="A487" s="45">
        <v>44841</v>
      </c>
      <c r="B487" s="33" t="s">
        <v>172</v>
      </c>
      <c r="C487" s="33" t="s">
        <v>171</v>
      </c>
      <c r="D487" s="37">
        <v>98.3514</v>
      </c>
    </row>
    <row r="488" ht="19.95" customHeight="1" spans="1:4">
      <c r="A488" s="45">
        <v>44840</v>
      </c>
      <c r="B488" s="33" t="s">
        <v>172</v>
      </c>
      <c r="C488" s="33" t="s">
        <v>171</v>
      </c>
      <c r="D488" s="37">
        <v>98.7747</v>
      </c>
    </row>
    <row r="489" ht="19.95" customHeight="1" spans="1:4">
      <c r="A489" s="45">
        <v>44839</v>
      </c>
      <c r="B489" s="33" t="s">
        <v>172</v>
      </c>
      <c r="C489" s="33" t="s">
        <v>171</v>
      </c>
      <c r="D489" s="37">
        <v>98.4776</v>
      </c>
    </row>
    <row r="490" ht="19.95" customHeight="1" spans="1:4">
      <c r="A490" s="45">
        <v>44838</v>
      </c>
      <c r="B490" s="33" t="s">
        <v>172</v>
      </c>
      <c r="C490" s="33" t="s">
        <v>171</v>
      </c>
      <c r="D490" s="37">
        <v>98.899</v>
      </c>
    </row>
    <row r="491" ht="19.95" customHeight="1" spans="1:4">
      <c r="A491" s="45">
        <v>44837</v>
      </c>
      <c r="B491" s="33" t="s">
        <v>172</v>
      </c>
      <c r="C491" s="33" t="s">
        <v>171</v>
      </c>
      <c r="D491" s="37">
        <v>98.699</v>
      </c>
    </row>
    <row r="492" ht="19.95" customHeight="1" spans="1:4">
      <c r="A492" s="45">
        <v>44834</v>
      </c>
      <c r="B492" s="33" t="s">
        <v>172</v>
      </c>
      <c r="C492" s="33" t="s">
        <v>171</v>
      </c>
      <c r="D492" s="37">
        <v>98.1408</v>
      </c>
    </row>
    <row r="493" ht="19.95" customHeight="1" spans="1:4">
      <c r="A493" s="45">
        <v>44833</v>
      </c>
      <c r="B493" s="33" t="s">
        <v>172</v>
      </c>
      <c r="C493" s="33" t="s">
        <v>171</v>
      </c>
      <c r="D493" s="37">
        <v>98.1877</v>
      </c>
    </row>
    <row r="494" ht="19.95" customHeight="1" spans="1:4">
      <c r="A494" s="45">
        <v>44832</v>
      </c>
      <c r="B494" s="33" t="s">
        <v>172</v>
      </c>
      <c r="C494" s="33" t="s">
        <v>171</v>
      </c>
      <c r="D494" s="37">
        <v>97.2381</v>
      </c>
    </row>
    <row r="495" ht="19.95" customHeight="1" spans="1:4">
      <c r="A495" s="45">
        <v>44831</v>
      </c>
      <c r="B495" s="33" t="s">
        <v>172</v>
      </c>
      <c r="C495" s="33" t="s">
        <v>171</v>
      </c>
      <c r="D495" s="37">
        <v>98.5903</v>
      </c>
    </row>
    <row r="496" ht="19.95" customHeight="1" spans="1:4">
      <c r="A496" s="45">
        <v>44830</v>
      </c>
      <c r="B496" s="33" t="s">
        <v>172</v>
      </c>
      <c r="C496" s="33" t="s">
        <v>171</v>
      </c>
      <c r="D496" s="37">
        <v>97.7916</v>
      </c>
    </row>
    <row r="497" ht="19.95" customHeight="1" spans="1:4">
      <c r="A497" s="45">
        <v>44827</v>
      </c>
      <c r="B497" s="33" t="s">
        <v>172</v>
      </c>
      <c r="C497" s="33" t="s">
        <v>171</v>
      </c>
      <c r="D497" s="37">
        <v>97.1085</v>
      </c>
    </row>
    <row r="498" ht="19.95" customHeight="1" spans="1:4">
      <c r="A498" s="45">
        <v>44826</v>
      </c>
      <c r="B498" s="33" t="s">
        <v>172</v>
      </c>
      <c r="C498" s="33" t="s">
        <v>171</v>
      </c>
      <c r="D498" s="37">
        <v>97.3123</v>
      </c>
    </row>
    <row r="499" ht="19.95" customHeight="1" spans="1:4">
      <c r="A499" s="45">
        <v>44825</v>
      </c>
      <c r="B499" s="33" t="s">
        <v>172</v>
      </c>
      <c r="C499" s="33" t="s">
        <v>171</v>
      </c>
      <c r="D499" s="37">
        <v>98.4866</v>
      </c>
    </row>
    <row r="500" ht="19.95" customHeight="1" spans="1:4">
      <c r="A500" s="45">
        <v>44824</v>
      </c>
      <c r="B500" s="33" t="s">
        <v>172</v>
      </c>
      <c r="C500" s="33" t="s">
        <v>171</v>
      </c>
      <c r="D500" s="37">
        <v>97.8601</v>
      </c>
    </row>
    <row r="501" ht="19.95" customHeight="1" spans="1:4">
      <c r="A501" s="45">
        <v>44823</v>
      </c>
      <c r="B501" s="33" t="s">
        <v>172</v>
      </c>
      <c r="C501" s="33" t="s">
        <v>171</v>
      </c>
      <c r="D501" s="37">
        <v>97.2918</v>
      </c>
    </row>
    <row r="502" ht="19.95" customHeight="1" spans="1:4">
      <c r="A502" s="45">
        <v>44820</v>
      </c>
      <c r="B502" s="33" t="s">
        <v>172</v>
      </c>
      <c r="C502" s="33" t="s">
        <v>171</v>
      </c>
      <c r="D502" s="37">
        <v>98.6161</v>
      </c>
    </row>
    <row r="503" ht="19.95" customHeight="1" spans="1:4">
      <c r="A503" s="45">
        <v>44819</v>
      </c>
      <c r="B503" s="33" t="s">
        <v>172</v>
      </c>
      <c r="C503" s="33" t="s">
        <v>171</v>
      </c>
      <c r="D503" s="37">
        <v>97.9555</v>
      </c>
    </row>
    <row r="504" ht="19.95" customHeight="1" spans="1:4">
      <c r="A504" s="45">
        <v>45169</v>
      </c>
      <c r="B504" s="33" t="s">
        <v>173</v>
      </c>
      <c r="C504" s="33" t="s">
        <v>171</v>
      </c>
      <c r="D504" s="37">
        <v>98.4875</v>
      </c>
    </row>
    <row r="505" ht="19.95" customHeight="1" spans="1:4">
      <c r="A505" s="45">
        <v>45168</v>
      </c>
      <c r="B505" s="33" t="s">
        <v>173</v>
      </c>
      <c r="C505" s="33" t="s">
        <v>171</v>
      </c>
      <c r="D505" s="37">
        <v>98.779</v>
      </c>
    </row>
    <row r="506" ht="19.95" customHeight="1" spans="1:4">
      <c r="A506" s="45">
        <v>45167</v>
      </c>
      <c r="B506" s="33" t="s">
        <v>173</v>
      </c>
      <c r="C506" s="33" t="s">
        <v>171</v>
      </c>
      <c r="D506" s="37">
        <v>98.6276</v>
      </c>
    </row>
    <row r="507" ht="19.95" customHeight="1" spans="1:4">
      <c r="A507" s="45">
        <v>45166</v>
      </c>
      <c r="B507" s="33" t="s">
        <v>173</v>
      </c>
      <c r="C507" s="33" t="s">
        <v>171</v>
      </c>
      <c r="D507" s="37">
        <v>98.7557</v>
      </c>
    </row>
    <row r="508" ht="19.95" customHeight="1" spans="1:4">
      <c r="A508" s="45">
        <v>45163</v>
      </c>
      <c r="B508" s="33" t="s">
        <v>173</v>
      </c>
      <c r="C508" s="33" t="s">
        <v>171</v>
      </c>
      <c r="D508" s="37">
        <v>98.8214</v>
      </c>
    </row>
    <row r="509" ht="19.95" customHeight="1" spans="1:4">
      <c r="A509" s="45">
        <v>45162</v>
      </c>
      <c r="B509" s="33" t="s">
        <v>173</v>
      </c>
      <c r="C509" s="33" t="s">
        <v>171</v>
      </c>
      <c r="D509" s="37">
        <v>97.8596</v>
      </c>
    </row>
    <row r="510" ht="19.95" customHeight="1" spans="1:4">
      <c r="A510" s="45">
        <v>45161</v>
      </c>
      <c r="B510" s="33" t="s">
        <v>173</v>
      </c>
      <c r="C510" s="33" t="s">
        <v>171</v>
      </c>
      <c r="D510" s="37">
        <v>98.2839</v>
      </c>
    </row>
    <row r="511" ht="19.95" customHeight="1" spans="1:4">
      <c r="A511" s="45">
        <v>45160</v>
      </c>
      <c r="B511" s="33" t="s">
        <v>173</v>
      </c>
      <c r="C511" s="33" t="s">
        <v>171</v>
      </c>
      <c r="D511" s="37">
        <v>97.6588</v>
      </c>
    </row>
    <row r="512" ht="19.95" customHeight="1" spans="1:4">
      <c r="A512" s="45">
        <v>45159</v>
      </c>
      <c r="B512" s="33" t="s">
        <v>173</v>
      </c>
      <c r="C512" s="33" t="s">
        <v>171</v>
      </c>
      <c r="D512" s="37">
        <v>98.7972</v>
      </c>
    </row>
    <row r="513" ht="19.95" customHeight="1" spans="1:4">
      <c r="A513" s="45">
        <v>45156</v>
      </c>
      <c r="B513" s="33" t="s">
        <v>173</v>
      </c>
      <c r="C513" s="33" t="s">
        <v>171</v>
      </c>
      <c r="D513" s="37">
        <v>98.9739</v>
      </c>
    </row>
    <row r="514" ht="19.95" customHeight="1" spans="1:4">
      <c r="A514" s="45">
        <v>45155</v>
      </c>
      <c r="B514" s="33" t="s">
        <v>173</v>
      </c>
      <c r="C514" s="33" t="s">
        <v>171</v>
      </c>
      <c r="D514" s="37">
        <v>98.5232</v>
      </c>
    </row>
    <row r="515" ht="19.95" customHeight="1" spans="1:4">
      <c r="A515" s="45">
        <v>45154</v>
      </c>
      <c r="B515" s="33" t="s">
        <v>173</v>
      </c>
      <c r="C515" s="33" t="s">
        <v>171</v>
      </c>
      <c r="D515" s="37">
        <v>98.0733</v>
      </c>
    </row>
    <row r="516" ht="19.95" customHeight="1" spans="1:4">
      <c r="A516" s="45">
        <v>45153</v>
      </c>
      <c r="B516" s="33" t="s">
        <v>173</v>
      </c>
      <c r="C516" s="33" t="s">
        <v>171</v>
      </c>
      <c r="D516" s="37">
        <v>98.5191</v>
      </c>
    </row>
    <row r="517" ht="19.95" customHeight="1" spans="1:4">
      <c r="A517" s="45">
        <v>45152</v>
      </c>
      <c r="B517" s="33" t="s">
        <v>173</v>
      </c>
      <c r="C517" s="33" t="s">
        <v>171</v>
      </c>
      <c r="D517" s="37">
        <v>97.822</v>
      </c>
    </row>
    <row r="518" ht="19.95" customHeight="1" spans="1:4">
      <c r="A518" s="45">
        <v>45149</v>
      </c>
      <c r="B518" s="33" t="s">
        <v>173</v>
      </c>
      <c r="C518" s="33" t="s">
        <v>171</v>
      </c>
      <c r="D518" s="37">
        <v>97.2066</v>
      </c>
    </row>
    <row r="519" ht="19.95" customHeight="1" spans="1:4">
      <c r="A519" s="45">
        <v>45148</v>
      </c>
      <c r="B519" s="33" t="s">
        <v>173</v>
      </c>
      <c r="C519" s="33" t="s">
        <v>171</v>
      </c>
      <c r="D519" s="37">
        <v>98.5306</v>
      </c>
    </row>
    <row r="520" ht="19.95" customHeight="1" spans="1:4">
      <c r="A520" s="45">
        <v>45147</v>
      </c>
      <c r="B520" s="33" t="s">
        <v>173</v>
      </c>
      <c r="C520" s="33" t="s">
        <v>171</v>
      </c>
      <c r="D520" s="37">
        <v>97.0499</v>
      </c>
    </row>
    <row r="521" ht="19.95" customHeight="1" spans="1:4">
      <c r="A521" s="45">
        <v>45146</v>
      </c>
      <c r="B521" s="33" t="s">
        <v>173</v>
      </c>
      <c r="C521" s="33" t="s">
        <v>171</v>
      </c>
      <c r="D521" s="37">
        <v>98.2438</v>
      </c>
    </row>
    <row r="522" ht="19.95" customHeight="1" spans="1:4">
      <c r="A522" s="45">
        <v>45145</v>
      </c>
      <c r="B522" s="33" t="s">
        <v>173</v>
      </c>
      <c r="C522" s="33" t="s">
        <v>171</v>
      </c>
      <c r="D522" s="37">
        <v>98.7302</v>
      </c>
    </row>
    <row r="523" ht="19.95" customHeight="1" spans="1:4">
      <c r="A523" s="45">
        <v>45142</v>
      </c>
      <c r="B523" s="33" t="s">
        <v>173</v>
      </c>
      <c r="C523" s="33" t="s">
        <v>171</v>
      </c>
      <c r="D523" s="37">
        <v>97.0976</v>
      </c>
    </row>
    <row r="524" ht="19.95" customHeight="1" spans="1:4">
      <c r="A524" s="45">
        <v>45141</v>
      </c>
      <c r="B524" s="33" t="s">
        <v>173</v>
      </c>
      <c r="C524" s="33" t="s">
        <v>171</v>
      </c>
      <c r="D524" s="37">
        <v>97.4244</v>
      </c>
    </row>
    <row r="525" ht="19.95" customHeight="1" spans="1:4">
      <c r="A525" s="45">
        <v>45140</v>
      </c>
      <c r="B525" s="33" t="s">
        <v>173</v>
      </c>
      <c r="C525" s="33" t="s">
        <v>171</v>
      </c>
      <c r="D525" s="37">
        <v>98.4294</v>
      </c>
    </row>
    <row r="526" ht="19.95" customHeight="1" spans="1:4">
      <c r="A526" s="45">
        <v>45139</v>
      </c>
      <c r="B526" s="33" t="s">
        <v>173</v>
      </c>
      <c r="C526" s="33" t="s">
        <v>171</v>
      </c>
      <c r="D526" s="37">
        <v>97.6413</v>
      </c>
    </row>
    <row r="527" ht="19.95" customHeight="1" spans="1:4">
      <c r="A527" s="45">
        <v>45138</v>
      </c>
      <c r="B527" s="33" t="s">
        <v>173</v>
      </c>
      <c r="C527" s="33" t="s">
        <v>171</v>
      </c>
      <c r="D527" s="37">
        <v>97.7774</v>
      </c>
    </row>
    <row r="528" ht="19.95" customHeight="1" spans="1:4">
      <c r="A528" s="45">
        <v>45135</v>
      </c>
      <c r="B528" s="33" t="s">
        <v>173</v>
      </c>
      <c r="C528" s="33" t="s">
        <v>171</v>
      </c>
      <c r="D528" s="37">
        <v>97.6968</v>
      </c>
    </row>
    <row r="529" ht="19.95" customHeight="1" spans="1:4">
      <c r="A529" s="45">
        <v>45134</v>
      </c>
      <c r="B529" s="33" t="s">
        <v>173</v>
      </c>
      <c r="C529" s="33" t="s">
        <v>171</v>
      </c>
      <c r="D529" s="37">
        <v>97.0251</v>
      </c>
    </row>
    <row r="530" ht="19.95" customHeight="1" spans="1:4">
      <c r="A530" s="45">
        <v>45133</v>
      </c>
      <c r="B530" s="33" t="s">
        <v>173</v>
      </c>
      <c r="C530" s="33" t="s">
        <v>171</v>
      </c>
      <c r="D530" s="37">
        <v>98.5719</v>
      </c>
    </row>
    <row r="531" ht="19.95" customHeight="1" spans="1:4">
      <c r="A531" s="45">
        <v>45132</v>
      </c>
      <c r="B531" s="33" t="s">
        <v>173</v>
      </c>
      <c r="C531" s="33" t="s">
        <v>171</v>
      </c>
      <c r="D531" s="37">
        <v>97.9604</v>
      </c>
    </row>
    <row r="532" ht="19.95" customHeight="1" spans="1:4">
      <c r="A532" s="45">
        <v>45131</v>
      </c>
      <c r="B532" s="33" t="s">
        <v>173</v>
      </c>
      <c r="C532" s="33" t="s">
        <v>171</v>
      </c>
      <c r="D532" s="37">
        <v>98.837</v>
      </c>
    </row>
    <row r="533" ht="19.95" customHeight="1" spans="1:4">
      <c r="A533" s="45">
        <v>45128</v>
      </c>
      <c r="B533" s="33" t="s">
        <v>173</v>
      </c>
      <c r="C533" s="33" t="s">
        <v>171</v>
      </c>
      <c r="D533" s="37">
        <v>98.6968</v>
      </c>
    </row>
    <row r="534" ht="19.95" customHeight="1" spans="1:4">
      <c r="A534" s="45">
        <v>45127</v>
      </c>
      <c r="B534" s="33" t="s">
        <v>173</v>
      </c>
      <c r="C534" s="33" t="s">
        <v>171</v>
      </c>
      <c r="D534" s="37">
        <v>97.7998</v>
      </c>
    </row>
    <row r="535" ht="19.95" customHeight="1" spans="1:4">
      <c r="A535" s="45">
        <v>45126</v>
      </c>
      <c r="B535" s="33" t="s">
        <v>173</v>
      </c>
      <c r="C535" s="33" t="s">
        <v>171</v>
      </c>
      <c r="D535" s="37">
        <v>98.9896</v>
      </c>
    </row>
    <row r="536" ht="19.95" customHeight="1" spans="1:4">
      <c r="A536" s="45">
        <v>45125</v>
      </c>
      <c r="B536" s="33" t="s">
        <v>173</v>
      </c>
      <c r="C536" s="33" t="s">
        <v>171</v>
      </c>
      <c r="D536" s="37">
        <v>97.2864</v>
      </c>
    </row>
    <row r="537" ht="19.95" customHeight="1" spans="1:4">
      <c r="A537" s="45">
        <v>45124</v>
      </c>
      <c r="B537" s="33" t="s">
        <v>173</v>
      </c>
      <c r="C537" s="33" t="s">
        <v>171</v>
      </c>
      <c r="D537" s="37">
        <v>97.7109</v>
      </c>
    </row>
    <row r="538" ht="19.95" customHeight="1" spans="1:4">
      <c r="A538" s="45">
        <v>45121</v>
      </c>
      <c r="B538" s="33" t="s">
        <v>173</v>
      </c>
      <c r="C538" s="33" t="s">
        <v>171</v>
      </c>
      <c r="D538" s="37">
        <v>98.7525</v>
      </c>
    </row>
    <row r="539" ht="19.95" customHeight="1" spans="1:4">
      <c r="A539" s="45">
        <v>45120</v>
      </c>
      <c r="B539" s="33" t="s">
        <v>173</v>
      </c>
      <c r="C539" s="33" t="s">
        <v>171</v>
      </c>
      <c r="D539" s="37">
        <v>98.9003</v>
      </c>
    </row>
    <row r="540" ht="19.95" customHeight="1" spans="1:4">
      <c r="A540" s="45">
        <v>45119</v>
      </c>
      <c r="B540" s="33" t="s">
        <v>173</v>
      </c>
      <c r="C540" s="33" t="s">
        <v>171</v>
      </c>
      <c r="D540" s="37">
        <v>98.9864</v>
      </c>
    </row>
    <row r="541" ht="19.95" customHeight="1" spans="1:4">
      <c r="A541" s="45">
        <v>45118</v>
      </c>
      <c r="B541" s="33" t="s">
        <v>173</v>
      </c>
      <c r="C541" s="33" t="s">
        <v>171</v>
      </c>
      <c r="D541" s="37">
        <v>97.0999</v>
      </c>
    </row>
    <row r="542" ht="19.95" customHeight="1" spans="1:4">
      <c r="A542" s="45">
        <v>45117</v>
      </c>
      <c r="B542" s="33" t="s">
        <v>173</v>
      </c>
      <c r="C542" s="33" t="s">
        <v>171</v>
      </c>
      <c r="D542" s="37">
        <v>98.7636</v>
      </c>
    </row>
    <row r="543" ht="19.95" customHeight="1" spans="1:4">
      <c r="A543" s="45">
        <v>45114</v>
      </c>
      <c r="B543" s="33" t="s">
        <v>173</v>
      </c>
      <c r="C543" s="33" t="s">
        <v>171</v>
      </c>
      <c r="D543" s="37">
        <v>97.3995</v>
      </c>
    </row>
    <row r="544" ht="19.95" customHeight="1" spans="1:4">
      <c r="A544" s="45">
        <v>45113</v>
      </c>
      <c r="B544" s="33" t="s">
        <v>173</v>
      </c>
      <c r="C544" s="33" t="s">
        <v>171</v>
      </c>
      <c r="D544" s="37">
        <v>98.692</v>
      </c>
    </row>
    <row r="545" ht="19.95" customHeight="1" spans="1:4">
      <c r="A545" s="45">
        <v>45112</v>
      </c>
      <c r="B545" s="33" t="s">
        <v>173</v>
      </c>
      <c r="C545" s="33" t="s">
        <v>171</v>
      </c>
      <c r="D545" s="37">
        <v>97.9704</v>
      </c>
    </row>
    <row r="546" ht="19.95" customHeight="1" spans="1:4">
      <c r="A546" s="45">
        <v>45111</v>
      </c>
      <c r="B546" s="33" t="s">
        <v>173</v>
      </c>
      <c r="C546" s="33" t="s">
        <v>171</v>
      </c>
      <c r="D546" s="37">
        <v>97.3966</v>
      </c>
    </row>
    <row r="547" ht="19.95" customHeight="1" spans="1:4">
      <c r="A547" s="45">
        <v>45110</v>
      </c>
      <c r="B547" s="33" t="s">
        <v>173</v>
      </c>
      <c r="C547" s="33" t="s">
        <v>171</v>
      </c>
      <c r="D547" s="37">
        <v>98.1452</v>
      </c>
    </row>
    <row r="548" ht="19.95" customHeight="1" spans="1:4">
      <c r="A548" s="45">
        <v>45107</v>
      </c>
      <c r="B548" s="33" t="s">
        <v>173</v>
      </c>
      <c r="C548" s="33" t="s">
        <v>171</v>
      </c>
      <c r="D548" s="37">
        <v>97.3835</v>
      </c>
    </row>
    <row r="549" ht="19.95" customHeight="1" spans="1:4">
      <c r="A549" s="45">
        <v>45106</v>
      </c>
      <c r="B549" s="33" t="s">
        <v>173</v>
      </c>
      <c r="C549" s="33" t="s">
        <v>171</v>
      </c>
      <c r="D549" s="37">
        <v>98.5196</v>
      </c>
    </row>
    <row r="550" ht="19.95" customHeight="1" spans="1:4">
      <c r="A550" s="45">
        <v>45105</v>
      </c>
      <c r="B550" s="33" t="s">
        <v>173</v>
      </c>
      <c r="C550" s="33" t="s">
        <v>171</v>
      </c>
      <c r="D550" s="37">
        <v>97.6474</v>
      </c>
    </row>
    <row r="551" ht="19.95" customHeight="1" spans="1:4">
      <c r="A551" s="45">
        <v>45104</v>
      </c>
      <c r="B551" s="33" t="s">
        <v>173</v>
      </c>
      <c r="C551" s="33" t="s">
        <v>171</v>
      </c>
      <c r="D551" s="37">
        <v>98.3893</v>
      </c>
    </row>
    <row r="552" ht="19.95" customHeight="1" spans="1:4">
      <c r="A552" s="45">
        <v>45103</v>
      </c>
      <c r="B552" s="33" t="s">
        <v>173</v>
      </c>
      <c r="C552" s="33" t="s">
        <v>171</v>
      </c>
      <c r="D552" s="37">
        <v>97.5878</v>
      </c>
    </row>
    <row r="553" ht="19.95" customHeight="1" spans="1:4">
      <c r="A553" s="45">
        <v>45100</v>
      </c>
      <c r="B553" s="33" t="s">
        <v>173</v>
      </c>
      <c r="C553" s="33" t="s">
        <v>171</v>
      </c>
      <c r="D553" s="37">
        <v>97.3201</v>
      </c>
    </row>
    <row r="554" ht="19.95" customHeight="1" spans="1:4">
      <c r="A554" s="45">
        <v>45099</v>
      </c>
      <c r="B554" s="33" t="s">
        <v>173</v>
      </c>
      <c r="C554" s="33" t="s">
        <v>171</v>
      </c>
      <c r="D554" s="37">
        <v>98.3379</v>
      </c>
    </row>
    <row r="555" ht="19.95" customHeight="1" spans="1:4">
      <c r="A555" s="45">
        <v>45098</v>
      </c>
      <c r="B555" s="33" t="s">
        <v>173</v>
      </c>
      <c r="C555" s="33" t="s">
        <v>171</v>
      </c>
      <c r="D555" s="37">
        <v>97.0458</v>
      </c>
    </row>
    <row r="556" ht="19.95" customHeight="1" spans="1:4">
      <c r="A556" s="45">
        <v>45097</v>
      </c>
      <c r="B556" s="33" t="s">
        <v>173</v>
      </c>
      <c r="C556" s="33" t="s">
        <v>171</v>
      </c>
      <c r="D556" s="37">
        <v>97.4225</v>
      </c>
    </row>
    <row r="557" ht="19.95" customHeight="1" spans="1:4">
      <c r="A557" s="45">
        <v>45096</v>
      </c>
      <c r="B557" s="33" t="s">
        <v>173</v>
      </c>
      <c r="C557" s="33" t="s">
        <v>171</v>
      </c>
      <c r="D557" s="37">
        <v>98.4378</v>
      </c>
    </row>
    <row r="558" ht="19.95" customHeight="1" spans="1:4">
      <c r="A558" s="45">
        <v>45093</v>
      </c>
      <c r="B558" s="33" t="s">
        <v>173</v>
      </c>
      <c r="C558" s="33" t="s">
        <v>171</v>
      </c>
      <c r="D558" s="37">
        <v>97.0136</v>
      </c>
    </row>
    <row r="559" ht="19.95" customHeight="1" spans="1:4">
      <c r="A559" s="45">
        <v>45092</v>
      </c>
      <c r="B559" s="33" t="s">
        <v>173</v>
      </c>
      <c r="C559" s="33" t="s">
        <v>171</v>
      </c>
      <c r="D559" s="37">
        <v>97.2484</v>
      </c>
    </row>
    <row r="560" ht="19.95" customHeight="1" spans="1:4">
      <c r="A560" s="45">
        <v>45091</v>
      </c>
      <c r="B560" s="33" t="s">
        <v>173</v>
      </c>
      <c r="C560" s="33" t="s">
        <v>171</v>
      </c>
      <c r="D560" s="37">
        <v>97.1756</v>
      </c>
    </row>
    <row r="561" ht="19.95" customHeight="1" spans="1:4">
      <c r="A561" s="45">
        <v>45090</v>
      </c>
      <c r="B561" s="33" t="s">
        <v>173</v>
      </c>
      <c r="C561" s="33" t="s">
        <v>171</v>
      </c>
      <c r="D561" s="37">
        <v>98.9436</v>
      </c>
    </row>
    <row r="562" ht="19.95" customHeight="1" spans="1:4">
      <c r="A562" s="45">
        <v>45089</v>
      </c>
      <c r="B562" s="33" t="s">
        <v>173</v>
      </c>
      <c r="C562" s="33" t="s">
        <v>171</v>
      </c>
      <c r="D562" s="37">
        <v>97.6583</v>
      </c>
    </row>
    <row r="563" ht="19.95" customHeight="1" spans="1:4">
      <c r="A563" s="45">
        <v>45086</v>
      </c>
      <c r="B563" s="33" t="s">
        <v>173</v>
      </c>
      <c r="C563" s="33" t="s">
        <v>171</v>
      </c>
      <c r="D563" s="37">
        <v>98.4576</v>
      </c>
    </row>
    <row r="564" ht="19.95" customHeight="1" spans="1:4">
      <c r="A564" s="45">
        <v>45085</v>
      </c>
      <c r="B564" s="33" t="s">
        <v>173</v>
      </c>
      <c r="C564" s="33" t="s">
        <v>171</v>
      </c>
      <c r="D564" s="37">
        <v>97.2321</v>
      </c>
    </row>
    <row r="565" ht="19.95" customHeight="1" spans="1:4">
      <c r="A565" s="45">
        <v>45084</v>
      </c>
      <c r="B565" s="33" t="s">
        <v>173</v>
      </c>
      <c r="C565" s="33" t="s">
        <v>171</v>
      </c>
      <c r="D565" s="37">
        <v>98.3824</v>
      </c>
    </row>
    <row r="566" ht="19.95" customHeight="1" spans="1:4">
      <c r="A566" s="45">
        <v>45083</v>
      </c>
      <c r="B566" s="33" t="s">
        <v>173</v>
      </c>
      <c r="C566" s="33" t="s">
        <v>171</v>
      </c>
      <c r="D566" s="37">
        <v>98.5363</v>
      </c>
    </row>
    <row r="567" ht="19.95" customHeight="1" spans="1:4">
      <c r="A567" s="45">
        <v>45082</v>
      </c>
      <c r="B567" s="33" t="s">
        <v>173</v>
      </c>
      <c r="C567" s="33" t="s">
        <v>171</v>
      </c>
      <c r="D567" s="37">
        <v>98.1817</v>
      </c>
    </row>
    <row r="568" ht="19.95" customHeight="1" spans="1:4">
      <c r="A568" s="45">
        <v>45079</v>
      </c>
      <c r="B568" s="33" t="s">
        <v>173</v>
      </c>
      <c r="C568" s="33" t="s">
        <v>171</v>
      </c>
      <c r="D568" s="37">
        <v>97.1614</v>
      </c>
    </row>
    <row r="569" ht="19.95" customHeight="1" spans="1:4">
      <c r="A569" s="45">
        <v>45078</v>
      </c>
      <c r="B569" s="33" t="s">
        <v>173</v>
      </c>
      <c r="C569" s="33" t="s">
        <v>171</v>
      </c>
      <c r="D569" s="37">
        <v>98.7619</v>
      </c>
    </row>
    <row r="570" ht="19.95" customHeight="1" spans="1:4">
      <c r="A570" s="45">
        <v>45077</v>
      </c>
      <c r="B570" s="33" t="s">
        <v>173</v>
      </c>
      <c r="C570" s="33" t="s">
        <v>171</v>
      </c>
      <c r="D570" s="37">
        <v>98.4773</v>
      </c>
    </row>
    <row r="571" ht="19.95" customHeight="1" spans="1:4">
      <c r="A571" s="45">
        <v>45076</v>
      </c>
      <c r="B571" s="33" t="s">
        <v>173</v>
      </c>
      <c r="C571" s="33" t="s">
        <v>171</v>
      </c>
      <c r="D571" s="37">
        <v>98.3739</v>
      </c>
    </row>
    <row r="572" ht="19.95" customHeight="1" spans="1:4">
      <c r="A572" s="45">
        <v>45075</v>
      </c>
      <c r="B572" s="33" t="s">
        <v>173</v>
      </c>
      <c r="C572" s="33" t="s">
        <v>171</v>
      </c>
      <c r="D572" s="37">
        <v>98.7772</v>
      </c>
    </row>
    <row r="573" ht="19.95" customHeight="1" spans="1:4">
      <c r="A573" s="45">
        <v>45072</v>
      </c>
      <c r="B573" s="33" t="s">
        <v>173</v>
      </c>
      <c r="C573" s="33" t="s">
        <v>171</v>
      </c>
      <c r="D573" s="37">
        <v>98.6229</v>
      </c>
    </row>
    <row r="574" ht="19.95" customHeight="1" spans="1:4">
      <c r="A574" s="45">
        <v>45071</v>
      </c>
      <c r="B574" s="33" t="s">
        <v>173</v>
      </c>
      <c r="C574" s="33" t="s">
        <v>171</v>
      </c>
      <c r="D574" s="37">
        <v>98.9149</v>
      </c>
    </row>
    <row r="575" ht="19.95" customHeight="1" spans="1:4">
      <c r="A575" s="45">
        <v>45070</v>
      </c>
      <c r="B575" s="33" t="s">
        <v>173</v>
      </c>
      <c r="C575" s="33" t="s">
        <v>171</v>
      </c>
      <c r="D575" s="37">
        <v>98.567</v>
      </c>
    </row>
    <row r="576" ht="19.95" customHeight="1" spans="1:4">
      <c r="A576" s="45">
        <v>45069</v>
      </c>
      <c r="B576" s="33" t="s">
        <v>173</v>
      </c>
      <c r="C576" s="33" t="s">
        <v>171</v>
      </c>
      <c r="D576" s="37">
        <v>98.9821</v>
      </c>
    </row>
    <row r="577" ht="19.95" customHeight="1" spans="1:4">
      <c r="A577" s="45">
        <v>45068</v>
      </c>
      <c r="B577" s="33" t="s">
        <v>173</v>
      </c>
      <c r="C577" s="33" t="s">
        <v>171</v>
      </c>
      <c r="D577" s="37">
        <v>97.7541</v>
      </c>
    </row>
    <row r="578" ht="19.95" customHeight="1" spans="1:4">
      <c r="A578" s="45">
        <v>45065</v>
      </c>
      <c r="B578" s="33" t="s">
        <v>173</v>
      </c>
      <c r="C578" s="33" t="s">
        <v>171</v>
      </c>
      <c r="D578" s="37">
        <v>97.9906</v>
      </c>
    </row>
    <row r="579" ht="19.95" customHeight="1" spans="1:4">
      <c r="A579" s="45">
        <v>45064</v>
      </c>
      <c r="B579" s="33" t="s">
        <v>173</v>
      </c>
      <c r="C579" s="33" t="s">
        <v>171</v>
      </c>
      <c r="D579" s="37">
        <v>98.8091</v>
      </c>
    </row>
    <row r="580" ht="19.95" customHeight="1" spans="1:4">
      <c r="A580" s="45">
        <v>45063</v>
      </c>
      <c r="B580" s="33" t="s">
        <v>173</v>
      </c>
      <c r="C580" s="33" t="s">
        <v>171</v>
      </c>
      <c r="D580" s="37">
        <v>97.2103</v>
      </c>
    </row>
    <row r="581" ht="19.95" customHeight="1" spans="1:4">
      <c r="A581" s="45">
        <v>45062</v>
      </c>
      <c r="B581" s="33" t="s">
        <v>173</v>
      </c>
      <c r="C581" s="33" t="s">
        <v>171</v>
      </c>
      <c r="D581" s="37">
        <v>98.1153</v>
      </c>
    </row>
    <row r="582" ht="19.95" customHeight="1" spans="1:4">
      <c r="A582" s="45">
        <v>45061</v>
      </c>
      <c r="B582" s="33" t="s">
        <v>173</v>
      </c>
      <c r="C582" s="33" t="s">
        <v>171</v>
      </c>
      <c r="D582" s="37">
        <v>98.0385</v>
      </c>
    </row>
    <row r="583" ht="19.95" customHeight="1" spans="1:4">
      <c r="A583" s="45">
        <v>45058</v>
      </c>
      <c r="B583" s="33" t="s">
        <v>173</v>
      </c>
      <c r="C583" s="33" t="s">
        <v>171</v>
      </c>
      <c r="D583" s="37">
        <v>98.4631</v>
      </c>
    </row>
    <row r="584" ht="19.95" customHeight="1" spans="1:4">
      <c r="A584" s="45">
        <v>45057</v>
      </c>
      <c r="B584" s="33" t="s">
        <v>173</v>
      </c>
      <c r="C584" s="33" t="s">
        <v>171</v>
      </c>
      <c r="D584" s="37">
        <v>97.2811</v>
      </c>
    </row>
    <row r="585" ht="19.95" customHeight="1" spans="1:4">
      <c r="A585" s="45">
        <v>45056</v>
      </c>
      <c r="B585" s="33" t="s">
        <v>173</v>
      </c>
      <c r="C585" s="33" t="s">
        <v>171</v>
      </c>
      <c r="D585" s="37">
        <v>97.5275</v>
      </c>
    </row>
    <row r="586" ht="19.95" customHeight="1" spans="1:4">
      <c r="A586" s="45">
        <v>45055</v>
      </c>
      <c r="B586" s="33" t="s">
        <v>173</v>
      </c>
      <c r="C586" s="33" t="s">
        <v>171</v>
      </c>
      <c r="D586" s="37">
        <v>98.7595</v>
      </c>
    </row>
    <row r="587" ht="19.95" customHeight="1" spans="1:4">
      <c r="A587" s="45">
        <v>45054</v>
      </c>
      <c r="B587" s="33" t="s">
        <v>173</v>
      </c>
      <c r="C587" s="33" t="s">
        <v>171</v>
      </c>
      <c r="D587" s="37">
        <v>97.9309</v>
      </c>
    </row>
    <row r="588" ht="19.95" customHeight="1" spans="1:4">
      <c r="A588" s="45">
        <v>45051</v>
      </c>
      <c r="B588" s="33" t="s">
        <v>173</v>
      </c>
      <c r="C588" s="33" t="s">
        <v>171</v>
      </c>
      <c r="D588" s="37">
        <v>98.4735</v>
      </c>
    </row>
    <row r="589" ht="19.95" customHeight="1" spans="1:4">
      <c r="A589" s="45">
        <v>45050</v>
      </c>
      <c r="B589" s="33" t="s">
        <v>173</v>
      </c>
      <c r="C589" s="33" t="s">
        <v>171</v>
      </c>
      <c r="D589" s="37">
        <v>97.698</v>
      </c>
    </row>
    <row r="590" ht="19.95" customHeight="1" spans="1:4">
      <c r="A590" s="45">
        <v>45049</v>
      </c>
      <c r="B590" s="33" t="s">
        <v>173</v>
      </c>
      <c r="C590" s="33" t="s">
        <v>171</v>
      </c>
      <c r="D590" s="37">
        <v>97.4005</v>
      </c>
    </row>
    <row r="591" ht="19.95" customHeight="1" spans="1:4">
      <c r="A591" s="45">
        <v>45048</v>
      </c>
      <c r="B591" s="33" t="s">
        <v>173</v>
      </c>
      <c r="C591" s="33" t="s">
        <v>171</v>
      </c>
      <c r="D591" s="37">
        <v>97.3673</v>
      </c>
    </row>
    <row r="592" ht="19.95" customHeight="1" spans="1:4">
      <c r="A592" s="45">
        <v>45047</v>
      </c>
      <c r="B592" s="33" t="s">
        <v>173</v>
      </c>
      <c r="C592" s="33" t="s">
        <v>171</v>
      </c>
      <c r="D592" s="37">
        <v>97.6368</v>
      </c>
    </row>
    <row r="593" ht="19.95" customHeight="1" spans="1:4">
      <c r="A593" s="45">
        <v>45044</v>
      </c>
      <c r="B593" s="33" t="s">
        <v>173</v>
      </c>
      <c r="C593" s="33" t="s">
        <v>171</v>
      </c>
      <c r="D593" s="37">
        <v>97.1376</v>
      </c>
    </row>
    <row r="594" ht="19.95" customHeight="1" spans="1:4">
      <c r="A594" s="45">
        <v>45043</v>
      </c>
      <c r="B594" s="33" t="s">
        <v>173</v>
      </c>
      <c r="C594" s="33" t="s">
        <v>171</v>
      </c>
      <c r="D594" s="37">
        <v>98.2498</v>
      </c>
    </row>
    <row r="595" ht="19.95" customHeight="1" spans="1:4">
      <c r="A595" s="45">
        <v>45042</v>
      </c>
      <c r="B595" s="33" t="s">
        <v>173</v>
      </c>
      <c r="C595" s="33" t="s">
        <v>171</v>
      </c>
      <c r="D595" s="37">
        <v>97.4435</v>
      </c>
    </row>
    <row r="596" ht="19.95" customHeight="1" spans="1:4">
      <c r="A596" s="45">
        <v>45041</v>
      </c>
      <c r="B596" s="33" t="s">
        <v>173</v>
      </c>
      <c r="C596" s="33" t="s">
        <v>171</v>
      </c>
      <c r="D596" s="37">
        <v>97.1494</v>
      </c>
    </row>
    <row r="597" ht="19.95" customHeight="1" spans="1:4">
      <c r="A597" s="45">
        <v>45040</v>
      </c>
      <c r="B597" s="33" t="s">
        <v>173</v>
      </c>
      <c r="C597" s="33" t="s">
        <v>171</v>
      </c>
      <c r="D597" s="37">
        <v>98.5366</v>
      </c>
    </row>
    <row r="598" ht="19.95" customHeight="1" spans="1:4">
      <c r="A598" s="45">
        <v>45037</v>
      </c>
      <c r="B598" s="33" t="s">
        <v>173</v>
      </c>
      <c r="C598" s="33" t="s">
        <v>171</v>
      </c>
      <c r="D598" s="37">
        <v>98.7615</v>
      </c>
    </row>
    <row r="599" ht="19.95" customHeight="1" spans="1:4">
      <c r="A599" s="45">
        <v>45036</v>
      </c>
      <c r="B599" s="33" t="s">
        <v>173</v>
      </c>
      <c r="C599" s="33" t="s">
        <v>171</v>
      </c>
      <c r="D599" s="37">
        <v>98.224</v>
      </c>
    </row>
    <row r="600" ht="19.95" customHeight="1" spans="1:4">
      <c r="A600" s="45">
        <v>45035</v>
      </c>
      <c r="B600" s="33" t="s">
        <v>173</v>
      </c>
      <c r="C600" s="33" t="s">
        <v>171</v>
      </c>
      <c r="D600" s="37">
        <v>98.5371</v>
      </c>
    </row>
    <row r="601" ht="19.95" customHeight="1" spans="1:4">
      <c r="A601" s="45">
        <v>45034</v>
      </c>
      <c r="B601" s="33" t="s">
        <v>173</v>
      </c>
      <c r="C601" s="33" t="s">
        <v>171</v>
      </c>
      <c r="D601" s="37">
        <v>97.1589</v>
      </c>
    </row>
    <row r="602" ht="19.95" customHeight="1" spans="1:4">
      <c r="A602" s="45">
        <v>45033</v>
      </c>
      <c r="B602" s="33" t="s">
        <v>173</v>
      </c>
      <c r="C602" s="33" t="s">
        <v>171</v>
      </c>
      <c r="D602" s="37">
        <v>98.6209</v>
      </c>
    </row>
    <row r="603" ht="19.95" customHeight="1" spans="1:4">
      <c r="A603" s="45">
        <v>45030</v>
      </c>
      <c r="B603" s="33" t="s">
        <v>173</v>
      </c>
      <c r="C603" s="33" t="s">
        <v>171</v>
      </c>
      <c r="D603" s="37">
        <v>97.2202</v>
      </c>
    </row>
    <row r="604" ht="19.95" customHeight="1" spans="1:4">
      <c r="A604" s="45">
        <v>45029</v>
      </c>
      <c r="B604" s="33" t="s">
        <v>173</v>
      </c>
      <c r="C604" s="33" t="s">
        <v>171</v>
      </c>
      <c r="D604" s="37">
        <v>98.5635</v>
      </c>
    </row>
    <row r="605" ht="19.95" customHeight="1" spans="1:4">
      <c r="A605" s="45">
        <v>45028</v>
      </c>
      <c r="B605" s="33" t="s">
        <v>173</v>
      </c>
      <c r="C605" s="33" t="s">
        <v>171</v>
      </c>
      <c r="D605" s="37">
        <v>97.8195</v>
      </c>
    </row>
    <row r="606" ht="19.95" customHeight="1" spans="1:4">
      <c r="A606" s="45">
        <v>45027</v>
      </c>
      <c r="B606" s="33" t="s">
        <v>173</v>
      </c>
      <c r="C606" s="33" t="s">
        <v>171</v>
      </c>
      <c r="D606" s="37">
        <v>97.0642</v>
      </c>
    </row>
    <row r="607" ht="19.95" customHeight="1" spans="1:4">
      <c r="A607" s="45">
        <v>45026</v>
      </c>
      <c r="B607" s="33" t="s">
        <v>173</v>
      </c>
      <c r="C607" s="33" t="s">
        <v>171</v>
      </c>
      <c r="D607" s="37">
        <v>98.6814</v>
      </c>
    </row>
    <row r="608" ht="19.95" customHeight="1" spans="1:4">
      <c r="A608" s="45">
        <v>45023</v>
      </c>
      <c r="B608" s="33" t="s">
        <v>173</v>
      </c>
      <c r="C608" s="33" t="s">
        <v>171</v>
      </c>
      <c r="D608" s="37">
        <v>97.6071</v>
      </c>
    </row>
    <row r="609" ht="19.95" customHeight="1" spans="1:4">
      <c r="A609" s="45">
        <v>45022</v>
      </c>
      <c r="B609" s="33" t="s">
        <v>173</v>
      </c>
      <c r="C609" s="33" t="s">
        <v>171</v>
      </c>
      <c r="D609" s="37">
        <v>97.0051</v>
      </c>
    </row>
    <row r="610" ht="19.95" customHeight="1" spans="1:4">
      <c r="A610" s="45">
        <v>45021</v>
      </c>
      <c r="B610" s="33" t="s">
        <v>173</v>
      </c>
      <c r="C610" s="33" t="s">
        <v>171</v>
      </c>
      <c r="D610" s="37">
        <v>98.7648</v>
      </c>
    </row>
    <row r="611" ht="19.95" customHeight="1" spans="1:4">
      <c r="A611" s="45">
        <v>45020</v>
      </c>
      <c r="B611" s="33" t="s">
        <v>173</v>
      </c>
      <c r="C611" s="33" t="s">
        <v>171</v>
      </c>
      <c r="D611" s="37">
        <v>97.1865</v>
      </c>
    </row>
    <row r="612" ht="19.95" customHeight="1" spans="1:4">
      <c r="A612" s="45">
        <v>45019</v>
      </c>
      <c r="B612" s="33" t="s">
        <v>173</v>
      </c>
      <c r="C612" s="33" t="s">
        <v>171</v>
      </c>
      <c r="D612" s="37">
        <v>97.1348</v>
      </c>
    </row>
    <row r="613" ht="19.95" customHeight="1" spans="1:4">
      <c r="A613" s="45">
        <v>45016</v>
      </c>
      <c r="B613" s="33" t="s">
        <v>173</v>
      </c>
      <c r="C613" s="33" t="s">
        <v>171</v>
      </c>
      <c r="D613" s="37">
        <v>97.7031</v>
      </c>
    </row>
    <row r="614" ht="19.95" customHeight="1" spans="1:4">
      <c r="A614" s="45">
        <v>45015</v>
      </c>
      <c r="B614" s="33" t="s">
        <v>173</v>
      </c>
      <c r="C614" s="33" t="s">
        <v>171</v>
      </c>
      <c r="D614" s="37">
        <v>97.5974</v>
      </c>
    </row>
    <row r="615" ht="19.95" customHeight="1" spans="1:4">
      <c r="A615" s="45">
        <v>45014</v>
      </c>
      <c r="B615" s="33" t="s">
        <v>173</v>
      </c>
      <c r="C615" s="33" t="s">
        <v>171</v>
      </c>
      <c r="D615" s="37">
        <v>97.6</v>
      </c>
    </row>
    <row r="616" ht="19.95" customHeight="1" spans="1:4">
      <c r="A616" s="45">
        <v>45013</v>
      </c>
      <c r="B616" s="33" t="s">
        <v>173</v>
      </c>
      <c r="C616" s="33" t="s">
        <v>171</v>
      </c>
      <c r="D616" s="37">
        <v>98.0857</v>
      </c>
    </row>
    <row r="617" ht="19.95" customHeight="1" spans="1:4">
      <c r="A617" s="45">
        <v>45012</v>
      </c>
      <c r="B617" s="33" t="s">
        <v>173</v>
      </c>
      <c r="C617" s="33" t="s">
        <v>171</v>
      </c>
      <c r="D617" s="37">
        <v>97.4991</v>
      </c>
    </row>
    <row r="618" ht="19.95" customHeight="1" spans="1:4">
      <c r="A618" s="45">
        <v>45009</v>
      </c>
      <c r="B618" s="33" t="s">
        <v>173</v>
      </c>
      <c r="C618" s="33" t="s">
        <v>171</v>
      </c>
      <c r="D618" s="37">
        <v>98.5953</v>
      </c>
    </row>
    <row r="619" ht="19.95" customHeight="1" spans="1:4">
      <c r="A619" s="45">
        <v>45008</v>
      </c>
      <c r="B619" s="33" t="s">
        <v>173</v>
      </c>
      <c r="C619" s="33" t="s">
        <v>171</v>
      </c>
      <c r="D619" s="37">
        <v>98.4525</v>
      </c>
    </row>
    <row r="620" ht="19.95" customHeight="1" spans="1:4">
      <c r="A620" s="45">
        <v>45007</v>
      </c>
      <c r="B620" s="33" t="s">
        <v>173</v>
      </c>
      <c r="C620" s="33" t="s">
        <v>171</v>
      </c>
      <c r="D620" s="37">
        <v>98.9782</v>
      </c>
    </row>
    <row r="621" ht="19.95" customHeight="1" spans="1:4">
      <c r="A621" s="45">
        <v>45006</v>
      </c>
      <c r="B621" s="33" t="s">
        <v>173</v>
      </c>
      <c r="C621" s="33" t="s">
        <v>171</v>
      </c>
      <c r="D621" s="37">
        <v>97.5071</v>
      </c>
    </row>
    <row r="622" ht="19.95" customHeight="1" spans="1:4">
      <c r="A622" s="45">
        <v>45005</v>
      </c>
      <c r="B622" s="33" t="s">
        <v>173</v>
      </c>
      <c r="C622" s="33" t="s">
        <v>171</v>
      </c>
      <c r="D622" s="37">
        <v>97.4097</v>
      </c>
    </row>
    <row r="623" ht="19.95" customHeight="1" spans="1:4">
      <c r="A623" s="45">
        <v>45002</v>
      </c>
      <c r="B623" s="33" t="s">
        <v>173</v>
      </c>
      <c r="C623" s="33" t="s">
        <v>171</v>
      </c>
      <c r="D623" s="37">
        <v>98.8104</v>
      </c>
    </row>
    <row r="624" ht="19.95" customHeight="1" spans="1:4">
      <c r="A624" s="45">
        <v>45001</v>
      </c>
      <c r="B624" s="33" t="s">
        <v>173</v>
      </c>
      <c r="C624" s="33" t="s">
        <v>171</v>
      </c>
      <c r="D624" s="37">
        <v>97.5515</v>
      </c>
    </row>
    <row r="625" ht="19.95" customHeight="1" spans="1:4">
      <c r="A625" s="45">
        <v>45000</v>
      </c>
      <c r="B625" s="33" t="s">
        <v>173</v>
      </c>
      <c r="C625" s="33" t="s">
        <v>171</v>
      </c>
      <c r="D625" s="37">
        <v>98.6937</v>
      </c>
    </row>
    <row r="626" ht="19.95" customHeight="1" spans="1:4">
      <c r="A626" s="45">
        <v>44999</v>
      </c>
      <c r="B626" s="33" t="s">
        <v>173</v>
      </c>
      <c r="C626" s="33" t="s">
        <v>171</v>
      </c>
      <c r="D626" s="37">
        <v>97.5871</v>
      </c>
    </row>
    <row r="627" ht="19.95" customHeight="1" spans="1:4">
      <c r="A627" s="45">
        <v>44998</v>
      </c>
      <c r="B627" s="33" t="s">
        <v>173</v>
      </c>
      <c r="C627" s="33" t="s">
        <v>171</v>
      </c>
      <c r="D627" s="37">
        <v>97.6959</v>
      </c>
    </row>
    <row r="628" ht="19.95" customHeight="1" spans="1:4">
      <c r="A628" s="45">
        <v>44995</v>
      </c>
      <c r="B628" s="33" t="s">
        <v>173</v>
      </c>
      <c r="C628" s="33" t="s">
        <v>171</v>
      </c>
      <c r="D628" s="37">
        <v>98.7555</v>
      </c>
    </row>
    <row r="629" ht="19.95" customHeight="1" spans="1:4">
      <c r="A629" s="45">
        <v>44994</v>
      </c>
      <c r="B629" s="33" t="s">
        <v>173</v>
      </c>
      <c r="C629" s="33" t="s">
        <v>171</v>
      </c>
      <c r="D629" s="37">
        <v>97.1598</v>
      </c>
    </row>
    <row r="630" ht="19.95" customHeight="1" spans="1:4">
      <c r="A630" s="45">
        <v>44993</v>
      </c>
      <c r="B630" s="33" t="s">
        <v>173</v>
      </c>
      <c r="C630" s="33" t="s">
        <v>171</v>
      </c>
      <c r="D630" s="37">
        <v>98.974</v>
      </c>
    </row>
    <row r="631" ht="19.95" customHeight="1" spans="1:4">
      <c r="A631" s="45">
        <v>44992</v>
      </c>
      <c r="B631" s="33" t="s">
        <v>173</v>
      </c>
      <c r="C631" s="33" t="s">
        <v>171</v>
      </c>
      <c r="D631" s="37">
        <v>98.1208</v>
      </c>
    </row>
    <row r="632" ht="19.95" customHeight="1" spans="1:4">
      <c r="A632" s="45">
        <v>44991</v>
      </c>
      <c r="B632" s="33" t="s">
        <v>173</v>
      </c>
      <c r="C632" s="33" t="s">
        <v>171</v>
      </c>
      <c r="D632" s="37">
        <v>98.9</v>
      </c>
    </row>
    <row r="633" ht="19.95" customHeight="1" spans="1:4">
      <c r="A633" s="45">
        <v>44988</v>
      </c>
      <c r="B633" s="33" t="s">
        <v>173</v>
      </c>
      <c r="C633" s="33" t="s">
        <v>171</v>
      </c>
      <c r="D633" s="37">
        <v>98.9417</v>
      </c>
    </row>
    <row r="634" ht="19.95" customHeight="1" spans="1:4">
      <c r="A634" s="45">
        <v>44987</v>
      </c>
      <c r="B634" s="33" t="s">
        <v>173</v>
      </c>
      <c r="C634" s="33" t="s">
        <v>171</v>
      </c>
      <c r="D634" s="37">
        <v>97.5645</v>
      </c>
    </row>
    <row r="635" ht="19.95" customHeight="1" spans="1:4">
      <c r="A635" s="45">
        <v>44986</v>
      </c>
      <c r="B635" s="33" t="s">
        <v>173</v>
      </c>
      <c r="C635" s="33" t="s">
        <v>171</v>
      </c>
      <c r="D635" s="37">
        <v>98.7952</v>
      </c>
    </row>
    <row r="636" ht="19.95" customHeight="1" spans="1:4">
      <c r="A636" s="45">
        <v>44985</v>
      </c>
      <c r="B636" s="33" t="s">
        <v>173</v>
      </c>
      <c r="C636" s="33" t="s">
        <v>171</v>
      </c>
      <c r="D636" s="37">
        <v>98.7774</v>
      </c>
    </row>
    <row r="637" ht="19.95" customHeight="1" spans="1:4">
      <c r="A637" s="45">
        <v>44984</v>
      </c>
      <c r="B637" s="33" t="s">
        <v>173</v>
      </c>
      <c r="C637" s="33" t="s">
        <v>171</v>
      </c>
      <c r="D637" s="37">
        <v>97.8936</v>
      </c>
    </row>
    <row r="638" ht="19.95" customHeight="1" spans="1:4">
      <c r="A638" s="45">
        <v>44981</v>
      </c>
      <c r="B638" s="33" t="s">
        <v>173</v>
      </c>
      <c r="C638" s="33" t="s">
        <v>171</v>
      </c>
      <c r="D638" s="37">
        <v>98.101</v>
      </c>
    </row>
    <row r="639" ht="19.95" customHeight="1" spans="1:4">
      <c r="A639" s="45">
        <v>44980</v>
      </c>
      <c r="B639" s="33" t="s">
        <v>173</v>
      </c>
      <c r="C639" s="33" t="s">
        <v>171</v>
      </c>
      <c r="D639" s="37">
        <v>97.5752</v>
      </c>
    </row>
    <row r="640" ht="19.95" customHeight="1" spans="1:4">
      <c r="A640" s="45">
        <v>44979</v>
      </c>
      <c r="B640" s="33" t="s">
        <v>173</v>
      </c>
      <c r="C640" s="33" t="s">
        <v>171</v>
      </c>
      <c r="D640" s="37">
        <v>97.5698</v>
      </c>
    </row>
    <row r="641" ht="19.95" customHeight="1" spans="1:4">
      <c r="A641" s="45">
        <v>44978</v>
      </c>
      <c r="B641" s="33" t="s">
        <v>173</v>
      </c>
      <c r="C641" s="33" t="s">
        <v>171</v>
      </c>
      <c r="D641" s="37">
        <v>97.2161</v>
      </c>
    </row>
    <row r="642" ht="19.95" customHeight="1" spans="1:4">
      <c r="A642" s="45">
        <v>44977</v>
      </c>
      <c r="B642" s="33" t="s">
        <v>173</v>
      </c>
      <c r="C642" s="33" t="s">
        <v>171</v>
      </c>
      <c r="D642" s="37">
        <v>97.741</v>
      </c>
    </row>
    <row r="643" ht="19.95" customHeight="1" spans="1:4">
      <c r="A643" s="45">
        <v>44974</v>
      </c>
      <c r="B643" s="33" t="s">
        <v>173</v>
      </c>
      <c r="C643" s="33" t="s">
        <v>171</v>
      </c>
      <c r="D643" s="37">
        <v>97.7115</v>
      </c>
    </row>
    <row r="644" ht="19.95" customHeight="1" spans="1:4">
      <c r="A644" s="45">
        <v>44973</v>
      </c>
      <c r="B644" s="33" t="s">
        <v>173</v>
      </c>
      <c r="C644" s="33" t="s">
        <v>171</v>
      </c>
      <c r="D644" s="37">
        <v>98.3547</v>
      </c>
    </row>
    <row r="645" ht="19.95" customHeight="1" spans="1:4">
      <c r="A645" s="45">
        <v>44972</v>
      </c>
      <c r="B645" s="33" t="s">
        <v>173</v>
      </c>
      <c r="C645" s="33" t="s">
        <v>171</v>
      </c>
      <c r="D645" s="37">
        <v>98.19</v>
      </c>
    </row>
    <row r="646" ht="19.95" customHeight="1" spans="1:4">
      <c r="A646" s="45">
        <v>44971</v>
      </c>
      <c r="B646" s="33" t="s">
        <v>173</v>
      </c>
      <c r="C646" s="33" t="s">
        <v>171</v>
      </c>
      <c r="D646" s="37">
        <v>98.1039</v>
      </c>
    </row>
    <row r="647" ht="19.95" customHeight="1" spans="1:4">
      <c r="A647" s="45">
        <v>44970</v>
      </c>
      <c r="B647" s="33" t="s">
        <v>173</v>
      </c>
      <c r="C647" s="33" t="s">
        <v>171</v>
      </c>
      <c r="D647" s="37">
        <v>98.9608</v>
      </c>
    </row>
    <row r="648" ht="19.95" customHeight="1" spans="1:4">
      <c r="A648" s="45">
        <v>44967</v>
      </c>
      <c r="B648" s="33" t="s">
        <v>173</v>
      </c>
      <c r="C648" s="33" t="s">
        <v>171</v>
      </c>
      <c r="D648" s="37">
        <v>97.0193</v>
      </c>
    </row>
    <row r="649" ht="19.95" customHeight="1" spans="1:4">
      <c r="A649" s="45">
        <v>44966</v>
      </c>
      <c r="B649" s="33" t="s">
        <v>173</v>
      </c>
      <c r="C649" s="33" t="s">
        <v>171</v>
      </c>
      <c r="D649" s="37">
        <v>98.6809</v>
      </c>
    </row>
    <row r="650" ht="19.95" customHeight="1" spans="1:4">
      <c r="A650" s="45">
        <v>44965</v>
      </c>
      <c r="B650" s="33" t="s">
        <v>173</v>
      </c>
      <c r="C650" s="33" t="s">
        <v>171</v>
      </c>
      <c r="D650" s="37">
        <v>98.0078</v>
      </c>
    </row>
    <row r="651" ht="19.95" customHeight="1" spans="1:4">
      <c r="A651" s="45">
        <v>44964</v>
      </c>
      <c r="B651" s="33" t="s">
        <v>173</v>
      </c>
      <c r="C651" s="33" t="s">
        <v>171</v>
      </c>
      <c r="D651" s="37">
        <v>98.6228</v>
      </c>
    </row>
    <row r="652" ht="19.95" customHeight="1" spans="1:4">
      <c r="A652" s="45">
        <v>44963</v>
      </c>
      <c r="B652" s="33" t="s">
        <v>173</v>
      </c>
      <c r="C652" s="33" t="s">
        <v>171</v>
      </c>
      <c r="D652" s="37">
        <v>97.3999</v>
      </c>
    </row>
    <row r="653" ht="19.95" customHeight="1" spans="1:4">
      <c r="A653" s="45">
        <v>44960</v>
      </c>
      <c r="B653" s="33" t="s">
        <v>173</v>
      </c>
      <c r="C653" s="33" t="s">
        <v>171</v>
      </c>
      <c r="D653" s="37">
        <v>98.9752</v>
      </c>
    </row>
    <row r="654" ht="19.95" customHeight="1" spans="1:4">
      <c r="A654" s="45">
        <v>44959</v>
      </c>
      <c r="B654" s="33" t="s">
        <v>173</v>
      </c>
      <c r="C654" s="33" t="s">
        <v>171</v>
      </c>
      <c r="D654" s="37">
        <v>98.2119</v>
      </c>
    </row>
    <row r="655" ht="19.95" customHeight="1" spans="1:4">
      <c r="A655" s="45">
        <v>44958</v>
      </c>
      <c r="B655" s="33" t="s">
        <v>173</v>
      </c>
      <c r="C655" s="33" t="s">
        <v>171</v>
      </c>
      <c r="D655" s="37">
        <v>98.5662</v>
      </c>
    </row>
    <row r="656" ht="19.95" customHeight="1" spans="1:4">
      <c r="A656" s="45">
        <v>44957</v>
      </c>
      <c r="B656" s="33" t="s">
        <v>173</v>
      </c>
      <c r="C656" s="33" t="s">
        <v>171</v>
      </c>
      <c r="D656" s="37">
        <v>98.4534</v>
      </c>
    </row>
    <row r="657" ht="19.95" customHeight="1" spans="1:4">
      <c r="A657" s="45">
        <v>44956</v>
      </c>
      <c r="B657" s="33" t="s">
        <v>173</v>
      </c>
      <c r="C657" s="33" t="s">
        <v>171</v>
      </c>
      <c r="D657" s="37">
        <v>97.5108</v>
      </c>
    </row>
    <row r="658" ht="19.95" customHeight="1" spans="1:4">
      <c r="A658" s="45">
        <v>44953</v>
      </c>
      <c r="B658" s="33" t="s">
        <v>173</v>
      </c>
      <c r="C658" s="33" t="s">
        <v>171</v>
      </c>
      <c r="D658" s="37">
        <v>98.4734</v>
      </c>
    </row>
    <row r="659" ht="19.95" customHeight="1" spans="1:4">
      <c r="A659" s="45">
        <v>44952</v>
      </c>
      <c r="B659" s="33" t="s">
        <v>173</v>
      </c>
      <c r="C659" s="33" t="s">
        <v>171</v>
      </c>
      <c r="D659" s="37">
        <v>97.3052</v>
      </c>
    </row>
    <row r="660" ht="19.95" customHeight="1" spans="1:4">
      <c r="A660" s="45">
        <v>44951</v>
      </c>
      <c r="B660" s="33" t="s">
        <v>173</v>
      </c>
      <c r="C660" s="33" t="s">
        <v>171</v>
      </c>
      <c r="D660" s="37">
        <v>98.2792</v>
      </c>
    </row>
    <row r="661" ht="19.95" customHeight="1" spans="1:4">
      <c r="A661" s="45">
        <v>44950</v>
      </c>
      <c r="B661" s="33" t="s">
        <v>173</v>
      </c>
      <c r="C661" s="33" t="s">
        <v>171</v>
      </c>
      <c r="D661" s="37">
        <v>98.0652</v>
      </c>
    </row>
    <row r="662" ht="19.95" customHeight="1" spans="1:4">
      <c r="A662" s="45">
        <v>44949</v>
      </c>
      <c r="B662" s="33" t="s">
        <v>173</v>
      </c>
      <c r="C662" s="33" t="s">
        <v>171</v>
      </c>
      <c r="D662" s="37">
        <v>98.2348</v>
      </c>
    </row>
    <row r="663" ht="19.95" customHeight="1" spans="1:4">
      <c r="A663" s="45">
        <v>44946</v>
      </c>
      <c r="B663" s="33" t="s">
        <v>173</v>
      </c>
      <c r="C663" s="33" t="s">
        <v>171</v>
      </c>
      <c r="D663" s="37">
        <v>97.1889</v>
      </c>
    </row>
    <row r="664" ht="19.95" customHeight="1" spans="1:4">
      <c r="A664" s="45">
        <v>44945</v>
      </c>
      <c r="B664" s="33" t="s">
        <v>173</v>
      </c>
      <c r="C664" s="33" t="s">
        <v>171</v>
      </c>
      <c r="D664" s="37">
        <v>98.7996</v>
      </c>
    </row>
    <row r="665" ht="19.95" customHeight="1" spans="1:4">
      <c r="A665" s="45">
        <v>44944</v>
      </c>
      <c r="B665" s="33" t="s">
        <v>173</v>
      </c>
      <c r="C665" s="33" t="s">
        <v>171</v>
      </c>
      <c r="D665" s="37">
        <v>98.9621</v>
      </c>
    </row>
    <row r="666" ht="19.95" customHeight="1" spans="1:4">
      <c r="A666" s="45">
        <v>44943</v>
      </c>
      <c r="B666" s="33" t="s">
        <v>173</v>
      </c>
      <c r="C666" s="33" t="s">
        <v>171</v>
      </c>
      <c r="D666" s="37">
        <v>97.2521</v>
      </c>
    </row>
    <row r="667" ht="19.95" customHeight="1" spans="1:4">
      <c r="A667" s="45">
        <v>44942</v>
      </c>
      <c r="B667" s="33" t="s">
        <v>173</v>
      </c>
      <c r="C667" s="33" t="s">
        <v>171</v>
      </c>
      <c r="D667" s="37">
        <v>97.767</v>
      </c>
    </row>
    <row r="668" ht="19.95" customHeight="1" spans="1:4">
      <c r="A668" s="45">
        <v>44939</v>
      </c>
      <c r="B668" s="33" t="s">
        <v>173</v>
      </c>
      <c r="C668" s="33" t="s">
        <v>171</v>
      </c>
      <c r="D668" s="37">
        <v>97.9135</v>
      </c>
    </row>
    <row r="669" ht="19.95" customHeight="1" spans="1:4">
      <c r="A669" s="45">
        <v>44938</v>
      </c>
      <c r="B669" s="33" t="s">
        <v>173</v>
      </c>
      <c r="C669" s="33" t="s">
        <v>171</v>
      </c>
      <c r="D669" s="37">
        <v>97.8612</v>
      </c>
    </row>
    <row r="670" ht="19.95" customHeight="1" spans="1:4">
      <c r="A670" s="45">
        <v>44937</v>
      </c>
      <c r="B670" s="33" t="s">
        <v>173</v>
      </c>
      <c r="C670" s="33" t="s">
        <v>171</v>
      </c>
      <c r="D670" s="37">
        <v>97.4767</v>
      </c>
    </row>
    <row r="671" ht="19.95" customHeight="1" spans="1:4">
      <c r="A671" s="45">
        <v>44936</v>
      </c>
      <c r="B671" s="33" t="s">
        <v>173</v>
      </c>
      <c r="C671" s="33" t="s">
        <v>171</v>
      </c>
      <c r="D671" s="37">
        <v>97.3934</v>
      </c>
    </row>
    <row r="672" ht="19.95" customHeight="1" spans="1:4">
      <c r="A672" s="45">
        <v>44935</v>
      </c>
      <c r="B672" s="33" t="s">
        <v>173</v>
      </c>
      <c r="C672" s="33" t="s">
        <v>171</v>
      </c>
      <c r="D672" s="37">
        <v>98.9351</v>
      </c>
    </row>
    <row r="673" ht="19.95" customHeight="1" spans="1:4">
      <c r="A673" s="45">
        <v>44932</v>
      </c>
      <c r="B673" s="33" t="s">
        <v>173</v>
      </c>
      <c r="C673" s="33" t="s">
        <v>171</v>
      </c>
      <c r="D673" s="37">
        <v>98.6923</v>
      </c>
    </row>
    <row r="674" ht="19.95" customHeight="1" spans="1:4">
      <c r="A674" s="45">
        <v>44931</v>
      </c>
      <c r="B674" s="33" t="s">
        <v>173</v>
      </c>
      <c r="C674" s="33" t="s">
        <v>171</v>
      </c>
      <c r="D674" s="37">
        <v>98.5038</v>
      </c>
    </row>
    <row r="675" ht="19.95" customHeight="1" spans="1:4">
      <c r="A675" s="45">
        <v>44930</v>
      </c>
      <c r="B675" s="33" t="s">
        <v>173</v>
      </c>
      <c r="C675" s="33" t="s">
        <v>171</v>
      </c>
      <c r="D675" s="37">
        <v>98.1308</v>
      </c>
    </row>
    <row r="676" ht="19.95" customHeight="1" spans="1:4">
      <c r="A676" s="45">
        <v>44929</v>
      </c>
      <c r="B676" s="33" t="s">
        <v>173</v>
      </c>
      <c r="C676" s="33" t="s">
        <v>171</v>
      </c>
      <c r="D676" s="37">
        <v>98.1301</v>
      </c>
    </row>
    <row r="677" ht="19.95" customHeight="1" spans="1:4">
      <c r="A677" s="45">
        <v>44928</v>
      </c>
      <c r="B677" s="33" t="s">
        <v>173</v>
      </c>
      <c r="C677" s="33" t="s">
        <v>171</v>
      </c>
      <c r="D677" s="37">
        <v>98.2951</v>
      </c>
    </row>
    <row r="678" ht="19.95" customHeight="1" spans="1:4">
      <c r="A678" s="45">
        <v>44925</v>
      </c>
      <c r="B678" s="33" t="s">
        <v>173</v>
      </c>
      <c r="C678" s="33" t="s">
        <v>171</v>
      </c>
      <c r="D678" s="37">
        <v>97.9001</v>
      </c>
    </row>
    <row r="679" ht="19.95" customHeight="1" spans="1:4">
      <c r="A679" s="45">
        <v>44924</v>
      </c>
      <c r="B679" s="33" t="s">
        <v>173</v>
      </c>
      <c r="C679" s="33" t="s">
        <v>171</v>
      </c>
      <c r="D679" s="37">
        <v>98.0186</v>
      </c>
    </row>
    <row r="680" ht="19.95" customHeight="1" spans="1:4">
      <c r="A680" s="45">
        <v>44923</v>
      </c>
      <c r="B680" s="33" t="s">
        <v>173</v>
      </c>
      <c r="C680" s="33" t="s">
        <v>171</v>
      </c>
      <c r="D680" s="37">
        <v>98.1628</v>
      </c>
    </row>
    <row r="681" ht="19.95" customHeight="1" spans="1:4">
      <c r="A681" s="45">
        <v>44922</v>
      </c>
      <c r="B681" s="33" t="s">
        <v>173</v>
      </c>
      <c r="C681" s="33" t="s">
        <v>171</v>
      </c>
      <c r="D681" s="37">
        <v>97.331</v>
      </c>
    </row>
    <row r="682" ht="19.95" customHeight="1" spans="1:4">
      <c r="A682" s="45">
        <v>44921</v>
      </c>
      <c r="B682" s="33" t="s">
        <v>173</v>
      </c>
      <c r="C682" s="33" t="s">
        <v>171</v>
      </c>
      <c r="D682" s="37">
        <v>98.7222</v>
      </c>
    </row>
    <row r="683" ht="19.95" customHeight="1" spans="1:4">
      <c r="A683" s="45">
        <v>44918</v>
      </c>
      <c r="B683" s="33" t="s">
        <v>173</v>
      </c>
      <c r="C683" s="33" t="s">
        <v>171</v>
      </c>
      <c r="D683" s="37">
        <v>97.7665</v>
      </c>
    </row>
    <row r="684" ht="19.95" customHeight="1" spans="1:4">
      <c r="A684" s="45">
        <v>44917</v>
      </c>
      <c r="B684" s="33" t="s">
        <v>173</v>
      </c>
      <c r="C684" s="33" t="s">
        <v>171</v>
      </c>
      <c r="D684" s="37">
        <v>98.2646</v>
      </c>
    </row>
    <row r="685" ht="19.95" customHeight="1" spans="1:4">
      <c r="A685" s="45">
        <v>44916</v>
      </c>
      <c r="B685" s="33" t="s">
        <v>173</v>
      </c>
      <c r="C685" s="33" t="s">
        <v>171</v>
      </c>
      <c r="D685" s="37">
        <v>97.0245</v>
      </c>
    </row>
    <row r="686" ht="19.95" customHeight="1" spans="1:4">
      <c r="A686" s="45">
        <v>44915</v>
      </c>
      <c r="B686" s="33" t="s">
        <v>173</v>
      </c>
      <c r="C686" s="33" t="s">
        <v>171</v>
      </c>
      <c r="D686" s="37">
        <v>97.5398</v>
      </c>
    </row>
    <row r="687" ht="19.95" customHeight="1" spans="1:4">
      <c r="A687" s="45">
        <v>44914</v>
      </c>
      <c r="B687" s="33" t="s">
        <v>173</v>
      </c>
      <c r="C687" s="33" t="s">
        <v>171</v>
      </c>
      <c r="D687" s="37">
        <v>97.9362</v>
      </c>
    </row>
    <row r="688" ht="19.95" customHeight="1" spans="1:4">
      <c r="A688" s="45">
        <v>44911</v>
      </c>
      <c r="B688" s="33" t="s">
        <v>173</v>
      </c>
      <c r="C688" s="33" t="s">
        <v>171</v>
      </c>
      <c r="D688" s="37">
        <v>98.9388</v>
      </c>
    </row>
    <row r="689" ht="19.95" customHeight="1" spans="1:4">
      <c r="A689" s="45">
        <v>44910</v>
      </c>
      <c r="B689" s="33" t="s">
        <v>173</v>
      </c>
      <c r="C689" s="33" t="s">
        <v>171</v>
      </c>
      <c r="D689" s="37">
        <v>98.3004</v>
      </c>
    </row>
    <row r="690" ht="19.95" customHeight="1" spans="1:4">
      <c r="A690" s="45">
        <v>44909</v>
      </c>
      <c r="B690" s="33" t="s">
        <v>173</v>
      </c>
      <c r="C690" s="33" t="s">
        <v>171</v>
      </c>
      <c r="D690" s="37">
        <v>97.2744</v>
      </c>
    </row>
    <row r="691" ht="19.95" customHeight="1" spans="1:4">
      <c r="A691" s="45">
        <v>44908</v>
      </c>
      <c r="B691" s="33" t="s">
        <v>173</v>
      </c>
      <c r="C691" s="33" t="s">
        <v>171</v>
      </c>
      <c r="D691" s="37">
        <v>97.6742</v>
      </c>
    </row>
    <row r="692" ht="19.95" customHeight="1" spans="1:4">
      <c r="A692" s="45">
        <v>44907</v>
      </c>
      <c r="B692" s="33" t="s">
        <v>173</v>
      </c>
      <c r="C692" s="33" t="s">
        <v>171</v>
      </c>
      <c r="D692" s="37">
        <v>98.0121</v>
      </c>
    </row>
    <row r="693" ht="19.95" customHeight="1" spans="1:4">
      <c r="A693" s="45">
        <v>44904</v>
      </c>
      <c r="B693" s="33" t="s">
        <v>173</v>
      </c>
      <c r="C693" s="33" t="s">
        <v>171</v>
      </c>
      <c r="D693" s="37">
        <v>98.878</v>
      </c>
    </row>
    <row r="694" ht="19.95" customHeight="1" spans="1:4">
      <c r="A694" s="45">
        <v>44903</v>
      </c>
      <c r="B694" s="33" t="s">
        <v>173</v>
      </c>
      <c r="C694" s="33" t="s">
        <v>171</v>
      </c>
      <c r="D694" s="37">
        <v>98.1676</v>
      </c>
    </row>
    <row r="695" ht="19.95" customHeight="1" spans="1:4">
      <c r="A695" s="45">
        <v>44902</v>
      </c>
      <c r="B695" s="33" t="s">
        <v>173</v>
      </c>
      <c r="C695" s="33" t="s">
        <v>171</v>
      </c>
      <c r="D695" s="37">
        <v>97.0578</v>
      </c>
    </row>
    <row r="696" ht="19.95" customHeight="1" spans="1:4">
      <c r="A696" s="45">
        <v>44901</v>
      </c>
      <c r="B696" s="33" t="s">
        <v>173</v>
      </c>
      <c r="C696" s="33" t="s">
        <v>171</v>
      </c>
      <c r="D696" s="37">
        <v>97.8476</v>
      </c>
    </row>
    <row r="697" ht="19.95" customHeight="1" spans="1:4">
      <c r="A697" s="45">
        <v>44900</v>
      </c>
      <c r="B697" s="33" t="s">
        <v>173</v>
      </c>
      <c r="C697" s="33" t="s">
        <v>171</v>
      </c>
      <c r="D697" s="37">
        <v>98.8847</v>
      </c>
    </row>
    <row r="698" ht="19.95" customHeight="1" spans="1:4">
      <c r="A698" s="45">
        <v>44897</v>
      </c>
      <c r="B698" s="33" t="s">
        <v>173</v>
      </c>
      <c r="C698" s="33" t="s">
        <v>171</v>
      </c>
      <c r="D698" s="37">
        <v>97.1901</v>
      </c>
    </row>
    <row r="699" ht="19.95" customHeight="1" spans="1:4">
      <c r="A699" s="45">
        <v>44896</v>
      </c>
      <c r="B699" s="33" t="s">
        <v>173</v>
      </c>
      <c r="C699" s="33" t="s">
        <v>171</v>
      </c>
      <c r="D699" s="37">
        <v>98.1169</v>
      </c>
    </row>
    <row r="700" ht="19.95" customHeight="1" spans="1:4">
      <c r="A700" s="45">
        <v>44895</v>
      </c>
      <c r="B700" s="33" t="s">
        <v>173</v>
      </c>
      <c r="C700" s="33" t="s">
        <v>171</v>
      </c>
      <c r="D700" s="37">
        <v>98.5289</v>
      </c>
    </row>
    <row r="701" ht="19.95" customHeight="1" spans="1:4">
      <c r="A701" s="45">
        <v>44894</v>
      </c>
      <c r="B701" s="33" t="s">
        <v>173</v>
      </c>
      <c r="C701" s="33" t="s">
        <v>171</v>
      </c>
      <c r="D701" s="37">
        <v>98.551</v>
      </c>
    </row>
    <row r="702" ht="19.95" customHeight="1" spans="1:4">
      <c r="A702" s="45">
        <v>44893</v>
      </c>
      <c r="B702" s="33" t="s">
        <v>173</v>
      </c>
      <c r="C702" s="33" t="s">
        <v>171</v>
      </c>
      <c r="D702" s="37">
        <v>97.2056</v>
      </c>
    </row>
    <row r="703" ht="19.95" customHeight="1" spans="1:4">
      <c r="A703" s="45">
        <v>44890</v>
      </c>
      <c r="B703" s="33" t="s">
        <v>173</v>
      </c>
      <c r="C703" s="33" t="s">
        <v>171</v>
      </c>
      <c r="D703" s="37">
        <v>98.5936</v>
      </c>
    </row>
    <row r="704" ht="19.95" customHeight="1" spans="1:4">
      <c r="A704" s="45">
        <v>44889</v>
      </c>
      <c r="B704" s="33" t="s">
        <v>173</v>
      </c>
      <c r="C704" s="33" t="s">
        <v>171</v>
      </c>
      <c r="D704" s="37">
        <v>98.8301</v>
      </c>
    </row>
    <row r="705" ht="19.95" customHeight="1" spans="1:4">
      <c r="A705" s="45">
        <v>44888</v>
      </c>
      <c r="B705" s="33" t="s">
        <v>173</v>
      </c>
      <c r="C705" s="33" t="s">
        <v>171</v>
      </c>
      <c r="D705" s="37">
        <v>98.5512</v>
      </c>
    </row>
    <row r="706" ht="19.95" customHeight="1" spans="1:4">
      <c r="A706" s="45">
        <v>44887</v>
      </c>
      <c r="B706" s="33" t="s">
        <v>173</v>
      </c>
      <c r="C706" s="33" t="s">
        <v>171</v>
      </c>
      <c r="D706" s="37">
        <v>98.2002</v>
      </c>
    </row>
    <row r="707" ht="19.95" customHeight="1" spans="1:4">
      <c r="A707" s="45">
        <v>44886</v>
      </c>
      <c r="B707" s="33" t="s">
        <v>173</v>
      </c>
      <c r="C707" s="33" t="s">
        <v>171</v>
      </c>
      <c r="D707" s="37">
        <v>97.5033</v>
      </c>
    </row>
    <row r="708" ht="19.95" customHeight="1" spans="1:4">
      <c r="A708" s="45">
        <v>44883</v>
      </c>
      <c r="B708" s="33" t="s">
        <v>173</v>
      </c>
      <c r="C708" s="33" t="s">
        <v>171</v>
      </c>
      <c r="D708" s="37">
        <v>97.784</v>
      </c>
    </row>
    <row r="709" ht="19.95" customHeight="1" spans="1:4">
      <c r="A709" s="45">
        <v>44882</v>
      </c>
      <c r="B709" s="33" t="s">
        <v>173</v>
      </c>
      <c r="C709" s="33" t="s">
        <v>171</v>
      </c>
      <c r="D709" s="37">
        <v>98.5503</v>
      </c>
    </row>
    <row r="710" ht="19.95" customHeight="1" spans="1:4">
      <c r="A710" s="45">
        <v>44881</v>
      </c>
      <c r="B710" s="33" t="s">
        <v>173</v>
      </c>
      <c r="C710" s="33" t="s">
        <v>171</v>
      </c>
      <c r="D710" s="37">
        <v>97.8908</v>
      </c>
    </row>
    <row r="711" ht="19.95" customHeight="1" spans="1:4">
      <c r="A711" s="45">
        <v>44880</v>
      </c>
      <c r="B711" s="33" t="s">
        <v>173</v>
      </c>
      <c r="C711" s="33" t="s">
        <v>171</v>
      </c>
      <c r="D711" s="37">
        <v>98.5591</v>
      </c>
    </row>
    <row r="712" ht="19.95" customHeight="1" spans="1:4">
      <c r="A712" s="45">
        <v>44879</v>
      </c>
      <c r="B712" s="33" t="s">
        <v>173</v>
      </c>
      <c r="C712" s="33" t="s">
        <v>171</v>
      </c>
      <c r="D712" s="37">
        <v>98.6591</v>
      </c>
    </row>
    <row r="713" ht="19.95" customHeight="1" spans="1:4">
      <c r="A713" s="45">
        <v>44876</v>
      </c>
      <c r="B713" s="33" t="s">
        <v>173</v>
      </c>
      <c r="C713" s="33" t="s">
        <v>171</v>
      </c>
      <c r="D713" s="37">
        <v>98.5204</v>
      </c>
    </row>
    <row r="714" ht="19.95" customHeight="1" spans="1:4">
      <c r="A714" s="45">
        <v>44875</v>
      </c>
      <c r="B714" s="33" t="s">
        <v>173</v>
      </c>
      <c r="C714" s="33" t="s">
        <v>171</v>
      </c>
      <c r="D714" s="37">
        <v>98.026</v>
      </c>
    </row>
    <row r="715" ht="19.95" customHeight="1" spans="1:4">
      <c r="A715" s="45">
        <v>44874</v>
      </c>
      <c r="B715" s="33" t="s">
        <v>173</v>
      </c>
      <c r="C715" s="33" t="s">
        <v>171</v>
      </c>
      <c r="D715" s="37">
        <v>98.5209</v>
      </c>
    </row>
    <row r="716" ht="19.95" customHeight="1" spans="1:4">
      <c r="A716" s="45">
        <v>44873</v>
      </c>
      <c r="B716" s="33" t="s">
        <v>173</v>
      </c>
      <c r="C716" s="33" t="s">
        <v>171</v>
      </c>
      <c r="D716" s="37">
        <v>98.1607</v>
      </c>
    </row>
    <row r="717" ht="19.95" customHeight="1" spans="1:4">
      <c r="A717" s="45">
        <v>44872</v>
      </c>
      <c r="B717" s="33" t="s">
        <v>173</v>
      </c>
      <c r="C717" s="33" t="s">
        <v>171</v>
      </c>
      <c r="D717" s="37">
        <v>98.3899</v>
      </c>
    </row>
    <row r="718" ht="19.95" customHeight="1" spans="1:4">
      <c r="A718" s="45">
        <v>44869</v>
      </c>
      <c r="B718" s="33" t="s">
        <v>173</v>
      </c>
      <c r="C718" s="33" t="s">
        <v>171</v>
      </c>
      <c r="D718" s="37">
        <v>97.6889</v>
      </c>
    </row>
    <row r="719" ht="19.95" customHeight="1" spans="1:4">
      <c r="A719" s="45">
        <v>44868</v>
      </c>
      <c r="B719" s="33" t="s">
        <v>173</v>
      </c>
      <c r="C719" s="33" t="s">
        <v>171</v>
      </c>
      <c r="D719" s="37">
        <v>98.534</v>
      </c>
    </row>
    <row r="720" ht="19.95" customHeight="1" spans="1:4">
      <c r="A720" s="45">
        <v>44867</v>
      </c>
      <c r="B720" s="33" t="s">
        <v>173</v>
      </c>
      <c r="C720" s="33" t="s">
        <v>171</v>
      </c>
      <c r="D720" s="37">
        <v>98.6662</v>
      </c>
    </row>
    <row r="721" ht="19.95" customHeight="1" spans="1:4">
      <c r="A721" s="45">
        <v>44866</v>
      </c>
      <c r="B721" s="33" t="s">
        <v>173</v>
      </c>
      <c r="C721" s="33" t="s">
        <v>171</v>
      </c>
      <c r="D721" s="37">
        <v>98.5863</v>
      </c>
    </row>
    <row r="722" ht="19.95" customHeight="1" spans="1:4">
      <c r="A722" s="45">
        <v>44865</v>
      </c>
      <c r="B722" s="33" t="s">
        <v>173</v>
      </c>
      <c r="C722" s="33" t="s">
        <v>171</v>
      </c>
      <c r="D722" s="37">
        <v>97.9184</v>
      </c>
    </row>
    <row r="723" ht="19.95" customHeight="1" spans="1:4">
      <c r="A723" s="45">
        <v>44862</v>
      </c>
      <c r="B723" s="33" t="s">
        <v>173</v>
      </c>
      <c r="C723" s="33" t="s">
        <v>171</v>
      </c>
      <c r="D723" s="37">
        <v>97.5182</v>
      </c>
    </row>
    <row r="724" ht="19.95" customHeight="1" spans="1:4">
      <c r="A724" s="45">
        <v>44861</v>
      </c>
      <c r="B724" s="33" t="s">
        <v>173</v>
      </c>
      <c r="C724" s="33" t="s">
        <v>171</v>
      </c>
      <c r="D724" s="37">
        <v>98.3083</v>
      </c>
    </row>
    <row r="725" ht="19.95" customHeight="1" spans="1:4">
      <c r="A725" s="45">
        <v>44860</v>
      </c>
      <c r="B725" s="33" t="s">
        <v>173</v>
      </c>
      <c r="C725" s="33" t="s">
        <v>171</v>
      </c>
      <c r="D725" s="37">
        <v>97.0364</v>
      </c>
    </row>
    <row r="726" ht="19.95" customHeight="1" spans="1:4">
      <c r="A726" s="45">
        <v>44859</v>
      </c>
      <c r="B726" s="33" t="s">
        <v>173</v>
      </c>
      <c r="C726" s="33" t="s">
        <v>171</v>
      </c>
      <c r="D726" s="37">
        <v>98.9583</v>
      </c>
    </row>
    <row r="727" ht="19.95" customHeight="1" spans="1:4">
      <c r="A727" s="45">
        <v>44858</v>
      </c>
      <c r="B727" s="33" t="s">
        <v>173</v>
      </c>
      <c r="C727" s="33" t="s">
        <v>171</v>
      </c>
      <c r="D727" s="37">
        <v>97.6695</v>
      </c>
    </row>
    <row r="728" ht="19.95" customHeight="1" spans="1:4">
      <c r="A728" s="45">
        <v>44855</v>
      </c>
      <c r="B728" s="33" t="s">
        <v>173</v>
      </c>
      <c r="C728" s="33" t="s">
        <v>171</v>
      </c>
      <c r="D728" s="37">
        <v>98.7185</v>
      </c>
    </row>
    <row r="729" ht="19.95" customHeight="1" spans="1:4">
      <c r="A729" s="45">
        <v>44854</v>
      </c>
      <c r="B729" s="33" t="s">
        <v>173</v>
      </c>
      <c r="C729" s="33" t="s">
        <v>171</v>
      </c>
      <c r="D729" s="37">
        <v>97.1866</v>
      </c>
    </row>
    <row r="730" ht="19.95" customHeight="1" spans="1:4">
      <c r="A730" s="45">
        <v>44853</v>
      </c>
      <c r="B730" s="33" t="s">
        <v>173</v>
      </c>
      <c r="C730" s="33" t="s">
        <v>171</v>
      </c>
      <c r="D730" s="37">
        <v>98.4472</v>
      </c>
    </row>
    <row r="731" ht="19.95" customHeight="1" spans="1:4">
      <c r="A731" s="45">
        <v>44852</v>
      </c>
      <c r="B731" s="33" t="s">
        <v>173</v>
      </c>
      <c r="C731" s="33" t="s">
        <v>171</v>
      </c>
      <c r="D731" s="37">
        <v>97.1382</v>
      </c>
    </row>
    <row r="732" ht="19.95" customHeight="1" spans="1:4">
      <c r="A732" s="45">
        <v>44851</v>
      </c>
      <c r="B732" s="33" t="s">
        <v>173</v>
      </c>
      <c r="C732" s="33" t="s">
        <v>171</v>
      </c>
      <c r="D732" s="37">
        <v>97.2433</v>
      </c>
    </row>
    <row r="733" ht="19.95" customHeight="1" spans="1:4">
      <c r="A733" s="45">
        <v>44848</v>
      </c>
      <c r="B733" s="33" t="s">
        <v>173</v>
      </c>
      <c r="C733" s="33" t="s">
        <v>171</v>
      </c>
      <c r="D733" s="37">
        <v>98.604</v>
      </c>
    </row>
    <row r="734" ht="19.95" customHeight="1" spans="1:4">
      <c r="A734" s="45">
        <v>44847</v>
      </c>
      <c r="B734" s="33" t="s">
        <v>173</v>
      </c>
      <c r="C734" s="33" t="s">
        <v>171</v>
      </c>
      <c r="D734" s="37">
        <v>97.8643</v>
      </c>
    </row>
    <row r="735" ht="19.95" customHeight="1" spans="1:4">
      <c r="A735" s="45">
        <v>44846</v>
      </c>
      <c r="B735" s="33" t="s">
        <v>173</v>
      </c>
      <c r="C735" s="33" t="s">
        <v>171</v>
      </c>
      <c r="D735" s="37">
        <v>97.9457</v>
      </c>
    </row>
    <row r="736" ht="19.95" customHeight="1" spans="1:4">
      <c r="A736" s="45">
        <v>44845</v>
      </c>
      <c r="B736" s="33" t="s">
        <v>173</v>
      </c>
      <c r="C736" s="33" t="s">
        <v>171</v>
      </c>
      <c r="D736" s="37">
        <v>97.4451</v>
      </c>
    </row>
    <row r="737" ht="19.95" customHeight="1" spans="1:4">
      <c r="A737" s="45">
        <v>44844</v>
      </c>
      <c r="B737" s="33" t="s">
        <v>173</v>
      </c>
      <c r="C737" s="33" t="s">
        <v>171</v>
      </c>
      <c r="D737" s="37">
        <v>98.7232</v>
      </c>
    </row>
    <row r="738" ht="19.95" customHeight="1" spans="1:4">
      <c r="A738" s="45">
        <v>44841</v>
      </c>
      <c r="B738" s="33" t="s">
        <v>173</v>
      </c>
      <c r="C738" s="33" t="s">
        <v>171</v>
      </c>
      <c r="D738" s="37">
        <v>97.5395</v>
      </c>
    </row>
    <row r="739" ht="19.95" customHeight="1" spans="1:4">
      <c r="A739" s="45">
        <v>44840</v>
      </c>
      <c r="B739" s="33" t="s">
        <v>173</v>
      </c>
      <c r="C739" s="33" t="s">
        <v>171</v>
      </c>
      <c r="D739" s="37">
        <v>98.2008</v>
      </c>
    </row>
    <row r="740" ht="19.95" customHeight="1" spans="1:4">
      <c r="A740" s="45">
        <v>44839</v>
      </c>
      <c r="B740" s="33" t="s">
        <v>173</v>
      </c>
      <c r="C740" s="33" t="s">
        <v>171</v>
      </c>
      <c r="D740" s="37">
        <v>98.7015</v>
      </c>
    </row>
    <row r="741" ht="19.95" customHeight="1" spans="1:4">
      <c r="A741" s="45">
        <v>44838</v>
      </c>
      <c r="B741" s="33" t="s">
        <v>173</v>
      </c>
      <c r="C741" s="33" t="s">
        <v>171</v>
      </c>
      <c r="D741" s="37">
        <v>97.2996</v>
      </c>
    </row>
    <row r="742" ht="19.95" customHeight="1" spans="1:4">
      <c r="A742" s="45">
        <v>44837</v>
      </c>
      <c r="B742" s="33" t="s">
        <v>173</v>
      </c>
      <c r="C742" s="33" t="s">
        <v>171</v>
      </c>
      <c r="D742" s="37">
        <v>97.5435</v>
      </c>
    </row>
    <row r="743" ht="19.95" customHeight="1" spans="1:4">
      <c r="A743" s="45">
        <v>44834</v>
      </c>
      <c r="B743" s="33" t="s">
        <v>173</v>
      </c>
      <c r="C743" s="33" t="s">
        <v>171</v>
      </c>
      <c r="D743" s="37">
        <v>98.6804</v>
      </c>
    </row>
    <row r="744" ht="19.95" customHeight="1" spans="1:4">
      <c r="A744" s="45">
        <v>44833</v>
      </c>
      <c r="B744" s="33" t="s">
        <v>173</v>
      </c>
      <c r="C744" s="33" t="s">
        <v>171</v>
      </c>
      <c r="D744" s="37">
        <v>98.7137</v>
      </c>
    </row>
    <row r="745" ht="19.95" customHeight="1" spans="1:4">
      <c r="A745" s="45">
        <v>44832</v>
      </c>
      <c r="B745" s="33" t="s">
        <v>173</v>
      </c>
      <c r="C745" s="33" t="s">
        <v>171</v>
      </c>
      <c r="D745" s="37">
        <v>98.1323</v>
      </c>
    </row>
    <row r="746" ht="19.95" customHeight="1" spans="1:4">
      <c r="A746" s="45">
        <v>44831</v>
      </c>
      <c r="B746" s="33" t="s">
        <v>173</v>
      </c>
      <c r="C746" s="33" t="s">
        <v>171</v>
      </c>
      <c r="D746" s="37">
        <v>98.7693</v>
      </c>
    </row>
    <row r="747" ht="19.95" customHeight="1" spans="1:4">
      <c r="A747" s="45">
        <v>44830</v>
      </c>
      <c r="B747" s="33" t="s">
        <v>173</v>
      </c>
      <c r="C747" s="33" t="s">
        <v>171</v>
      </c>
      <c r="D747" s="37">
        <v>98.8356</v>
      </c>
    </row>
    <row r="748" ht="19.95" customHeight="1" spans="1:4">
      <c r="A748" s="45">
        <v>44827</v>
      </c>
      <c r="B748" s="33" t="s">
        <v>173</v>
      </c>
      <c r="C748" s="33" t="s">
        <v>171</v>
      </c>
      <c r="D748" s="37">
        <v>97.739</v>
      </c>
    </row>
    <row r="749" ht="19.95" customHeight="1" spans="1:4">
      <c r="A749" s="45">
        <v>44826</v>
      </c>
      <c r="B749" s="33" t="s">
        <v>173</v>
      </c>
      <c r="C749" s="33" t="s">
        <v>171</v>
      </c>
      <c r="D749" s="37">
        <v>97.6189</v>
      </c>
    </row>
    <row r="750" ht="19.95" customHeight="1" spans="1:4">
      <c r="A750" s="45">
        <v>44825</v>
      </c>
      <c r="B750" s="33" t="s">
        <v>173</v>
      </c>
      <c r="C750" s="33" t="s">
        <v>171</v>
      </c>
      <c r="D750" s="37">
        <v>97.517</v>
      </c>
    </row>
    <row r="751" ht="19.95" customHeight="1" spans="1:4">
      <c r="A751" s="45">
        <v>44824</v>
      </c>
      <c r="B751" s="33" t="s">
        <v>173</v>
      </c>
      <c r="C751" s="33" t="s">
        <v>171</v>
      </c>
      <c r="D751" s="37">
        <v>98.2861</v>
      </c>
    </row>
    <row r="752" ht="19.95" customHeight="1" spans="1:4">
      <c r="A752" s="45">
        <v>44823</v>
      </c>
      <c r="B752" s="33" t="s">
        <v>173</v>
      </c>
      <c r="C752" s="33" t="s">
        <v>171</v>
      </c>
      <c r="D752" s="37">
        <v>98.3569</v>
      </c>
    </row>
    <row r="753" ht="19.95" customHeight="1" spans="1:4">
      <c r="A753" s="45">
        <v>44820</v>
      </c>
      <c r="B753" s="33" t="s">
        <v>173</v>
      </c>
      <c r="C753" s="33" t="s">
        <v>171</v>
      </c>
      <c r="D753" s="37">
        <v>98.705</v>
      </c>
    </row>
    <row r="754" ht="19.95" customHeight="1" spans="1:4">
      <c r="A754" s="45">
        <v>44819</v>
      </c>
      <c r="B754" s="33" t="s">
        <v>173</v>
      </c>
      <c r="C754" s="33" t="s">
        <v>171</v>
      </c>
      <c r="D754" s="37">
        <v>97.8961</v>
      </c>
    </row>
    <row r="755" ht="19.95" customHeight="1" spans="1:4">
      <c r="A755" s="45">
        <v>45169</v>
      </c>
      <c r="B755" s="33" t="s">
        <v>174</v>
      </c>
      <c r="C755" s="33" t="s">
        <v>171</v>
      </c>
      <c r="D755" s="37">
        <v>98.8651</v>
      </c>
    </row>
    <row r="756" ht="19.95" customHeight="1" spans="1:4">
      <c r="A756" s="45">
        <v>45168</v>
      </c>
      <c r="B756" s="33" t="s">
        <v>174</v>
      </c>
      <c r="C756" s="33" t="s">
        <v>171</v>
      </c>
      <c r="D756" s="37">
        <v>97.5841</v>
      </c>
    </row>
    <row r="757" ht="19.95" customHeight="1" spans="1:4">
      <c r="A757" s="45">
        <v>45167</v>
      </c>
      <c r="B757" s="33" t="s">
        <v>174</v>
      </c>
      <c r="C757" s="33" t="s">
        <v>171</v>
      </c>
      <c r="D757" s="37">
        <v>97.7909</v>
      </c>
    </row>
    <row r="758" ht="19.95" customHeight="1" spans="1:4">
      <c r="A758" s="45">
        <v>45166</v>
      </c>
      <c r="B758" s="33" t="s">
        <v>174</v>
      </c>
      <c r="C758" s="33" t="s">
        <v>171</v>
      </c>
      <c r="D758" s="37">
        <v>97.3554</v>
      </c>
    </row>
    <row r="759" ht="19.95" customHeight="1" spans="1:4">
      <c r="A759" s="45">
        <v>45163</v>
      </c>
      <c r="B759" s="33" t="s">
        <v>174</v>
      </c>
      <c r="C759" s="33" t="s">
        <v>171</v>
      </c>
      <c r="D759" s="37">
        <v>97.2781</v>
      </c>
    </row>
    <row r="760" ht="19.95" customHeight="1" spans="1:4">
      <c r="A760" s="45">
        <v>45162</v>
      </c>
      <c r="B760" s="33" t="s">
        <v>174</v>
      </c>
      <c r="C760" s="33" t="s">
        <v>171</v>
      </c>
      <c r="D760" s="37">
        <v>97.1489</v>
      </c>
    </row>
    <row r="761" ht="19.95" customHeight="1" spans="1:4">
      <c r="A761" s="45">
        <v>45161</v>
      </c>
      <c r="B761" s="33" t="s">
        <v>174</v>
      </c>
      <c r="C761" s="33" t="s">
        <v>171</v>
      </c>
      <c r="D761" s="37">
        <v>97.1574</v>
      </c>
    </row>
    <row r="762" ht="19.95" customHeight="1" spans="1:4">
      <c r="A762" s="45">
        <v>45160</v>
      </c>
      <c r="B762" s="33" t="s">
        <v>174</v>
      </c>
      <c r="C762" s="33" t="s">
        <v>171</v>
      </c>
      <c r="D762" s="37">
        <v>97.6548</v>
      </c>
    </row>
    <row r="763" ht="19.95" customHeight="1" spans="1:4">
      <c r="A763" s="45">
        <v>45159</v>
      </c>
      <c r="B763" s="33" t="s">
        <v>174</v>
      </c>
      <c r="C763" s="33" t="s">
        <v>171</v>
      </c>
      <c r="D763" s="37">
        <v>97.4369</v>
      </c>
    </row>
    <row r="764" ht="19.95" customHeight="1" spans="1:4">
      <c r="A764" s="45">
        <v>45156</v>
      </c>
      <c r="B764" s="33" t="s">
        <v>174</v>
      </c>
      <c r="C764" s="33" t="s">
        <v>171</v>
      </c>
      <c r="D764" s="37">
        <v>98.7388</v>
      </c>
    </row>
    <row r="765" ht="19.95" customHeight="1" spans="1:4">
      <c r="A765" s="45">
        <v>45155</v>
      </c>
      <c r="B765" s="33" t="s">
        <v>174</v>
      </c>
      <c r="C765" s="33" t="s">
        <v>171</v>
      </c>
      <c r="D765" s="37">
        <v>98.4738</v>
      </c>
    </row>
    <row r="766" ht="19.95" customHeight="1" spans="1:4">
      <c r="A766" s="45">
        <v>45154</v>
      </c>
      <c r="B766" s="33" t="s">
        <v>174</v>
      </c>
      <c r="C766" s="33" t="s">
        <v>171</v>
      </c>
      <c r="D766" s="37">
        <v>98.592</v>
      </c>
    </row>
    <row r="767" ht="19.95" customHeight="1" spans="1:4">
      <c r="A767" s="45">
        <v>45153</v>
      </c>
      <c r="B767" s="33" t="s">
        <v>174</v>
      </c>
      <c r="C767" s="33" t="s">
        <v>171</v>
      </c>
      <c r="D767" s="37">
        <v>98.5323</v>
      </c>
    </row>
    <row r="768" ht="19.95" customHeight="1" spans="1:4">
      <c r="A768" s="45">
        <v>45152</v>
      </c>
      <c r="B768" s="33" t="s">
        <v>174</v>
      </c>
      <c r="C768" s="33" t="s">
        <v>171</v>
      </c>
      <c r="D768" s="37">
        <v>98.0325</v>
      </c>
    </row>
    <row r="769" ht="19.95" customHeight="1" spans="1:4">
      <c r="A769" s="45">
        <v>45149</v>
      </c>
      <c r="B769" s="33" t="s">
        <v>174</v>
      </c>
      <c r="C769" s="33" t="s">
        <v>171</v>
      </c>
      <c r="D769" s="37">
        <v>97.9508</v>
      </c>
    </row>
    <row r="770" ht="19.95" customHeight="1" spans="1:4">
      <c r="A770" s="45">
        <v>45148</v>
      </c>
      <c r="B770" s="33" t="s">
        <v>174</v>
      </c>
      <c r="C770" s="33" t="s">
        <v>171</v>
      </c>
      <c r="D770" s="37">
        <v>98.7939</v>
      </c>
    </row>
    <row r="771" ht="19.95" customHeight="1" spans="1:4">
      <c r="A771" s="45">
        <v>45147</v>
      </c>
      <c r="B771" s="33" t="s">
        <v>174</v>
      </c>
      <c r="C771" s="33" t="s">
        <v>171</v>
      </c>
      <c r="D771" s="37">
        <v>97.9072</v>
      </c>
    </row>
    <row r="772" ht="19.95" customHeight="1" spans="1:4">
      <c r="A772" s="45">
        <v>45146</v>
      </c>
      <c r="B772" s="33" t="s">
        <v>174</v>
      </c>
      <c r="C772" s="33" t="s">
        <v>171</v>
      </c>
      <c r="D772" s="37">
        <v>98.3304</v>
      </c>
    </row>
    <row r="773" ht="19.95" customHeight="1" spans="1:4">
      <c r="A773" s="45">
        <v>45145</v>
      </c>
      <c r="B773" s="33" t="s">
        <v>174</v>
      </c>
      <c r="C773" s="33" t="s">
        <v>171</v>
      </c>
      <c r="D773" s="37">
        <v>98.6999</v>
      </c>
    </row>
    <row r="774" ht="19.95" customHeight="1" spans="1:4">
      <c r="A774" s="45">
        <v>45142</v>
      </c>
      <c r="B774" s="33" t="s">
        <v>174</v>
      </c>
      <c r="C774" s="33" t="s">
        <v>171</v>
      </c>
      <c r="D774" s="37">
        <v>98.8878</v>
      </c>
    </row>
    <row r="775" ht="19.95" customHeight="1" spans="1:4">
      <c r="A775" s="45">
        <v>45141</v>
      </c>
      <c r="B775" s="33" t="s">
        <v>174</v>
      </c>
      <c r="C775" s="33" t="s">
        <v>171</v>
      </c>
      <c r="D775" s="37">
        <v>98.7931</v>
      </c>
    </row>
    <row r="776" ht="19.95" customHeight="1" spans="1:4">
      <c r="A776" s="45">
        <v>45140</v>
      </c>
      <c r="B776" s="33" t="s">
        <v>174</v>
      </c>
      <c r="C776" s="33" t="s">
        <v>171</v>
      </c>
      <c r="D776" s="37">
        <v>97.5948</v>
      </c>
    </row>
    <row r="777" ht="19.95" customHeight="1" spans="1:4">
      <c r="A777" s="45">
        <v>45139</v>
      </c>
      <c r="B777" s="33" t="s">
        <v>174</v>
      </c>
      <c r="C777" s="33" t="s">
        <v>171</v>
      </c>
      <c r="D777" s="37">
        <v>98.8625</v>
      </c>
    </row>
    <row r="778" ht="19.95" customHeight="1" spans="1:4">
      <c r="A778" s="45">
        <v>45138</v>
      </c>
      <c r="B778" s="33" t="s">
        <v>174</v>
      </c>
      <c r="C778" s="33" t="s">
        <v>171</v>
      </c>
      <c r="D778" s="37">
        <v>97.3646</v>
      </c>
    </row>
    <row r="779" ht="19.95" customHeight="1" spans="1:4">
      <c r="A779" s="45">
        <v>45135</v>
      </c>
      <c r="B779" s="33" t="s">
        <v>174</v>
      </c>
      <c r="C779" s="33" t="s">
        <v>171</v>
      </c>
      <c r="D779" s="37">
        <v>97.9729</v>
      </c>
    </row>
    <row r="780" ht="19.95" customHeight="1" spans="1:4">
      <c r="A780" s="45">
        <v>45134</v>
      </c>
      <c r="B780" s="33" t="s">
        <v>174</v>
      </c>
      <c r="C780" s="33" t="s">
        <v>171</v>
      </c>
      <c r="D780" s="37">
        <v>97.7129</v>
      </c>
    </row>
    <row r="781" ht="19.95" customHeight="1" spans="1:4">
      <c r="A781" s="45">
        <v>45133</v>
      </c>
      <c r="B781" s="33" t="s">
        <v>174</v>
      </c>
      <c r="C781" s="33" t="s">
        <v>171</v>
      </c>
      <c r="D781" s="37">
        <v>97.0711</v>
      </c>
    </row>
    <row r="782" ht="19.95" customHeight="1" spans="1:4">
      <c r="A782" s="45">
        <v>45132</v>
      </c>
      <c r="B782" s="33" t="s">
        <v>174</v>
      </c>
      <c r="C782" s="33" t="s">
        <v>171</v>
      </c>
      <c r="D782" s="37">
        <v>98.4447</v>
      </c>
    </row>
    <row r="783" ht="19.95" customHeight="1" spans="1:4">
      <c r="A783" s="45">
        <v>45131</v>
      </c>
      <c r="B783" s="33" t="s">
        <v>174</v>
      </c>
      <c r="C783" s="33" t="s">
        <v>171</v>
      </c>
      <c r="D783" s="37">
        <v>97.431</v>
      </c>
    </row>
    <row r="784" ht="19.95" customHeight="1" spans="1:4">
      <c r="A784" s="45">
        <v>45128</v>
      </c>
      <c r="B784" s="33" t="s">
        <v>174</v>
      </c>
      <c r="C784" s="33" t="s">
        <v>171</v>
      </c>
      <c r="D784" s="37">
        <v>97.7945</v>
      </c>
    </row>
    <row r="785" ht="19.95" customHeight="1" spans="1:4">
      <c r="A785" s="45">
        <v>45127</v>
      </c>
      <c r="B785" s="33" t="s">
        <v>174</v>
      </c>
      <c r="C785" s="33" t="s">
        <v>171</v>
      </c>
      <c r="D785" s="37">
        <v>97.8054</v>
      </c>
    </row>
    <row r="786" ht="19.95" customHeight="1" spans="1:4">
      <c r="A786" s="45">
        <v>45126</v>
      </c>
      <c r="B786" s="33" t="s">
        <v>174</v>
      </c>
      <c r="C786" s="33" t="s">
        <v>171</v>
      </c>
      <c r="D786" s="37">
        <v>98.2607</v>
      </c>
    </row>
    <row r="787" ht="19.95" customHeight="1" spans="1:4">
      <c r="A787" s="45">
        <v>45125</v>
      </c>
      <c r="B787" s="33" t="s">
        <v>174</v>
      </c>
      <c r="C787" s="33" t="s">
        <v>171</v>
      </c>
      <c r="D787" s="37">
        <v>97.0551</v>
      </c>
    </row>
    <row r="788" ht="19.95" customHeight="1" spans="1:4">
      <c r="A788" s="45">
        <v>45124</v>
      </c>
      <c r="B788" s="33" t="s">
        <v>174</v>
      </c>
      <c r="C788" s="33" t="s">
        <v>171</v>
      </c>
      <c r="D788" s="37">
        <v>98.3186</v>
      </c>
    </row>
    <row r="789" ht="19.95" customHeight="1" spans="1:4">
      <c r="A789" s="45">
        <v>45121</v>
      </c>
      <c r="B789" s="33" t="s">
        <v>174</v>
      </c>
      <c r="C789" s="33" t="s">
        <v>171</v>
      </c>
      <c r="D789" s="37">
        <v>98.2044</v>
      </c>
    </row>
    <row r="790" ht="19.95" customHeight="1" spans="1:4">
      <c r="A790" s="45">
        <v>45120</v>
      </c>
      <c r="B790" s="33" t="s">
        <v>174</v>
      </c>
      <c r="C790" s="33" t="s">
        <v>171</v>
      </c>
      <c r="D790" s="37">
        <v>98.67</v>
      </c>
    </row>
    <row r="791" ht="19.95" customHeight="1" spans="1:4">
      <c r="A791" s="45">
        <v>45119</v>
      </c>
      <c r="B791" s="33" t="s">
        <v>174</v>
      </c>
      <c r="C791" s="33" t="s">
        <v>171</v>
      </c>
      <c r="D791" s="37">
        <v>98.4507</v>
      </c>
    </row>
    <row r="792" ht="19.95" customHeight="1" spans="1:4">
      <c r="A792" s="45">
        <v>45118</v>
      </c>
      <c r="B792" s="33" t="s">
        <v>174</v>
      </c>
      <c r="C792" s="33" t="s">
        <v>171</v>
      </c>
      <c r="D792" s="37">
        <v>97.9383</v>
      </c>
    </row>
    <row r="793" ht="19.95" customHeight="1" spans="1:4">
      <c r="A793" s="45">
        <v>45117</v>
      </c>
      <c r="B793" s="33" t="s">
        <v>174</v>
      </c>
      <c r="C793" s="33" t="s">
        <v>171</v>
      </c>
      <c r="D793" s="37">
        <v>98.899</v>
      </c>
    </row>
    <row r="794" ht="19.95" customHeight="1" spans="1:4">
      <c r="A794" s="45">
        <v>45114</v>
      </c>
      <c r="B794" s="33" t="s">
        <v>174</v>
      </c>
      <c r="C794" s="33" t="s">
        <v>171</v>
      </c>
      <c r="D794" s="37">
        <v>97.0068</v>
      </c>
    </row>
    <row r="795" ht="19.95" customHeight="1" spans="1:4">
      <c r="A795" s="45">
        <v>45113</v>
      </c>
      <c r="B795" s="33" t="s">
        <v>174</v>
      </c>
      <c r="C795" s="33" t="s">
        <v>171</v>
      </c>
      <c r="D795" s="37">
        <v>98.9315</v>
      </c>
    </row>
    <row r="796" ht="19.95" customHeight="1" spans="1:4">
      <c r="A796" s="45">
        <v>45112</v>
      </c>
      <c r="B796" s="33" t="s">
        <v>174</v>
      </c>
      <c r="C796" s="33" t="s">
        <v>171</v>
      </c>
      <c r="D796" s="37">
        <v>97.76</v>
      </c>
    </row>
    <row r="797" ht="19.95" customHeight="1" spans="1:4">
      <c r="A797" s="45">
        <v>45111</v>
      </c>
      <c r="B797" s="33" t="s">
        <v>174</v>
      </c>
      <c r="C797" s="33" t="s">
        <v>171</v>
      </c>
      <c r="D797" s="37">
        <v>98.4266</v>
      </c>
    </row>
    <row r="798" ht="19.95" customHeight="1" spans="1:4">
      <c r="A798" s="45">
        <v>45110</v>
      </c>
      <c r="B798" s="33" t="s">
        <v>174</v>
      </c>
      <c r="C798" s="33" t="s">
        <v>171</v>
      </c>
      <c r="D798" s="37">
        <v>97.0903</v>
      </c>
    </row>
    <row r="799" ht="19.95" customHeight="1" spans="1:4">
      <c r="A799" s="45">
        <v>45107</v>
      </c>
      <c r="B799" s="33" t="s">
        <v>174</v>
      </c>
      <c r="C799" s="33" t="s">
        <v>171</v>
      </c>
      <c r="D799" s="37">
        <v>97.7484</v>
      </c>
    </row>
    <row r="800" ht="19.95" customHeight="1" spans="1:4">
      <c r="A800" s="45">
        <v>45106</v>
      </c>
      <c r="B800" s="33" t="s">
        <v>174</v>
      </c>
      <c r="C800" s="33" t="s">
        <v>171</v>
      </c>
      <c r="D800" s="37">
        <v>98.9071</v>
      </c>
    </row>
    <row r="801" ht="19.95" customHeight="1" spans="1:4">
      <c r="A801" s="45">
        <v>45105</v>
      </c>
      <c r="B801" s="33" t="s">
        <v>174</v>
      </c>
      <c r="C801" s="33" t="s">
        <v>171</v>
      </c>
      <c r="D801" s="37">
        <v>97.7893</v>
      </c>
    </row>
    <row r="802" ht="19.95" customHeight="1" spans="1:4">
      <c r="A802" s="45">
        <v>45104</v>
      </c>
      <c r="B802" s="33" t="s">
        <v>174</v>
      </c>
      <c r="C802" s="33" t="s">
        <v>171</v>
      </c>
      <c r="D802" s="37">
        <v>97.7976</v>
      </c>
    </row>
    <row r="803" ht="19.95" customHeight="1" spans="1:4">
      <c r="A803" s="45">
        <v>45103</v>
      </c>
      <c r="B803" s="33" t="s">
        <v>174</v>
      </c>
      <c r="C803" s="33" t="s">
        <v>171</v>
      </c>
      <c r="D803" s="37">
        <v>97.6191</v>
      </c>
    </row>
    <row r="804" ht="19.95" customHeight="1" spans="1:4">
      <c r="A804" s="45">
        <v>45100</v>
      </c>
      <c r="B804" s="33" t="s">
        <v>174</v>
      </c>
      <c r="C804" s="33" t="s">
        <v>171</v>
      </c>
      <c r="D804" s="37">
        <v>98.1809</v>
      </c>
    </row>
    <row r="805" ht="19.95" customHeight="1" spans="1:4">
      <c r="A805" s="45">
        <v>45099</v>
      </c>
      <c r="B805" s="33" t="s">
        <v>174</v>
      </c>
      <c r="C805" s="33" t="s">
        <v>171</v>
      </c>
      <c r="D805" s="37">
        <v>98.7204</v>
      </c>
    </row>
    <row r="806" ht="19.95" customHeight="1" spans="1:4">
      <c r="A806" s="45">
        <v>45098</v>
      </c>
      <c r="B806" s="33" t="s">
        <v>174</v>
      </c>
      <c r="C806" s="33" t="s">
        <v>171</v>
      </c>
      <c r="D806" s="37">
        <v>98.516</v>
      </c>
    </row>
    <row r="807" ht="19.95" customHeight="1" spans="1:4">
      <c r="A807" s="45">
        <v>45097</v>
      </c>
      <c r="B807" s="33" t="s">
        <v>174</v>
      </c>
      <c r="C807" s="33" t="s">
        <v>171</v>
      </c>
      <c r="D807" s="37">
        <v>97.6204</v>
      </c>
    </row>
    <row r="808" ht="19.95" customHeight="1" spans="1:4">
      <c r="A808" s="45">
        <v>45096</v>
      </c>
      <c r="B808" s="33" t="s">
        <v>174</v>
      </c>
      <c r="C808" s="33" t="s">
        <v>171</v>
      </c>
      <c r="D808" s="37">
        <v>97.6329</v>
      </c>
    </row>
    <row r="809" ht="19.95" customHeight="1" spans="1:4">
      <c r="A809" s="45">
        <v>45093</v>
      </c>
      <c r="B809" s="33" t="s">
        <v>174</v>
      </c>
      <c r="C809" s="33" t="s">
        <v>171</v>
      </c>
      <c r="D809" s="37">
        <v>98.2192</v>
      </c>
    </row>
    <row r="810" ht="19.95" customHeight="1" spans="1:4">
      <c r="A810" s="45">
        <v>45092</v>
      </c>
      <c r="B810" s="33" t="s">
        <v>174</v>
      </c>
      <c r="C810" s="33" t="s">
        <v>171</v>
      </c>
      <c r="D810" s="37">
        <v>97.7873</v>
      </c>
    </row>
    <row r="811" ht="19.95" customHeight="1" spans="1:4">
      <c r="A811" s="45">
        <v>45091</v>
      </c>
      <c r="B811" s="33" t="s">
        <v>174</v>
      </c>
      <c r="C811" s="33" t="s">
        <v>171</v>
      </c>
      <c r="D811" s="37">
        <v>98.5075</v>
      </c>
    </row>
    <row r="812" ht="19.95" customHeight="1" spans="1:4">
      <c r="A812" s="45">
        <v>45090</v>
      </c>
      <c r="B812" s="33" t="s">
        <v>174</v>
      </c>
      <c r="C812" s="33" t="s">
        <v>171</v>
      </c>
      <c r="D812" s="37">
        <v>98.8582</v>
      </c>
    </row>
    <row r="813" ht="19.95" customHeight="1" spans="1:4">
      <c r="A813" s="45">
        <v>45089</v>
      </c>
      <c r="B813" s="33" t="s">
        <v>174</v>
      </c>
      <c r="C813" s="33" t="s">
        <v>171</v>
      </c>
      <c r="D813" s="37">
        <v>98.9191</v>
      </c>
    </row>
    <row r="814" ht="19.95" customHeight="1" spans="1:4">
      <c r="A814" s="45">
        <v>45086</v>
      </c>
      <c r="B814" s="33" t="s">
        <v>174</v>
      </c>
      <c r="C814" s="33" t="s">
        <v>171</v>
      </c>
      <c r="D814" s="37">
        <v>98.4547</v>
      </c>
    </row>
    <row r="815" ht="19.95" customHeight="1" spans="1:4">
      <c r="A815" s="45">
        <v>45085</v>
      </c>
      <c r="B815" s="33" t="s">
        <v>174</v>
      </c>
      <c r="C815" s="33" t="s">
        <v>171</v>
      </c>
      <c r="D815" s="37">
        <v>98.5202</v>
      </c>
    </row>
    <row r="816" ht="19.95" customHeight="1" spans="1:4">
      <c r="A816" s="45">
        <v>45084</v>
      </c>
      <c r="B816" s="33" t="s">
        <v>174</v>
      </c>
      <c r="C816" s="33" t="s">
        <v>171</v>
      </c>
      <c r="D816" s="37">
        <v>97.8254</v>
      </c>
    </row>
    <row r="817" ht="19.95" customHeight="1" spans="1:4">
      <c r="A817" s="45">
        <v>45083</v>
      </c>
      <c r="B817" s="33" t="s">
        <v>174</v>
      </c>
      <c r="C817" s="33" t="s">
        <v>171</v>
      </c>
      <c r="D817" s="37">
        <v>97.8489</v>
      </c>
    </row>
    <row r="818" ht="19.95" customHeight="1" spans="1:4">
      <c r="A818" s="45">
        <v>45082</v>
      </c>
      <c r="B818" s="33" t="s">
        <v>174</v>
      </c>
      <c r="C818" s="33" t="s">
        <v>171</v>
      </c>
      <c r="D818" s="37">
        <v>97.6279</v>
      </c>
    </row>
    <row r="819" ht="19.95" customHeight="1" spans="1:4">
      <c r="A819" s="45">
        <v>45079</v>
      </c>
      <c r="B819" s="33" t="s">
        <v>174</v>
      </c>
      <c r="C819" s="33" t="s">
        <v>171</v>
      </c>
      <c r="D819" s="37">
        <v>98.7413</v>
      </c>
    </row>
    <row r="820" ht="19.95" customHeight="1" spans="1:4">
      <c r="A820" s="45">
        <v>45078</v>
      </c>
      <c r="B820" s="33" t="s">
        <v>174</v>
      </c>
      <c r="C820" s="33" t="s">
        <v>171</v>
      </c>
      <c r="D820" s="37">
        <v>97.0533</v>
      </c>
    </row>
    <row r="821" ht="19.95" customHeight="1" spans="1:4">
      <c r="A821" s="45">
        <v>45077</v>
      </c>
      <c r="B821" s="33" t="s">
        <v>174</v>
      </c>
      <c r="C821" s="33" t="s">
        <v>171</v>
      </c>
      <c r="D821" s="37">
        <v>97.1523</v>
      </c>
    </row>
    <row r="822" ht="19.95" customHeight="1" spans="1:4">
      <c r="A822" s="45">
        <v>45076</v>
      </c>
      <c r="B822" s="33" t="s">
        <v>174</v>
      </c>
      <c r="C822" s="33" t="s">
        <v>171</v>
      </c>
      <c r="D822" s="37">
        <v>98.7756</v>
      </c>
    </row>
    <row r="823" ht="19.95" customHeight="1" spans="1:4">
      <c r="A823" s="45">
        <v>45075</v>
      </c>
      <c r="B823" s="33" t="s">
        <v>174</v>
      </c>
      <c r="C823" s="33" t="s">
        <v>171</v>
      </c>
      <c r="D823" s="37">
        <v>98.0666</v>
      </c>
    </row>
    <row r="824" ht="19.95" customHeight="1" spans="1:4">
      <c r="A824" s="45">
        <v>45072</v>
      </c>
      <c r="B824" s="33" t="s">
        <v>174</v>
      </c>
      <c r="C824" s="33" t="s">
        <v>171</v>
      </c>
      <c r="D824" s="37">
        <v>98.9484</v>
      </c>
    </row>
    <row r="825" ht="19.95" customHeight="1" spans="1:4">
      <c r="A825" s="45">
        <v>45071</v>
      </c>
      <c r="B825" s="33" t="s">
        <v>174</v>
      </c>
      <c r="C825" s="33" t="s">
        <v>171</v>
      </c>
      <c r="D825" s="37">
        <v>97.3261</v>
      </c>
    </row>
    <row r="826" ht="19.95" customHeight="1" spans="1:4">
      <c r="A826" s="45">
        <v>45070</v>
      </c>
      <c r="B826" s="33" t="s">
        <v>174</v>
      </c>
      <c r="C826" s="33" t="s">
        <v>171</v>
      </c>
      <c r="D826" s="37">
        <v>98.2595</v>
      </c>
    </row>
    <row r="827" ht="19.95" customHeight="1" spans="1:4">
      <c r="A827" s="45">
        <v>45069</v>
      </c>
      <c r="B827" s="33" t="s">
        <v>174</v>
      </c>
      <c r="C827" s="33" t="s">
        <v>171</v>
      </c>
      <c r="D827" s="37">
        <v>98.8528</v>
      </c>
    </row>
    <row r="828" ht="19.95" customHeight="1" spans="1:4">
      <c r="A828" s="45">
        <v>45068</v>
      </c>
      <c r="B828" s="33" t="s">
        <v>174</v>
      </c>
      <c r="C828" s="33" t="s">
        <v>171</v>
      </c>
      <c r="D828" s="37">
        <v>97.1141</v>
      </c>
    </row>
    <row r="829" ht="19.95" customHeight="1" spans="1:4">
      <c r="A829" s="45">
        <v>45065</v>
      </c>
      <c r="B829" s="33" t="s">
        <v>174</v>
      </c>
      <c r="C829" s="33" t="s">
        <v>171</v>
      </c>
      <c r="D829" s="37">
        <v>98.541</v>
      </c>
    </row>
    <row r="830" ht="19.95" customHeight="1" spans="1:4">
      <c r="A830" s="45">
        <v>45064</v>
      </c>
      <c r="B830" s="33" t="s">
        <v>174</v>
      </c>
      <c r="C830" s="33" t="s">
        <v>171</v>
      </c>
      <c r="D830" s="37">
        <v>97.6234</v>
      </c>
    </row>
    <row r="831" ht="19.95" customHeight="1" spans="1:4">
      <c r="A831" s="45">
        <v>45063</v>
      </c>
      <c r="B831" s="33" t="s">
        <v>174</v>
      </c>
      <c r="C831" s="33" t="s">
        <v>171</v>
      </c>
      <c r="D831" s="37">
        <v>97.3016</v>
      </c>
    </row>
    <row r="832" ht="19.95" customHeight="1" spans="1:4">
      <c r="A832" s="45">
        <v>45062</v>
      </c>
      <c r="B832" s="33" t="s">
        <v>174</v>
      </c>
      <c r="C832" s="33" t="s">
        <v>171</v>
      </c>
      <c r="D832" s="37">
        <v>97.4464</v>
      </c>
    </row>
    <row r="833" ht="19.95" customHeight="1" spans="1:4">
      <c r="A833" s="45">
        <v>45061</v>
      </c>
      <c r="B833" s="33" t="s">
        <v>174</v>
      </c>
      <c r="C833" s="33" t="s">
        <v>171</v>
      </c>
      <c r="D833" s="37">
        <v>98.6064</v>
      </c>
    </row>
    <row r="834" ht="19.95" customHeight="1" spans="1:4">
      <c r="A834" s="45">
        <v>45058</v>
      </c>
      <c r="B834" s="33" t="s">
        <v>174</v>
      </c>
      <c r="C834" s="33" t="s">
        <v>171</v>
      </c>
      <c r="D834" s="37">
        <v>97.9478</v>
      </c>
    </row>
    <row r="835" ht="19.95" customHeight="1" spans="1:4">
      <c r="A835" s="45">
        <v>45057</v>
      </c>
      <c r="B835" s="33" t="s">
        <v>174</v>
      </c>
      <c r="C835" s="33" t="s">
        <v>171</v>
      </c>
      <c r="D835" s="37">
        <v>97.6456</v>
      </c>
    </row>
    <row r="836" ht="19.95" customHeight="1" spans="1:4">
      <c r="A836" s="45">
        <v>45056</v>
      </c>
      <c r="B836" s="33" t="s">
        <v>174</v>
      </c>
      <c r="C836" s="33" t="s">
        <v>171</v>
      </c>
      <c r="D836" s="37">
        <v>97.8259</v>
      </c>
    </row>
    <row r="837" ht="19.95" customHeight="1" spans="1:4">
      <c r="A837" s="45">
        <v>45055</v>
      </c>
      <c r="B837" s="33" t="s">
        <v>174</v>
      </c>
      <c r="C837" s="33" t="s">
        <v>171</v>
      </c>
      <c r="D837" s="37">
        <v>97.1428</v>
      </c>
    </row>
    <row r="838" ht="19.95" customHeight="1" spans="1:4">
      <c r="A838" s="45">
        <v>45054</v>
      </c>
      <c r="B838" s="33" t="s">
        <v>174</v>
      </c>
      <c r="C838" s="33" t="s">
        <v>171</v>
      </c>
      <c r="D838" s="37">
        <v>97.583</v>
      </c>
    </row>
    <row r="839" ht="19.95" customHeight="1" spans="1:4">
      <c r="A839" s="45">
        <v>45051</v>
      </c>
      <c r="B839" s="33" t="s">
        <v>174</v>
      </c>
      <c r="C839" s="33" t="s">
        <v>171</v>
      </c>
      <c r="D839" s="37">
        <v>98.198</v>
      </c>
    </row>
    <row r="840" ht="19.95" customHeight="1" spans="1:4">
      <c r="A840" s="45">
        <v>45050</v>
      </c>
      <c r="B840" s="33" t="s">
        <v>174</v>
      </c>
      <c r="C840" s="33" t="s">
        <v>171</v>
      </c>
      <c r="D840" s="37">
        <v>98.2211</v>
      </c>
    </row>
    <row r="841" ht="19.95" customHeight="1" spans="1:4">
      <c r="A841" s="45">
        <v>45049</v>
      </c>
      <c r="B841" s="33" t="s">
        <v>174</v>
      </c>
      <c r="C841" s="33" t="s">
        <v>171</v>
      </c>
      <c r="D841" s="37">
        <v>98.5234</v>
      </c>
    </row>
    <row r="842" ht="19.95" customHeight="1" spans="1:4">
      <c r="A842" s="45">
        <v>45048</v>
      </c>
      <c r="B842" s="33" t="s">
        <v>174</v>
      </c>
      <c r="C842" s="33" t="s">
        <v>171</v>
      </c>
      <c r="D842" s="37">
        <v>97.5747</v>
      </c>
    </row>
    <row r="843" ht="19.95" customHeight="1" spans="1:4">
      <c r="A843" s="45">
        <v>45047</v>
      </c>
      <c r="B843" s="33" t="s">
        <v>174</v>
      </c>
      <c r="C843" s="33" t="s">
        <v>171</v>
      </c>
      <c r="D843" s="37">
        <v>98.3265</v>
      </c>
    </row>
    <row r="844" ht="19.95" customHeight="1" spans="1:4">
      <c r="A844" s="45">
        <v>45044</v>
      </c>
      <c r="B844" s="33" t="s">
        <v>174</v>
      </c>
      <c r="C844" s="33" t="s">
        <v>171</v>
      </c>
      <c r="D844" s="37">
        <v>98.0135</v>
      </c>
    </row>
    <row r="845" ht="19.95" customHeight="1" spans="1:4">
      <c r="A845" s="45">
        <v>45043</v>
      </c>
      <c r="B845" s="33" t="s">
        <v>174</v>
      </c>
      <c r="C845" s="33" t="s">
        <v>171</v>
      </c>
      <c r="D845" s="37">
        <v>97.1476</v>
      </c>
    </row>
    <row r="846" ht="19.95" customHeight="1" spans="1:4">
      <c r="A846" s="45">
        <v>45042</v>
      </c>
      <c r="B846" s="33" t="s">
        <v>174</v>
      </c>
      <c r="C846" s="33" t="s">
        <v>171</v>
      </c>
      <c r="D846" s="37">
        <v>98.0926</v>
      </c>
    </row>
    <row r="847" ht="19.95" customHeight="1" spans="1:4">
      <c r="A847" s="45">
        <v>45041</v>
      </c>
      <c r="B847" s="33" t="s">
        <v>174</v>
      </c>
      <c r="C847" s="33" t="s">
        <v>171</v>
      </c>
      <c r="D847" s="37">
        <v>98.4173</v>
      </c>
    </row>
    <row r="848" ht="19.95" customHeight="1" spans="1:4">
      <c r="A848" s="45">
        <v>45040</v>
      </c>
      <c r="B848" s="33" t="s">
        <v>174</v>
      </c>
      <c r="C848" s="33" t="s">
        <v>171</v>
      </c>
      <c r="D848" s="37">
        <v>98.3581</v>
      </c>
    </row>
    <row r="849" ht="19.95" customHeight="1" spans="1:4">
      <c r="A849" s="45">
        <v>45037</v>
      </c>
      <c r="B849" s="33" t="s">
        <v>174</v>
      </c>
      <c r="C849" s="33" t="s">
        <v>171</v>
      </c>
      <c r="D849" s="37">
        <v>97.6095</v>
      </c>
    </row>
    <row r="850" ht="19.95" customHeight="1" spans="1:4">
      <c r="A850" s="45">
        <v>45036</v>
      </c>
      <c r="B850" s="33" t="s">
        <v>174</v>
      </c>
      <c r="C850" s="33" t="s">
        <v>171</v>
      </c>
      <c r="D850" s="37">
        <v>98.1761</v>
      </c>
    </row>
    <row r="851" ht="19.95" customHeight="1" spans="1:4">
      <c r="A851" s="45">
        <v>45035</v>
      </c>
      <c r="B851" s="33" t="s">
        <v>174</v>
      </c>
      <c r="C851" s="33" t="s">
        <v>171</v>
      </c>
      <c r="D851" s="37">
        <v>97.8886</v>
      </c>
    </row>
    <row r="852" ht="19.95" customHeight="1" spans="1:4">
      <c r="A852" s="45">
        <v>45034</v>
      </c>
      <c r="B852" s="33" t="s">
        <v>174</v>
      </c>
      <c r="C852" s="33" t="s">
        <v>171</v>
      </c>
      <c r="D852" s="37">
        <v>98.3924</v>
      </c>
    </row>
    <row r="853" ht="19.95" customHeight="1" spans="1:4">
      <c r="A853" s="45">
        <v>45033</v>
      </c>
      <c r="B853" s="33" t="s">
        <v>174</v>
      </c>
      <c r="C853" s="33" t="s">
        <v>171</v>
      </c>
      <c r="D853" s="37">
        <v>97.3228</v>
      </c>
    </row>
    <row r="854" ht="19.95" customHeight="1" spans="1:4">
      <c r="A854" s="45">
        <v>45030</v>
      </c>
      <c r="B854" s="33" t="s">
        <v>174</v>
      </c>
      <c r="C854" s="33" t="s">
        <v>171</v>
      </c>
      <c r="D854" s="37">
        <v>98.1082</v>
      </c>
    </row>
    <row r="855" ht="19.95" customHeight="1" spans="1:4">
      <c r="A855" s="45">
        <v>45029</v>
      </c>
      <c r="B855" s="33" t="s">
        <v>174</v>
      </c>
      <c r="C855" s="33" t="s">
        <v>171</v>
      </c>
      <c r="D855" s="37">
        <v>97.3178</v>
      </c>
    </row>
    <row r="856" ht="19.95" customHeight="1" spans="1:4">
      <c r="A856" s="45">
        <v>45028</v>
      </c>
      <c r="B856" s="33" t="s">
        <v>174</v>
      </c>
      <c r="C856" s="33" t="s">
        <v>171</v>
      </c>
      <c r="D856" s="37">
        <v>97.1036</v>
      </c>
    </row>
    <row r="857" ht="19.95" customHeight="1" spans="1:4">
      <c r="A857" s="45">
        <v>45027</v>
      </c>
      <c r="B857" s="33" t="s">
        <v>174</v>
      </c>
      <c r="C857" s="33" t="s">
        <v>171</v>
      </c>
      <c r="D857" s="37">
        <v>98.1657</v>
      </c>
    </row>
    <row r="858" ht="19.95" customHeight="1" spans="1:4">
      <c r="A858" s="45">
        <v>45026</v>
      </c>
      <c r="B858" s="33" t="s">
        <v>174</v>
      </c>
      <c r="C858" s="33" t="s">
        <v>171</v>
      </c>
      <c r="D858" s="37">
        <v>98.7317</v>
      </c>
    </row>
    <row r="859" ht="19.95" customHeight="1" spans="1:4">
      <c r="A859" s="45">
        <v>45023</v>
      </c>
      <c r="B859" s="33" t="s">
        <v>174</v>
      </c>
      <c r="C859" s="33" t="s">
        <v>171</v>
      </c>
      <c r="D859" s="37">
        <v>97.7445</v>
      </c>
    </row>
    <row r="860" ht="19.95" customHeight="1" spans="1:4">
      <c r="A860" s="45">
        <v>45022</v>
      </c>
      <c r="B860" s="33" t="s">
        <v>174</v>
      </c>
      <c r="C860" s="33" t="s">
        <v>171</v>
      </c>
      <c r="D860" s="37">
        <v>97.6707</v>
      </c>
    </row>
    <row r="861" ht="19.95" customHeight="1" spans="1:4">
      <c r="A861" s="45">
        <v>45021</v>
      </c>
      <c r="B861" s="33" t="s">
        <v>174</v>
      </c>
      <c r="C861" s="33" t="s">
        <v>171</v>
      </c>
      <c r="D861" s="37">
        <v>98.7081</v>
      </c>
    </row>
    <row r="862" ht="19.95" customHeight="1" spans="1:4">
      <c r="A862" s="45">
        <v>45020</v>
      </c>
      <c r="B862" s="33" t="s">
        <v>174</v>
      </c>
      <c r="C862" s="33" t="s">
        <v>171</v>
      </c>
      <c r="D862" s="37">
        <v>97.018</v>
      </c>
    </row>
    <row r="863" ht="19.95" customHeight="1" spans="1:4">
      <c r="A863" s="45">
        <v>45019</v>
      </c>
      <c r="B863" s="33" t="s">
        <v>174</v>
      </c>
      <c r="C863" s="33" t="s">
        <v>171</v>
      </c>
      <c r="D863" s="37">
        <v>97.2117</v>
      </c>
    </row>
    <row r="864" ht="19.95" customHeight="1" spans="1:4">
      <c r="A864" s="45">
        <v>45016</v>
      </c>
      <c r="B864" s="33" t="s">
        <v>174</v>
      </c>
      <c r="C864" s="33" t="s">
        <v>171</v>
      </c>
      <c r="D864" s="37">
        <v>98.0904</v>
      </c>
    </row>
    <row r="865" ht="19.95" customHeight="1" spans="1:4">
      <c r="A865" s="45">
        <v>45015</v>
      </c>
      <c r="B865" s="33" t="s">
        <v>174</v>
      </c>
      <c r="C865" s="33" t="s">
        <v>171</v>
      </c>
      <c r="D865" s="37">
        <v>97.5821</v>
      </c>
    </row>
    <row r="866" ht="19.95" customHeight="1" spans="1:4">
      <c r="A866" s="45">
        <v>45014</v>
      </c>
      <c r="B866" s="33" t="s">
        <v>174</v>
      </c>
      <c r="C866" s="33" t="s">
        <v>171</v>
      </c>
      <c r="D866" s="37">
        <v>98.204</v>
      </c>
    </row>
    <row r="867" ht="19.95" customHeight="1" spans="1:4">
      <c r="A867" s="45">
        <v>45013</v>
      </c>
      <c r="B867" s="33" t="s">
        <v>174</v>
      </c>
      <c r="C867" s="33" t="s">
        <v>171</v>
      </c>
      <c r="D867" s="37">
        <v>97.6084</v>
      </c>
    </row>
    <row r="868" ht="19.95" customHeight="1" spans="1:4">
      <c r="A868" s="45">
        <v>45012</v>
      </c>
      <c r="B868" s="33" t="s">
        <v>174</v>
      </c>
      <c r="C868" s="33" t="s">
        <v>171</v>
      </c>
      <c r="D868" s="37">
        <v>98.9006</v>
      </c>
    </row>
    <row r="869" ht="19.95" customHeight="1" spans="1:4">
      <c r="A869" s="45">
        <v>45009</v>
      </c>
      <c r="B869" s="33" t="s">
        <v>174</v>
      </c>
      <c r="C869" s="33" t="s">
        <v>171</v>
      </c>
      <c r="D869" s="37">
        <v>97.5614</v>
      </c>
    </row>
    <row r="870" ht="19.95" customHeight="1" spans="1:4">
      <c r="A870" s="45">
        <v>45008</v>
      </c>
      <c r="B870" s="33" t="s">
        <v>174</v>
      </c>
      <c r="C870" s="33" t="s">
        <v>171</v>
      </c>
      <c r="D870" s="37">
        <v>97.806</v>
      </c>
    </row>
    <row r="871" ht="19.95" customHeight="1" spans="1:4">
      <c r="A871" s="45">
        <v>45007</v>
      </c>
      <c r="B871" s="33" t="s">
        <v>174</v>
      </c>
      <c r="C871" s="33" t="s">
        <v>171</v>
      </c>
      <c r="D871" s="37">
        <v>97.8739</v>
      </c>
    </row>
    <row r="872" ht="19.95" customHeight="1" spans="1:4">
      <c r="A872" s="45">
        <v>45006</v>
      </c>
      <c r="B872" s="33" t="s">
        <v>174</v>
      </c>
      <c r="C872" s="33" t="s">
        <v>171</v>
      </c>
      <c r="D872" s="37">
        <v>97.8149</v>
      </c>
    </row>
    <row r="873" ht="19.95" customHeight="1" spans="1:4">
      <c r="A873" s="45">
        <v>45005</v>
      </c>
      <c r="B873" s="33" t="s">
        <v>174</v>
      </c>
      <c r="C873" s="33" t="s">
        <v>171</v>
      </c>
      <c r="D873" s="37">
        <v>98.9083</v>
      </c>
    </row>
    <row r="874" ht="19.95" customHeight="1" spans="1:4">
      <c r="A874" s="45">
        <v>45002</v>
      </c>
      <c r="B874" s="33" t="s">
        <v>174</v>
      </c>
      <c r="C874" s="33" t="s">
        <v>171</v>
      </c>
      <c r="D874" s="37">
        <v>97.827</v>
      </c>
    </row>
    <row r="875" ht="19.95" customHeight="1" spans="1:4">
      <c r="A875" s="45">
        <v>45001</v>
      </c>
      <c r="B875" s="33" t="s">
        <v>174</v>
      </c>
      <c r="C875" s="33" t="s">
        <v>171</v>
      </c>
      <c r="D875" s="37">
        <v>98.6297</v>
      </c>
    </row>
    <row r="876" ht="19.95" customHeight="1" spans="1:4">
      <c r="A876" s="45">
        <v>45000</v>
      </c>
      <c r="B876" s="33" t="s">
        <v>174</v>
      </c>
      <c r="C876" s="33" t="s">
        <v>171</v>
      </c>
      <c r="D876" s="37">
        <v>98.0794</v>
      </c>
    </row>
    <row r="877" ht="19.95" customHeight="1" spans="1:4">
      <c r="A877" s="45">
        <v>44999</v>
      </c>
      <c r="B877" s="33" t="s">
        <v>174</v>
      </c>
      <c r="C877" s="33" t="s">
        <v>171</v>
      </c>
      <c r="D877" s="37">
        <v>97.5542</v>
      </c>
    </row>
    <row r="878" ht="19.95" customHeight="1" spans="1:4">
      <c r="A878" s="45">
        <v>44998</v>
      </c>
      <c r="B878" s="33" t="s">
        <v>174</v>
      </c>
      <c r="C878" s="33" t="s">
        <v>171</v>
      </c>
      <c r="D878" s="37">
        <v>98.4662</v>
      </c>
    </row>
    <row r="879" ht="19.95" customHeight="1" spans="1:4">
      <c r="A879" s="45">
        <v>44995</v>
      </c>
      <c r="B879" s="33" t="s">
        <v>174</v>
      </c>
      <c r="C879" s="33" t="s">
        <v>171</v>
      </c>
      <c r="D879" s="37">
        <v>98.2987</v>
      </c>
    </row>
    <row r="880" ht="19.95" customHeight="1" spans="1:4">
      <c r="A880" s="45">
        <v>44994</v>
      </c>
      <c r="B880" s="33" t="s">
        <v>174</v>
      </c>
      <c r="C880" s="33" t="s">
        <v>171</v>
      </c>
      <c r="D880" s="37">
        <v>98.3639</v>
      </c>
    </row>
    <row r="881" ht="19.95" customHeight="1" spans="1:4">
      <c r="A881" s="45">
        <v>44993</v>
      </c>
      <c r="B881" s="33" t="s">
        <v>174</v>
      </c>
      <c r="C881" s="33" t="s">
        <v>171</v>
      </c>
      <c r="D881" s="37">
        <v>98.6736</v>
      </c>
    </row>
    <row r="882" ht="19.95" customHeight="1" spans="1:4">
      <c r="A882" s="45">
        <v>44992</v>
      </c>
      <c r="B882" s="33" t="s">
        <v>174</v>
      </c>
      <c r="C882" s="33" t="s">
        <v>171</v>
      </c>
      <c r="D882" s="37">
        <v>97.6456</v>
      </c>
    </row>
    <row r="883" ht="19.95" customHeight="1" spans="1:4">
      <c r="A883" s="45">
        <v>44991</v>
      </c>
      <c r="B883" s="33" t="s">
        <v>174</v>
      </c>
      <c r="C883" s="33" t="s">
        <v>171</v>
      </c>
      <c r="D883" s="37">
        <v>97.7752</v>
      </c>
    </row>
    <row r="884" ht="19.95" customHeight="1" spans="1:4">
      <c r="A884" s="45">
        <v>44988</v>
      </c>
      <c r="B884" s="33" t="s">
        <v>174</v>
      </c>
      <c r="C884" s="33" t="s">
        <v>171</v>
      </c>
      <c r="D884" s="37">
        <v>97.0021</v>
      </c>
    </row>
    <row r="885" ht="19.95" customHeight="1" spans="1:4">
      <c r="A885" s="45">
        <v>44987</v>
      </c>
      <c r="B885" s="33" t="s">
        <v>174</v>
      </c>
      <c r="C885" s="33" t="s">
        <v>171</v>
      </c>
      <c r="D885" s="37">
        <v>97.2162</v>
      </c>
    </row>
    <row r="886" ht="19.95" customHeight="1" spans="1:4">
      <c r="A886" s="45">
        <v>44986</v>
      </c>
      <c r="B886" s="33" t="s">
        <v>174</v>
      </c>
      <c r="C886" s="33" t="s">
        <v>171</v>
      </c>
      <c r="D886" s="37">
        <v>97.6665</v>
      </c>
    </row>
    <row r="887" ht="19.95" customHeight="1" spans="1:4">
      <c r="A887" s="45">
        <v>44985</v>
      </c>
      <c r="B887" s="33" t="s">
        <v>174</v>
      </c>
      <c r="C887" s="33" t="s">
        <v>171</v>
      </c>
      <c r="D887" s="37">
        <v>97.7086</v>
      </c>
    </row>
    <row r="888" ht="19.95" customHeight="1" spans="1:4">
      <c r="A888" s="45">
        <v>44984</v>
      </c>
      <c r="B888" s="33" t="s">
        <v>174</v>
      </c>
      <c r="C888" s="33" t="s">
        <v>171</v>
      </c>
      <c r="D888" s="37">
        <v>98.3906</v>
      </c>
    </row>
    <row r="889" ht="19.95" customHeight="1" spans="1:4">
      <c r="A889" s="45">
        <v>44981</v>
      </c>
      <c r="B889" s="33" t="s">
        <v>174</v>
      </c>
      <c r="C889" s="33" t="s">
        <v>171</v>
      </c>
      <c r="D889" s="37">
        <v>97.9574</v>
      </c>
    </row>
    <row r="890" ht="19.95" customHeight="1" spans="1:4">
      <c r="A890" s="45">
        <v>44980</v>
      </c>
      <c r="B890" s="33" t="s">
        <v>174</v>
      </c>
      <c r="C890" s="33" t="s">
        <v>171</v>
      </c>
      <c r="D890" s="37">
        <v>97.3048</v>
      </c>
    </row>
    <row r="891" ht="19.95" customHeight="1" spans="1:4">
      <c r="A891" s="45">
        <v>44979</v>
      </c>
      <c r="B891" s="33" t="s">
        <v>174</v>
      </c>
      <c r="C891" s="33" t="s">
        <v>171</v>
      </c>
      <c r="D891" s="37">
        <v>97.4623</v>
      </c>
    </row>
    <row r="892" ht="19.95" customHeight="1" spans="1:4">
      <c r="A892" s="45">
        <v>44978</v>
      </c>
      <c r="B892" s="33" t="s">
        <v>174</v>
      </c>
      <c r="C892" s="33" t="s">
        <v>171</v>
      </c>
      <c r="D892" s="37">
        <v>98.3619</v>
      </c>
    </row>
    <row r="893" ht="19.95" customHeight="1" spans="1:4">
      <c r="A893" s="45">
        <v>44977</v>
      </c>
      <c r="B893" s="33" t="s">
        <v>174</v>
      </c>
      <c r="C893" s="33" t="s">
        <v>171</v>
      </c>
      <c r="D893" s="37">
        <v>98.6315</v>
      </c>
    </row>
    <row r="894" ht="19.95" customHeight="1" spans="1:4">
      <c r="A894" s="45">
        <v>44974</v>
      </c>
      <c r="B894" s="33" t="s">
        <v>174</v>
      </c>
      <c r="C894" s="33" t="s">
        <v>171</v>
      </c>
      <c r="D894" s="37">
        <v>98.6633</v>
      </c>
    </row>
    <row r="895" ht="19.95" customHeight="1" spans="1:4">
      <c r="A895" s="45">
        <v>44973</v>
      </c>
      <c r="B895" s="33" t="s">
        <v>174</v>
      </c>
      <c r="C895" s="33" t="s">
        <v>171</v>
      </c>
      <c r="D895" s="37">
        <v>97.8115</v>
      </c>
    </row>
    <row r="896" ht="19.95" customHeight="1" spans="1:4">
      <c r="A896" s="45">
        <v>44972</v>
      </c>
      <c r="B896" s="33" t="s">
        <v>174</v>
      </c>
      <c r="C896" s="33" t="s">
        <v>171</v>
      </c>
      <c r="D896" s="37">
        <v>98.3414</v>
      </c>
    </row>
    <row r="897" ht="19.95" customHeight="1" spans="1:4">
      <c r="A897" s="45">
        <v>44971</v>
      </c>
      <c r="B897" s="33" t="s">
        <v>174</v>
      </c>
      <c r="C897" s="33" t="s">
        <v>171</v>
      </c>
      <c r="D897" s="37">
        <v>98.7093</v>
      </c>
    </row>
    <row r="898" ht="19.95" customHeight="1" spans="1:4">
      <c r="A898" s="45">
        <v>44970</v>
      </c>
      <c r="B898" s="33" t="s">
        <v>174</v>
      </c>
      <c r="C898" s="33" t="s">
        <v>171</v>
      </c>
      <c r="D898" s="37">
        <v>97.0879</v>
      </c>
    </row>
    <row r="899" ht="19.95" customHeight="1" spans="1:4">
      <c r="A899" s="45">
        <v>44967</v>
      </c>
      <c r="B899" s="33" t="s">
        <v>174</v>
      </c>
      <c r="C899" s="33" t="s">
        <v>171</v>
      </c>
      <c r="D899" s="37">
        <v>98.4415</v>
      </c>
    </row>
    <row r="900" ht="19.95" customHeight="1" spans="1:4">
      <c r="A900" s="45">
        <v>44966</v>
      </c>
      <c r="B900" s="33" t="s">
        <v>174</v>
      </c>
      <c r="C900" s="33" t="s">
        <v>171</v>
      </c>
      <c r="D900" s="37">
        <v>97.1025</v>
      </c>
    </row>
    <row r="901" ht="19.95" customHeight="1" spans="1:4">
      <c r="A901" s="45">
        <v>44965</v>
      </c>
      <c r="B901" s="33" t="s">
        <v>174</v>
      </c>
      <c r="C901" s="33" t="s">
        <v>171</v>
      </c>
      <c r="D901" s="37">
        <v>97.3829</v>
      </c>
    </row>
    <row r="902" ht="19.95" customHeight="1" spans="1:4">
      <c r="A902" s="45">
        <v>44964</v>
      </c>
      <c r="B902" s="33" t="s">
        <v>174</v>
      </c>
      <c r="C902" s="33" t="s">
        <v>171</v>
      </c>
      <c r="D902" s="37">
        <v>97.4648</v>
      </c>
    </row>
    <row r="903" ht="19.95" customHeight="1" spans="1:4">
      <c r="A903" s="45">
        <v>44963</v>
      </c>
      <c r="B903" s="33" t="s">
        <v>174</v>
      </c>
      <c r="C903" s="33" t="s">
        <v>171</v>
      </c>
      <c r="D903" s="37">
        <v>98.3089</v>
      </c>
    </row>
    <row r="904" ht="19.95" customHeight="1" spans="1:4">
      <c r="A904" s="45">
        <v>44960</v>
      </c>
      <c r="B904" s="33" t="s">
        <v>174</v>
      </c>
      <c r="C904" s="33" t="s">
        <v>171</v>
      </c>
      <c r="D904" s="37">
        <v>97.9325</v>
      </c>
    </row>
    <row r="905" ht="19.95" customHeight="1" spans="1:4">
      <c r="A905" s="45">
        <v>44959</v>
      </c>
      <c r="B905" s="33" t="s">
        <v>174</v>
      </c>
      <c r="C905" s="33" t="s">
        <v>171</v>
      </c>
      <c r="D905" s="37">
        <v>97.3197</v>
      </c>
    </row>
    <row r="906" ht="19.95" customHeight="1" spans="1:4">
      <c r="A906" s="45">
        <v>44958</v>
      </c>
      <c r="B906" s="33" t="s">
        <v>174</v>
      </c>
      <c r="C906" s="33" t="s">
        <v>171</v>
      </c>
      <c r="D906" s="37">
        <v>97.2068</v>
      </c>
    </row>
    <row r="907" ht="19.95" customHeight="1" spans="1:4">
      <c r="A907" s="45">
        <v>44957</v>
      </c>
      <c r="B907" s="33" t="s">
        <v>174</v>
      </c>
      <c r="C907" s="33" t="s">
        <v>171</v>
      </c>
      <c r="D907" s="37">
        <v>97.9293</v>
      </c>
    </row>
    <row r="908" ht="19.95" customHeight="1" spans="1:4">
      <c r="A908" s="45">
        <v>44956</v>
      </c>
      <c r="B908" s="33" t="s">
        <v>174</v>
      </c>
      <c r="C908" s="33" t="s">
        <v>171</v>
      </c>
      <c r="D908" s="37">
        <v>98.0195</v>
      </c>
    </row>
    <row r="909" ht="19.95" customHeight="1" spans="1:4">
      <c r="A909" s="45">
        <v>44953</v>
      </c>
      <c r="B909" s="33" t="s">
        <v>174</v>
      </c>
      <c r="C909" s="33" t="s">
        <v>171</v>
      </c>
      <c r="D909" s="37">
        <v>97.7484</v>
      </c>
    </row>
    <row r="910" ht="19.95" customHeight="1" spans="1:4">
      <c r="A910" s="45">
        <v>44952</v>
      </c>
      <c r="B910" s="33" t="s">
        <v>174</v>
      </c>
      <c r="C910" s="33" t="s">
        <v>171</v>
      </c>
      <c r="D910" s="37">
        <v>97.2458</v>
      </c>
    </row>
    <row r="911" ht="19.95" customHeight="1" spans="1:4">
      <c r="A911" s="45">
        <v>44951</v>
      </c>
      <c r="B911" s="33" t="s">
        <v>174</v>
      </c>
      <c r="C911" s="33" t="s">
        <v>171</v>
      </c>
      <c r="D911" s="37">
        <v>97.6531</v>
      </c>
    </row>
    <row r="912" ht="19.95" customHeight="1" spans="1:4">
      <c r="A912" s="45">
        <v>44950</v>
      </c>
      <c r="B912" s="33" t="s">
        <v>174</v>
      </c>
      <c r="C912" s="33" t="s">
        <v>171</v>
      </c>
      <c r="D912" s="37">
        <v>97.8765</v>
      </c>
    </row>
    <row r="913" ht="19.95" customHeight="1" spans="1:4">
      <c r="A913" s="45">
        <v>44949</v>
      </c>
      <c r="B913" s="33" t="s">
        <v>174</v>
      </c>
      <c r="C913" s="33" t="s">
        <v>171</v>
      </c>
      <c r="D913" s="37">
        <v>97.4401</v>
      </c>
    </row>
    <row r="914" ht="19.95" customHeight="1" spans="1:4">
      <c r="A914" s="45">
        <v>44946</v>
      </c>
      <c r="B914" s="33" t="s">
        <v>174</v>
      </c>
      <c r="C914" s="33" t="s">
        <v>171</v>
      </c>
      <c r="D914" s="37">
        <v>97.3401</v>
      </c>
    </row>
    <row r="915" ht="19.95" customHeight="1" spans="1:4">
      <c r="A915" s="45">
        <v>44945</v>
      </c>
      <c r="B915" s="33" t="s">
        <v>174</v>
      </c>
      <c r="C915" s="33" t="s">
        <v>171</v>
      </c>
      <c r="D915" s="37">
        <v>98.9915</v>
      </c>
    </row>
    <row r="916" ht="19.95" customHeight="1" spans="1:4">
      <c r="A916" s="45">
        <v>44944</v>
      </c>
      <c r="B916" s="33" t="s">
        <v>174</v>
      </c>
      <c r="C916" s="33" t="s">
        <v>171</v>
      </c>
      <c r="D916" s="37">
        <v>97.6115</v>
      </c>
    </row>
    <row r="917" ht="19.95" customHeight="1" spans="1:4">
      <c r="A917" s="45">
        <v>44943</v>
      </c>
      <c r="B917" s="33" t="s">
        <v>174</v>
      </c>
      <c r="C917" s="33" t="s">
        <v>171</v>
      </c>
      <c r="D917" s="37">
        <v>97.1456</v>
      </c>
    </row>
    <row r="918" ht="19.95" customHeight="1" spans="1:4">
      <c r="A918" s="45">
        <v>44942</v>
      </c>
      <c r="B918" s="33" t="s">
        <v>174</v>
      </c>
      <c r="C918" s="33" t="s">
        <v>171</v>
      </c>
      <c r="D918" s="37">
        <v>97.0113</v>
      </c>
    </row>
    <row r="919" ht="19.95" customHeight="1" spans="1:4">
      <c r="A919" s="45">
        <v>44939</v>
      </c>
      <c r="B919" s="33" t="s">
        <v>174</v>
      </c>
      <c r="C919" s="33" t="s">
        <v>171</v>
      </c>
      <c r="D919" s="37">
        <v>97.056</v>
      </c>
    </row>
    <row r="920" ht="19.95" customHeight="1" spans="1:4">
      <c r="A920" s="45">
        <v>44938</v>
      </c>
      <c r="B920" s="33" t="s">
        <v>174</v>
      </c>
      <c r="C920" s="33" t="s">
        <v>171</v>
      </c>
      <c r="D920" s="37">
        <v>97.8589</v>
      </c>
    </row>
    <row r="921" ht="19.95" customHeight="1" spans="1:4">
      <c r="A921" s="45">
        <v>44937</v>
      </c>
      <c r="B921" s="33" t="s">
        <v>174</v>
      </c>
      <c r="C921" s="33" t="s">
        <v>171</v>
      </c>
      <c r="D921" s="37">
        <v>98.0531</v>
      </c>
    </row>
    <row r="922" ht="19.95" customHeight="1" spans="1:4">
      <c r="A922" s="45">
        <v>44936</v>
      </c>
      <c r="B922" s="33" t="s">
        <v>174</v>
      </c>
      <c r="C922" s="33" t="s">
        <v>171</v>
      </c>
      <c r="D922" s="37">
        <v>98.4227</v>
      </c>
    </row>
    <row r="923" ht="19.95" customHeight="1" spans="1:4">
      <c r="A923" s="45">
        <v>44935</v>
      </c>
      <c r="B923" s="33" t="s">
        <v>174</v>
      </c>
      <c r="C923" s="33" t="s">
        <v>171</v>
      </c>
      <c r="D923" s="37">
        <v>97.1748</v>
      </c>
    </row>
    <row r="924" ht="19.95" customHeight="1" spans="1:4">
      <c r="A924" s="45">
        <v>44932</v>
      </c>
      <c r="B924" s="33" t="s">
        <v>174</v>
      </c>
      <c r="C924" s="33" t="s">
        <v>171</v>
      </c>
      <c r="D924" s="37">
        <v>98.1823</v>
      </c>
    </row>
    <row r="925" ht="19.95" customHeight="1" spans="1:4">
      <c r="A925" s="45">
        <v>44931</v>
      </c>
      <c r="B925" s="33" t="s">
        <v>174</v>
      </c>
      <c r="C925" s="33" t="s">
        <v>171</v>
      </c>
      <c r="D925" s="37">
        <v>97.8272</v>
      </c>
    </row>
    <row r="926" ht="19.95" customHeight="1" spans="1:4">
      <c r="A926" s="45">
        <v>44930</v>
      </c>
      <c r="B926" s="33" t="s">
        <v>174</v>
      </c>
      <c r="C926" s="33" t="s">
        <v>171</v>
      </c>
      <c r="D926" s="37">
        <v>98.5107</v>
      </c>
    </row>
    <row r="927" ht="19.95" customHeight="1" spans="1:4">
      <c r="A927" s="45">
        <v>44929</v>
      </c>
      <c r="B927" s="33" t="s">
        <v>174</v>
      </c>
      <c r="C927" s="33" t="s">
        <v>171</v>
      </c>
      <c r="D927" s="37">
        <v>97.7459</v>
      </c>
    </row>
    <row r="928" ht="19.95" customHeight="1" spans="1:4">
      <c r="A928" s="45">
        <v>44928</v>
      </c>
      <c r="B928" s="33" t="s">
        <v>174</v>
      </c>
      <c r="C928" s="33" t="s">
        <v>171</v>
      </c>
      <c r="D928" s="37">
        <v>98.7645</v>
      </c>
    </row>
    <row r="929" ht="19.95" customHeight="1" spans="1:4">
      <c r="A929" s="45">
        <v>44925</v>
      </c>
      <c r="B929" s="33" t="s">
        <v>174</v>
      </c>
      <c r="C929" s="33" t="s">
        <v>171</v>
      </c>
      <c r="D929" s="37">
        <v>98.793</v>
      </c>
    </row>
    <row r="930" ht="19.95" customHeight="1" spans="1:4">
      <c r="A930" s="45">
        <v>44924</v>
      </c>
      <c r="B930" s="33" t="s">
        <v>174</v>
      </c>
      <c r="C930" s="33" t="s">
        <v>171</v>
      </c>
      <c r="D930" s="37">
        <v>98.6843</v>
      </c>
    </row>
    <row r="931" ht="19.95" customHeight="1" spans="1:4">
      <c r="A931" s="45">
        <v>44923</v>
      </c>
      <c r="B931" s="33" t="s">
        <v>174</v>
      </c>
      <c r="C931" s="33" t="s">
        <v>171</v>
      </c>
      <c r="D931" s="37">
        <v>98.3914</v>
      </c>
    </row>
    <row r="932" ht="19.95" customHeight="1" spans="1:4">
      <c r="A932" s="45">
        <v>44922</v>
      </c>
      <c r="B932" s="33" t="s">
        <v>174</v>
      </c>
      <c r="C932" s="33" t="s">
        <v>171</v>
      </c>
      <c r="D932" s="37">
        <v>98.1923</v>
      </c>
    </row>
    <row r="933" ht="19.95" customHeight="1" spans="1:4">
      <c r="A933" s="45">
        <v>44921</v>
      </c>
      <c r="B933" s="33" t="s">
        <v>174</v>
      </c>
      <c r="C933" s="33" t="s">
        <v>171</v>
      </c>
      <c r="D933" s="37">
        <v>97.8266</v>
      </c>
    </row>
    <row r="934" ht="19.95" customHeight="1" spans="1:4">
      <c r="A934" s="45">
        <v>44918</v>
      </c>
      <c r="B934" s="33" t="s">
        <v>174</v>
      </c>
      <c r="C934" s="33" t="s">
        <v>171</v>
      </c>
      <c r="D934" s="37">
        <v>97.4016</v>
      </c>
    </row>
    <row r="935" ht="19.95" customHeight="1" spans="1:4">
      <c r="A935" s="45">
        <v>44917</v>
      </c>
      <c r="B935" s="33" t="s">
        <v>174</v>
      </c>
      <c r="C935" s="33" t="s">
        <v>171</v>
      </c>
      <c r="D935" s="37">
        <v>97.476</v>
      </c>
    </row>
    <row r="936" ht="19.95" customHeight="1" spans="1:4">
      <c r="A936" s="45">
        <v>44916</v>
      </c>
      <c r="B936" s="33" t="s">
        <v>174</v>
      </c>
      <c r="C936" s="33" t="s">
        <v>171</v>
      </c>
      <c r="D936" s="37">
        <v>97.1543</v>
      </c>
    </row>
    <row r="937" ht="19.95" customHeight="1" spans="1:4">
      <c r="A937" s="45">
        <v>44915</v>
      </c>
      <c r="B937" s="33" t="s">
        <v>174</v>
      </c>
      <c r="C937" s="33" t="s">
        <v>171</v>
      </c>
      <c r="D937" s="37">
        <v>98.516</v>
      </c>
    </row>
    <row r="938" ht="19.95" customHeight="1" spans="1:4">
      <c r="A938" s="45">
        <v>44914</v>
      </c>
      <c r="B938" s="33" t="s">
        <v>174</v>
      </c>
      <c r="C938" s="33" t="s">
        <v>171</v>
      </c>
      <c r="D938" s="37">
        <v>97.9393</v>
      </c>
    </row>
    <row r="939" ht="19.95" customHeight="1" spans="1:4">
      <c r="A939" s="45">
        <v>44911</v>
      </c>
      <c r="B939" s="33" t="s">
        <v>174</v>
      </c>
      <c r="C939" s="33" t="s">
        <v>171</v>
      </c>
      <c r="D939" s="37">
        <v>98.05</v>
      </c>
    </row>
    <row r="940" ht="19.95" customHeight="1" spans="1:4">
      <c r="A940" s="45">
        <v>44910</v>
      </c>
      <c r="B940" s="33" t="s">
        <v>174</v>
      </c>
      <c r="C940" s="33" t="s">
        <v>171</v>
      </c>
      <c r="D940" s="37">
        <v>98.8596</v>
      </c>
    </row>
    <row r="941" ht="19.95" customHeight="1" spans="1:4">
      <c r="A941" s="45">
        <v>44909</v>
      </c>
      <c r="B941" s="33" t="s">
        <v>174</v>
      </c>
      <c r="C941" s="33" t="s">
        <v>171</v>
      </c>
      <c r="D941" s="37">
        <v>97.1529</v>
      </c>
    </row>
    <row r="942" ht="19.95" customHeight="1" spans="1:4">
      <c r="A942" s="45">
        <v>44908</v>
      </c>
      <c r="B942" s="33" t="s">
        <v>174</v>
      </c>
      <c r="C942" s="33" t="s">
        <v>171</v>
      </c>
      <c r="D942" s="37">
        <v>98.6646</v>
      </c>
    </row>
    <row r="943" ht="19.95" customHeight="1" spans="1:4">
      <c r="A943" s="45">
        <v>44907</v>
      </c>
      <c r="B943" s="33" t="s">
        <v>174</v>
      </c>
      <c r="C943" s="33" t="s">
        <v>171</v>
      </c>
      <c r="D943" s="37">
        <v>98.2818</v>
      </c>
    </row>
    <row r="944" ht="19.95" customHeight="1" spans="1:4">
      <c r="A944" s="45">
        <v>44904</v>
      </c>
      <c r="B944" s="33" t="s">
        <v>174</v>
      </c>
      <c r="C944" s="33" t="s">
        <v>171</v>
      </c>
      <c r="D944" s="37">
        <v>97.992</v>
      </c>
    </row>
    <row r="945" ht="19.95" customHeight="1" spans="1:4">
      <c r="A945" s="45">
        <v>44903</v>
      </c>
      <c r="B945" s="33" t="s">
        <v>174</v>
      </c>
      <c r="C945" s="33" t="s">
        <v>171</v>
      </c>
      <c r="D945" s="37">
        <v>97.1204</v>
      </c>
    </row>
    <row r="946" ht="19.95" customHeight="1" spans="1:4">
      <c r="A946" s="45">
        <v>44902</v>
      </c>
      <c r="B946" s="33" t="s">
        <v>174</v>
      </c>
      <c r="C946" s="33" t="s">
        <v>171</v>
      </c>
      <c r="D946" s="37">
        <v>98.1251</v>
      </c>
    </row>
    <row r="947" ht="19.95" customHeight="1" spans="1:4">
      <c r="A947" s="45">
        <v>44901</v>
      </c>
      <c r="B947" s="33" t="s">
        <v>174</v>
      </c>
      <c r="C947" s="33" t="s">
        <v>171</v>
      </c>
      <c r="D947" s="37">
        <v>97.4398</v>
      </c>
    </row>
    <row r="948" ht="19.95" customHeight="1" spans="1:4">
      <c r="A948" s="45">
        <v>44900</v>
      </c>
      <c r="B948" s="33" t="s">
        <v>174</v>
      </c>
      <c r="C948" s="33" t="s">
        <v>171</v>
      </c>
      <c r="D948" s="37">
        <v>97.0121</v>
      </c>
    </row>
    <row r="949" ht="19.95" customHeight="1" spans="1:4">
      <c r="A949" s="45">
        <v>44897</v>
      </c>
      <c r="B949" s="33" t="s">
        <v>174</v>
      </c>
      <c r="C949" s="33" t="s">
        <v>171</v>
      </c>
      <c r="D949" s="37">
        <v>97.2365</v>
      </c>
    </row>
    <row r="950" ht="19.95" customHeight="1" spans="1:4">
      <c r="A950" s="45">
        <v>44896</v>
      </c>
      <c r="B950" s="33" t="s">
        <v>174</v>
      </c>
      <c r="C950" s="33" t="s">
        <v>171</v>
      </c>
      <c r="D950" s="37">
        <v>98.2664</v>
      </c>
    </row>
    <row r="951" ht="19.95" customHeight="1" spans="1:4">
      <c r="A951" s="45">
        <v>44895</v>
      </c>
      <c r="B951" s="33" t="s">
        <v>174</v>
      </c>
      <c r="C951" s="33" t="s">
        <v>171</v>
      </c>
      <c r="D951" s="37">
        <v>97.4893</v>
      </c>
    </row>
    <row r="952" ht="19.95" customHeight="1" spans="1:4">
      <c r="A952" s="45">
        <v>44894</v>
      </c>
      <c r="B952" s="33" t="s">
        <v>174</v>
      </c>
      <c r="C952" s="33" t="s">
        <v>171</v>
      </c>
      <c r="D952" s="37">
        <v>97.62</v>
      </c>
    </row>
    <row r="953" ht="19.95" customHeight="1" spans="1:4">
      <c r="A953" s="45">
        <v>44893</v>
      </c>
      <c r="B953" s="33" t="s">
        <v>174</v>
      </c>
      <c r="C953" s="33" t="s">
        <v>171</v>
      </c>
      <c r="D953" s="37">
        <v>98.6175</v>
      </c>
    </row>
    <row r="954" ht="19.95" customHeight="1" spans="1:4">
      <c r="A954" s="45">
        <v>44890</v>
      </c>
      <c r="B954" s="33" t="s">
        <v>174</v>
      </c>
      <c r="C954" s="33" t="s">
        <v>171</v>
      </c>
      <c r="D954" s="37">
        <v>98.0916</v>
      </c>
    </row>
    <row r="955" ht="19.95" customHeight="1" spans="1:4">
      <c r="A955" s="45">
        <v>44889</v>
      </c>
      <c r="B955" s="33" t="s">
        <v>174</v>
      </c>
      <c r="C955" s="33" t="s">
        <v>171</v>
      </c>
      <c r="D955" s="37">
        <v>97.363</v>
      </c>
    </row>
    <row r="956" ht="19.95" customHeight="1" spans="1:4">
      <c r="A956" s="45">
        <v>44888</v>
      </c>
      <c r="B956" s="33" t="s">
        <v>174</v>
      </c>
      <c r="C956" s="33" t="s">
        <v>171</v>
      </c>
      <c r="D956" s="37">
        <v>98.1892</v>
      </c>
    </row>
    <row r="957" ht="19.95" customHeight="1" spans="1:4">
      <c r="A957" s="45">
        <v>44887</v>
      </c>
      <c r="B957" s="33" t="s">
        <v>174</v>
      </c>
      <c r="C957" s="33" t="s">
        <v>171</v>
      </c>
      <c r="D957" s="37">
        <v>97.624</v>
      </c>
    </row>
    <row r="958" ht="19.95" customHeight="1" spans="1:4">
      <c r="A958" s="45">
        <v>44886</v>
      </c>
      <c r="B958" s="33" t="s">
        <v>174</v>
      </c>
      <c r="C958" s="33" t="s">
        <v>171</v>
      </c>
      <c r="D958" s="37">
        <v>97.0745</v>
      </c>
    </row>
    <row r="959" ht="19.95" customHeight="1" spans="1:4">
      <c r="A959" s="45">
        <v>44883</v>
      </c>
      <c r="B959" s="33" t="s">
        <v>174</v>
      </c>
      <c r="C959" s="33" t="s">
        <v>171</v>
      </c>
      <c r="D959" s="37">
        <v>97.9723</v>
      </c>
    </row>
    <row r="960" ht="19.95" customHeight="1" spans="1:4">
      <c r="A960" s="45">
        <v>44882</v>
      </c>
      <c r="B960" s="33" t="s">
        <v>174</v>
      </c>
      <c r="C960" s="33" t="s">
        <v>171</v>
      </c>
      <c r="D960" s="37">
        <v>98.9871</v>
      </c>
    </row>
    <row r="961" ht="19.95" customHeight="1" spans="1:4">
      <c r="A961" s="45">
        <v>44881</v>
      </c>
      <c r="B961" s="33" t="s">
        <v>174</v>
      </c>
      <c r="C961" s="33" t="s">
        <v>171</v>
      </c>
      <c r="D961" s="37">
        <v>97.4509</v>
      </c>
    </row>
    <row r="962" ht="19.95" customHeight="1" spans="1:4">
      <c r="A962" s="45">
        <v>44880</v>
      </c>
      <c r="B962" s="33" t="s">
        <v>174</v>
      </c>
      <c r="C962" s="33" t="s">
        <v>171</v>
      </c>
      <c r="D962" s="37">
        <v>98.6399</v>
      </c>
    </row>
    <row r="963" ht="19.95" customHeight="1" spans="1:4">
      <c r="A963" s="45">
        <v>44879</v>
      </c>
      <c r="B963" s="33" t="s">
        <v>174</v>
      </c>
      <c r="C963" s="33" t="s">
        <v>171</v>
      </c>
      <c r="D963" s="37">
        <v>97.0173</v>
      </c>
    </row>
    <row r="964" ht="19.95" customHeight="1" spans="1:4">
      <c r="A964" s="45">
        <v>44876</v>
      </c>
      <c r="B964" s="33" t="s">
        <v>174</v>
      </c>
      <c r="C964" s="33" t="s">
        <v>171</v>
      </c>
      <c r="D964" s="37">
        <v>97.9924</v>
      </c>
    </row>
    <row r="965" ht="19.95" customHeight="1" spans="1:4">
      <c r="A965" s="45">
        <v>44875</v>
      </c>
      <c r="B965" s="33" t="s">
        <v>174</v>
      </c>
      <c r="C965" s="33" t="s">
        <v>171</v>
      </c>
      <c r="D965" s="37">
        <v>97.9242</v>
      </c>
    </row>
    <row r="966" ht="19.95" customHeight="1" spans="1:4">
      <c r="A966" s="45">
        <v>44874</v>
      </c>
      <c r="B966" s="33" t="s">
        <v>174</v>
      </c>
      <c r="C966" s="33" t="s">
        <v>171</v>
      </c>
      <c r="D966" s="37">
        <v>97.0214</v>
      </c>
    </row>
    <row r="967" ht="19.95" customHeight="1" spans="1:4">
      <c r="A967" s="45">
        <v>44873</v>
      </c>
      <c r="B967" s="33" t="s">
        <v>174</v>
      </c>
      <c r="C967" s="33" t="s">
        <v>171</v>
      </c>
      <c r="D967" s="37">
        <v>97.6608</v>
      </c>
    </row>
    <row r="968" ht="19.95" customHeight="1" spans="1:4">
      <c r="A968" s="45">
        <v>44872</v>
      </c>
      <c r="B968" s="33" t="s">
        <v>174</v>
      </c>
      <c r="C968" s="33" t="s">
        <v>171</v>
      </c>
      <c r="D968" s="37">
        <v>97.1235</v>
      </c>
    </row>
    <row r="969" ht="19.95" customHeight="1" spans="1:4">
      <c r="A969" s="45">
        <v>44869</v>
      </c>
      <c r="B969" s="33" t="s">
        <v>174</v>
      </c>
      <c r="C969" s="33" t="s">
        <v>171</v>
      </c>
      <c r="D969" s="37">
        <v>98.0678</v>
      </c>
    </row>
    <row r="970" ht="19.95" customHeight="1" spans="1:4">
      <c r="A970" s="45">
        <v>44868</v>
      </c>
      <c r="B970" s="33" t="s">
        <v>174</v>
      </c>
      <c r="C970" s="33" t="s">
        <v>171</v>
      </c>
      <c r="D970" s="37">
        <v>97.8119</v>
      </c>
    </row>
    <row r="971" ht="19.95" customHeight="1" spans="1:4">
      <c r="A971" s="45">
        <v>44867</v>
      </c>
      <c r="B971" s="33" t="s">
        <v>174</v>
      </c>
      <c r="C971" s="33" t="s">
        <v>171</v>
      </c>
      <c r="D971" s="37">
        <v>98.129</v>
      </c>
    </row>
    <row r="972" ht="19.95" customHeight="1" spans="1:4">
      <c r="A972" s="45">
        <v>44866</v>
      </c>
      <c r="B972" s="33" t="s">
        <v>174</v>
      </c>
      <c r="C972" s="33" t="s">
        <v>171</v>
      </c>
      <c r="D972" s="37">
        <v>97.6881</v>
      </c>
    </row>
    <row r="973" ht="19.95" customHeight="1" spans="1:4">
      <c r="A973" s="45">
        <v>44865</v>
      </c>
      <c r="B973" s="33" t="s">
        <v>174</v>
      </c>
      <c r="C973" s="33" t="s">
        <v>171</v>
      </c>
      <c r="D973" s="37">
        <v>97.0024</v>
      </c>
    </row>
    <row r="974" ht="19.95" customHeight="1" spans="1:4">
      <c r="A974" s="45">
        <v>44862</v>
      </c>
      <c r="B974" s="33" t="s">
        <v>174</v>
      </c>
      <c r="C974" s="33" t="s">
        <v>171</v>
      </c>
      <c r="D974" s="37">
        <v>97.5178</v>
      </c>
    </row>
    <row r="975" ht="19.95" customHeight="1" spans="1:4">
      <c r="A975" s="45">
        <v>44861</v>
      </c>
      <c r="B975" s="33" t="s">
        <v>174</v>
      </c>
      <c r="C975" s="33" t="s">
        <v>171</v>
      </c>
      <c r="D975" s="37">
        <v>98.2985</v>
      </c>
    </row>
    <row r="976" ht="19.95" customHeight="1" spans="1:4">
      <c r="A976" s="45">
        <v>44860</v>
      </c>
      <c r="B976" s="33" t="s">
        <v>174</v>
      </c>
      <c r="C976" s="33" t="s">
        <v>171</v>
      </c>
      <c r="D976" s="37">
        <v>98.8691</v>
      </c>
    </row>
    <row r="977" ht="19.95" customHeight="1" spans="1:4">
      <c r="A977" s="45">
        <v>44859</v>
      </c>
      <c r="B977" s="33" t="s">
        <v>174</v>
      </c>
      <c r="C977" s="33" t="s">
        <v>171</v>
      </c>
      <c r="D977" s="37">
        <v>97.7385</v>
      </c>
    </row>
    <row r="978" ht="19.95" customHeight="1" spans="1:4">
      <c r="A978" s="45">
        <v>44858</v>
      </c>
      <c r="B978" s="33" t="s">
        <v>174</v>
      </c>
      <c r="C978" s="33" t="s">
        <v>171</v>
      </c>
      <c r="D978" s="37">
        <v>98.4288</v>
      </c>
    </row>
    <row r="979" ht="19.95" customHeight="1" spans="1:4">
      <c r="A979" s="45">
        <v>44855</v>
      </c>
      <c r="B979" s="33" t="s">
        <v>174</v>
      </c>
      <c r="C979" s="33" t="s">
        <v>171</v>
      </c>
      <c r="D979" s="37">
        <v>98.336</v>
      </c>
    </row>
    <row r="980" ht="19.95" customHeight="1" spans="1:4">
      <c r="A980" s="45">
        <v>44854</v>
      </c>
      <c r="B980" s="33" t="s">
        <v>174</v>
      </c>
      <c r="C980" s="33" t="s">
        <v>171</v>
      </c>
      <c r="D980" s="37">
        <v>98.0581</v>
      </c>
    </row>
    <row r="981" ht="19.95" customHeight="1" spans="1:4">
      <c r="A981" s="45">
        <v>44853</v>
      </c>
      <c r="B981" s="33" t="s">
        <v>174</v>
      </c>
      <c r="C981" s="33" t="s">
        <v>171</v>
      </c>
      <c r="D981" s="37">
        <v>97.4268</v>
      </c>
    </row>
    <row r="982" ht="19.95" customHeight="1" spans="1:4">
      <c r="A982" s="45">
        <v>44852</v>
      </c>
      <c r="B982" s="33" t="s">
        <v>174</v>
      </c>
      <c r="C982" s="33" t="s">
        <v>171</v>
      </c>
      <c r="D982" s="37">
        <v>98.1176</v>
      </c>
    </row>
    <row r="983" ht="19.95" customHeight="1" spans="1:4">
      <c r="A983" s="45">
        <v>44851</v>
      </c>
      <c r="B983" s="33" t="s">
        <v>174</v>
      </c>
      <c r="C983" s="33" t="s">
        <v>171</v>
      </c>
      <c r="D983" s="37">
        <v>97.4503</v>
      </c>
    </row>
    <row r="984" ht="19.95" customHeight="1" spans="1:4">
      <c r="A984" s="45">
        <v>44848</v>
      </c>
      <c r="B984" s="33" t="s">
        <v>174</v>
      </c>
      <c r="C984" s="33" t="s">
        <v>171</v>
      </c>
      <c r="D984" s="37">
        <v>98.8486</v>
      </c>
    </row>
    <row r="985" ht="19.95" customHeight="1" spans="1:4">
      <c r="A985" s="45">
        <v>44847</v>
      </c>
      <c r="B985" s="33" t="s">
        <v>174</v>
      </c>
      <c r="C985" s="33" t="s">
        <v>171</v>
      </c>
      <c r="D985" s="37">
        <v>98.6276</v>
      </c>
    </row>
    <row r="986" ht="19.95" customHeight="1" spans="1:4">
      <c r="A986" s="45">
        <v>44846</v>
      </c>
      <c r="B986" s="33" t="s">
        <v>174</v>
      </c>
      <c r="C986" s="33" t="s">
        <v>171</v>
      </c>
      <c r="D986" s="37">
        <v>97.8805</v>
      </c>
    </row>
    <row r="987" ht="19.95" customHeight="1" spans="1:4">
      <c r="A987" s="45">
        <v>44845</v>
      </c>
      <c r="B987" s="33" t="s">
        <v>174</v>
      </c>
      <c r="C987" s="33" t="s">
        <v>171</v>
      </c>
      <c r="D987" s="37">
        <v>97.8203</v>
      </c>
    </row>
    <row r="988" ht="19.95" customHeight="1" spans="1:4">
      <c r="A988" s="45">
        <v>44844</v>
      </c>
      <c r="B988" s="33" t="s">
        <v>174</v>
      </c>
      <c r="C988" s="33" t="s">
        <v>171</v>
      </c>
      <c r="D988" s="37">
        <v>97.502</v>
      </c>
    </row>
    <row r="989" ht="19.95" customHeight="1" spans="1:4">
      <c r="A989" s="45">
        <v>44841</v>
      </c>
      <c r="B989" s="33" t="s">
        <v>174</v>
      </c>
      <c r="C989" s="33" t="s">
        <v>171</v>
      </c>
      <c r="D989" s="37">
        <v>97.163</v>
      </c>
    </row>
    <row r="990" ht="19.95" customHeight="1" spans="1:4">
      <c r="A990" s="45">
        <v>44840</v>
      </c>
      <c r="B990" s="33" t="s">
        <v>174</v>
      </c>
      <c r="C990" s="33" t="s">
        <v>171</v>
      </c>
      <c r="D990" s="37">
        <v>97.4315</v>
      </c>
    </row>
    <row r="991" ht="19.95" customHeight="1" spans="1:4">
      <c r="A991" s="45">
        <v>44839</v>
      </c>
      <c r="B991" s="33" t="s">
        <v>174</v>
      </c>
      <c r="C991" s="33" t="s">
        <v>171</v>
      </c>
      <c r="D991" s="37">
        <v>97.7609</v>
      </c>
    </row>
    <row r="992" ht="19.95" customHeight="1" spans="1:4">
      <c r="A992" s="45">
        <v>44838</v>
      </c>
      <c r="B992" s="33" t="s">
        <v>174</v>
      </c>
      <c r="C992" s="33" t="s">
        <v>171</v>
      </c>
      <c r="D992" s="37">
        <v>97.699</v>
      </c>
    </row>
    <row r="993" ht="19.95" customHeight="1" spans="1:4">
      <c r="A993" s="45">
        <v>44837</v>
      </c>
      <c r="B993" s="33" t="s">
        <v>174</v>
      </c>
      <c r="C993" s="33" t="s">
        <v>171</v>
      </c>
      <c r="D993" s="37">
        <v>97.1132</v>
      </c>
    </row>
    <row r="994" ht="19.95" customHeight="1" spans="1:4">
      <c r="A994" s="45">
        <v>44834</v>
      </c>
      <c r="B994" s="33" t="s">
        <v>174</v>
      </c>
      <c r="C994" s="33" t="s">
        <v>171</v>
      </c>
      <c r="D994" s="37">
        <v>98.1644</v>
      </c>
    </row>
    <row r="995" ht="19.95" customHeight="1" spans="1:4">
      <c r="A995" s="45">
        <v>44833</v>
      </c>
      <c r="B995" s="33" t="s">
        <v>174</v>
      </c>
      <c r="C995" s="33" t="s">
        <v>171</v>
      </c>
      <c r="D995" s="37">
        <v>97.1907</v>
      </c>
    </row>
    <row r="996" ht="19.95" customHeight="1" spans="1:4">
      <c r="A996" s="45">
        <v>44832</v>
      </c>
      <c r="B996" s="33" t="s">
        <v>174</v>
      </c>
      <c r="C996" s="33" t="s">
        <v>171</v>
      </c>
      <c r="D996" s="37">
        <v>98.3882</v>
      </c>
    </row>
    <row r="997" ht="19.95" customHeight="1" spans="1:4">
      <c r="A997" s="45">
        <v>44831</v>
      </c>
      <c r="B997" s="33" t="s">
        <v>174</v>
      </c>
      <c r="C997" s="33" t="s">
        <v>171</v>
      </c>
      <c r="D997" s="37">
        <v>98.5198</v>
      </c>
    </row>
    <row r="998" ht="19.95" customHeight="1" spans="1:4">
      <c r="A998" s="45">
        <v>44830</v>
      </c>
      <c r="B998" s="33" t="s">
        <v>174</v>
      </c>
      <c r="C998" s="33" t="s">
        <v>171</v>
      </c>
      <c r="D998" s="37">
        <v>98.2912</v>
      </c>
    </row>
    <row r="999" ht="19.95" customHeight="1" spans="1:4">
      <c r="A999" s="45">
        <v>44827</v>
      </c>
      <c r="B999" s="33" t="s">
        <v>174</v>
      </c>
      <c r="C999" s="33" t="s">
        <v>171</v>
      </c>
      <c r="D999" s="37">
        <v>97.4617</v>
      </c>
    </row>
    <row r="1000" ht="19.95" customHeight="1" spans="1:4">
      <c r="A1000" s="45">
        <v>44826</v>
      </c>
      <c r="B1000" s="33" t="s">
        <v>174</v>
      </c>
      <c r="C1000" s="33" t="s">
        <v>171</v>
      </c>
      <c r="D1000" s="37">
        <v>98.5456</v>
      </c>
    </row>
    <row r="1001" ht="19.95" customHeight="1" spans="1:4">
      <c r="A1001" s="45">
        <v>44825</v>
      </c>
      <c r="B1001" s="33" t="s">
        <v>174</v>
      </c>
      <c r="C1001" s="33" t="s">
        <v>171</v>
      </c>
      <c r="D1001" s="37">
        <v>98.3585</v>
      </c>
    </row>
    <row r="1002" ht="19.95" customHeight="1" spans="1:4">
      <c r="A1002" s="45">
        <v>44824</v>
      </c>
      <c r="B1002" s="33" t="s">
        <v>174</v>
      </c>
      <c r="C1002" s="33" t="s">
        <v>171</v>
      </c>
      <c r="D1002" s="37">
        <v>98.1748</v>
      </c>
    </row>
    <row r="1003" ht="19.95" customHeight="1" spans="1:4">
      <c r="A1003" s="45">
        <v>44823</v>
      </c>
      <c r="B1003" s="33" t="s">
        <v>174</v>
      </c>
      <c r="C1003" s="33" t="s">
        <v>171</v>
      </c>
      <c r="D1003" s="37">
        <v>98.6161</v>
      </c>
    </row>
    <row r="1004" ht="19.95" customHeight="1" spans="1:4">
      <c r="A1004" s="45">
        <v>44820</v>
      </c>
      <c r="B1004" s="33" t="s">
        <v>174</v>
      </c>
      <c r="C1004" s="33" t="s">
        <v>171</v>
      </c>
      <c r="D1004" s="37">
        <v>97.6558</v>
      </c>
    </row>
    <row r="1005" ht="19.95" customHeight="1" spans="1:4">
      <c r="A1005" s="45">
        <v>44819</v>
      </c>
      <c r="B1005" s="33" t="s">
        <v>174</v>
      </c>
      <c r="C1005" s="33" t="s">
        <v>171</v>
      </c>
      <c r="D1005" s="37">
        <v>98.3443</v>
      </c>
    </row>
    <row r="1006" ht="19.95" customHeight="1" spans="1:4">
      <c r="A1006" s="45">
        <v>45169</v>
      </c>
      <c r="B1006" s="34" t="s">
        <v>175</v>
      </c>
      <c r="C1006" s="34" t="s">
        <v>176</v>
      </c>
      <c r="D1006" s="40">
        <v>2407</v>
      </c>
    </row>
    <row r="1007" ht="19.95" customHeight="1" spans="1:4">
      <c r="A1007" s="45">
        <v>45168</v>
      </c>
      <c r="B1007" s="34" t="s">
        <v>175</v>
      </c>
      <c r="C1007" s="34" t="s">
        <v>176</v>
      </c>
      <c r="D1007" s="51">
        <v>2418.05</v>
      </c>
    </row>
    <row r="1008" ht="19.95" customHeight="1" spans="1:4">
      <c r="A1008" s="45">
        <v>45167</v>
      </c>
      <c r="B1008" s="34" t="s">
        <v>175</v>
      </c>
      <c r="C1008" s="34" t="s">
        <v>176</v>
      </c>
      <c r="D1008" s="51">
        <v>2420.35</v>
      </c>
    </row>
    <row r="1009" ht="19.95" customHeight="1" spans="1:4">
      <c r="A1009" s="45">
        <v>45166</v>
      </c>
      <c r="B1009" s="34" t="s">
        <v>175</v>
      </c>
      <c r="C1009" s="34" t="s">
        <v>176</v>
      </c>
      <c r="D1009" s="51">
        <v>2443.75</v>
      </c>
    </row>
    <row r="1010" ht="19.95" customHeight="1" spans="1:4">
      <c r="A1010" s="45">
        <v>45163</v>
      </c>
      <c r="B1010" s="34" t="s">
        <v>175</v>
      </c>
      <c r="C1010" s="34" t="s">
        <v>176</v>
      </c>
      <c r="D1010" s="51">
        <v>2468.35</v>
      </c>
    </row>
    <row r="1011" ht="19.95" customHeight="1" spans="1:4">
      <c r="A1011" s="45">
        <v>45162</v>
      </c>
      <c r="B1011" s="34" t="s">
        <v>175</v>
      </c>
      <c r="C1011" s="34" t="s">
        <v>176</v>
      </c>
      <c r="D1011" s="51">
        <v>2479.8</v>
      </c>
    </row>
    <row r="1012" ht="19.95" customHeight="1" spans="1:4">
      <c r="A1012" s="45">
        <v>45161</v>
      </c>
      <c r="B1012" s="34" t="s">
        <v>175</v>
      </c>
      <c r="C1012" s="34" t="s">
        <v>176</v>
      </c>
      <c r="D1012" s="51">
        <v>2522.2</v>
      </c>
    </row>
    <row r="1013" ht="19.95" customHeight="1" spans="1:4">
      <c r="A1013" s="45">
        <v>45160</v>
      </c>
      <c r="B1013" s="34" t="s">
        <v>175</v>
      </c>
      <c r="C1013" s="34" t="s">
        <v>176</v>
      </c>
      <c r="D1013" s="51">
        <v>2519.4</v>
      </c>
    </row>
    <row r="1014" ht="19.95" customHeight="1" spans="1:4">
      <c r="A1014" s="45">
        <v>45159</v>
      </c>
      <c r="B1014" s="34" t="s">
        <v>175</v>
      </c>
      <c r="C1014" s="34" t="s">
        <v>176</v>
      </c>
      <c r="D1014" s="51">
        <v>2520</v>
      </c>
    </row>
    <row r="1015" ht="19.95" customHeight="1" spans="1:4">
      <c r="A1015" s="45">
        <v>45156</v>
      </c>
      <c r="B1015" s="34" t="s">
        <v>175</v>
      </c>
      <c r="C1015" s="34" t="s">
        <v>176</v>
      </c>
      <c r="D1015" s="51">
        <v>2556.8</v>
      </c>
    </row>
    <row r="1016" ht="19.95" customHeight="1" spans="1:4">
      <c r="A1016" s="45">
        <v>45155</v>
      </c>
      <c r="B1016" s="34" t="s">
        <v>175</v>
      </c>
      <c r="C1016" s="34" t="s">
        <v>176</v>
      </c>
      <c r="D1016" s="51">
        <v>2538</v>
      </c>
    </row>
    <row r="1017" ht="19.95" customHeight="1" spans="1:4">
      <c r="A1017" s="45">
        <v>45154</v>
      </c>
      <c r="B1017" s="34" t="s">
        <v>175</v>
      </c>
      <c r="C1017" s="34" t="s">
        <v>176</v>
      </c>
      <c r="D1017" s="51">
        <v>2575.15</v>
      </c>
    </row>
    <row r="1018" ht="19.95" customHeight="1" spans="1:4">
      <c r="A1018" s="45">
        <v>45153</v>
      </c>
      <c r="B1018" s="34" t="s">
        <v>175</v>
      </c>
      <c r="C1018" s="34" t="s">
        <v>176</v>
      </c>
      <c r="D1018" s="51">
        <v>2577.25</v>
      </c>
    </row>
    <row r="1019" ht="19.95" customHeight="1" spans="1:4">
      <c r="A1019" s="45">
        <v>45152</v>
      </c>
      <c r="B1019" s="34" t="s">
        <v>175</v>
      </c>
      <c r="C1019" s="34" t="s">
        <v>176</v>
      </c>
      <c r="D1019" s="51">
        <v>2547.15</v>
      </c>
    </row>
    <row r="1020" ht="19.95" customHeight="1" spans="1:4">
      <c r="A1020" s="45">
        <v>45149</v>
      </c>
      <c r="B1020" s="34" t="s">
        <v>175</v>
      </c>
      <c r="C1020" s="34" t="s">
        <v>176</v>
      </c>
      <c r="D1020" s="51">
        <v>2536.45</v>
      </c>
    </row>
    <row r="1021" ht="19.95" customHeight="1" spans="1:4">
      <c r="A1021" s="45">
        <v>45148</v>
      </c>
      <c r="B1021" s="34" t="s">
        <v>175</v>
      </c>
      <c r="C1021" s="34" t="s">
        <v>176</v>
      </c>
      <c r="D1021" s="51">
        <v>2525.2</v>
      </c>
    </row>
    <row r="1022" ht="19.95" customHeight="1" spans="1:4">
      <c r="A1022" s="45">
        <v>45147</v>
      </c>
      <c r="B1022" s="34" t="s">
        <v>175</v>
      </c>
      <c r="C1022" s="34" t="s">
        <v>176</v>
      </c>
      <c r="D1022" s="51">
        <v>2508.65</v>
      </c>
    </row>
    <row r="1023" ht="19.95" customHeight="1" spans="1:4">
      <c r="A1023" s="45">
        <v>45146</v>
      </c>
      <c r="B1023" s="34" t="s">
        <v>175</v>
      </c>
      <c r="C1023" s="34" t="s">
        <v>176</v>
      </c>
      <c r="D1023" s="51">
        <v>2523.85</v>
      </c>
    </row>
    <row r="1024" ht="19.95" customHeight="1" spans="1:4">
      <c r="A1024" s="45">
        <v>45145</v>
      </c>
      <c r="B1024" s="34" t="s">
        <v>175</v>
      </c>
      <c r="C1024" s="34" t="s">
        <v>176</v>
      </c>
      <c r="D1024" s="51">
        <v>2509.55</v>
      </c>
    </row>
    <row r="1025" ht="19.95" customHeight="1" spans="1:4">
      <c r="A1025" s="45">
        <v>45142</v>
      </c>
      <c r="B1025" s="34" t="s">
        <v>175</v>
      </c>
      <c r="C1025" s="34" t="s">
        <v>176</v>
      </c>
      <c r="D1025" s="51">
        <v>2475.9</v>
      </c>
    </row>
    <row r="1026" ht="19.95" customHeight="1" spans="1:4">
      <c r="A1026" s="45">
        <v>45141</v>
      </c>
      <c r="B1026" s="34" t="s">
        <v>175</v>
      </c>
      <c r="C1026" s="34" t="s">
        <v>176</v>
      </c>
      <c r="D1026" s="51">
        <v>2486.35</v>
      </c>
    </row>
    <row r="1027" ht="19.95" customHeight="1" spans="1:4">
      <c r="A1027" s="45">
        <v>45140</v>
      </c>
      <c r="B1027" s="34" t="s">
        <v>175</v>
      </c>
      <c r="C1027" s="34" t="s">
        <v>176</v>
      </c>
      <c r="D1027" s="51">
        <v>2513.2</v>
      </c>
    </row>
    <row r="1028" ht="19.95" customHeight="1" spans="1:4">
      <c r="A1028" s="45">
        <v>45139</v>
      </c>
      <c r="B1028" s="34" t="s">
        <v>175</v>
      </c>
      <c r="C1028" s="34" t="s">
        <v>176</v>
      </c>
      <c r="D1028" s="51">
        <v>2549.25</v>
      </c>
    </row>
    <row r="1029" ht="19.95" customHeight="1" spans="1:4">
      <c r="A1029" s="45">
        <v>45138</v>
      </c>
      <c r="B1029" s="34" t="s">
        <v>175</v>
      </c>
      <c r="C1029" s="34" t="s">
        <v>176</v>
      </c>
      <c r="D1029" s="51">
        <v>2527.85</v>
      </c>
    </row>
    <row r="1030" ht="19.95" customHeight="1" spans="1:4">
      <c r="A1030" s="45">
        <v>45135</v>
      </c>
      <c r="B1030" s="34" t="s">
        <v>175</v>
      </c>
      <c r="C1030" s="34" t="s">
        <v>176</v>
      </c>
      <c r="D1030" s="51">
        <v>2502.7</v>
      </c>
    </row>
    <row r="1031" ht="19.95" customHeight="1" spans="1:4">
      <c r="A1031" s="45">
        <v>45134</v>
      </c>
      <c r="B1031" s="34" t="s">
        <v>175</v>
      </c>
      <c r="C1031" s="34" t="s">
        <v>176</v>
      </c>
      <c r="D1031" s="51">
        <v>2526.2</v>
      </c>
    </row>
    <row r="1032" ht="19.95" customHeight="1" spans="1:4">
      <c r="A1032" s="45">
        <v>45133</v>
      </c>
      <c r="B1032" s="34" t="s">
        <v>175</v>
      </c>
      <c r="C1032" s="34" t="s">
        <v>176</v>
      </c>
      <c r="D1032" s="51">
        <v>2485.8</v>
      </c>
    </row>
    <row r="1033" ht="19.95" customHeight="1" spans="1:4">
      <c r="A1033" s="45">
        <v>45132</v>
      </c>
      <c r="B1033" s="34" t="s">
        <v>175</v>
      </c>
      <c r="C1033" s="34" t="s">
        <v>176</v>
      </c>
      <c r="D1033" s="51">
        <v>2487.4</v>
      </c>
    </row>
    <row r="1034" ht="19.95" customHeight="1" spans="1:4">
      <c r="A1034" s="45">
        <v>45131</v>
      </c>
      <c r="B1034" s="34" t="s">
        <v>175</v>
      </c>
      <c r="C1034" s="34" t="s">
        <v>176</v>
      </c>
      <c r="D1034" s="51">
        <v>2538.75</v>
      </c>
    </row>
    <row r="1035" ht="19.95" customHeight="1" spans="1:4">
      <c r="A1035" s="45">
        <v>45128</v>
      </c>
      <c r="B1035" s="34" t="s">
        <v>175</v>
      </c>
      <c r="C1035" s="34" t="s">
        <v>176</v>
      </c>
      <c r="D1035" s="51">
        <v>2619.85</v>
      </c>
    </row>
    <row r="1036" ht="19.95" customHeight="1" spans="1:4">
      <c r="A1036" s="45">
        <v>45127</v>
      </c>
      <c r="B1036" s="34" t="s">
        <v>175</v>
      </c>
      <c r="C1036" s="34" t="s">
        <v>176</v>
      </c>
      <c r="D1036" s="51">
        <v>2841.85</v>
      </c>
    </row>
    <row r="1037" ht="19.95" customHeight="1" spans="1:4">
      <c r="A1037" s="45">
        <v>45126</v>
      </c>
      <c r="B1037" s="34" t="s">
        <v>175</v>
      </c>
      <c r="C1037" s="34" t="s">
        <v>176</v>
      </c>
      <c r="D1037" s="51">
        <v>2820.45</v>
      </c>
    </row>
    <row r="1038" ht="19.95" customHeight="1" spans="1:4">
      <c r="A1038" s="45">
        <v>45125</v>
      </c>
      <c r="B1038" s="34" t="s">
        <v>175</v>
      </c>
      <c r="C1038" s="34" t="s">
        <v>176</v>
      </c>
      <c r="D1038" s="51">
        <v>2796.7</v>
      </c>
    </row>
    <row r="1039" ht="19.95" customHeight="1" spans="1:4">
      <c r="A1039" s="45">
        <v>45124</v>
      </c>
      <c r="B1039" s="34" t="s">
        <v>175</v>
      </c>
      <c r="C1039" s="34" t="s">
        <v>176</v>
      </c>
      <c r="D1039" s="51">
        <v>2740.7</v>
      </c>
    </row>
    <row r="1040" ht="19.95" customHeight="1" spans="1:4">
      <c r="A1040" s="45">
        <v>45121</v>
      </c>
      <c r="B1040" s="34" t="s">
        <v>175</v>
      </c>
      <c r="C1040" s="34" t="s">
        <v>176</v>
      </c>
      <c r="D1040" s="51">
        <v>2743</v>
      </c>
    </row>
    <row r="1041" ht="19.95" customHeight="1" spans="1:4">
      <c r="A1041" s="45">
        <v>45120</v>
      </c>
      <c r="B1041" s="34" t="s">
        <v>175</v>
      </c>
      <c r="C1041" s="34" t="s">
        <v>176</v>
      </c>
      <c r="D1041" s="51">
        <v>2767.75</v>
      </c>
    </row>
    <row r="1042" ht="19.95" customHeight="1" spans="1:4">
      <c r="A1042" s="45">
        <v>45119</v>
      </c>
      <c r="B1042" s="34" t="s">
        <v>175</v>
      </c>
      <c r="C1042" s="34" t="s">
        <v>176</v>
      </c>
      <c r="D1042" s="51">
        <v>2764.7</v>
      </c>
    </row>
    <row r="1043" ht="19.95" customHeight="1" spans="1:4">
      <c r="A1043" s="45">
        <v>45118</v>
      </c>
      <c r="B1043" s="34" t="s">
        <v>175</v>
      </c>
      <c r="C1043" s="34" t="s">
        <v>176</v>
      </c>
      <c r="D1043" s="51">
        <v>2735.05</v>
      </c>
    </row>
    <row r="1044" ht="19.95" customHeight="1" spans="1:4">
      <c r="A1044" s="45">
        <v>45117</v>
      </c>
      <c r="B1044" s="34" t="s">
        <v>175</v>
      </c>
      <c r="C1044" s="34" t="s">
        <v>176</v>
      </c>
      <c r="D1044" s="51">
        <v>2633.6</v>
      </c>
    </row>
    <row r="1045" ht="19.95" customHeight="1" spans="1:4">
      <c r="A1045" s="45">
        <v>45114</v>
      </c>
      <c r="B1045" s="34" t="s">
        <v>175</v>
      </c>
      <c r="C1045" s="34" t="s">
        <v>176</v>
      </c>
      <c r="D1045" s="51">
        <v>2638.75</v>
      </c>
    </row>
    <row r="1046" ht="19.95" customHeight="1" spans="1:4">
      <c r="A1046" s="45">
        <v>45113</v>
      </c>
      <c r="B1046" s="34" t="s">
        <v>175</v>
      </c>
      <c r="C1046" s="34" t="s">
        <v>176</v>
      </c>
      <c r="D1046" s="51">
        <v>2584.5</v>
      </c>
    </row>
    <row r="1047" ht="19.95" customHeight="1" spans="1:4">
      <c r="A1047" s="45">
        <v>45112</v>
      </c>
      <c r="B1047" s="34" t="s">
        <v>175</v>
      </c>
      <c r="C1047" s="34" t="s">
        <v>176</v>
      </c>
      <c r="D1047" s="51">
        <v>2588.75</v>
      </c>
    </row>
    <row r="1048" ht="19.95" customHeight="1" spans="1:4">
      <c r="A1048" s="45">
        <v>45111</v>
      </c>
      <c r="B1048" s="34" t="s">
        <v>175</v>
      </c>
      <c r="C1048" s="34" t="s">
        <v>176</v>
      </c>
      <c r="D1048" s="51">
        <v>2615.7</v>
      </c>
    </row>
    <row r="1049" ht="19.95" customHeight="1" spans="1:4">
      <c r="A1049" s="45">
        <v>45110</v>
      </c>
      <c r="B1049" s="34" t="s">
        <v>175</v>
      </c>
      <c r="C1049" s="34" t="s">
        <v>176</v>
      </c>
      <c r="D1049" s="51">
        <v>2550.25</v>
      </c>
    </row>
    <row r="1050" ht="19.95" customHeight="1" spans="1:4">
      <c r="A1050" s="45">
        <v>45107</v>
      </c>
      <c r="B1050" s="34" t="s">
        <v>175</v>
      </c>
      <c r="C1050" s="34" t="s">
        <v>176</v>
      </c>
      <c r="D1050" s="51">
        <v>2529.5</v>
      </c>
    </row>
    <row r="1051" ht="19.95" customHeight="1" spans="1:4">
      <c r="A1051" s="45">
        <v>45106</v>
      </c>
      <c r="B1051" s="34" t="s">
        <v>175</v>
      </c>
      <c r="C1051" s="34" t="s">
        <v>176</v>
      </c>
      <c r="D1051" s="51">
        <v>2496.45</v>
      </c>
    </row>
    <row r="1052" ht="19.95" customHeight="1" spans="1:4">
      <c r="A1052" s="45">
        <v>45105</v>
      </c>
      <c r="B1052" s="34" t="s">
        <v>175</v>
      </c>
      <c r="C1052" s="34" t="s">
        <v>176</v>
      </c>
      <c r="D1052" s="51">
        <v>2495.55</v>
      </c>
    </row>
    <row r="1053" ht="19.95" customHeight="1" spans="1:4">
      <c r="A1053" s="45">
        <v>45104</v>
      </c>
      <c r="B1053" s="34" t="s">
        <v>175</v>
      </c>
      <c r="C1053" s="34" t="s">
        <v>176</v>
      </c>
      <c r="D1053" s="51">
        <v>2514.75</v>
      </c>
    </row>
    <row r="1054" ht="19.95" customHeight="1" spans="1:4">
      <c r="A1054" s="45">
        <v>45103</v>
      </c>
      <c r="B1054" s="34" t="s">
        <v>175</v>
      </c>
      <c r="C1054" s="34" t="s">
        <v>176</v>
      </c>
      <c r="D1054" s="51">
        <v>2535.5</v>
      </c>
    </row>
    <row r="1055" ht="19.95" customHeight="1" spans="1:4">
      <c r="A1055" s="45">
        <v>45100</v>
      </c>
      <c r="B1055" s="34" t="s">
        <v>175</v>
      </c>
      <c r="C1055" s="34" t="s">
        <v>176</v>
      </c>
      <c r="D1055" s="51">
        <v>2564.3</v>
      </c>
    </row>
    <row r="1056" ht="19.95" customHeight="1" spans="1:4">
      <c r="A1056" s="45">
        <v>45099</v>
      </c>
      <c r="B1056" s="34" t="s">
        <v>175</v>
      </c>
      <c r="C1056" s="34" t="s">
        <v>176</v>
      </c>
      <c r="D1056" s="51">
        <v>2557.1</v>
      </c>
    </row>
    <row r="1057" ht="19.95" customHeight="1" spans="1:4">
      <c r="A1057" s="45">
        <v>45098</v>
      </c>
      <c r="B1057" s="34" t="s">
        <v>175</v>
      </c>
      <c r="C1057" s="34" t="s">
        <v>176</v>
      </c>
      <c r="D1057" s="51">
        <v>2551.8</v>
      </c>
    </row>
    <row r="1058" ht="19.95" customHeight="1" spans="1:4">
      <c r="A1058" s="45">
        <v>45097</v>
      </c>
      <c r="B1058" s="34" t="s">
        <v>175</v>
      </c>
      <c r="C1058" s="34" t="s">
        <v>176</v>
      </c>
      <c r="D1058" s="51">
        <v>2577.4</v>
      </c>
    </row>
    <row r="1059" ht="19.95" customHeight="1" spans="1:4">
      <c r="A1059" s="45">
        <v>45096</v>
      </c>
      <c r="B1059" s="34" t="s">
        <v>175</v>
      </c>
      <c r="C1059" s="34" t="s">
        <v>176</v>
      </c>
      <c r="D1059" s="51">
        <v>2552.55</v>
      </c>
    </row>
    <row r="1060" ht="19.95" customHeight="1" spans="1:4">
      <c r="A1060" s="45">
        <v>45093</v>
      </c>
      <c r="B1060" s="34" t="s">
        <v>175</v>
      </c>
      <c r="C1060" s="34" t="s">
        <v>176</v>
      </c>
      <c r="D1060" s="51">
        <v>2551.85</v>
      </c>
    </row>
    <row r="1061" ht="19.95" customHeight="1" spans="1:4">
      <c r="A1061" s="45">
        <v>45092</v>
      </c>
      <c r="B1061" s="34" t="s">
        <v>175</v>
      </c>
      <c r="C1061" s="34" t="s">
        <v>176</v>
      </c>
      <c r="D1061" s="51">
        <v>2520.85</v>
      </c>
    </row>
    <row r="1062" ht="19.95" customHeight="1" spans="1:4">
      <c r="A1062" s="45">
        <v>45091</v>
      </c>
      <c r="B1062" s="34" t="s">
        <v>175</v>
      </c>
      <c r="C1062" s="34" t="s">
        <v>176</v>
      </c>
      <c r="D1062" s="51">
        <v>2484.15</v>
      </c>
    </row>
    <row r="1063" ht="19.95" customHeight="1" spans="1:4">
      <c r="A1063" s="45">
        <v>45090</v>
      </c>
      <c r="B1063" s="34" t="s">
        <v>175</v>
      </c>
      <c r="C1063" s="34" t="s">
        <v>176</v>
      </c>
      <c r="D1063" s="51">
        <v>2481.95</v>
      </c>
    </row>
    <row r="1064" ht="19.95" customHeight="1" spans="1:4">
      <c r="A1064" s="45">
        <v>45089</v>
      </c>
      <c r="B1064" s="34" t="s">
        <v>175</v>
      </c>
      <c r="C1064" s="34" t="s">
        <v>176</v>
      </c>
      <c r="D1064" s="51">
        <v>2499.65</v>
      </c>
    </row>
    <row r="1065" ht="19.95" customHeight="1" spans="1:4">
      <c r="A1065" s="45">
        <v>45086</v>
      </c>
      <c r="B1065" s="34" t="s">
        <v>175</v>
      </c>
      <c r="C1065" s="34" t="s">
        <v>176</v>
      </c>
      <c r="D1065" s="51">
        <v>2498.15</v>
      </c>
    </row>
    <row r="1066" ht="19.95" customHeight="1" spans="1:4">
      <c r="A1066" s="45">
        <v>45085</v>
      </c>
      <c r="B1066" s="34" t="s">
        <v>175</v>
      </c>
      <c r="C1066" s="34" t="s">
        <v>176</v>
      </c>
      <c r="D1066" s="51">
        <v>2479.35</v>
      </c>
    </row>
    <row r="1067" ht="19.95" customHeight="1" spans="1:4">
      <c r="A1067" s="45">
        <v>45084</v>
      </c>
      <c r="B1067" s="34" t="s">
        <v>175</v>
      </c>
      <c r="C1067" s="34" t="s">
        <v>176</v>
      </c>
      <c r="D1067" s="51">
        <v>2477.25</v>
      </c>
    </row>
    <row r="1068" ht="19.95" customHeight="1" spans="1:4">
      <c r="A1068" s="45">
        <v>45083</v>
      </c>
      <c r="B1068" s="34" t="s">
        <v>175</v>
      </c>
      <c r="C1068" s="34" t="s">
        <v>176</v>
      </c>
      <c r="D1068" s="51">
        <v>2455.2</v>
      </c>
    </row>
    <row r="1069" ht="19.95" customHeight="1" spans="1:4">
      <c r="A1069" s="45">
        <v>45082</v>
      </c>
      <c r="B1069" s="34" t="s">
        <v>175</v>
      </c>
      <c r="C1069" s="34" t="s">
        <v>176</v>
      </c>
      <c r="D1069" s="51">
        <v>2463.25</v>
      </c>
    </row>
    <row r="1070" ht="19.95" customHeight="1" spans="1:4">
      <c r="A1070" s="45">
        <v>45079</v>
      </c>
      <c r="B1070" s="34" t="s">
        <v>175</v>
      </c>
      <c r="C1070" s="34" t="s">
        <v>176</v>
      </c>
      <c r="D1070" s="51">
        <v>2469.9</v>
      </c>
    </row>
    <row r="1071" ht="19.95" customHeight="1" spans="1:4">
      <c r="A1071" s="45">
        <v>45078</v>
      </c>
      <c r="B1071" s="34" t="s">
        <v>175</v>
      </c>
      <c r="C1071" s="34" t="s">
        <v>176</v>
      </c>
      <c r="D1071" s="51">
        <v>2519.95</v>
      </c>
    </row>
    <row r="1072" ht="19.95" customHeight="1" spans="1:4">
      <c r="A1072" s="45">
        <v>45077</v>
      </c>
      <c r="B1072" s="34" t="s">
        <v>175</v>
      </c>
      <c r="C1072" s="34" t="s">
        <v>176</v>
      </c>
      <c r="D1072" s="51">
        <v>2520.6</v>
      </c>
    </row>
    <row r="1073" ht="19.95" customHeight="1" spans="1:4">
      <c r="A1073" s="45">
        <v>45076</v>
      </c>
      <c r="B1073" s="34" t="s">
        <v>175</v>
      </c>
      <c r="C1073" s="34" t="s">
        <v>176</v>
      </c>
      <c r="D1073" s="51">
        <v>2506.5</v>
      </c>
    </row>
    <row r="1074" ht="19.95" customHeight="1" spans="1:4">
      <c r="A1074" s="45">
        <v>45075</v>
      </c>
      <c r="B1074" s="34" t="s">
        <v>175</v>
      </c>
      <c r="C1074" s="34" t="s">
        <v>176</v>
      </c>
      <c r="D1074" s="51">
        <v>2439.95</v>
      </c>
    </row>
    <row r="1075" ht="19.95" customHeight="1" spans="1:4">
      <c r="A1075" s="45">
        <v>45072</v>
      </c>
      <c r="B1075" s="34" t="s">
        <v>175</v>
      </c>
      <c r="C1075" s="34" t="s">
        <v>176</v>
      </c>
      <c r="D1075" s="51">
        <v>2440.25</v>
      </c>
    </row>
    <row r="1076" ht="19.95" customHeight="1" spans="1:4">
      <c r="A1076" s="45">
        <v>45071</v>
      </c>
      <c r="B1076" s="34" t="s">
        <v>175</v>
      </c>
      <c r="C1076" s="34" t="s">
        <v>176</v>
      </c>
      <c r="D1076" s="52">
        <v>2428.15</v>
      </c>
    </row>
    <row r="1077" ht="19.95" customHeight="1" spans="1:4">
      <c r="A1077" s="45">
        <v>45070</v>
      </c>
      <c r="B1077" s="34" t="s">
        <v>175</v>
      </c>
      <c r="C1077" s="34" t="s">
        <v>176</v>
      </c>
      <c r="D1077" s="52">
        <v>2437.15</v>
      </c>
    </row>
    <row r="1078" ht="19.95" customHeight="1" spans="1:4">
      <c r="A1078" s="45">
        <v>45069</v>
      </c>
      <c r="B1078" s="34" t="s">
        <v>175</v>
      </c>
      <c r="C1078" s="34" t="s">
        <v>176</v>
      </c>
      <c r="D1078" s="52">
        <v>2447.25</v>
      </c>
    </row>
    <row r="1079" ht="19.95" customHeight="1" spans="1:4">
      <c r="A1079" s="45">
        <v>45068</v>
      </c>
      <c r="B1079" s="34" t="s">
        <v>175</v>
      </c>
      <c r="C1079" s="34" t="s">
        <v>176</v>
      </c>
      <c r="D1079" s="52">
        <v>2438</v>
      </c>
    </row>
    <row r="1080" ht="19.95" customHeight="1" spans="1:4">
      <c r="A1080" s="45">
        <v>45065</v>
      </c>
      <c r="B1080" s="34" t="s">
        <v>175</v>
      </c>
      <c r="C1080" s="34" t="s">
        <v>176</v>
      </c>
      <c r="D1080" s="52">
        <v>2440.2</v>
      </c>
    </row>
    <row r="1081" ht="19.95" customHeight="1" spans="1:4">
      <c r="A1081" s="45">
        <v>45064</v>
      </c>
      <c r="B1081" s="34" t="s">
        <v>175</v>
      </c>
      <c r="C1081" s="34" t="s">
        <v>176</v>
      </c>
      <c r="D1081" s="52">
        <v>2445.05</v>
      </c>
    </row>
    <row r="1082" ht="19.95" customHeight="1" spans="1:4">
      <c r="A1082" s="45">
        <v>45063</v>
      </c>
      <c r="B1082" s="34" t="s">
        <v>175</v>
      </c>
      <c r="C1082" s="34" t="s">
        <v>176</v>
      </c>
      <c r="D1082" s="52">
        <v>2443.2</v>
      </c>
    </row>
    <row r="1083" ht="19.95" customHeight="1" spans="1:4">
      <c r="A1083" s="45">
        <v>45062</v>
      </c>
      <c r="B1083" s="34" t="s">
        <v>175</v>
      </c>
      <c r="C1083" s="34" t="s">
        <v>176</v>
      </c>
      <c r="D1083" s="52">
        <v>2434.1</v>
      </c>
    </row>
    <row r="1084" ht="19.95" customHeight="1" spans="1:4">
      <c r="A1084" s="45">
        <v>45061</v>
      </c>
      <c r="B1084" s="34" t="s">
        <v>175</v>
      </c>
      <c r="C1084" s="34" t="s">
        <v>176</v>
      </c>
      <c r="D1084" s="52">
        <v>2453.15</v>
      </c>
    </row>
    <row r="1085" ht="19.95" customHeight="1" spans="1:4">
      <c r="A1085" s="45">
        <v>45058</v>
      </c>
      <c r="B1085" s="34" t="s">
        <v>175</v>
      </c>
      <c r="C1085" s="34" t="s">
        <v>176</v>
      </c>
      <c r="D1085" s="52">
        <v>2448.05</v>
      </c>
    </row>
    <row r="1086" ht="19.95" customHeight="1" spans="1:4">
      <c r="A1086" s="45">
        <v>45057</v>
      </c>
      <c r="B1086" s="34" t="s">
        <v>175</v>
      </c>
      <c r="C1086" s="34" t="s">
        <v>176</v>
      </c>
      <c r="D1086" s="52">
        <v>2440.1</v>
      </c>
    </row>
    <row r="1087" ht="19.95" customHeight="1" spans="1:4">
      <c r="A1087" s="45">
        <v>45056</v>
      </c>
      <c r="B1087" s="34" t="s">
        <v>175</v>
      </c>
      <c r="C1087" s="34" t="s">
        <v>176</v>
      </c>
      <c r="D1087" s="52">
        <v>2429.2</v>
      </c>
    </row>
    <row r="1088" ht="19.95" customHeight="1" spans="1:4">
      <c r="A1088" s="45">
        <v>45055</v>
      </c>
      <c r="B1088" s="34" t="s">
        <v>175</v>
      </c>
      <c r="C1088" s="34" t="s">
        <v>176</v>
      </c>
      <c r="D1088" s="52">
        <v>2422.25</v>
      </c>
    </row>
    <row r="1089" ht="19.95" customHeight="1" spans="1:4">
      <c r="A1089" s="45">
        <v>45054</v>
      </c>
      <c r="B1089" s="34" t="s">
        <v>175</v>
      </c>
      <c r="C1089" s="34" t="s">
        <v>176</v>
      </c>
      <c r="D1089" s="52">
        <v>2445.15</v>
      </c>
    </row>
    <row r="1090" ht="19.95" customHeight="1" spans="1:4">
      <c r="A1090" s="45">
        <v>45051</v>
      </c>
      <c r="B1090" s="34" t="s">
        <v>175</v>
      </c>
      <c r="C1090" s="34" t="s">
        <v>176</v>
      </c>
      <c r="D1090" s="52">
        <v>2443.05</v>
      </c>
    </row>
    <row r="1091" ht="19.95" customHeight="1" spans="1:4">
      <c r="A1091" s="45">
        <v>45050</v>
      </c>
      <c r="B1091" s="34" t="s">
        <v>175</v>
      </c>
      <c r="C1091" s="34" t="s">
        <v>176</v>
      </c>
      <c r="D1091" s="52">
        <v>2443.1</v>
      </c>
    </row>
    <row r="1092" ht="19.95" customHeight="1" spans="1:4">
      <c r="A1092" s="45">
        <v>45049</v>
      </c>
      <c r="B1092" s="34" t="s">
        <v>175</v>
      </c>
      <c r="C1092" s="34" t="s">
        <v>176</v>
      </c>
      <c r="D1092" s="52">
        <v>2431.25</v>
      </c>
    </row>
    <row r="1093" ht="19.95" customHeight="1" spans="1:4">
      <c r="A1093" s="45">
        <v>45048</v>
      </c>
      <c r="B1093" s="34" t="s">
        <v>175</v>
      </c>
      <c r="C1093" s="34" t="s">
        <v>176</v>
      </c>
      <c r="D1093" s="52">
        <v>2440.1</v>
      </c>
    </row>
    <row r="1094" ht="19.95" customHeight="1" spans="1:4">
      <c r="A1094" s="45">
        <v>45047</v>
      </c>
      <c r="B1094" s="34" t="s">
        <v>175</v>
      </c>
      <c r="C1094" s="34" t="s">
        <v>176</v>
      </c>
      <c r="D1094" s="52">
        <v>2445.15</v>
      </c>
    </row>
    <row r="1095" ht="19.95" customHeight="1" spans="1:4">
      <c r="A1095" s="45">
        <v>45044</v>
      </c>
      <c r="B1095" s="34" t="s">
        <v>175</v>
      </c>
      <c r="C1095" s="34" t="s">
        <v>176</v>
      </c>
      <c r="D1095" s="52">
        <v>2453.2</v>
      </c>
    </row>
    <row r="1096" ht="19.95" customHeight="1" spans="1:4">
      <c r="A1096" s="45">
        <v>45043</v>
      </c>
      <c r="B1096" s="34" t="s">
        <v>175</v>
      </c>
      <c r="C1096" s="34" t="s">
        <v>176</v>
      </c>
      <c r="D1096" s="52">
        <v>2454.15</v>
      </c>
    </row>
    <row r="1097" ht="19.95" customHeight="1" spans="1:4">
      <c r="A1097" s="45">
        <v>45042</v>
      </c>
      <c r="B1097" s="34" t="s">
        <v>175</v>
      </c>
      <c r="C1097" s="34" t="s">
        <v>176</v>
      </c>
      <c r="D1097" s="52">
        <v>2458.15</v>
      </c>
    </row>
    <row r="1098" ht="19.95" customHeight="1" spans="1:4">
      <c r="A1098" s="45">
        <v>45041</v>
      </c>
      <c r="B1098" s="34" t="s">
        <v>175</v>
      </c>
      <c r="C1098" s="34" t="s">
        <v>176</v>
      </c>
      <c r="D1098" s="52">
        <v>2435.1</v>
      </c>
    </row>
    <row r="1099" ht="19.95" customHeight="1" spans="1:4">
      <c r="A1099" s="45">
        <v>45040</v>
      </c>
      <c r="B1099" s="34" t="s">
        <v>175</v>
      </c>
      <c r="C1099" s="34" t="s">
        <v>176</v>
      </c>
      <c r="D1099" s="52">
        <v>2435.25</v>
      </c>
    </row>
    <row r="1100" ht="19.95" customHeight="1" spans="1:4">
      <c r="A1100" s="45">
        <v>45037</v>
      </c>
      <c r="B1100" s="34" t="s">
        <v>175</v>
      </c>
      <c r="C1100" s="34" t="s">
        <v>176</v>
      </c>
      <c r="D1100" s="52">
        <v>2437.05</v>
      </c>
    </row>
    <row r="1101" ht="19.95" customHeight="1" spans="1:4">
      <c r="A1101" s="45">
        <v>45036</v>
      </c>
      <c r="B1101" s="34" t="s">
        <v>175</v>
      </c>
      <c r="C1101" s="34" t="s">
        <v>176</v>
      </c>
      <c r="D1101" s="52">
        <v>2442.25</v>
      </c>
    </row>
    <row r="1102" ht="19.95" customHeight="1" spans="1:4">
      <c r="A1102" s="45">
        <v>45035</v>
      </c>
      <c r="B1102" s="34" t="s">
        <v>175</v>
      </c>
      <c r="C1102" s="34" t="s">
        <v>176</v>
      </c>
      <c r="D1102" s="52">
        <v>2459.2</v>
      </c>
    </row>
    <row r="1103" ht="19.95" customHeight="1" spans="1:4">
      <c r="A1103" s="45">
        <v>45034</v>
      </c>
      <c r="B1103" s="34" t="s">
        <v>175</v>
      </c>
      <c r="C1103" s="34" t="s">
        <v>176</v>
      </c>
      <c r="D1103" s="52">
        <v>2429.2</v>
      </c>
    </row>
    <row r="1104" ht="19.95" customHeight="1" spans="1:4">
      <c r="A1104" s="45">
        <v>45033</v>
      </c>
      <c r="B1104" s="34" t="s">
        <v>175</v>
      </c>
      <c r="C1104" s="34" t="s">
        <v>176</v>
      </c>
      <c r="D1104" s="52">
        <v>2431.2</v>
      </c>
    </row>
    <row r="1105" ht="19.95" customHeight="1" spans="1:4">
      <c r="A1105" s="45">
        <v>45030</v>
      </c>
      <c r="B1105" s="34" t="s">
        <v>175</v>
      </c>
      <c r="C1105" s="34" t="s">
        <v>176</v>
      </c>
      <c r="D1105" s="52">
        <v>2433.05</v>
      </c>
    </row>
    <row r="1106" ht="19.95" customHeight="1" spans="1:4">
      <c r="A1106" s="45">
        <v>45029</v>
      </c>
      <c r="B1106" s="34" t="s">
        <v>175</v>
      </c>
      <c r="C1106" s="34" t="s">
        <v>176</v>
      </c>
      <c r="D1106" s="52">
        <v>2436.05</v>
      </c>
    </row>
    <row r="1107" ht="19.95" customHeight="1" spans="1:4">
      <c r="A1107" s="45">
        <v>45028</v>
      </c>
      <c r="B1107" s="34" t="s">
        <v>175</v>
      </c>
      <c r="C1107" s="34" t="s">
        <v>176</v>
      </c>
      <c r="D1107" s="52">
        <v>2441.1</v>
      </c>
    </row>
    <row r="1108" ht="19.95" customHeight="1" spans="1:4">
      <c r="A1108" s="45">
        <v>45027</v>
      </c>
      <c r="B1108" s="34" t="s">
        <v>175</v>
      </c>
      <c r="C1108" s="34" t="s">
        <v>176</v>
      </c>
      <c r="D1108" s="52">
        <v>2428.2</v>
      </c>
    </row>
    <row r="1109" ht="19.95" customHeight="1" spans="1:4">
      <c r="A1109" s="45">
        <v>45026</v>
      </c>
      <c r="B1109" s="34" t="s">
        <v>175</v>
      </c>
      <c r="C1109" s="34" t="s">
        <v>176</v>
      </c>
      <c r="D1109" s="52">
        <v>2437</v>
      </c>
    </row>
    <row r="1110" ht="19.95" customHeight="1" spans="1:4">
      <c r="A1110" s="45">
        <v>45023</v>
      </c>
      <c r="B1110" s="34" t="s">
        <v>175</v>
      </c>
      <c r="C1110" s="34" t="s">
        <v>176</v>
      </c>
      <c r="D1110" s="52">
        <v>2445.2</v>
      </c>
    </row>
    <row r="1111" ht="19.95" customHeight="1" spans="1:4">
      <c r="A1111" s="45">
        <v>45022</v>
      </c>
      <c r="B1111" s="34" t="s">
        <v>175</v>
      </c>
      <c r="C1111" s="34" t="s">
        <v>176</v>
      </c>
      <c r="D1111" s="52">
        <v>2450.15</v>
      </c>
    </row>
    <row r="1112" ht="19.95" customHeight="1" spans="1:4">
      <c r="A1112" s="45">
        <v>45021</v>
      </c>
      <c r="B1112" s="34" t="s">
        <v>175</v>
      </c>
      <c r="C1112" s="34" t="s">
        <v>176</v>
      </c>
      <c r="D1112" s="52">
        <v>2447.25</v>
      </c>
    </row>
    <row r="1113" ht="19.95" customHeight="1" spans="1:4">
      <c r="A1113" s="45">
        <v>45020</v>
      </c>
      <c r="B1113" s="34" t="s">
        <v>175</v>
      </c>
      <c r="C1113" s="34" t="s">
        <v>176</v>
      </c>
      <c r="D1113" s="52">
        <v>2445.15</v>
      </c>
    </row>
    <row r="1114" ht="19.95" customHeight="1" spans="1:4">
      <c r="A1114" s="45">
        <v>45019</v>
      </c>
      <c r="B1114" s="34" t="s">
        <v>175</v>
      </c>
      <c r="C1114" s="34" t="s">
        <v>176</v>
      </c>
      <c r="D1114" s="52">
        <v>2463.15</v>
      </c>
    </row>
    <row r="1115" ht="19.95" customHeight="1" spans="1:4">
      <c r="A1115" s="45">
        <v>45016</v>
      </c>
      <c r="B1115" s="34" t="s">
        <v>175</v>
      </c>
      <c r="C1115" s="34" t="s">
        <v>176</v>
      </c>
      <c r="D1115" s="52">
        <v>2443.1</v>
      </c>
    </row>
    <row r="1116" ht="19.95" customHeight="1" spans="1:4">
      <c r="A1116" s="45">
        <v>45015</v>
      </c>
      <c r="B1116" s="34" t="s">
        <v>175</v>
      </c>
      <c r="C1116" s="34" t="s">
        <v>176</v>
      </c>
      <c r="D1116" s="52">
        <v>2435.2</v>
      </c>
    </row>
    <row r="1117" ht="19.95" customHeight="1" spans="1:4">
      <c r="A1117" s="45">
        <v>45014</v>
      </c>
      <c r="B1117" s="34" t="s">
        <v>175</v>
      </c>
      <c r="C1117" s="34" t="s">
        <v>176</v>
      </c>
      <c r="D1117" s="52">
        <v>2444.05</v>
      </c>
    </row>
    <row r="1118" ht="19.95" customHeight="1" spans="1:4">
      <c r="A1118" s="45">
        <v>45013</v>
      </c>
      <c r="B1118" s="34" t="s">
        <v>175</v>
      </c>
      <c r="C1118" s="34" t="s">
        <v>176</v>
      </c>
      <c r="D1118" s="52">
        <v>2458.05</v>
      </c>
    </row>
    <row r="1119" ht="19.95" customHeight="1" spans="1:4">
      <c r="A1119" s="45">
        <v>45012</v>
      </c>
      <c r="B1119" s="34" t="s">
        <v>175</v>
      </c>
      <c r="C1119" s="34" t="s">
        <v>176</v>
      </c>
      <c r="D1119" s="52">
        <v>2436.05</v>
      </c>
    </row>
    <row r="1120" ht="19.95" customHeight="1" spans="1:4">
      <c r="A1120" s="45">
        <v>45009</v>
      </c>
      <c r="B1120" s="34" t="s">
        <v>175</v>
      </c>
      <c r="C1120" s="34" t="s">
        <v>176</v>
      </c>
      <c r="D1120" s="52">
        <v>2441.05</v>
      </c>
    </row>
    <row r="1121" ht="19.95" customHeight="1" spans="1:4">
      <c r="A1121" s="45">
        <v>45008</v>
      </c>
      <c r="B1121" s="34" t="s">
        <v>175</v>
      </c>
      <c r="C1121" s="34" t="s">
        <v>176</v>
      </c>
      <c r="D1121" s="52">
        <v>2436.1</v>
      </c>
    </row>
    <row r="1122" ht="19.95" customHeight="1" spans="1:4">
      <c r="A1122" s="45">
        <v>45007</v>
      </c>
      <c r="B1122" s="34" t="s">
        <v>175</v>
      </c>
      <c r="C1122" s="34" t="s">
        <v>176</v>
      </c>
      <c r="D1122" s="52">
        <v>2435.15</v>
      </c>
    </row>
    <row r="1123" ht="19.95" customHeight="1" spans="1:4">
      <c r="A1123" s="45">
        <v>45006</v>
      </c>
      <c r="B1123" s="34" t="s">
        <v>175</v>
      </c>
      <c r="C1123" s="34" t="s">
        <v>176</v>
      </c>
      <c r="D1123" s="52">
        <v>2446.2</v>
      </c>
    </row>
    <row r="1124" ht="19.95" customHeight="1" spans="1:4">
      <c r="A1124" s="45">
        <v>45005</v>
      </c>
      <c r="B1124" s="34" t="s">
        <v>175</v>
      </c>
      <c r="C1124" s="34" t="s">
        <v>176</v>
      </c>
      <c r="D1124" s="52">
        <v>2435.05</v>
      </c>
    </row>
    <row r="1125" ht="19.95" customHeight="1" spans="1:4">
      <c r="A1125" s="45">
        <v>45002</v>
      </c>
      <c r="B1125" s="34" t="s">
        <v>175</v>
      </c>
      <c r="C1125" s="34" t="s">
        <v>176</v>
      </c>
      <c r="D1125" s="52">
        <v>2441.25</v>
      </c>
    </row>
    <row r="1126" ht="19.95" customHeight="1" spans="1:4">
      <c r="A1126" s="45">
        <v>45001</v>
      </c>
      <c r="B1126" s="34" t="s">
        <v>175</v>
      </c>
      <c r="C1126" s="34" t="s">
        <v>176</v>
      </c>
      <c r="D1126" s="52">
        <v>2429.25</v>
      </c>
    </row>
    <row r="1127" ht="19.95" customHeight="1" spans="1:4">
      <c r="A1127" s="45">
        <v>45000</v>
      </c>
      <c r="B1127" s="34" t="s">
        <v>175</v>
      </c>
      <c r="C1127" s="34" t="s">
        <v>176</v>
      </c>
      <c r="D1127" s="52">
        <v>2437.2</v>
      </c>
    </row>
    <row r="1128" ht="19.95" customHeight="1" spans="1:4">
      <c r="A1128" s="45">
        <v>44999</v>
      </c>
      <c r="B1128" s="34" t="s">
        <v>175</v>
      </c>
      <c r="C1128" s="34" t="s">
        <v>176</v>
      </c>
      <c r="D1128" s="52">
        <v>2426.05</v>
      </c>
    </row>
    <row r="1129" ht="19.95" customHeight="1" spans="1:4">
      <c r="A1129" s="45">
        <v>44998</v>
      </c>
      <c r="B1129" s="34" t="s">
        <v>175</v>
      </c>
      <c r="C1129" s="34" t="s">
        <v>176</v>
      </c>
      <c r="D1129" s="52">
        <v>2430.05</v>
      </c>
    </row>
    <row r="1130" ht="19.95" customHeight="1" spans="1:4">
      <c r="A1130" s="45">
        <v>44995</v>
      </c>
      <c r="B1130" s="34" t="s">
        <v>175</v>
      </c>
      <c r="C1130" s="34" t="s">
        <v>176</v>
      </c>
      <c r="D1130" s="52">
        <v>2457.05</v>
      </c>
    </row>
    <row r="1131" ht="19.95" customHeight="1" spans="1:4">
      <c r="A1131" s="45">
        <v>44994</v>
      </c>
      <c r="B1131" s="34" t="s">
        <v>175</v>
      </c>
      <c r="C1131" s="34" t="s">
        <v>176</v>
      </c>
      <c r="D1131" s="52">
        <v>2436.15</v>
      </c>
    </row>
    <row r="1132" ht="19.95" customHeight="1" spans="1:4">
      <c r="A1132" s="45">
        <v>44993</v>
      </c>
      <c r="B1132" s="34" t="s">
        <v>175</v>
      </c>
      <c r="C1132" s="34" t="s">
        <v>176</v>
      </c>
      <c r="D1132" s="52">
        <v>2443.1</v>
      </c>
    </row>
    <row r="1133" ht="19.95" customHeight="1" spans="1:4">
      <c r="A1133" s="45">
        <v>44992</v>
      </c>
      <c r="B1133" s="34" t="s">
        <v>175</v>
      </c>
      <c r="C1133" s="34" t="s">
        <v>176</v>
      </c>
      <c r="D1133" s="52">
        <v>2431</v>
      </c>
    </row>
    <row r="1134" ht="19.95" customHeight="1" spans="1:4">
      <c r="A1134" s="45">
        <v>44991</v>
      </c>
      <c r="B1134" s="34" t="s">
        <v>175</v>
      </c>
      <c r="C1134" s="34" t="s">
        <v>176</v>
      </c>
      <c r="D1134" s="52">
        <v>2441.15</v>
      </c>
    </row>
    <row r="1135" ht="19.95" customHeight="1" spans="1:4">
      <c r="A1135" s="45">
        <v>44988</v>
      </c>
      <c r="B1135" s="34" t="s">
        <v>175</v>
      </c>
      <c r="C1135" s="34" t="s">
        <v>176</v>
      </c>
      <c r="D1135" s="52">
        <v>2440</v>
      </c>
    </row>
    <row r="1136" ht="19.95" customHeight="1" spans="1:4">
      <c r="A1136" s="45">
        <v>44987</v>
      </c>
      <c r="B1136" s="34" t="s">
        <v>175</v>
      </c>
      <c r="C1136" s="34" t="s">
        <v>176</v>
      </c>
      <c r="D1136" s="52">
        <v>2436.05</v>
      </c>
    </row>
    <row r="1137" ht="19.95" customHeight="1" spans="1:4">
      <c r="A1137" s="45">
        <v>44986</v>
      </c>
      <c r="B1137" s="34" t="s">
        <v>175</v>
      </c>
      <c r="C1137" s="34" t="s">
        <v>176</v>
      </c>
      <c r="D1137" s="52">
        <v>2447.05</v>
      </c>
    </row>
    <row r="1138" ht="19.95" customHeight="1" spans="1:4">
      <c r="A1138" s="45">
        <v>44985</v>
      </c>
      <c r="B1138" s="34" t="s">
        <v>175</v>
      </c>
      <c r="C1138" s="34" t="s">
        <v>176</v>
      </c>
      <c r="D1138" s="52">
        <v>2442.05</v>
      </c>
    </row>
    <row r="1139" ht="19.95" customHeight="1" spans="1:4">
      <c r="A1139" s="45">
        <v>44984</v>
      </c>
      <c r="B1139" s="34" t="s">
        <v>175</v>
      </c>
      <c r="C1139" s="34" t="s">
        <v>176</v>
      </c>
      <c r="D1139" s="52">
        <v>2435.15</v>
      </c>
    </row>
    <row r="1140" ht="19.95" customHeight="1" spans="1:4">
      <c r="A1140" s="45">
        <v>44981</v>
      </c>
      <c r="B1140" s="34" t="s">
        <v>175</v>
      </c>
      <c r="C1140" s="34" t="s">
        <v>176</v>
      </c>
      <c r="D1140" s="52">
        <v>2440.1</v>
      </c>
    </row>
    <row r="1141" ht="19.95" customHeight="1" spans="1:4">
      <c r="A1141" s="45">
        <v>44980</v>
      </c>
      <c r="B1141" s="34" t="s">
        <v>175</v>
      </c>
      <c r="C1141" s="34" t="s">
        <v>176</v>
      </c>
      <c r="D1141" s="52">
        <v>2435.2</v>
      </c>
    </row>
    <row r="1142" ht="19.95" customHeight="1" spans="1:4">
      <c r="A1142" s="45">
        <v>44979</v>
      </c>
      <c r="B1142" s="34" t="s">
        <v>175</v>
      </c>
      <c r="C1142" s="34" t="s">
        <v>176</v>
      </c>
      <c r="D1142" s="52">
        <v>2435.1</v>
      </c>
    </row>
    <row r="1143" ht="19.95" customHeight="1" spans="1:4">
      <c r="A1143" s="45">
        <v>44978</v>
      </c>
      <c r="B1143" s="34" t="s">
        <v>175</v>
      </c>
      <c r="C1143" s="34" t="s">
        <v>176</v>
      </c>
      <c r="D1143" s="52">
        <v>2444.2</v>
      </c>
    </row>
    <row r="1144" ht="19.95" customHeight="1" spans="1:4">
      <c r="A1144" s="45">
        <v>44977</v>
      </c>
      <c r="B1144" s="34" t="s">
        <v>175</v>
      </c>
      <c r="C1144" s="34" t="s">
        <v>176</v>
      </c>
      <c r="D1144" s="52">
        <v>2447.2</v>
      </c>
    </row>
    <row r="1145" ht="19.95" customHeight="1" spans="1:4">
      <c r="A1145" s="45">
        <v>44974</v>
      </c>
      <c r="B1145" s="34" t="s">
        <v>175</v>
      </c>
      <c r="C1145" s="34" t="s">
        <v>176</v>
      </c>
      <c r="D1145" s="52">
        <v>2449</v>
      </c>
    </row>
    <row r="1146" ht="19.95" customHeight="1" spans="1:4">
      <c r="A1146" s="45">
        <v>44973</v>
      </c>
      <c r="B1146" s="34" t="s">
        <v>175</v>
      </c>
      <c r="C1146" s="34" t="s">
        <v>176</v>
      </c>
      <c r="D1146" s="52">
        <v>2440.15</v>
      </c>
    </row>
    <row r="1147" ht="19.95" customHeight="1" spans="1:4">
      <c r="A1147" s="45">
        <v>44972</v>
      </c>
      <c r="B1147" s="34" t="s">
        <v>175</v>
      </c>
      <c r="C1147" s="34" t="s">
        <v>176</v>
      </c>
      <c r="D1147" s="52">
        <v>2446.05</v>
      </c>
    </row>
    <row r="1148" ht="19.95" customHeight="1" spans="1:4">
      <c r="A1148" s="45">
        <v>44971</v>
      </c>
      <c r="B1148" s="34" t="s">
        <v>175</v>
      </c>
      <c r="C1148" s="34" t="s">
        <v>176</v>
      </c>
      <c r="D1148" s="52">
        <v>2442.2</v>
      </c>
    </row>
    <row r="1149" ht="19.95" customHeight="1" spans="1:4">
      <c r="A1149" s="45">
        <v>44970</v>
      </c>
      <c r="B1149" s="34" t="s">
        <v>175</v>
      </c>
      <c r="C1149" s="34" t="s">
        <v>176</v>
      </c>
      <c r="D1149" s="52">
        <v>2424.05</v>
      </c>
    </row>
    <row r="1150" ht="19.95" customHeight="1" spans="1:4">
      <c r="A1150" s="45">
        <v>44967</v>
      </c>
      <c r="B1150" s="34" t="s">
        <v>175</v>
      </c>
      <c r="C1150" s="34" t="s">
        <v>176</v>
      </c>
      <c r="D1150" s="52">
        <v>2437.15</v>
      </c>
    </row>
    <row r="1151" ht="19.95" customHeight="1" spans="1:4">
      <c r="A1151" s="45">
        <v>44966</v>
      </c>
      <c r="B1151" s="34" t="s">
        <v>175</v>
      </c>
      <c r="C1151" s="34" t="s">
        <v>176</v>
      </c>
      <c r="D1151" s="52">
        <v>2446.05</v>
      </c>
    </row>
    <row r="1152" ht="19.95" customHeight="1" spans="1:4">
      <c r="A1152" s="45">
        <v>44965</v>
      </c>
      <c r="B1152" s="34" t="s">
        <v>175</v>
      </c>
      <c r="C1152" s="34" t="s">
        <v>176</v>
      </c>
      <c r="D1152" s="52">
        <v>2442.25</v>
      </c>
    </row>
    <row r="1153" ht="19.95" customHeight="1" spans="1:4">
      <c r="A1153" s="45">
        <v>44964</v>
      </c>
      <c r="B1153" s="34" t="s">
        <v>175</v>
      </c>
      <c r="C1153" s="34" t="s">
        <v>176</v>
      </c>
      <c r="D1153" s="52">
        <v>2444.05</v>
      </c>
    </row>
    <row r="1154" ht="19.95" customHeight="1" spans="1:4">
      <c r="A1154" s="45">
        <v>44963</v>
      </c>
      <c r="B1154" s="34" t="s">
        <v>175</v>
      </c>
      <c r="C1154" s="34" t="s">
        <v>176</v>
      </c>
      <c r="D1154" s="52">
        <v>2454.1</v>
      </c>
    </row>
    <row r="1155" ht="19.95" customHeight="1" spans="1:4">
      <c r="A1155" s="45">
        <v>44960</v>
      </c>
      <c r="B1155" s="34" t="s">
        <v>175</v>
      </c>
      <c r="C1155" s="34" t="s">
        <v>176</v>
      </c>
      <c r="D1155" s="52">
        <v>2444.1</v>
      </c>
    </row>
    <row r="1156" ht="19.95" customHeight="1" spans="1:4">
      <c r="A1156" s="45">
        <v>44959</v>
      </c>
      <c r="B1156" s="34" t="s">
        <v>175</v>
      </c>
      <c r="C1156" s="34" t="s">
        <v>176</v>
      </c>
      <c r="D1156" s="52">
        <v>2446.1</v>
      </c>
    </row>
    <row r="1157" ht="19.95" customHeight="1" spans="1:4">
      <c r="A1157" s="45">
        <v>44958</v>
      </c>
      <c r="B1157" s="34" t="s">
        <v>175</v>
      </c>
      <c r="C1157" s="34" t="s">
        <v>176</v>
      </c>
      <c r="D1157" s="52">
        <v>2437.1</v>
      </c>
    </row>
    <row r="1158" ht="19.95" customHeight="1" spans="1:4">
      <c r="A1158" s="45">
        <v>44957</v>
      </c>
      <c r="B1158" s="34" t="s">
        <v>175</v>
      </c>
      <c r="C1158" s="34" t="s">
        <v>176</v>
      </c>
      <c r="D1158" s="52">
        <v>2444</v>
      </c>
    </row>
    <row r="1159" ht="19.95" customHeight="1" spans="1:4">
      <c r="A1159" s="45">
        <v>44956</v>
      </c>
      <c r="B1159" s="34" t="s">
        <v>175</v>
      </c>
      <c r="C1159" s="34" t="s">
        <v>176</v>
      </c>
      <c r="D1159" s="52">
        <v>2445.25</v>
      </c>
    </row>
    <row r="1160" ht="19.95" customHeight="1" spans="1:4">
      <c r="A1160" s="45">
        <v>44953</v>
      </c>
      <c r="B1160" s="34" t="s">
        <v>175</v>
      </c>
      <c r="C1160" s="34" t="s">
        <v>176</v>
      </c>
      <c r="D1160" s="52">
        <v>2455.15</v>
      </c>
    </row>
    <row r="1161" ht="19.95" customHeight="1" spans="1:4">
      <c r="A1161" s="45">
        <v>44952</v>
      </c>
      <c r="B1161" s="34" t="s">
        <v>175</v>
      </c>
      <c r="C1161" s="34" t="s">
        <v>176</v>
      </c>
      <c r="D1161" s="52">
        <v>2439.1</v>
      </c>
    </row>
    <row r="1162" ht="19.95" customHeight="1" spans="1:4">
      <c r="A1162" s="45">
        <v>44951</v>
      </c>
      <c r="B1162" s="34" t="s">
        <v>175</v>
      </c>
      <c r="C1162" s="34" t="s">
        <v>176</v>
      </c>
      <c r="D1162" s="52">
        <v>2444.1</v>
      </c>
    </row>
    <row r="1163" ht="19.95" customHeight="1" spans="1:4">
      <c r="A1163" s="45">
        <v>44950</v>
      </c>
      <c r="B1163" s="34" t="s">
        <v>175</v>
      </c>
      <c r="C1163" s="34" t="s">
        <v>176</v>
      </c>
      <c r="D1163" s="52">
        <v>2436.25</v>
      </c>
    </row>
    <row r="1164" ht="19.95" customHeight="1" spans="1:4">
      <c r="A1164" s="45">
        <v>44949</v>
      </c>
      <c r="B1164" s="34" t="s">
        <v>175</v>
      </c>
      <c r="C1164" s="34" t="s">
        <v>176</v>
      </c>
      <c r="D1164" s="52">
        <v>2435.05</v>
      </c>
    </row>
    <row r="1165" ht="19.95" customHeight="1" spans="1:4">
      <c r="A1165" s="45">
        <v>44946</v>
      </c>
      <c r="B1165" s="34" t="s">
        <v>175</v>
      </c>
      <c r="C1165" s="34" t="s">
        <v>176</v>
      </c>
      <c r="D1165" s="52">
        <v>2447.15</v>
      </c>
    </row>
    <row r="1166" ht="19.95" customHeight="1" spans="1:4">
      <c r="A1166" s="45">
        <v>44945</v>
      </c>
      <c r="B1166" s="34" t="s">
        <v>175</v>
      </c>
      <c r="C1166" s="34" t="s">
        <v>176</v>
      </c>
      <c r="D1166" s="52">
        <v>2431.2</v>
      </c>
    </row>
    <row r="1167" ht="19.95" customHeight="1" spans="1:4">
      <c r="A1167" s="45">
        <v>44944</v>
      </c>
      <c r="B1167" s="34" t="s">
        <v>175</v>
      </c>
      <c r="C1167" s="34" t="s">
        <v>176</v>
      </c>
      <c r="D1167" s="52">
        <v>2442.2</v>
      </c>
    </row>
    <row r="1168" ht="19.95" customHeight="1" spans="1:4">
      <c r="A1168" s="45">
        <v>44943</v>
      </c>
      <c r="B1168" s="34" t="s">
        <v>175</v>
      </c>
      <c r="C1168" s="34" t="s">
        <v>176</v>
      </c>
      <c r="D1168" s="52">
        <v>2452.05</v>
      </c>
    </row>
    <row r="1169" ht="19.95" customHeight="1" spans="1:4">
      <c r="A1169" s="45">
        <v>44942</v>
      </c>
      <c r="B1169" s="34" t="s">
        <v>175</v>
      </c>
      <c r="C1169" s="34" t="s">
        <v>176</v>
      </c>
      <c r="D1169" s="52">
        <v>2436.15</v>
      </c>
    </row>
    <row r="1170" ht="19.95" customHeight="1" spans="1:4">
      <c r="A1170" s="45">
        <v>44939</v>
      </c>
      <c r="B1170" s="34" t="s">
        <v>175</v>
      </c>
      <c r="C1170" s="34" t="s">
        <v>176</v>
      </c>
      <c r="D1170" s="52">
        <v>2464.25</v>
      </c>
    </row>
    <row r="1171" ht="19.95" customHeight="1" spans="1:4">
      <c r="A1171" s="45">
        <v>44938</v>
      </c>
      <c r="B1171" s="34" t="s">
        <v>175</v>
      </c>
      <c r="C1171" s="34" t="s">
        <v>176</v>
      </c>
      <c r="D1171" s="52">
        <v>2437.25</v>
      </c>
    </row>
    <row r="1172" ht="19.95" customHeight="1" spans="1:4">
      <c r="A1172" s="45">
        <v>44937</v>
      </c>
      <c r="B1172" s="34" t="s">
        <v>175</v>
      </c>
      <c r="C1172" s="34" t="s">
        <v>176</v>
      </c>
      <c r="D1172" s="52">
        <v>2443.2</v>
      </c>
    </row>
    <row r="1173" ht="19.95" customHeight="1" spans="1:4">
      <c r="A1173" s="45">
        <v>44936</v>
      </c>
      <c r="B1173" s="34" t="s">
        <v>175</v>
      </c>
      <c r="C1173" s="34" t="s">
        <v>176</v>
      </c>
      <c r="D1173" s="52">
        <v>2441.25</v>
      </c>
    </row>
    <row r="1174" ht="19.95" customHeight="1" spans="1:4">
      <c r="A1174" s="45">
        <v>44935</v>
      </c>
      <c r="B1174" s="34" t="s">
        <v>175</v>
      </c>
      <c r="C1174" s="34" t="s">
        <v>176</v>
      </c>
      <c r="D1174" s="52">
        <v>2432.1</v>
      </c>
    </row>
    <row r="1175" ht="19.95" customHeight="1" spans="1:4">
      <c r="A1175" s="45">
        <v>44932</v>
      </c>
      <c r="B1175" s="34" t="s">
        <v>175</v>
      </c>
      <c r="C1175" s="34" t="s">
        <v>176</v>
      </c>
      <c r="D1175" s="52">
        <v>2446</v>
      </c>
    </row>
    <row r="1176" ht="19.95" customHeight="1" spans="1:4">
      <c r="A1176" s="45">
        <v>44931</v>
      </c>
      <c r="B1176" s="34" t="s">
        <v>175</v>
      </c>
      <c r="C1176" s="34" t="s">
        <v>176</v>
      </c>
      <c r="D1176" s="52">
        <v>2447.05</v>
      </c>
    </row>
    <row r="1177" ht="19.95" customHeight="1" spans="1:4">
      <c r="A1177" s="45">
        <v>44930</v>
      </c>
      <c r="B1177" s="34" t="s">
        <v>175</v>
      </c>
      <c r="C1177" s="34" t="s">
        <v>176</v>
      </c>
      <c r="D1177" s="52">
        <v>2436</v>
      </c>
    </row>
    <row r="1178" ht="19.95" customHeight="1" spans="1:4">
      <c r="A1178" s="45">
        <v>44929</v>
      </c>
      <c r="B1178" s="34" t="s">
        <v>175</v>
      </c>
      <c r="C1178" s="34" t="s">
        <v>176</v>
      </c>
      <c r="D1178" s="52">
        <v>2449.25</v>
      </c>
    </row>
    <row r="1179" ht="19.95" customHeight="1" spans="1:4">
      <c r="A1179" s="45">
        <v>44928</v>
      </c>
      <c r="B1179" s="34" t="s">
        <v>175</v>
      </c>
      <c r="C1179" s="34" t="s">
        <v>176</v>
      </c>
      <c r="D1179" s="52">
        <v>2452.1</v>
      </c>
    </row>
    <row r="1180" ht="19.95" customHeight="1" spans="1:4">
      <c r="A1180" s="45">
        <v>44925</v>
      </c>
      <c r="B1180" s="34" t="s">
        <v>175</v>
      </c>
      <c r="C1180" s="34" t="s">
        <v>176</v>
      </c>
      <c r="D1180" s="52">
        <v>2434.15</v>
      </c>
    </row>
    <row r="1181" ht="19.95" customHeight="1" spans="1:4">
      <c r="A1181" s="45">
        <v>44924</v>
      </c>
      <c r="B1181" s="34" t="s">
        <v>175</v>
      </c>
      <c r="C1181" s="34" t="s">
        <v>176</v>
      </c>
      <c r="D1181" s="52">
        <v>2436.1</v>
      </c>
    </row>
    <row r="1182" ht="19.95" customHeight="1" spans="1:4">
      <c r="A1182" s="45">
        <v>44923</v>
      </c>
      <c r="B1182" s="34" t="s">
        <v>175</v>
      </c>
      <c r="C1182" s="34" t="s">
        <v>176</v>
      </c>
      <c r="D1182" s="52">
        <v>2439.25</v>
      </c>
    </row>
    <row r="1183" ht="19.95" customHeight="1" spans="1:4">
      <c r="A1183" s="45">
        <v>44922</v>
      </c>
      <c r="B1183" s="34" t="s">
        <v>175</v>
      </c>
      <c r="C1183" s="34" t="s">
        <v>176</v>
      </c>
      <c r="D1183" s="52">
        <v>2433.2</v>
      </c>
    </row>
    <row r="1184" ht="19.95" customHeight="1" spans="1:4">
      <c r="A1184" s="45">
        <v>44921</v>
      </c>
      <c r="B1184" s="34" t="s">
        <v>175</v>
      </c>
      <c r="C1184" s="34" t="s">
        <v>176</v>
      </c>
      <c r="D1184" s="52">
        <v>2432.1</v>
      </c>
    </row>
    <row r="1185" ht="19.95" customHeight="1" spans="1:4">
      <c r="A1185" s="45">
        <v>44918</v>
      </c>
      <c r="B1185" s="34" t="s">
        <v>175</v>
      </c>
      <c r="C1185" s="34" t="s">
        <v>176</v>
      </c>
      <c r="D1185" s="52">
        <v>2435</v>
      </c>
    </row>
    <row r="1186" ht="19.95" customHeight="1" spans="1:4">
      <c r="A1186" s="45">
        <v>44917</v>
      </c>
      <c r="B1186" s="34" t="s">
        <v>175</v>
      </c>
      <c r="C1186" s="34" t="s">
        <v>176</v>
      </c>
      <c r="D1186" s="52">
        <v>2430.2</v>
      </c>
    </row>
    <row r="1187" ht="19.95" customHeight="1" spans="1:4">
      <c r="A1187" s="45">
        <v>44916</v>
      </c>
      <c r="B1187" s="34" t="s">
        <v>175</v>
      </c>
      <c r="C1187" s="34" t="s">
        <v>176</v>
      </c>
      <c r="D1187" s="52">
        <v>2442.05</v>
      </c>
    </row>
    <row r="1188" ht="19.95" customHeight="1" spans="1:4">
      <c r="A1188" s="45">
        <v>44915</v>
      </c>
      <c r="B1188" s="34" t="s">
        <v>175</v>
      </c>
      <c r="C1188" s="34" t="s">
        <v>176</v>
      </c>
      <c r="D1188" s="52">
        <v>2432.25</v>
      </c>
    </row>
    <row r="1189" ht="19.95" customHeight="1" spans="1:4">
      <c r="A1189" s="45">
        <v>44914</v>
      </c>
      <c r="B1189" s="34" t="s">
        <v>175</v>
      </c>
      <c r="C1189" s="34" t="s">
        <v>176</v>
      </c>
      <c r="D1189" s="52">
        <v>2442</v>
      </c>
    </row>
    <row r="1190" ht="19.95" customHeight="1" spans="1:4">
      <c r="A1190" s="45">
        <v>44911</v>
      </c>
      <c r="B1190" s="34" t="s">
        <v>175</v>
      </c>
      <c r="C1190" s="34" t="s">
        <v>176</v>
      </c>
      <c r="D1190" s="52">
        <v>2444.15</v>
      </c>
    </row>
    <row r="1191" ht="19.95" customHeight="1" spans="1:4">
      <c r="A1191" s="45">
        <v>44910</v>
      </c>
      <c r="B1191" s="34" t="s">
        <v>175</v>
      </c>
      <c r="C1191" s="34" t="s">
        <v>176</v>
      </c>
      <c r="D1191" s="52">
        <v>2449.2</v>
      </c>
    </row>
    <row r="1192" ht="19.95" customHeight="1" spans="1:4">
      <c r="A1192" s="45">
        <v>44909</v>
      </c>
      <c r="B1192" s="34" t="s">
        <v>175</v>
      </c>
      <c r="C1192" s="34" t="s">
        <v>176</v>
      </c>
      <c r="D1192" s="52">
        <v>2442.25</v>
      </c>
    </row>
    <row r="1193" ht="19.95" customHeight="1" spans="1:4">
      <c r="A1193" s="45">
        <v>44908</v>
      </c>
      <c r="B1193" s="34" t="s">
        <v>175</v>
      </c>
      <c r="C1193" s="34" t="s">
        <v>176</v>
      </c>
      <c r="D1193" s="52">
        <v>2445.1</v>
      </c>
    </row>
    <row r="1194" ht="19.95" customHeight="1" spans="1:4">
      <c r="A1194" s="45">
        <v>44907</v>
      </c>
      <c r="B1194" s="34" t="s">
        <v>175</v>
      </c>
      <c r="C1194" s="34" t="s">
        <v>176</v>
      </c>
      <c r="D1194" s="52">
        <v>2442.25</v>
      </c>
    </row>
    <row r="1195" ht="19.95" customHeight="1" spans="1:4">
      <c r="A1195" s="45">
        <v>44904</v>
      </c>
      <c r="B1195" s="34" t="s">
        <v>175</v>
      </c>
      <c r="C1195" s="34" t="s">
        <v>176</v>
      </c>
      <c r="D1195" s="52">
        <v>2444</v>
      </c>
    </row>
    <row r="1196" ht="19.95" customHeight="1" spans="1:4">
      <c r="A1196" s="45">
        <v>44903</v>
      </c>
      <c r="B1196" s="34" t="s">
        <v>175</v>
      </c>
      <c r="C1196" s="34" t="s">
        <v>176</v>
      </c>
      <c r="D1196" s="52">
        <v>2435.2</v>
      </c>
    </row>
    <row r="1197" ht="19.95" customHeight="1" spans="1:4">
      <c r="A1197" s="45">
        <v>44902</v>
      </c>
      <c r="B1197" s="34" t="s">
        <v>175</v>
      </c>
      <c r="C1197" s="34" t="s">
        <v>176</v>
      </c>
      <c r="D1197" s="52">
        <v>2448.25</v>
      </c>
    </row>
    <row r="1198" ht="19.95" customHeight="1" spans="1:4">
      <c r="A1198" s="45">
        <v>44901</v>
      </c>
      <c r="B1198" s="34" t="s">
        <v>175</v>
      </c>
      <c r="C1198" s="34" t="s">
        <v>176</v>
      </c>
      <c r="D1198" s="52">
        <v>2438</v>
      </c>
    </row>
    <row r="1199" ht="19.95" customHeight="1" spans="1:4">
      <c r="A1199" s="45">
        <v>44900</v>
      </c>
      <c r="B1199" s="34" t="s">
        <v>175</v>
      </c>
      <c r="C1199" s="34" t="s">
        <v>176</v>
      </c>
      <c r="D1199" s="52">
        <v>2438.1</v>
      </c>
    </row>
    <row r="1200" ht="19.95" customHeight="1" spans="1:4">
      <c r="A1200" s="45">
        <v>44897</v>
      </c>
      <c r="B1200" s="34" t="s">
        <v>175</v>
      </c>
      <c r="C1200" s="34" t="s">
        <v>176</v>
      </c>
      <c r="D1200" s="52">
        <v>2451.2</v>
      </c>
    </row>
    <row r="1201" ht="19.95" customHeight="1" spans="1:4">
      <c r="A1201" s="45">
        <v>44896</v>
      </c>
      <c r="B1201" s="34" t="s">
        <v>175</v>
      </c>
      <c r="C1201" s="34" t="s">
        <v>176</v>
      </c>
      <c r="D1201" s="52">
        <v>2451.2</v>
      </c>
    </row>
    <row r="1202" ht="19.95" customHeight="1" spans="1:4">
      <c r="A1202" s="45">
        <v>44895</v>
      </c>
      <c r="B1202" s="34" t="s">
        <v>175</v>
      </c>
      <c r="C1202" s="34" t="s">
        <v>176</v>
      </c>
      <c r="D1202" s="52">
        <v>2458.2</v>
      </c>
    </row>
    <row r="1203" ht="19.95" customHeight="1" spans="1:4">
      <c r="A1203" s="45">
        <v>44894</v>
      </c>
      <c r="B1203" s="34" t="s">
        <v>175</v>
      </c>
      <c r="C1203" s="34" t="s">
        <v>176</v>
      </c>
      <c r="D1203" s="52">
        <v>2443.1</v>
      </c>
    </row>
    <row r="1204" ht="19.95" customHeight="1" spans="1:4">
      <c r="A1204" s="45">
        <v>44893</v>
      </c>
      <c r="B1204" s="34" t="s">
        <v>175</v>
      </c>
      <c r="C1204" s="34" t="s">
        <v>176</v>
      </c>
      <c r="D1204" s="52">
        <v>2435.05</v>
      </c>
    </row>
    <row r="1205" ht="19.95" customHeight="1" spans="1:4">
      <c r="A1205" s="45">
        <v>44890</v>
      </c>
      <c r="B1205" s="34" t="s">
        <v>175</v>
      </c>
      <c r="C1205" s="34" t="s">
        <v>176</v>
      </c>
      <c r="D1205" s="52">
        <v>2432.25</v>
      </c>
    </row>
    <row r="1206" ht="19.95" customHeight="1" spans="1:4">
      <c r="A1206" s="45">
        <v>44889</v>
      </c>
      <c r="B1206" s="34" t="s">
        <v>175</v>
      </c>
      <c r="C1206" s="34" t="s">
        <v>176</v>
      </c>
      <c r="D1206" s="52">
        <v>2455.1</v>
      </c>
    </row>
    <row r="1207" ht="19.95" customHeight="1" spans="1:4">
      <c r="A1207" s="45">
        <v>44888</v>
      </c>
      <c r="B1207" s="34" t="s">
        <v>175</v>
      </c>
      <c r="C1207" s="34" t="s">
        <v>176</v>
      </c>
      <c r="D1207" s="52">
        <v>2446.05</v>
      </c>
    </row>
    <row r="1208" ht="19.95" customHeight="1" spans="1:4">
      <c r="A1208" s="45">
        <v>44887</v>
      </c>
      <c r="B1208" s="34" t="s">
        <v>175</v>
      </c>
      <c r="C1208" s="34" t="s">
        <v>176</v>
      </c>
      <c r="D1208" s="52">
        <v>2434.2</v>
      </c>
    </row>
    <row r="1209" ht="19.95" customHeight="1" spans="1:4">
      <c r="A1209" s="45">
        <v>44886</v>
      </c>
      <c r="B1209" s="34" t="s">
        <v>175</v>
      </c>
      <c r="C1209" s="34" t="s">
        <v>176</v>
      </c>
      <c r="D1209" s="52">
        <v>2433.1</v>
      </c>
    </row>
    <row r="1210" ht="19.95" customHeight="1" spans="1:4">
      <c r="A1210" s="45">
        <v>44883</v>
      </c>
      <c r="B1210" s="34" t="s">
        <v>175</v>
      </c>
      <c r="C1210" s="34" t="s">
        <v>176</v>
      </c>
      <c r="D1210" s="52">
        <v>2459.1</v>
      </c>
    </row>
    <row r="1211" ht="19.95" customHeight="1" spans="1:4">
      <c r="A1211" s="45">
        <v>44882</v>
      </c>
      <c r="B1211" s="34" t="s">
        <v>175</v>
      </c>
      <c r="C1211" s="34" t="s">
        <v>176</v>
      </c>
      <c r="D1211" s="52">
        <v>2442.05</v>
      </c>
    </row>
    <row r="1212" ht="19.95" customHeight="1" spans="1:4">
      <c r="A1212" s="45">
        <v>44881</v>
      </c>
      <c r="B1212" s="34" t="s">
        <v>175</v>
      </c>
      <c r="C1212" s="34" t="s">
        <v>176</v>
      </c>
      <c r="D1212" s="52">
        <v>2453.1</v>
      </c>
    </row>
    <row r="1213" ht="19.95" customHeight="1" spans="1:4">
      <c r="A1213" s="45">
        <v>44880</v>
      </c>
      <c r="B1213" s="34" t="s">
        <v>175</v>
      </c>
      <c r="C1213" s="34" t="s">
        <v>176</v>
      </c>
      <c r="D1213" s="52">
        <v>2438</v>
      </c>
    </row>
    <row r="1214" ht="19.95" customHeight="1" spans="1:4">
      <c r="A1214" s="45">
        <v>44879</v>
      </c>
      <c r="B1214" s="34" t="s">
        <v>175</v>
      </c>
      <c r="C1214" s="34" t="s">
        <v>176</v>
      </c>
      <c r="D1214" s="52">
        <v>2452.05</v>
      </c>
    </row>
    <row r="1215" ht="19.95" customHeight="1" spans="1:4">
      <c r="A1215" s="45">
        <v>44876</v>
      </c>
      <c r="B1215" s="34" t="s">
        <v>175</v>
      </c>
      <c r="C1215" s="34" t="s">
        <v>176</v>
      </c>
      <c r="D1215" s="52">
        <v>2456.1</v>
      </c>
    </row>
    <row r="1216" ht="19.95" customHeight="1" spans="1:4">
      <c r="A1216" s="45">
        <v>44875</v>
      </c>
      <c r="B1216" s="34" t="s">
        <v>175</v>
      </c>
      <c r="C1216" s="34" t="s">
        <v>176</v>
      </c>
      <c r="D1216" s="52">
        <v>2435.05</v>
      </c>
    </row>
    <row r="1217" ht="19.95" customHeight="1" spans="1:4">
      <c r="A1217" s="45">
        <v>44874</v>
      </c>
      <c r="B1217" s="34" t="s">
        <v>175</v>
      </c>
      <c r="C1217" s="34" t="s">
        <v>176</v>
      </c>
      <c r="D1217" s="52">
        <v>2433.2</v>
      </c>
    </row>
    <row r="1218" ht="19.95" customHeight="1" spans="1:4">
      <c r="A1218" s="45">
        <v>44873</v>
      </c>
      <c r="B1218" s="34" t="s">
        <v>175</v>
      </c>
      <c r="C1218" s="34" t="s">
        <v>176</v>
      </c>
      <c r="D1218" s="52">
        <v>2436.15</v>
      </c>
    </row>
    <row r="1219" ht="19.95" customHeight="1" spans="1:4">
      <c r="A1219" s="45">
        <v>44872</v>
      </c>
      <c r="B1219" s="34" t="s">
        <v>175</v>
      </c>
      <c r="C1219" s="34" t="s">
        <v>176</v>
      </c>
      <c r="D1219" s="52">
        <v>2454.15</v>
      </c>
    </row>
    <row r="1220" ht="19.95" customHeight="1" spans="1:4">
      <c r="A1220" s="45">
        <v>44869</v>
      </c>
      <c r="B1220" s="34" t="s">
        <v>175</v>
      </c>
      <c r="C1220" s="34" t="s">
        <v>176</v>
      </c>
      <c r="D1220" s="52">
        <v>2440.15</v>
      </c>
    </row>
    <row r="1221" ht="19.95" customHeight="1" spans="1:4">
      <c r="A1221" s="45">
        <v>44868</v>
      </c>
      <c r="B1221" s="34" t="s">
        <v>175</v>
      </c>
      <c r="C1221" s="34" t="s">
        <v>176</v>
      </c>
      <c r="D1221" s="52">
        <v>2436.15</v>
      </c>
    </row>
    <row r="1222" ht="19.95" customHeight="1" spans="1:4">
      <c r="A1222" s="45">
        <v>44867</v>
      </c>
      <c r="B1222" s="34" t="s">
        <v>175</v>
      </c>
      <c r="C1222" s="34" t="s">
        <v>176</v>
      </c>
      <c r="D1222" s="52">
        <v>2428.2</v>
      </c>
    </row>
    <row r="1223" ht="19.95" customHeight="1" spans="1:4">
      <c r="A1223" s="45">
        <v>44866</v>
      </c>
      <c r="B1223" s="34" t="s">
        <v>175</v>
      </c>
      <c r="C1223" s="34" t="s">
        <v>176</v>
      </c>
      <c r="D1223" s="52">
        <v>2434</v>
      </c>
    </row>
    <row r="1224" ht="19.95" customHeight="1" spans="1:4">
      <c r="A1224" s="45">
        <v>44865</v>
      </c>
      <c r="B1224" s="34" t="s">
        <v>175</v>
      </c>
      <c r="C1224" s="34" t="s">
        <v>176</v>
      </c>
      <c r="D1224" s="52">
        <v>2448.25</v>
      </c>
    </row>
    <row r="1225" ht="19.95" customHeight="1" spans="1:4">
      <c r="A1225" s="45">
        <v>44862</v>
      </c>
      <c r="B1225" s="34" t="s">
        <v>175</v>
      </c>
      <c r="C1225" s="34" t="s">
        <v>176</v>
      </c>
      <c r="D1225" s="52">
        <v>2439.1</v>
      </c>
    </row>
    <row r="1226" ht="19.95" customHeight="1" spans="1:4">
      <c r="A1226" s="45">
        <v>44861</v>
      </c>
      <c r="B1226" s="34" t="s">
        <v>175</v>
      </c>
      <c r="C1226" s="34" t="s">
        <v>176</v>
      </c>
      <c r="D1226" s="52">
        <v>2438.05</v>
      </c>
    </row>
    <row r="1227" ht="19.95" customHeight="1" spans="1:4">
      <c r="A1227" s="45">
        <v>44860</v>
      </c>
      <c r="B1227" s="34" t="s">
        <v>175</v>
      </c>
      <c r="C1227" s="34" t="s">
        <v>176</v>
      </c>
      <c r="D1227" s="52">
        <v>2423.05</v>
      </c>
    </row>
    <row r="1228" ht="19.95" customHeight="1" spans="1:4">
      <c r="A1228" s="45">
        <v>44859</v>
      </c>
      <c r="B1228" s="34" t="s">
        <v>175</v>
      </c>
      <c r="C1228" s="34" t="s">
        <v>176</v>
      </c>
      <c r="D1228" s="52">
        <v>2433.05</v>
      </c>
    </row>
    <row r="1229" ht="19.95" customHeight="1" spans="1:4">
      <c r="A1229" s="45">
        <v>44858</v>
      </c>
      <c r="B1229" s="34" t="s">
        <v>175</v>
      </c>
      <c r="C1229" s="34" t="s">
        <v>176</v>
      </c>
      <c r="D1229" s="52">
        <v>2447.2</v>
      </c>
    </row>
    <row r="1230" ht="19.95" customHeight="1" spans="1:4">
      <c r="A1230" s="45">
        <v>44855</v>
      </c>
      <c r="B1230" s="34" t="s">
        <v>175</v>
      </c>
      <c r="C1230" s="34" t="s">
        <v>176</v>
      </c>
      <c r="D1230" s="52">
        <v>2448.15</v>
      </c>
    </row>
    <row r="1231" ht="19.95" customHeight="1" spans="1:4">
      <c r="A1231" s="45">
        <v>44854</v>
      </c>
      <c r="B1231" s="34" t="s">
        <v>175</v>
      </c>
      <c r="C1231" s="34" t="s">
        <v>176</v>
      </c>
      <c r="D1231" s="52">
        <v>2443.2</v>
      </c>
    </row>
    <row r="1232" ht="19.95" customHeight="1" spans="1:4">
      <c r="A1232" s="45">
        <v>44853</v>
      </c>
      <c r="B1232" s="34" t="s">
        <v>175</v>
      </c>
      <c r="C1232" s="34" t="s">
        <v>176</v>
      </c>
      <c r="D1232" s="52">
        <v>2437.15</v>
      </c>
    </row>
    <row r="1233" ht="19.95" customHeight="1" spans="1:4">
      <c r="A1233" s="45">
        <v>44852</v>
      </c>
      <c r="B1233" s="34" t="s">
        <v>175</v>
      </c>
      <c r="C1233" s="34" t="s">
        <v>176</v>
      </c>
      <c r="D1233" s="52">
        <v>2448</v>
      </c>
    </row>
    <row r="1234" ht="19.95" customHeight="1" spans="1:4">
      <c r="A1234" s="45">
        <v>44851</v>
      </c>
      <c r="B1234" s="34" t="s">
        <v>175</v>
      </c>
      <c r="C1234" s="34" t="s">
        <v>176</v>
      </c>
      <c r="D1234" s="52">
        <v>2436.05</v>
      </c>
    </row>
    <row r="1235" ht="19.95" customHeight="1" spans="1:4">
      <c r="A1235" s="45">
        <v>44848</v>
      </c>
      <c r="B1235" s="34" t="s">
        <v>175</v>
      </c>
      <c r="C1235" s="34" t="s">
        <v>176</v>
      </c>
      <c r="D1235" s="52">
        <v>2432.2</v>
      </c>
    </row>
    <row r="1236" ht="19.95" customHeight="1" spans="1:4">
      <c r="A1236" s="45">
        <v>44847</v>
      </c>
      <c r="B1236" s="34" t="s">
        <v>175</v>
      </c>
      <c r="C1236" s="34" t="s">
        <v>176</v>
      </c>
      <c r="D1236" s="52">
        <v>2444.15</v>
      </c>
    </row>
    <row r="1237" ht="19.95" customHeight="1" spans="1:4">
      <c r="A1237" s="45">
        <v>44846</v>
      </c>
      <c r="B1237" s="34" t="s">
        <v>175</v>
      </c>
      <c r="C1237" s="34" t="s">
        <v>176</v>
      </c>
      <c r="D1237" s="52">
        <v>2437.2</v>
      </c>
    </row>
    <row r="1238" ht="19.95" customHeight="1" spans="1:4">
      <c r="A1238" s="45">
        <v>44845</v>
      </c>
      <c r="B1238" s="34" t="s">
        <v>175</v>
      </c>
      <c r="C1238" s="34" t="s">
        <v>176</v>
      </c>
      <c r="D1238" s="52">
        <v>2421.15</v>
      </c>
    </row>
    <row r="1239" ht="19.95" customHeight="1" spans="1:4">
      <c r="A1239" s="45">
        <v>44844</v>
      </c>
      <c r="B1239" s="34" t="s">
        <v>175</v>
      </c>
      <c r="C1239" s="34" t="s">
        <v>176</v>
      </c>
      <c r="D1239" s="52">
        <v>2453.15</v>
      </c>
    </row>
    <row r="1240" ht="19.95" customHeight="1" spans="1:4">
      <c r="A1240" s="45">
        <v>44841</v>
      </c>
      <c r="B1240" s="34" t="s">
        <v>175</v>
      </c>
      <c r="C1240" s="34" t="s">
        <v>176</v>
      </c>
      <c r="D1240" s="52">
        <v>2439.1</v>
      </c>
    </row>
    <row r="1241" ht="19.95" customHeight="1" spans="1:4">
      <c r="A1241" s="45">
        <v>44840</v>
      </c>
      <c r="B1241" s="34" t="s">
        <v>175</v>
      </c>
      <c r="C1241" s="34" t="s">
        <v>176</v>
      </c>
      <c r="D1241" s="52">
        <v>2441.05</v>
      </c>
    </row>
    <row r="1242" ht="19.95" customHeight="1" spans="1:4">
      <c r="A1242" s="45">
        <v>44839</v>
      </c>
      <c r="B1242" s="34" t="s">
        <v>175</v>
      </c>
      <c r="C1242" s="34" t="s">
        <v>176</v>
      </c>
      <c r="D1242" s="52">
        <v>2427.25</v>
      </c>
    </row>
    <row r="1243" ht="19.95" customHeight="1" spans="1:4">
      <c r="A1243" s="45">
        <v>44838</v>
      </c>
      <c r="B1243" s="34" t="s">
        <v>175</v>
      </c>
      <c r="C1243" s="34" t="s">
        <v>176</v>
      </c>
      <c r="D1243" s="52">
        <v>2439.05</v>
      </c>
    </row>
    <row r="1244" ht="19.95" customHeight="1" spans="1:4">
      <c r="A1244" s="45">
        <v>44837</v>
      </c>
      <c r="B1244" s="34" t="s">
        <v>175</v>
      </c>
      <c r="C1244" s="34" t="s">
        <v>176</v>
      </c>
      <c r="D1244" s="52">
        <v>2425.1</v>
      </c>
    </row>
    <row r="1245" ht="19.95" customHeight="1" spans="1:4">
      <c r="A1245" s="45">
        <v>44834</v>
      </c>
      <c r="B1245" s="34" t="s">
        <v>175</v>
      </c>
      <c r="C1245" s="34" t="s">
        <v>176</v>
      </c>
      <c r="D1245" s="52">
        <v>2443.1</v>
      </c>
    </row>
    <row r="1246" ht="19.95" customHeight="1" spans="1:4">
      <c r="A1246" s="45">
        <v>44833</v>
      </c>
      <c r="B1246" s="34" t="s">
        <v>175</v>
      </c>
      <c r="C1246" s="34" t="s">
        <v>176</v>
      </c>
      <c r="D1246" s="52">
        <v>2431.1</v>
      </c>
    </row>
    <row r="1247" ht="19.95" customHeight="1" spans="1:4">
      <c r="A1247" s="45">
        <v>44832</v>
      </c>
      <c r="B1247" s="34" t="s">
        <v>175</v>
      </c>
      <c r="C1247" s="34" t="s">
        <v>176</v>
      </c>
      <c r="D1247" s="52">
        <v>2434.25</v>
      </c>
    </row>
    <row r="1248" ht="19.95" customHeight="1" spans="1:4">
      <c r="A1248" s="45">
        <v>44831</v>
      </c>
      <c r="B1248" s="34" t="s">
        <v>175</v>
      </c>
      <c r="C1248" s="34" t="s">
        <v>176</v>
      </c>
      <c r="D1248" s="52">
        <v>2454.2</v>
      </c>
    </row>
    <row r="1249" ht="19.95" customHeight="1" spans="1:4">
      <c r="A1249" s="45">
        <v>44830</v>
      </c>
      <c r="B1249" s="34" t="s">
        <v>175</v>
      </c>
      <c r="C1249" s="34" t="s">
        <v>176</v>
      </c>
      <c r="D1249" s="52">
        <v>2442.05</v>
      </c>
    </row>
    <row r="1250" ht="19.95" customHeight="1" spans="1:4">
      <c r="A1250" s="45">
        <v>44827</v>
      </c>
      <c r="B1250" s="34" t="s">
        <v>175</v>
      </c>
      <c r="C1250" s="34" t="s">
        <v>176</v>
      </c>
      <c r="D1250" s="52">
        <v>2440.2</v>
      </c>
    </row>
    <row r="1251" ht="19.95" customHeight="1" spans="1:4">
      <c r="A1251" s="45">
        <v>44826</v>
      </c>
      <c r="B1251" s="34" t="s">
        <v>175</v>
      </c>
      <c r="C1251" s="34" t="s">
        <v>176</v>
      </c>
      <c r="D1251" s="52">
        <v>2436.05</v>
      </c>
    </row>
    <row r="1252" ht="19.95" customHeight="1" spans="1:4">
      <c r="A1252" s="45">
        <v>44825</v>
      </c>
      <c r="B1252" s="34" t="s">
        <v>175</v>
      </c>
      <c r="C1252" s="34" t="s">
        <v>176</v>
      </c>
      <c r="D1252" s="52">
        <v>2438.15</v>
      </c>
    </row>
    <row r="1253" ht="19.95" customHeight="1" spans="1:4">
      <c r="A1253" s="45">
        <v>44824</v>
      </c>
      <c r="B1253" s="34" t="s">
        <v>175</v>
      </c>
      <c r="C1253" s="34" t="s">
        <v>176</v>
      </c>
      <c r="D1253" s="52">
        <v>2429.05</v>
      </c>
    </row>
    <row r="1254" ht="19.95" customHeight="1" spans="1:4">
      <c r="A1254" s="45">
        <v>44823</v>
      </c>
      <c r="B1254" s="34" t="s">
        <v>175</v>
      </c>
      <c r="C1254" s="34" t="s">
        <v>176</v>
      </c>
      <c r="D1254" s="52">
        <v>2440.25</v>
      </c>
    </row>
    <row r="1255" ht="19.95" customHeight="1" spans="1:4">
      <c r="A1255" s="45">
        <v>44820</v>
      </c>
      <c r="B1255" s="34" t="s">
        <v>175</v>
      </c>
      <c r="C1255" s="34" t="s">
        <v>176</v>
      </c>
      <c r="D1255" s="52">
        <v>2449.15</v>
      </c>
    </row>
    <row r="1256" ht="19.95" customHeight="1" spans="1:4">
      <c r="A1256" s="45">
        <v>44819</v>
      </c>
      <c r="B1256" s="34" t="s">
        <v>175</v>
      </c>
      <c r="C1256" s="34" t="s">
        <v>176</v>
      </c>
      <c r="D1256" s="52">
        <v>2442.1</v>
      </c>
    </row>
    <row r="1257" spans="4:4">
      <c r="D1257">
        <v>2430.25</v>
      </c>
    </row>
  </sheetData>
  <autoFilter ref="A1:D1257">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253"/>
  <sheetViews>
    <sheetView showGridLines="0" workbookViewId="0">
      <selection activeCell="B253" sqref="B253"/>
    </sheetView>
  </sheetViews>
  <sheetFormatPr defaultColWidth="9" defaultRowHeight="16.2" outlineLevelCol="5"/>
  <cols>
    <col min="1" max="1" width="13.2307692307692" customWidth="1"/>
    <col min="2" max="2" width="27.9230769230769" customWidth="1"/>
    <col min="3" max="3" width="21.3076923076923" customWidth="1"/>
    <col min="4" max="5" width="16.8461538461538" customWidth="1"/>
    <col min="6" max="6" width="15.8461538461538" customWidth="1"/>
  </cols>
  <sheetData>
    <row r="1" ht="19.95" customHeight="1" spans="1:6">
      <c r="A1" s="46" t="s">
        <v>0</v>
      </c>
      <c r="B1" s="46" t="s">
        <v>177</v>
      </c>
      <c r="C1" s="46" t="s">
        <v>178</v>
      </c>
      <c r="D1" s="47" t="s">
        <v>179</v>
      </c>
      <c r="E1" s="46" t="s">
        <v>180</v>
      </c>
      <c r="F1" s="48" t="s">
        <v>181</v>
      </c>
    </row>
    <row r="2" ht="19.95" customHeight="1" spans="1:6">
      <c r="A2" s="49">
        <v>45169</v>
      </c>
      <c r="B2" s="34" t="s">
        <v>175</v>
      </c>
      <c r="C2" s="32" t="s">
        <v>182</v>
      </c>
      <c r="D2" s="41">
        <v>2500</v>
      </c>
      <c r="E2" s="44" t="s">
        <v>183</v>
      </c>
      <c r="F2" s="19">
        <v>22.69</v>
      </c>
    </row>
    <row r="3" ht="19.95" hidden="1" customHeight="1" spans="1:6">
      <c r="A3" s="49">
        <v>45168</v>
      </c>
      <c r="B3" s="34" t="s">
        <v>175</v>
      </c>
      <c r="C3" s="32" t="s">
        <v>182</v>
      </c>
      <c r="D3" s="41">
        <v>2500</v>
      </c>
      <c r="E3" s="44" t="s">
        <v>183</v>
      </c>
      <c r="F3" s="19">
        <v>11.1389507736442</v>
      </c>
    </row>
    <row r="4" ht="19.95" hidden="1" customHeight="1" spans="1:6">
      <c r="A4" s="49">
        <v>45167</v>
      </c>
      <c r="B4" s="34" t="s">
        <v>175</v>
      </c>
      <c r="C4" s="32" t="s">
        <v>182</v>
      </c>
      <c r="D4" s="41">
        <v>2500</v>
      </c>
      <c r="E4" s="44" t="s">
        <v>183</v>
      </c>
      <c r="F4" s="19">
        <v>27.6622821741386</v>
      </c>
    </row>
    <row r="5" ht="19.95" hidden="1" customHeight="1" spans="1:6">
      <c r="A5" s="49">
        <v>45166</v>
      </c>
      <c r="B5" s="34" t="s">
        <v>175</v>
      </c>
      <c r="C5" s="32" t="s">
        <v>182</v>
      </c>
      <c r="D5" s="41">
        <v>2500</v>
      </c>
      <c r="E5" s="44" t="s">
        <v>183</v>
      </c>
      <c r="F5" s="19">
        <v>22.3300881984924</v>
      </c>
    </row>
    <row r="6" ht="19.95" hidden="1" customHeight="1" spans="1:6">
      <c r="A6" s="49">
        <v>45163</v>
      </c>
      <c r="B6" s="34" t="s">
        <v>175</v>
      </c>
      <c r="C6" s="32" t="s">
        <v>182</v>
      </c>
      <c r="D6" s="41">
        <v>2500</v>
      </c>
      <c r="E6" s="44" t="s">
        <v>183</v>
      </c>
      <c r="F6" s="19">
        <v>17.4044007690664</v>
      </c>
    </row>
    <row r="7" ht="19.95" hidden="1" customHeight="1" spans="1:6">
      <c r="A7" s="49">
        <v>45162</v>
      </c>
      <c r="B7" s="34" t="s">
        <v>175</v>
      </c>
      <c r="C7" s="32" t="s">
        <v>182</v>
      </c>
      <c r="D7" s="41">
        <v>2500</v>
      </c>
      <c r="E7" s="44" t="s">
        <v>183</v>
      </c>
      <c r="F7" s="19">
        <v>29.5818964201788</v>
      </c>
    </row>
    <row r="8" ht="19.95" hidden="1" customHeight="1" spans="1:6">
      <c r="A8" s="49">
        <v>45161</v>
      </c>
      <c r="B8" s="34" t="s">
        <v>175</v>
      </c>
      <c r="C8" s="32" t="s">
        <v>182</v>
      </c>
      <c r="D8" s="41">
        <v>2500</v>
      </c>
      <c r="E8" s="44" t="s">
        <v>183</v>
      </c>
      <c r="F8" s="19">
        <v>26.9322794274728</v>
      </c>
    </row>
    <row r="9" ht="19.95" hidden="1" customHeight="1" spans="1:6">
      <c r="A9" s="49">
        <v>45160</v>
      </c>
      <c r="B9" s="34" t="s">
        <v>175</v>
      </c>
      <c r="C9" s="32" t="s">
        <v>182</v>
      </c>
      <c r="D9" s="41">
        <v>2500</v>
      </c>
      <c r="E9" s="44" t="s">
        <v>183</v>
      </c>
      <c r="F9" s="19">
        <v>24.9821466719565</v>
      </c>
    </row>
    <row r="10" ht="19.95" hidden="1" customHeight="1" spans="1:6">
      <c r="A10" s="49">
        <v>45159</v>
      </c>
      <c r="B10" s="34" t="s">
        <v>175</v>
      </c>
      <c r="C10" s="32" t="s">
        <v>182</v>
      </c>
      <c r="D10" s="41">
        <v>2500</v>
      </c>
      <c r="E10" s="44" t="s">
        <v>183</v>
      </c>
      <c r="F10" s="19">
        <v>15.2870265816218</v>
      </c>
    </row>
    <row r="11" ht="19.95" hidden="1" customHeight="1" spans="1:6">
      <c r="A11" s="49">
        <v>45156</v>
      </c>
      <c r="B11" s="34" t="s">
        <v>175</v>
      </c>
      <c r="C11" s="32" t="s">
        <v>182</v>
      </c>
      <c r="D11" s="41">
        <v>2500</v>
      </c>
      <c r="E11" s="44" t="s">
        <v>183</v>
      </c>
      <c r="F11" s="19">
        <v>16.7415387432478</v>
      </c>
    </row>
    <row r="12" ht="19.95" hidden="1" customHeight="1" spans="1:6">
      <c r="A12" s="49">
        <v>45155</v>
      </c>
      <c r="B12" s="34" t="s">
        <v>175</v>
      </c>
      <c r="C12" s="32" t="s">
        <v>182</v>
      </c>
      <c r="D12" s="41">
        <v>2500</v>
      </c>
      <c r="E12" s="44" t="s">
        <v>183</v>
      </c>
      <c r="F12" s="19">
        <v>28.0687887203589</v>
      </c>
    </row>
    <row r="13" ht="19.95" hidden="1" customHeight="1" spans="1:6">
      <c r="A13" s="49">
        <v>45154</v>
      </c>
      <c r="B13" s="34" t="s">
        <v>175</v>
      </c>
      <c r="C13" s="32" t="s">
        <v>182</v>
      </c>
      <c r="D13" s="41">
        <v>2500</v>
      </c>
      <c r="E13" s="44" t="s">
        <v>183</v>
      </c>
      <c r="F13" s="19">
        <v>18.6062196722312</v>
      </c>
    </row>
    <row r="14" ht="19.95" hidden="1" customHeight="1" spans="1:6">
      <c r="A14" s="49">
        <v>45153</v>
      </c>
      <c r="B14" s="34" t="s">
        <v>175</v>
      </c>
      <c r="C14" s="32" t="s">
        <v>182</v>
      </c>
      <c r="D14" s="41">
        <v>2500</v>
      </c>
      <c r="E14" s="44" t="s">
        <v>183</v>
      </c>
      <c r="F14" s="19">
        <v>28.6657307657094</v>
      </c>
    </row>
    <row r="15" ht="19.95" hidden="1" customHeight="1" spans="1:6">
      <c r="A15" s="49">
        <v>45152</v>
      </c>
      <c r="B15" s="34" t="s">
        <v>175</v>
      </c>
      <c r="C15" s="32" t="s">
        <v>182</v>
      </c>
      <c r="D15" s="41">
        <v>2500</v>
      </c>
      <c r="E15" s="44" t="s">
        <v>183</v>
      </c>
      <c r="F15" s="19">
        <v>17.7986999114963</v>
      </c>
    </row>
    <row r="16" ht="19.95" hidden="1" customHeight="1" spans="1:6">
      <c r="A16" s="49">
        <v>45149</v>
      </c>
      <c r="B16" s="34" t="s">
        <v>175</v>
      </c>
      <c r="C16" s="32" t="s">
        <v>182</v>
      </c>
      <c r="D16" s="41">
        <v>2500</v>
      </c>
      <c r="E16" s="44" t="s">
        <v>183</v>
      </c>
      <c r="F16" s="19">
        <v>29.4878994109928</v>
      </c>
    </row>
    <row r="17" ht="19.95" hidden="1" customHeight="1" spans="1:6">
      <c r="A17" s="49">
        <v>45148</v>
      </c>
      <c r="B17" s="34" t="s">
        <v>175</v>
      </c>
      <c r="C17" s="32" t="s">
        <v>182</v>
      </c>
      <c r="D17" s="41">
        <v>2500</v>
      </c>
      <c r="E17" s="44" t="s">
        <v>183</v>
      </c>
      <c r="F17" s="19">
        <v>16.0878322702719</v>
      </c>
    </row>
    <row r="18" ht="19.95" hidden="1" customHeight="1" spans="1:6">
      <c r="A18" s="49">
        <v>45147</v>
      </c>
      <c r="B18" s="34" t="s">
        <v>175</v>
      </c>
      <c r="C18" s="32" t="s">
        <v>182</v>
      </c>
      <c r="D18" s="41">
        <v>2500</v>
      </c>
      <c r="E18" s="44" t="s">
        <v>183</v>
      </c>
      <c r="F18" s="19">
        <v>24.4798120059816</v>
      </c>
    </row>
    <row r="19" ht="19.95" hidden="1" customHeight="1" spans="1:6">
      <c r="A19" s="49">
        <v>45146</v>
      </c>
      <c r="B19" s="34" t="s">
        <v>175</v>
      </c>
      <c r="C19" s="32" t="s">
        <v>182</v>
      </c>
      <c r="D19" s="41">
        <v>2500</v>
      </c>
      <c r="E19" s="44" t="s">
        <v>183</v>
      </c>
      <c r="F19" s="19">
        <v>25.1432844019898</v>
      </c>
    </row>
    <row r="20" ht="19.95" hidden="1" customHeight="1" spans="1:6">
      <c r="A20" s="49">
        <v>45145</v>
      </c>
      <c r="B20" s="34" t="s">
        <v>175</v>
      </c>
      <c r="C20" s="32" t="s">
        <v>182</v>
      </c>
      <c r="D20" s="41">
        <v>2500</v>
      </c>
      <c r="E20" s="44" t="s">
        <v>183</v>
      </c>
      <c r="F20" s="19">
        <v>24.3791009247108</v>
      </c>
    </row>
    <row r="21" ht="19.95" hidden="1" customHeight="1" spans="1:6">
      <c r="A21" s="49">
        <v>45142</v>
      </c>
      <c r="B21" s="34" t="s">
        <v>175</v>
      </c>
      <c r="C21" s="32" t="s">
        <v>182</v>
      </c>
      <c r="D21" s="41">
        <v>2500</v>
      </c>
      <c r="E21" s="44" t="s">
        <v>183</v>
      </c>
      <c r="F21" s="19">
        <v>16.7726676229133</v>
      </c>
    </row>
    <row r="22" ht="19.95" hidden="1" customHeight="1" spans="1:6">
      <c r="A22" s="49">
        <v>45141</v>
      </c>
      <c r="B22" s="34" t="s">
        <v>175</v>
      </c>
      <c r="C22" s="32" t="s">
        <v>182</v>
      </c>
      <c r="D22" s="41">
        <v>2500</v>
      </c>
      <c r="E22" s="44" t="s">
        <v>183</v>
      </c>
      <c r="F22" s="19">
        <v>17.9476302377392</v>
      </c>
    </row>
    <row r="23" ht="19.95" hidden="1" customHeight="1" spans="1:6">
      <c r="A23" s="49">
        <v>45140</v>
      </c>
      <c r="B23" s="34" t="s">
        <v>175</v>
      </c>
      <c r="C23" s="32" t="s">
        <v>182</v>
      </c>
      <c r="D23" s="41">
        <v>2500</v>
      </c>
      <c r="E23" s="44" t="s">
        <v>183</v>
      </c>
      <c r="F23" s="19">
        <v>23.3683278908658</v>
      </c>
    </row>
    <row r="24" ht="19.95" hidden="1" customHeight="1" spans="1:6">
      <c r="A24" s="49">
        <v>45139</v>
      </c>
      <c r="B24" s="34" t="s">
        <v>175</v>
      </c>
      <c r="C24" s="32" t="s">
        <v>182</v>
      </c>
      <c r="D24" s="41">
        <v>2500</v>
      </c>
      <c r="E24" s="44" t="s">
        <v>183</v>
      </c>
      <c r="F24" s="19">
        <v>18.2296212652974</v>
      </c>
    </row>
    <row r="25" ht="19.95" hidden="1" customHeight="1" spans="1:6">
      <c r="A25" s="49">
        <v>45138</v>
      </c>
      <c r="B25" s="34" t="s">
        <v>175</v>
      </c>
      <c r="C25" s="32" t="s">
        <v>182</v>
      </c>
      <c r="D25" s="41">
        <v>2500</v>
      </c>
      <c r="E25" s="44" t="s">
        <v>183</v>
      </c>
      <c r="F25" s="19">
        <v>16.3997314371166</v>
      </c>
    </row>
    <row r="26" ht="19.95" hidden="1" customHeight="1" spans="1:6">
      <c r="A26" s="49">
        <v>45135</v>
      </c>
      <c r="B26" s="34" t="s">
        <v>175</v>
      </c>
      <c r="C26" s="32" t="s">
        <v>182</v>
      </c>
      <c r="D26" s="41">
        <v>2500</v>
      </c>
      <c r="E26" s="44" t="s">
        <v>183</v>
      </c>
      <c r="F26" s="19">
        <v>15.2595599230934</v>
      </c>
    </row>
    <row r="27" ht="19.95" hidden="1" customHeight="1" spans="1:6">
      <c r="A27" s="49">
        <v>45134</v>
      </c>
      <c r="B27" s="34" t="s">
        <v>175</v>
      </c>
      <c r="C27" s="32" t="s">
        <v>182</v>
      </c>
      <c r="D27" s="41">
        <v>2500</v>
      </c>
      <c r="E27" s="44" t="s">
        <v>183</v>
      </c>
      <c r="F27" s="19">
        <v>23.6790063173315</v>
      </c>
    </row>
    <row r="28" ht="19.95" hidden="1" customHeight="1" spans="1:6">
      <c r="A28" s="49">
        <v>45133</v>
      </c>
      <c r="B28" s="34" t="s">
        <v>175</v>
      </c>
      <c r="C28" s="32" t="s">
        <v>182</v>
      </c>
      <c r="D28" s="41">
        <v>2500</v>
      </c>
      <c r="E28" s="44" t="s">
        <v>183</v>
      </c>
      <c r="F28" s="19">
        <v>18.1008331553087</v>
      </c>
    </row>
    <row r="29" ht="19.95" hidden="1" customHeight="1" spans="1:6">
      <c r="A29" s="49">
        <v>45132</v>
      </c>
      <c r="B29" s="34" t="s">
        <v>175</v>
      </c>
      <c r="C29" s="32" t="s">
        <v>182</v>
      </c>
      <c r="D29" s="41">
        <v>2500</v>
      </c>
      <c r="E29" s="44" t="s">
        <v>183</v>
      </c>
      <c r="F29" s="19">
        <v>21.7624439222388</v>
      </c>
    </row>
    <row r="30" ht="19.95" hidden="1" customHeight="1" spans="1:6">
      <c r="A30" s="49">
        <v>45131</v>
      </c>
      <c r="B30" s="34" t="s">
        <v>175</v>
      </c>
      <c r="C30" s="32" t="s">
        <v>182</v>
      </c>
      <c r="D30" s="41">
        <v>2500</v>
      </c>
      <c r="E30" s="44" t="s">
        <v>183</v>
      </c>
      <c r="F30" s="19">
        <v>22.0969267860958</v>
      </c>
    </row>
    <row r="31" ht="19.95" hidden="1" customHeight="1" spans="1:6">
      <c r="A31" s="49">
        <v>45128</v>
      </c>
      <c r="B31" s="34" t="s">
        <v>175</v>
      </c>
      <c r="C31" s="32" t="s">
        <v>182</v>
      </c>
      <c r="D31" s="41">
        <v>2500</v>
      </c>
      <c r="E31" s="44" t="s">
        <v>183</v>
      </c>
      <c r="F31" s="19">
        <v>20.8346812341685</v>
      </c>
    </row>
    <row r="32" ht="19.95" hidden="1" customHeight="1" spans="1:6">
      <c r="A32" s="49">
        <v>45127</v>
      </c>
      <c r="B32" s="34" t="s">
        <v>175</v>
      </c>
      <c r="C32" s="32" t="s">
        <v>182</v>
      </c>
      <c r="D32" s="41">
        <v>2500</v>
      </c>
      <c r="E32" s="44" t="s">
        <v>183</v>
      </c>
      <c r="F32" s="19">
        <v>14.2909024323252</v>
      </c>
    </row>
    <row r="33" ht="19.95" hidden="1" customHeight="1" spans="1:6">
      <c r="A33" s="49">
        <v>45126</v>
      </c>
      <c r="B33" s="34" t="s">
        <v>175</v>
      </c>
      <c r="C33" s="32" t="s">
        <v>182</v>
      </c>
      <c r="D33" s="41">
        <v>2500</v>
      </c>
      <c r="E33" s="44" t="s">
        <v>183</v>
      </c>
      <c r="F33" s="19">
        <v>28.2226020081179</v>
      </c>
    </row>
    <row r="34" ht="19.95" hidden="1" customHeight="1" spans="1:6">
      <c r="A34" s="49">
        <v>45125</v>
      </c>
      <c r="B34" s="34" t="s">
        <v>175</v>
      </c>
      <c r="C34" s="32" t="s">
        <v>182</v>
      </c>
      <c r="D34" s="41">
        <v>2500</v>
      </c>
      <c r="E34" s="44" t="s">
        <v>183</v>
      </c>
      <c r="F34" s="19">
        <v>23.5978270821253</v>
      </c>
    </row>
    <row r="35" ht="19.95" hidden="1" customHeight="1" spans="1:6">
      <c r="A35" s="49">
        <v>45124</v>
      </c>
      <c r="B35" s="34" t="s">
        <v>175</v>
      </c>
      <c r="C35" s="32" t="s">
        <v>182</v>
      </c>
      <c r="D35" s="41">
        <v>2500</v>
      </c>
      <c r="E35" s="44" t="s">
        <v>183</v>
      </c>
      <c r="F35" s="19">
        <v>15.7625049592578</v>
      </c>
    </row>
    <row r="36" ht="19.95" hidden="1" customHeight="1" spans="1:6">
      <c r="A36" s="49">
        <v>45121</v>
      </c>
      <c r="B36" s="34" t="s">
        <v>175</v>
      </c>
      <c r="C36" s="32" t="s">
        <v>182</v>
      </c>
      <c r="D36" s="41">
        <v>2500</v>
      </c>
      <c r="E36" s="44" t="s">
        <v>183</v>
      </c>
      <c r="F36" s="19">
        <v>25.0102237006745</v>
      </c>
    </row>
    <row r="37" ht="19.95" hidden="1" customHeight="1" spans="1:6">
      <c r="A37" s="49">
        <v>45120</v>
      </c>
      <c r="B37" s="34" t="s">
        <v>175</v>
      </c>
      <c r="C37" s="32" t="s">
        <v>182</v>
      </c>
      <c r="D37" s="41">
        <v>2500</v>
      </c>
      <c r="E37" s="44" t="s">
        <v>183</v>
      </c>
      <c r="F37" s="19">
        <v>28.1963560899686</v>
      </c>
    </row>
    <row r="38" ht="19.95" hidden="1" customHeight="1" spans="1:6">
      <c r="A38" s="49">
        <v>45119</v>
      </c>
      <c r="B38" s="34" t="s">
        <v>175</v>
      </c>
      <c r="C38" s="32" t="s">
        <v>182</v>
      </c>
      <c r="D38" s="41">
        <v>2500</v>
      </c>
      <c r="E38" s="44" t="s">
        <v>183</v>
      </c>
      <c r="F38" s="19">
        <v>11.3873714407788</v>
      </c>
    </row>
    <row r="39" ht="19.95" hidden="1" customHeight="1" spans="1:6">
      <c r="A39" s="49">
        <v>45118</v>
      </c>
      <c r="B39" s="34" t="s">
        <v>175</v>
      </c>
      <c r="C39" s="32" t="s">
        <v>182</v>
      </c>
      <c r="D39" s="41">
        <v>2500</v>
      </c>
      <c r="E39" s="44" t="s">
        <v>183</v>
      </c>
      <c r="F39" s="19">
        <v>16.9521164586322</v>
      </c>
    </row>
    <row r="40" ht="19.95" hidden="1" customHeight="1" spans="1:6">
      <c r="A40" s="49">
        <v>45117</v>
      </c>
      <c r="B40" s="34" t="s">
        <v>175</v>
      </c>
      <c r="C40" s="32" t="s">
        <v>182</v>
      </c>
      <c r="D40" s="41">
        <v>2500</v>
      </c>
      <c r="E40" s="44" t="s">
        <v>183</v>
      </c>
      <c r="F40" s="19">
        <v>24.6763512070071</v>
      </c>
    </row>
    <row r="41" ht="19.95" hidden="1" customHeight="1" spans="1:6">
      <c r="A41" s="49">
        <v>45114</v>
      </c>
      <c r="B41" s="34" t="s">
        <v>175</v>
      </c>
      <c r="C41" s="32" t="s">
        <v>182</v>
      </c>
      <c r="D41" s="41">
        <v>2500</v>
      </c>
      <c r="E41" s="44" t="s">
        <v>183</v>
      </c>
      <c r="F41" s="19">
        <v>28.7475203711051</v>
      </c>
    </row>
    <row r="42" ht="19.95" hidden="1" customHeight="1" spans="1:6">
      <c r="A42" s="49">
        <v>45113</v>
      </c>
      <c r="B42" s="34" t="s">
        <v>175</v>
      </c>
      <c r="C42" s="32" t="s">
        <v>182</v>
      </c>
      <c r="D42" s="41">
        <v>2500</v>
      </c>
      <c r="E42" s="44" t="s">
        <v>183</v>
      </c>
      <c r="F42" s="19">
        <v>23.3103427228614</v>
      </c>
    </row>
    <row r="43" ht="19.95" hidden="1" customHeight="1" spans="1:6">
      <c r="A43" s="49">
        <v>45112</v>
      </c>
      <c r="B43" s="34" t="s">
        <v>175</v>
      </c>
      <c r="C43" s="32" t="s">
        <v>182</v>
      </c>
      <c r="D43" s="41">
        <v>2500</v>
      </c>
      <c r="E43" s="44" t="s">
        <v>183</v>
      </c>
      <c r="F43" s="19">
        <v>23.7736136967071</v>
      </c>
    </row>
    <row r="44" ht="19.95" hidden="1" customHeight="1" spans="1:6">
      <c r="A44" s="49">
        <v>45111</v>
      </c>
      <c r="B44" s="34" t="s">
        <v>175</v>
      </c>
      <c r="C44" s="32" t="s">
        <v>182</v>
      </c>
      <c r="D44" s="41">
        <v>2500</v>
      </c>
      <c r="E44" s="44" t="s">
        <v>183</v>
      </c>
      <c r="F44" s="19">
        <v>26.4824365977966</v>
      </c>
    </row>
    <row r="45" ht="19.95" hidden="1" customHeight="1" spans="1:6">
      <c r="A45" s="49">
        <v>45110</v>
      </c>
      <c r="B45" s="34" t="s">
        <v>175</v>
      </c>
      <c r="C45" s="32" t="s">
        <v>182</v>
      </c>
      <c r="D45" s="41">
        <v>2500</v>
      </c>
      <c r="E45" s="44" t="s">
        <v>183</v>
      </c>
      <c r="F45" s="19">
        <v>26.4024781029695</v>
      </c>
    </row>
    <row r="46" ht="19.95" hidden="1" customHeight="1" spans="1:6">
      <c r="A46" s="49">
        <v>45107</v>
      </c>
      <c r="B46" s="34" t="s">
        <v>175</v>
      </c>
      <c r="C46" s="32" t="s">
        <v>182</v>
      </c>
      <c r="D46" s="41">
        <v>2500</v>
      </c>
      <c r="E46" s="44" t="s">
        <v>183</v>
      </c>
      <c r="F46" s="19">
        <v>11.4770958586383</v>
      </c>
    </row>
    <row r="47" ht="19.95" hidden="1" customHeight="1" spans="1:6">
      <c r="A47" s="49">
        <v>45106</v>
      </c>
      <c r="B47" s="34" t="s">
        <v>175</v>
      </c>
      <c r="C47" s="32" t="s">
        <v>182</v>
      </c>
      <c r="D47" s="41">
        <v>2500</v>
      </c>
      <c r="E47" s="44" t="s">
        <v>183</v>
      </c>
      <c r="F47" s="19">
        <v>24.8246711630604</v>
      </c>
    </row>
    <row r="48" ht="19.95" hidden="1" customHeight="1" spans="1:6">
      <c r="A48" s="49">
        <v>45105</v>
      </c>
      <c r="B48" s="34" t="s">
        <v>175</v>
      </c>
      <c r="C48" s="32" t="s">
        <v>182</v>
      </c>
      <c r="D48" s="41">
        <v>2500</v>
      </c>
      <c r="E48" s="44" t="s">
        <v>183</v>
      </c>
      <c r="F48" s="19">
        <v>19.8379467146825</v>
      </c>
    </row>
    <row r="49" ht="19.95" hidden="1" customHeight="1" spans="1:6">
      <c r="A49" s="49">
        <v>45104</v>
      </c>
      <c r="B49" s="34" t="s">
        <v>175</v>
      </c>
      <c r="C49" s="32" t="s">
        <v>182</v>
      </c>
      <c r="D49" s="41">
        <v>2500</v>
      </c>
      <c r="E49" s="44" t="s">
        <v>183</v>
      </c>
      <c r="F49" s="19">
        <v>17.3183385723441</v>
      </c>
    </row>
    <row r="50" ht="19.95" hidden="1" customHeight="1" spans="1:6">
      <c r="A50" s="49">
        <v>45103</v>
      </c>
      <c r="B50" s="34" t="s">
        <v>175</v>
      </c>
      <c r="C50" s="32" t="s">
        <v>182</v>
      </c>
      <c r="D50" s="41">
        <v>2500</v>
      </c>
      <c r="E50" s="44" t="s">
        <v>183</v>
      </c>
      <c r="F50" s="19">
        <v>24.260689107944</v>
      </c>
    </row>
    <row r="51" ht="19.95" hidden="1" customHeight="1" spans="1:6">
      <c r="A51" s="49">
        <v>45100</v>
      </c>
      <c r="B51" s="34" t="s">
        <v>175</v>
      </c>
      <c r="C51" s="32" t="s">
        <v>182</v>
      </c>
      <c r="D51" s="41">
        <v>2500</v>
      </c>
      <c r="E51" s="44" t="s">
        <v>183</v>
      </c>
      <c r="F51" s="19">
        <v>14.4502090517899</v>
      </c>
    </row>
    <row r="52" ht="19.95" hidden="1" customHeight="1" spans="1:6">
      <c r="A52" s="49">
        <v>45099</v>
      </c>
      <c r="B52" s="34" t="s">
        <v>175</v>
      </c>
      <c r="C52" s="32" t="s">
        <v>182</v>
      </c>
      <c r="D52" s="41">
        <v>2500</v>
      </c>
      <c r="E52" s="44" t="s">
        <v>183</v>
      </c>
      <c r="F52" s="19">
        <v>13.3191930906095</v>
      </c>
    </row>
    <row r="53" ht="19.95" hidden="1" customHeight="1" spans="1:6">
      <c r="A53" s="49">
        <v>45098</v>
      </c>
      <c r="B53" s="34" t="s">
        <v>175</v>
      </c>
      <c r="C53" s="32" t="s">
        <v>182</v>
      </c>
      <c r="D53" s="41">
        <v>2500</v>
      </c>
      <c r="E53" s="44" t="s">
        <v>183</v>
      </c>
      <c r="F53" s="19">
        <v>10.9289834284494</v>
      </c>
    </row>
    <row r="54" ht="19.95" hidden="1" customHeight="1" spans="1:6">
      <c r="A54" s="49">
        <v>45097</v>
      </c>
      <c r="B54" s="34" t="s">
        <v>175</v>
      </c>
      <c r="C54" s="32" t="s">
        <v>182</v>
      </c>
      <c r="D54" s="41">
        <v>2500</v>
      </c>
      <c r="E54" s="44" t="s">
        <v>183</v>
      </c>
      <c r="F54" s="19">
        <v>17.8603473006378</v>
      </c>
    </row>
    <row r="55" ht="19.95" hidden="1" customHeight="1" spans="1:6">
      <c r="A55" s="49">
        <v>45096</v>
      </c>
      <c r="B55" s="34" t="s">
        <v>175</v>
      </c>
      <c r="C55" s="32" t="s">
        <v>182</v>
      </c>
      <c r="D55" s="41">
        <v>2500</v>
      </c>
      <c r="E55" s="44" t="s">
        <v>183</v>
      </c>
      <c r="F55" s="19">
        <v>20.5465865047151</v>
      </c>
    </row>
    <row r="56" ht="19.95" hidden="1" customHeight="1" spans="1:6">
      <c r="A56" s="49">
        <v>45093</v>
      </c>
      <c r="B56" s="34" t="s">
        <v>175</v>
      </c>
      <c r="C56" s="32" t="s">
        <v>182</v>
      </c>
      <c r="D56" s="41">
        <v>2500</v>
      </c>
      <c r="E56" s="44" t="s">
        <v>183</v>
      </c>
      <c r="F56" s="19">
        <v>23.7577440717795</v>
      </c>
    </row>
    <row r="57" ht="19.95" hidden="1" customHeight="1" spans="1:6">
      <c r="A57" s="49">
        <v>45092</v>
      </c>
      <c r="B57" s="34" t="s">
        <v>175</v>
      </c>
      <c r="C57" s="32" t="s">
        <v>182</v>
      </c>
      <c r="D57" s="41">
        <v>2500</v>
      </c>
      <c r="E57" s="44" t="s">
        <v>183</v>
      </c>
      <c r="F57" s="19">
        <v>25.1933347575304</v>
      </c>
    </row>
    <row r="58" ht="19.95" hidden="1" customHeight="1" spans="1:6">
      <c r="A58" s="49">
        <v>45091</v>
      </c>
      <c r="B58" s="34" t="s">
        <v>175</v>
      </c>
      <c r="C58" s="32" t="s">
        <v>182</v>
      </c>
      <c r="D58" s="41">
        <v>2500</v>
      </c>
      <c r="E58" s="44" t="s">
        <v>183</v>
      </c>
      <c r="F58" s="19">
        <v>23.0631427961058</v>
      </c>
    </row>
    <row r="59" ht="19.95" hidden="1" customHeight="1" spans="1:6">
      <c r="A59" s="49">
        <v>45090</v>
      </c>
      <c r="B59" s="34" t="s">
        <v>175</v>
      </c>
      <c r="C59" s="32" t="s">
        <v>182</v>
      </c>
      <c r="D59" s="41">
        <v>2500</v>
      </c>
      <c r="E59" s="44" t="s">
        <v>183</v>
      </c>
      <c r="F59" s="19">
        <v>26.7796868800928</v>
      </c>
    </row>
    <row r="60" ht="19.95" hidden="1" customHeight="1" spans="1:6">
      <c r="A60" s="49">
        <v>45089</v>
      </c>
      <c r="B60" s="34" t="s">
        <v>175</v>
      </c>
      <c r="C60" s="32" t="s">
        <v>182</v>
      </c>
      <c r="D60" s="41">
        <v>2500</v>
      </c>
      <c r="E60" s="44" t="s">
        <v>183</v>
      </c>
      <c r="F60" s="19">
        <v>22.0767845698416</v>
      </c>
    </row>
    <row r="61" ht="19.95" hidden="1" customHeight="1" spans="1:6">
      <c r="A61" s="49">
        <v>45086</v>
      </c>
      <c r="B61" s="34" t="s">
        <v>175</v>
      </c>
      <c r="C61" s="32" t="s">
        <v>182</v>
      </c>
      <c r="D61" s="41">
        <v>2500</v>
      </c>
      <c r="E61" s="44" t="s">
        <v>183</v>
      </c>
      <c r="F61" s="19">
        <v>11.5625476851711</v>
      </c>
    </row>
    <row r="62" ht="19.95" hidden="1" customHeight="1" spans="1:6">
      <c r="A62" s="49">
        <v>45085</v>
      </c>
      <c r="B62" s="34" t="s">
        <v>175</v>
      </c>
      <c r="C62" s="32" t="s">
        <v>182</v>
      </c>
      <c r="D62" s="41">
        <v>2500</v>
      </c>
      <c r="E62" s="44" t="s">
        <v>183</v>
      </c>
      <c r="F62" s="19">
        <v>22.8220465712455</v>
      </c>
    </row>
    <row r="63" ht="19.95" hidden="1" customHeight="1" spans="1:6">
      <c r="A63" s="49">
        <v>45084</v>
      </c>
      <c r="B63" s="34" t="s">
        <v>175</v>
      </c>
      <c r="C63" s="32" t="s">
        <v>182</v>
      </c>
      <c r="D63" s="41">
        <v>2500</v>
      </c>
      <c r="E63" s="44" t="s">
        <v>183</v>
      </c>
      <c r="F63" s="19">
        <v>22.3441267128513</v>
      </c>
    </row>
    <row r="64" ht="19.95" hidden="1" customHeight="1" spans="1:6">
      <c r="A64" s="49">
        <v>45083</v>
      </c>
      <c r="B64" s="34" t="s">
        <v>175</v>
      </c>
      <c r="C64" s="32" t="s">
        <v>182</v>
      </c>
      <c r="D64" s="41">
        <v>2500</v>
      </c>
      <c r="E64" s="44" t="s">
        <v>183</v>
      </c>
      <c r="F64" s="19">
        <v>16.5224158452101</v>
      </c>
    </row>
    <row r="65" ht="19.95" hidden="1" customHeight="1" spans="1:6">
      <c r="A65" s="49">
        <v>45082</v>
      </c>
      <c r="B65" s="34" t="s">
        <v>175</v>
      </c>
      <c r="C65" s="32" t="s">
        <v>182</v>
      </c>
      <c r="D65" s="41">
        <v>2500</v>
      </c>
      <c r="E65" s="44" t="s">
        <v>183</v>
      </c>
      <c r="F65" s="19">
        <v>27.81304361095</v>
      </c>
    </row>
    <row r="66" ht="19.95" hidden="1" customHeight="1" spans="1:6">
      <c r="A66" s="49">
        <v>45079</v>
      </c>
      <c r="B66" s="34" t="s">
        <v>175</v>
      </c>
      <c r="C66" s="32" t="s">
        <v>182</v>
      </c>
      <c r="D66" s="41">
        <v>2500</v>
      </c>
      <c r="E66" s="44" t="s">
        <v>183</v>
      </c>
      <c r="F66" s="19">
        <v>26.2846766563921</v>
      </c>
    </row>
    <row r="67" ht="19.95" hidden="1" customHeight="1" spans="1:6">
      <c r="A67" s="49">
        <v>45078</v>
      </c>
      <c r="B67" s="34" t="s">
        <v>175</v>
      </c>
      <c r="C67" s="32" t="s">
        <v>182</v>
      </c>
      <c r="D67" s="41">
        <v>2500</v>
      </c>
      <c r="E67" s="44" t="s">
        <v>183</v>
      </c>
      <c r="F67" s="19">
        <v>22.3868526261177</v>
      </c>
    </row>
    <row r="68" ht="19.95" hidden="1" customHeight="1" spans="1:6">
      <c r="A68" s="49">
        <v>45077</v>
      </c>
      <c r="B68" s="34" t="s">
        <v>175</v>
      </c>
      <c r="C68" s="32" t="s">
        <v>182</v>
      </c>
      <c r="D68" s="41">
        <v>2500</v>
      </c>
      <c r="E68" s="44" t="s">
        <v>183</v>
      </c>
      <c r="F68" s="19">
        <v>23.893246253853</v>
      </c>
    </row>
    <row r="69" ht="19.95" hidden="1" customHeight="1" spans="1:6">
      <c r="A69" s="49">
        <v>45076</v>
      </c>
      <c r="B69" s="34" t="s">
        <v>175</v>
      </c>
      <c r="C69" s="32" t="s">
        <v>182</v>
      </c>
      <c r="D69" s="41">
        <v>2500</v>
      </c>
      <c r="E69" s="44" t="s">
        <v>183</v>
      </c>
      <c r="F69" s="19">
        <v>26.8407238990448</v>
      </c>
    </row>
    <row r="70" ht="19.95" hidden="1" customHeight="1" spans="1:6">
      <c r="A70" s="49">
        <v>45075</v>
      </c>
      <c r="B70" s="34" t="s">
        <v>175</v>
      </c>
      <c r="C70" s="32" t="s">
        <v>182</v>
      </c>
      <c r="D70" s="41">
        <v>2500</v>
      </c>
      <c r="E70" s="44" t="s">
        <v>183</v>
      </c>
      <c r="F70" s="19">
        <v>14.8878444776757</v>
      </c>
    </row>
    <row r="71" ht="19.95" hidden="1" customHeight="1" spans="1:6">
      <c r="A71" s="49">
        <v>45072</v>
      </c>
      <c r="B71" s="34" t="s">
        <v>175</v>
      </c>
      <c r="C71" s="32" t="s">
        <v>182</v>
      </c>
      <c r="D71" s="41">
        <v>2500</v>
      </c>
      <c r="E71" s="44" t="s">
        <v>183</v>
      </c>
      <c r="F71" s="19">
        <v>12.2156437879574</v>
      </c>
    </row>
    <row r="72" ht="19.95" hidden="1" customHeight="1" spans="1:6">
      <c r="A72" s="49">
        <v>45071</v>
      </c>
      <c r="B72" s="34" t="s">
        <v>175</v>
      </c>
      <c r="C72" s="32" t="s">
        <v>182</v>
      </c>
      <c r="D72" s="41">
        <v>2500</v>
      </c>
      <c r="E72" s="44" t="s">
        <v>183</v>
      </c>
      <c r="F72" s="19">
        <v>29.4048890652181</v>
      </c>
    </row>
    <row r="73" ht="19.95" hidden="1" customHeight="1" spans="1:6">
      <c r="A73" s="49">
        <v>45070</v>
      </c>
      <c r="B73" s="34" t="s">
        <v>175</v>
      </c>
      <c r="C73" s="32" t="s">
        <v>182</v>
      </c>
      <c r="D73" s="41">
        <v>2500</v>
      </c>
      <c r="E73" s="44" t="s">
        <v>183</v>
      </c>
      <c r="F73" s="19">
        <v>19.5669423505356</v>
      </c>
    </row>
    <row r="74" ht="19.95" hidden="1" customHeight="1" spans="1:6">
      <c r="A74" s="49">
        <v>45069</v>
      </c>
      <c r="B74" s="34" t="s">
        <v>175</v>
      </c>
      <c r="C74" s="32" t="s">
        <v>182</v>
      </c>
      <c r="D74" s="41">
        <v>2500</v>
      </c>
      <c r="E74" s="44" t="s">
        <v>183</v>
      </c>
      <c r="F74" s="19">
        <v>26.1497848445082</v>
      </c>
    </row>
    <row r="75" ht="19.95" hidden="1" customHeight="1" spans="1:6">
      <c r="A75" s="49">
        <v>45068</v>
      </c>
      <c r="B75" s="34" t="s">
        <v>175</v>
      </c>
      <c r="C75" s="32" t="s">
        <v>182</v>
      </c>
      <c r="D75" s="41">
        <v>2500</v>
      </c>
      <c r="E75" s="44" t="s">
        <v>183</v>
      </c>
      <c r="F75" s="19">
        <v>18.4273812067019</v>
      </c>
    </row>
    <row r="76" ht="19.95" hidden="1" customHeight="1" spans="1:6">
      <c r="A76" s="49">
        <v>45065</v>
      </c>
      <c r="B76" s="34" t="s">
        <v>175</v>
      </c>
      <c r="C76" s="32" t="s">
        <v>182</v>
      </c>
      <c r="D76" s="41">
        <v>2500</v>
      </c>
      <c r="E76" s="44" t="s">
        <v>183</v>
      </c>
      <c r="F76" s="19">
        <v>25.8171330912198</v>
      </c>
    </row>
    <row r="77" ht="19.95" hidden="1" customHeight="1" spans="1:6">
      <c r="A77" s="49">
        <v>45064</v>
      </c>
      <c r="B77" s="34" t="s">
        <v>175</v>
      </c>
      <c r="C77" s="32" t="s">
        <v>182</v>
      </c>
      <c r="D77" s="41">
        <v>2500</v>
      </c>
      <c r="E77" s="44" t="s">
        <v>183</v>
      </c>
      <c r="F77" s="19">
        <v>20.068666646321</v>
      </c>
    </row>
    <row r="78" ht="19.95" hidden="1" customHeight="1" spans="1:6">
      <c r="A78" s="49">
        <v>45063</v>
      </c>
      <c r="B78" s="34" t="s">
        <v>175</v>
      </c>
      <c r="C78" s="32" t="s">
        <v>182</v>
      </c>
      <c r="D78" s="41">
        <v>2500</v>
      </c>
      <c r="E78" s="44" t="s">
        <v>183</v>
      </c>
      <c r="F78" s="19">
        <v>10.7800531022065</v>
      </c>
    </row>
    <row r="79" ht="19.95" hidden="1" customHeight="1" spans="1:6">
      <c r="A79" s="49">
        <v>45062</v>
      </c>
      <c r="B79" s="34" t="s">
        <v>175</v>
      </c>
      <c r="C79" s="32" t="s">
        <v>182</v>
      </c>
      <c r="D79" s="41">
        <v>2500</v>
      </c>
      <c r="E79" s="44" t="s">
        <v>183</v>
      </c>
      <c r="F79" s="19">
        <v>20.0717184972686</v>
      </c>
    </row>
    <row r="80" ht="19.95" hidden="1" customHeight="1" spans="1:6">
      <c r="A80" s="49">
        <v>45061</v>
      </c>
      <c r="B80" s="34" t="s">
        <v>175</v>
      </c>
      <c r="C80" s="32" t="s">
        <v>182</v>
      </c>
      <c r="D80" s="41">
        <v>2500</v>
      </c>
      <c r="E80" s="44" t="s">
        <v>183</v>
      </c>
      <c r="F80" s="19">
        <v>12.4372081667531</v>
      </c>
    </row>
    <row r="81" ht="19.95" hidden="1" customHeight="1" spans="1:6">
      <c r="A81" s="49">
        <v>45058</v>
      </c>
      <c r="B81" s="34" t="s">
        <v>175</v>
      </c>
      <c r="C81" s="32" t="s">
        <v>182</v>
      </c>
      <c r="D81" s="41">
        <v>2500</v>
      </c>
      <c r="E81" s="44" t="s">
        <v>183</v>
      </c>
      <c r="F81" s="19">
        <v>11.056550798059</v>
      </c>
    </row>
    <row r="82" ht="19.95" hidden="1" customHeight="1" spans="1:6">
      <c r="A82" s="49">
        <v>45057</v>
      </c>
      <c r="B82" s="34" t="s">
        <v>175</v>
      </c>
      <c r="C82" s="32" t="s">
        <v>182</v>
      </c>
      <c r="D82" s="41">
        <v>2500</v>
      </c>
      <c r="E82" s="44" t="s">
        <v>183</v>
      </c>
      <c r="F82" s="19">
        <v>28.7420270393994</v>
      </c>
    </row>
    <row r="83" ht="19.95" hidden="1" customHeight="1" spans="1:6">
      <c r="A83" s="49">
        <v>45056</v>
      </c>
      <c r="B83" s="34" t="s">
        <v>175</v>
      </c>
      <c r="C83" s="32" t="s">
        <v>182</v>
      </c>
      <c r="D83" s="41">
        <v>2500</v>
      </c>
      <c r="E83" s="44" t="s">
        <v>183</v>
      </c>
      <c r="F83" s="19">
        <v>22.9783013397626</v>
      </c>
    </row>
    <row r="84" ht="19.95" hidden="1" customHeight="1" spans="1:6">
      <c r="A84" s="49">
        <v>45055</v>
      </c>
      <c r="B84" s="34" t="s">
        <v>175</v>
      </c>
      <c r="C84" s="32" t="s">
        <v>182</v>
      </c>
      <c r="D84" s="41">
        <v>2500</v>
      </c>
      <c r="E84" s="44" t="s">
        <v>183</v>
      </c>
      <c r="F84" s="19">
        <v>24.6366771446883</v>
      </c>
    </row>
    <row r="85" ht="19.95" hidden="1" customHeight="1" spans="1:6">
      <c r="A85" s="49">
        <v>45054</v>
      </c>
      <c r="B85" s="34" t="s">
        <v>175</v>
      </c>
      <c r="C85" s="32" t="s">
        <v>182</v>
      </c>
      <c r="D85" s="41">
        <v>2500</v>
      </c>
      <c r="E85" s="44" t="s">
        <v>183</v>
      </c>
      <c r="F85" s="19">
        <v>17.8365428632466</v>
      </c>
    </row>
    <row r="86" ht="19.95" hidden="1" customHeight="1" spans="1:6">
      <c r="A86" s="49">
        <v>45051</v>
      </c>
      <c r="B86" s="34" t="s">
        <v>175</v>
      </c>
      <c r="C86" s="32" t="s">
        <v>182</v>
      </c>
      <c r="D86" s="41">
        <v>2500</v>
      </c>
      <c r="E86" s="44" t="s">
        <v>183</v>
      </c>
      <c r="F86" s="19">
        <v>19.8715170751061</v>
      </c>
    </row>
    <row r="87" ht="19.95" hidden="1" customHeight="1" spans="1:6">
      <c r="A87" s="49">
        <v>45050</v>
      </c>
      <c r="B87" s="34" t="s">
        <v>175</v>
      </c>
      <c r="C87" s="32" t="s">
        <v>182</v>
      </c>
      <c r="D87" s="41">
        <v>2500</v>
      </c>
      <c r="E87" s="44" t="s">
        <v>183</v>
      </c>
      <c r="F87" s="19">
        <v>10.3759880367443</v>
      </c>
    </row>
    <row r="88" ht="19.95" hidden="1" customHeight="1" spans="1:6">
      <c r="A88" s="49">
        <v>45049</v>
      </c>
      <c r="B88" s="34" t="s">
        <v>175</v>
      </c>
      <c r="C88" s="32" t="s">
        <v>182</v>
      </c>
      <c r="D88" s="41">
        <v>2500</v>
      </c>
      <c r="E88" s="44" t="s">
        <v>183</v>
      </c>
      <c r="F88" s="19">
        <v>14.4947660756249</v>
      </c>
    </row>
    <row r="89" ht="19.95" hidden="1" customHeight="1" spans="1:6">
      <c r="A89" s="49">
        <v>45048</v>
      </c>
      <c r="B89" s="34" t="s">
        <v>175</v>
      </c>
      <c r="C89" s="32" t="s">
        <v>182</v>
      </c>
      <c r="D89" s="41">
        <v>2500</v>
      </c>
      <c r="E89" s="44" t="s">
        <v>183</v>
      </c>
      <c r="F89" s="19">
        <v>28.8647114474929</v>
      </c>
    </row>
    <row r="90" ht="19.95" hidden="1" customHeight="1" spans="1:6">
      <c r="A90" s="49">
        <v>45047</v>
      </c>
      <c r="B90" s="34" t="s">
        <v>175</v>
      </c>
      <c r="C90" s="32" t="s">
        <v>182</v>
      </c>
      <c r="D90" s="41">
        <v>2500</v>
      </c>
      <c r="E90" s="44" t="s">
        <v>183</v>
      </c>
      <c r="F90" s="19">
        <v>14.7083956419568</v>
      </c>
    </row>
    <row r="91" ht="19.95" hidden="1" customHeight="1" spans="1:6">
      <c r="A91" s="49">
        <v>45044</v>
      </c>
      <c r="B91" s="34" t="s">
        <v>175</v>
      </c>
      <c r="C91" s="32" t="s">
        <v>182</v>
      </c>
      <c r="D91" s="41">
        <v>2500</v>
      </c>
      <c r="E91" s="44" t="s">
        <v>183</v>
      </c>
      <c r="F91" s="19">
        <v>12.9248939481796</v>
      </c>
    </row>
    <row r="92" ht="19.95" hidden="1" customHeight="1" spans="1:6">
      <c r="A92" s="49">
        <v>45043</v>
      </c>
      <c r="B92" s="34" t="s">
        <v>175</v>
      </c>
      <c r="C92" s="32" t="s">
        <v>182</v>
      </c>
      <c r="D92" s="41">
        <v>2500</v>
      </c>
      <c r="E92" s="44" t="s">
        <v>183</v>
      </c>
      <c r="F92" s="19">
        <v>13.2062746055483</v>
      </c>
    </row>
    <row r="93" ht="19.95" hidden="1" customHeight="1" spans="1:6">
      <c r="A93" s="49">
        <v>45042</v>
      </c>
      <c r="B93" s="34" t="s">
        <v>175</v>
      </c>
      <c r="C93" s="32" t="s">
        <v>182</v>
      </c>
      <c r="D93" s="41">
        <v>2500</v>
      </c>
      <c r="E93" s="44" t="s">
        <v>183</v>
      </c>
      <c r="F93" s="19">
        <v>11.0339671010468</v>
      </c>
    </row>
    <row r="94" ht="19.95" hidden="1" customHeight="1" spans="1:6">
      <c r="A94" s="49">
        <v>45041</v>
      </c>
      <c r="B94" s="34" t="s">
        <v>175</v>
      </c>
      <c r="C94" s="32" t="s">
        <v>182</v>
      </c>
      <c r="D94" s="41">
        <v>2500</v>
      </c>
      <c r="E94" s="44" t="s">
        <v>183</v>
      </c>
      <c r="F94" s="19">
        <v>21.1343729972228</v>
      </c>
    </row>
    <row r="95" ht="19.95" hidden="1" customHeight="1" spans="1:6">
      <c r="A95" s="49">
        <v>45040</v>
      </c>
      <c r="B95" s="34" t="s">
        <v>175</v>
      </c>
      <c r="C95" s="32" t="s">
        <v>182</v>
      </c>
      <c r="D95" s="41">
        <v>2500</v>
      </c>
      <c r="E95" s="44" t="s">
        <v>183</v>
      </c>
      <c r="F95" s="19">
        <v>11.2860499893185</v>
      </c>
    </row>
    <row r="96" ht="19.95" hidden="1" customHeight="1" spans="1:6">
      <c r="A96" s="49">
        <v>45037</v>
      </c>
      <c r="B96" s="34" t="s">
        <v>175</v>
      </c>
      <c r="C96" s="32" t="s">
        <v>182</v>
      </c>
      <c r="D96" s="41">
        <v>2500</v>
      </c>
      <c r="E96" s="44" t="s">
        <v>183</v>
      </c>
      <c r="F96" s="19">
        <v>15.8693197424238</v>
      </c>
    </row>
    <row r="97" ht="19.95" hidden="1" customHeight="1" spans="1:6">
      <c r="A97" s="49">
        <v>45036</v>
      </c>
      <c r="B97" s="34" t="s">
        <v>175</v>
      </c>
      <c r="C97" s="32" t="s">
        <v>182</v>
      </c>
      <c r="D97" s="41">
        <v>2500</v>
      </c>
      <c r="E97" s="44" t="s">
        <v>183</v>
      </c>
      <c r="F97" s="19">
        <v>17.8151799066134</v>
      </c>
    </row>
    <row r="98" ht="19.95" hidden="1" customHeight="1" spans="1:6">
      <c r="A98" s="49">
        <v>45035</v>
      </c>
      <c r="B98" s="34" t="s">
        <v>175</v>
      </c>
      <c r="C98" s="32" t="s">
        <v>182</v>
      </c>
      <c r="D98" s="41">
        <v>2500</v>
      </c>
      <c r="E98" s="44" t="s">
        <v>183</v>
      </c>
      <c r="F98" s="19">
        <v>12.462843714713</v>
      </c>
    </row>
    <row r="99" ht="19.95" hidden="1" customHeight="1" spans="1:6">
      <c r="A99" s="49">
        <v>45034</v>
      </c>
      <c r="B99" s="34" t="s">
        <v>175</v>
      </c>
      <c r="C99" s="32" t="s">
        <v>182</v>
      </c>
      <c r="D99" s="41">
        <v>2500</v>
      </c>
      <c r="E99" s="44" t="s">
        <v>183</v>
      </c>
      <c r="F99" s="19">
        <v>14.3574327829829</v>
      </c>
    </row>
    <row r="100" ht="19.95" hidden="1" customHeight="1" spans="1:6">
      <c r="A100" s="49">
        <v>45033</v>
      </c>
      <c r="B100" s="34" t="s">
        <v>175</v>
      </c>
      <c r="C100" s="32" t="s">
        <v>182</v>
      </c>
      <c r="D100" s="41">
        <v>2500</v>
      </c>
      <c r="E100" s="44" t="s">
        <v>183</v>
      </c>
      <c r="F100" s="19">
        <v>19.2770165105136</v>
      </c>
    </row>
    <row r="101" ht="19.95" hidden="1" customHeight="1" spans="1:6">
      <c r="A101" s="49">
        <v>45030</v>
      </c>
      <c r="B101" s="34" t="s">
        <v>175</v>
      </c>
      <c r="C101" s="32" t="s">
        <v>182</v>
      </c>
      <c r="D101" s="41">
        <v>2500</v>
      </c>
      <c r="E101" s="44" t="s">
        <v>183</v>
      </c>
      <c r="F101" s="19">
        <v>18.3651234473708</v>
      </c>
    </row>
    <row r="102" ht="19.95" hidden="1" customHeight="1" spans="1:6">
      <c r="A102" s="49">
        <v>45029</v>
      </c>
      <c r="B102" s="34" t="s">
        <v>175</v>
      </c>
      <c r="C102" s="32" t="s">
        <v>182</v>
      </c>
      <c r="D102" s="41">
        <v>2500</v>
      </c>
      <c r="E102" s="44" t="s">
        <v>183</v>
      </c>
      <c r="F102" s="19">
        <v>12.5977355265969</v>
      </c>
    </row>
    <row r="103" ht="19.95" hidden="1" customHeight="1" spans="1:6">
      <c r="A103" s="49">
        <v>45028</v>
      </c>
      <c r="B103" s="34" t="s">
        <v>175</v>
      </c>
      <c r="C103" s="32" t="s">
        <v>182</v>
      </c>
      <c r="D103" s="41">
        <v>2500</v>
      </c>
      <c r="E103" s="44" t="s">
        <v>183</v>
      </c>
      <c r="F103" s="19">
        <v>26.2956633198035</v>
      </c>
    </row>
    <row r="104" ht="19.95" hidden="1" customHeight="1" spans="1:6">
      <c r="A104" s="49">
        <v>45027</v>
      </c>
      <c r="B104" s="34" t="s">
        <v>175</v>
      </c>
      <c r="C104" s="32" t="s">
        <v>182</v>
      </c>
      <c r="D104" s="41">
        <v>2500</v>
      </c>
      <c r="E104" s="44" t="s">
        <v>183</v>
      </c>
      <c r="F104" s="19">
        <v>13.3491012298959</v>
      </c>
    </row>
    <row r="105" ht="19.95" hidden="1" customHeight="1" spans="1:6">
      <c r="A105" s="49">
        <v>45026</v>
      </c>
      <c r="B105" s="34" t="s">
        <v>175</v>
      </c>
      <c r="C105" s="32" t="s">
        <v>182</v>
      </c>
      <c r="D105" s="41">
        <v>2500</v>
      </c>
      <c r="E105" s="44" t="s">
        <v>183</v>
      </c>
      <c r="F105" s="19">
        <v>25.745719779046</v>
      </c>
    </row>
    <row r="106" ht="19.95" hidden="1" customHeight="1" spans="1:6">
      <c r="A106" s="49">
        <v>45023</v>
      </c>
      <c r="B106" s="34" t="s">
        <v>175</v>
      </c>
      <c r="C106" s="32" t="s">
        <v>182</v>
      </c>
      <c r="D106" s="41">
        <v>2500</v>
      </c>
      <c r="E106" s="44" t="s">
        <v>183</v>
      </c>
      <c r="F106" s="19">
        <v>23.8877529221473</v>
      </c>
    </row>
    <row r="107" ht="19.95" hidden="1" customHeight="1" spans="1:6">
      <c r="A107" s="49">
        <v>45022</v>
      </c>
      <c r="B107" s="34" t="s">
        <v>175</v>
      </c>
      <c r="C107" s="32" t="s">
        <v>182</v>
      </c>
      <c r="D107" s="41">
        <v>2500</v>
      </c>
      <c r="E107" s="44" t="s">
        <v>183</v>
      </c>
      <c r="F107" s="19">
        <v>25.455793939024</v>
      </c>
    </row>
    <row r="108" ht="19.95" hidden="1" customHeight="1" spans="1:6">
      <c r="A108" s="49">
        <v>45021</v>
      </c>
      <c r="B108" s="34" t="s">
        <v>175</v>
      </c>
      <c r="C108" s="32" t="s">
        <v>182</v>
      </c>
      <c r="D108" s="41">
        <v>2500</v>
      </c>
      <c r="E108" s="44" t="s">
        <v>183</v>
      </c>
      <c r="F108" s="19">
        <v>16.8196661275063</v>
      </c>
    </row>
    <row r="109" ht="19.95" hidden="1" customHeight="1" spans="1:6">
      <c r="A109" s="49">
        <v>45020</v>
      </c>
      <c r="B109" s="34" t="s">
        <v>175</v>
      </c>
      <c r="C109" s="32" t="s">
        <v>182</v>
      </c>
      <c r="D109" s="41">
        <v>2500</v>
      </c>
      <c r="E109" s="44" t="s">
        <v>183</v>
      </c>
      <c r="F109" s="19">
        <v>12.3633533738212</v>
      </c>
    </row>
    <row r="110" ht="19.95" hidden="1" customHeight="1" spans="1:6">
      <c r="A110" s="49">
        <v>45019</v>
      </c>
      <c r="B110" s="34" t="s">
        <v>175</v>
      </c>
      <c r="C110" s="32" t="s">
        <v>182</v>
      </c>
      <c r="D110" s="41">
        <v>2500</v>
      </c>
      <c r="E110" s="44" t="s">
        <v>183</v>
      </c>
      <c r="F110" s="19">
        <v>13.2984405041658</v>
      </c>
    </row>
    <row r="111" ht="19.95" hidden="1" customHeight="1" spans="1:6">
      <c r="A111" s="49">
        <v>45016</v>
      </c>
      <c r="B111" s="34" t="s">
        <v>175</v>
      </c>
      <c r="C111" s="32" t="s">
        <v>182</v>
      </c>
      <c r="D111" s="41">
        <v>2500</v>
      </c>
      <c r="E111" s="44" t="s">
        <v>183</v>
      </c>
      <c r="F111" s="19">
        <v>28.3697012237922</v>
      </c>
    </row>
    <row r="112" ht="19.95" hidden="1" customHeight="1" spans="1:6">
      <c r="A112" s="49">
        <v>45015</v>
      </c>
      <c r="B112" s="34" t="s">
        <v>175</v>
      </c>
      <c r="C112" s="32" t="s">
        <v>182</v>
      </c>
      <c r="D112" s="41">
        <v>2500</v>
      </c>
      <c r="E112" s="44" t="s">
        <v>183</v>
      </c>
      <c r="F112" s="19">
        <v>17.7999206518754</v>
      </c>
    </row>
    <row r="113" ht="19.95" hidden="1" customHeight="1" spans="1:6">
      <c r="A113" s="49">
        <v>45014</v>
      </c>
      <c r="B113" s="34" t="s">
        <v>175</v>
      </c>
      <c r="C113" s="32" t="s">
        <v>182</v>
      </c>
      <c r="D113" s="41">
        <v>2500</v>
      </c>
      <c r="E113" s="44" t="s">
        <v>183</v>
      </c>
      <c r="F113" s="19">
        <v>10.7660145878475</v>
      </c>
    </row>
    <row r="114" ht="19.95" hidden="1" customHeight="1" spans="1:6">
      <c r="A114" s="49">
        <v>45013</v>
      </c>
      <c r="B114" s="34" t="s">
        <v>175</v>
      </c>
      <c r="C114" s="32" t="s">
        <v>182</v>
      </c>
      <c r="D114" s="41">
        <v>2500</v>
      </c>
      <c r="E114" s="44" t="s">
        <v>183</v>
      </c>
      <c r="F114" s="19">
        <v>22.5370036927396</v>
      </c>
    </row>
    <row r="115" ht="19.95" hidden="1" customHeight="1" spans="1:6">
      <c r="A115" s="49">
        <v>45012</v>
      </c>
      <c r="B115" s="34" t="s">
        <v>175</v>
      </c>
      <c r="C115" s="32" t="s">
        <v>182</v>
      </c>
      <c r="D115" s="41">
        <v>2500</v>
      </c>
      <c r="E115" s="44" t="s">
        <v>183</v>
      </c>
      <c r="F115" s="19">
        <v>21.8839075899533</v>
      </c>
    </row>
    <row r="116" ht="19.95" hidden="1" customHeight="1" spans="1:6">
      <c r="A116" s="49">
        <v>45009</v>
      </c>
      <c r="B116" s="34" t="s">
        <v>175</v>
      </c>
      <c r="C116" s="32" t="s">
        <v>182</v>
      </c>
      <c r="D116" s="41">
        <v>2500</v>
      </c>
      <c r="E116" s="44" t="s">
        <v>183</v>
      </c>
      <c r="F116" s="19">
        <v>29.8602252265999</v>
      </c>
    </row>
    <row r="117" ht="19.95" hidden="1" customHeight="1" spans="1:6">
      <c r="A117" s="49">
        <v>45008</v>
      </c>
      <c r="B117" s="34" t="s">
        <v>175</v>
      </c>
      <c r="C117" s="32" t="s">
        <v>182</v>
      </c>
      <c r="D117" s="41">
        <v>2500</v>
      </c>
      <c r="E117" s="44" t="s">
        <v>183</v>
      </c>
      <c r="F117" s="19">
        <v>27.9107028412732</v>
      </c>
    </row>
    <row r="118" ht="19.95" hidden="1" customHeight="1" spans="1:6">
      <c r="A118" s="49">
        <v>45007</v>
      </c>
      <c r="B118" s="34" t="s">
        <v>175</v>
      </c>
      <c r="C118" s="32" t="s">
        <v>182</v>
      </c>
      <c r="D118" s="41">
        <v>2500</v>
      </c>
      <c r="E118" s="44" t="s">
        <v>183</v>
      </c>
      <c r="F118" s="19">
        <v>17.7352214117862</v>
      </c>
    </row>
    <row r="119" ht="19.95" hidden="1" customHeight="1" spans="1:6">
      <c r="A119" s="49">
        <v>45006</v>
      </c>
      <c r="B119" s="34" t="s">
        <v>175</v>
      </c>
      <c r="C119" s="32" t="s">
        <v>182</v>
      </c>
      <c r="D119" s="41">
        <v>2500</v>
      </c>
      <c r="E119" s="44" t="s">
        <v>183</v>
      </c>
      <c r="F119" s="19">
        <v>16.5919980468154</v>
      </c>
    </row>
    <row r="120" ht="19.95" hidden="1" customHeight="1" spans="1:6">
      <c r="A120" s="49">
        <v>45005</v>
      </c>
      <c r="B120" s="34" t="s">
        <v>175</v>
      </c>
      <c r="C120" s="32" t="s">
        <v>182</v>
      </c>
      <c r="D120" s="41">
        <v>2500</v>
      </c>
      <c r="E120" s="44" t="s">
        <v>183</v>
      </c>
      <c r="F120" s="19">
        <v>24.2362743003632</v>
      </c>
    </row>
    <row r="121" ht="19.95" hidden="1" customHeight="1" spans="1:6">
      <c r="A121" s="49">
        <v>45002</v>
      </c>
      <c r="B121" s="34" t="s">
        <v>175</v>
      </c>
      <c r="C121" s="32" t="s">
        <v>182</v>
      </c>
      <c r="D121" s="41">
        <v>2500</v>
      </c>
      <c r="E121" s="44" t="s">
        <v>183</v>
      </c>
      <c r="F121" s="19">
        <v>11.0321359904782</v>
      </c>
    </row>
    <row r="122" ht="19.95" hidden="1" customHeight="1" spans="1:6">
      <c r="A122" s="49">
        <v>45001</v>
      </c>
      <c r="B122" s="34" t="s">
        <v>175</v>
      </c>
      <c r="C122" s="32" t="s">
        <v>182</v>
      </c>
      <c r="D122" s="41">
        <v>2500</v>
      </c>
      <c r="E122" s="44" t="s">
        <v>183</v>
      </c>
      <c r="F122" s="19">
        <v>24.3412579729606</v>
      </c>
    </row>
    <row r="123" ht="19.95" hidden="1" customHeight="1" spans="1:6">
      <c r="A123" s="49">
        <v>45000</v>
      </c>
      <c r="B123" s="34" t="s">
        <v>175</v>
      </c>
      <c r="C123" s="32" t="s">
        <v>182</v>
      </c>
      <c r="D123" s="41">
        <v>2500</v>
      </c>
      <c r="E123" s="44" t="s">
        <v>183</v>
      </c>
      <c r="F123" s="19">
        <v>24.6794030579547</v>
      </c>
    </row>
    <row r="124" ht="19.95" hidden="1" customHeight="1" spans="1:6">
      <c r="A124" s="49">
        <v>44999</v>
      </c>
      <c r="B124" s="34" t="s">
        <v>175</v>
      </c>
      <c r="C124" s="32" t="s">
        <v>182</v>
      </c>
      <c r="D124" s="41">
        <v>2500</v>
      </c>
      <c r="E124" s="44" t="s">
        <v>183</v>
      </c>
      <c r="F124" s="19">
        <v>28.8006225775933</v>
      </c>
    </row>
    <row r="125" ht="19.95" hidden="1" customHeight="1" spans="1:6">
      <c r="A125" s="49">
        <v>44998</v>
      </c>
      <c r="B125" s="34" t="s">
        <v>175</v>
      </c>
      <c r="C125" s="32" t="s">
        <v>182</v>
      </c>
      <c r="D125" s="41">
        <v>2500</v>
      </c>
      <c r="E125" s="44" t="s">
        <v>183</v>
      </c>
      <c r="F125" s="19">
        <v>13.2483901486251</v>
      </c>
    </row>
    <row r="126" ht="19.95" hidden="1" customHeight="1" spans="1:6">
      <c r="A126" s="49">
        <v>44995</v>
      </c>
      <c r="B126" s="34" t="s">
        <v>175</v>
      </c>
      <c r="C126" s="32" t="s">
        <v>182</v>
      </c>
      <c r="D126" s="41">
        <v>2500</v>
      </c>
      <c r="E126" s="44" t="s">
        <v>183</v>
      </c>
      <c r="F126" s="19">
        <v>22.8208258308664</v>
      </c>
    </row>
    <row r="127" ht="19.95" hidden="1" customHeight="1" spans="1:6">
      <c r="A127" s="49">
        <v>44994</v>
      </c>
      <c r="B127" s="34" t="s">
        <v>175</v>
      </c>
      <c r="C127" s="32" t="s">
        <v>182</v>
      </c>
      <c r="D127" s="41">
        <v>2500</v>
      </c>
      <c r="E127" s="44" t="s">
        <v>183</v>
      </c>
      <c r="F127" s="19">
        <v>15.3028962065493</v>
      </c>
    </row>
    <row r="128" ht="19.95" hidden="1" customHeight="1" spans="1:6">
      <c r="A128" s="49">
        <v>44993</v>
      </c>
      <c r="B128" s="34" t="s">
        <v>175</v>
      </c>
      <c r="C128" s="32" t="s">
        <v>182</v>
      </c>
      <c r="D128" s="41">
        <v>2500</v>
      </c>
      <c r="E128" s="44" t="s">
        <v>183</v>
      </c>
      <c r="F128" s="19">
        <v>14.4062623981445</v>
      </c>
    </row>
    <row r="129" ht="19.95" hidden="1" customHeight="1" spans="1:6">
      <c r="A129" s="49">
        <v>44992</v>
      </c>
      <c r="B129" s="34" t="s">
        <v>175</v>
      </c>
      <c r="C129" s="32" t="s">
        <v>182</v>
      </c>
      <c r="D129" s="41">
        <v>2500</v>
      </c>
      <c r="E129" s="44" t="s">
        <v>183</v>
      </c>
      <c r="F129" s="19">
        <v>17.0033875545518</v>
      </c>
    </row>
    <row r="130" ht="19.95" hidden="1" customHeight="1" spans="1:6">
      <c r="A130" s="49">
        <v>44991</v>
      </c>
      <c r="B130" s="34" t="s">
        <v>175</v>
      </c>
      <c r="C130" s="32" t="s">
        <v>182</v>
      </c>
      <c r="D130" s="41">
        <v>2500</v>
      </c>
      <c r="E130" s="44" t="s">
        <v>183</v>
      </c>
      <c r="F130" s="19">
        <v>10.8093508713034</v>
      </c>
    </row>
    <row r="131" ht="19.95" hidden="1" customHeight="1" spans="1:6">
      <c r="A131" s="49">
        <v>44988</v>
      </c>
      <c r="B131" s="34" t="s">
        <v>175</v>
      </c>
      <c r="C131" s="32" t="s">
        <v>182</v>
      </c>
      <c r="D131" s="41">
        <v>2500</v>
      </c>
      <c r="E131" s="44" t="s">
        <v>183</v>
      </c>
      <c r="F131" s="19">
        <v>10.643330179754</v>
      </c>
    </row>
    <row r="132" ht="19.95" hidden="1" customHeight="1" spans="1:6">
      <c r="A132" s="49">
        <v>44987</v>
      </c>
      <c r="B132" s="34" t="s">
        <v>175</v>
      </c>
      <c r="C132" s="32" t="s">
        <v>182</v>
      </c>
      <c r="D132" s="41">
        <v>2500</v>
      </c>
      <c r="E132" s="44" t="s">
        <v>183</v>
      </c>
      <c r="F132" s="19">
        <v>19.2519913327433</v>
      </c>
    </row>
    <row r="133" ht="19.95" hidden="1" customHeight="1" spans="1:6">
      <c r="A133" s="49">
        <v>44986</v>
      </c>
      <c r="B133" s="34" t="s">
        <v>175</v>
      </c>
      <c r="C133" s="32" t="s">
        <v>182</v>
      </c>
      <c r="D133" s="41">
        <v>2500</v>
      </c>
      <c r="E133" s="44" t="s">
        <v>183</v>
      </c>
      <c r="F133" s="19">
        <v>23.497726371044</v>
      </c>
    </row>
    <row r="134" ht="19.95" hidden="1" customHeight="1" spans="1:6">
      <c r="A134" s="49">
        <v>44985</v>
      </c>
      <c r="B134" s="34" t="s">
        <v>175</v>
      </c>
      <c r="C134" s="32" t="s">
        <v>182</v>
      </c>
      <c r="D134" s="41">
        <v>2500</v>
      </c>
      <c r="E134" s="44" t="s">
        <v>183</v>
      </c>
      <c r="F134" s="19">
        <v>27.3351237525559</v>
      </c>
    </row>
    <row r="135" ht="19.95" hidden="1" customHeight="1" spans="1:6">
      <c r="A135" s="49">
        <v>44984</v>
      </c>
      <c r="B135" s="34" t="s">
        <v>175</v>
      </c>
      <c r="C135" s="32" t="s">
        <v>182</v>
      </c>
      <c r="D135" s="41">
        <v>2500</v>
      </c>
      <c r="E135" s="44" t="s">
        <v>183</v>
      </c>
      <c r="F135" s="19">
        <v>15.738090151677</v>
      </c>
    </row>
    <row r="136" ht="19.95" hidden="1" customHeight="1" spans="1:6">
      <c r="A136" s="49">
        <v>44981</v>
      </c>
      <c r="B136" s="34" t="s">
        <v>175</v>
      </c>
      <c r="C136" s="32" t="s">
        <v>182</v>
      </c>
      <c r="D136" s="41">
        <v>2500</v>
      </c>
      <c r="E136" s="44" t="s">
        <v>183</v>
      </c>
      <c r="F136" s="19">
        <v>11.866512039552</v>
      </c>
    </row>
    <row r="137" ht="19.95" hidden="1" customHeight="1" spans="1:6">
      <c r="A137" s="49">
        <v>44980</v>
      </c>
      <c r="B137" s="34" t="s">
        <v>175</v>
      </c>
      <c r="C137" s="32" t="s">
        <v>182</v>
      </c>
      <c r="D137" s="41">
        <v>2500</v>
      </c>
      <c r="E137" s="44" t="s">
        <v>183</v>
      </c>
      <c r="F137" s="19">
        <v>26.2138737144078</v>
      </c>
    </row>
    <row r="138" ht="19.95" hidden="1" customHeight="1" spans="1:6">
      <c r="A138" s="49">
        <v>44979</v>
      </c>
      <c r="B138" s="34" t="s">
        <v>175</v>
      </c>
      <c r="C138" s="32" t="s">
        <v>182</v>
      </c>
      <c r="D138" s="41">
        <v>2500</v>
      </c>
      <c r="E138" s="44" t="s">
        <v>183</v>
      </c>
      <c r="F138" s="19">
        <v>24.7325052644429</v>
      </c>
    </row>
    <row r="139" ht="19.95" hidden="1" customHeight="1" spans="1:6">
      <c r="A139" s="49">
        <v>44978</v>
      </c>
      <c r="B139" s="34" t="s">
        <v>175</v>
      </c>
      <c r="C139" s="32" t="s">
        <v>182</v>
      </c>
      <c r="D139" s="41">
        <v>2500</v>
      </c>
      <c r="E139" s="44" t="s">
        <v>183</v>
      </c>
      <c r="F139" s="19">
        <v>25.2336191900388</v>
      </c>
    </row>
    <row r="140" ht="19.95" hidden="1" customHeight="1" spans="1:6">
      <c r="A140" s="49">
        <v>44977</v>
      </c>
      <c r="B140" s="34" t="s">
        <v>175</v>
      </c>
      <c r="C140" s="32" t="s">
        <v>182</v>
      </c>
      <c r="D140" s="41">
        <v>2500</v>
      </c>
      <c r="E140" s="44" t="s">
        <v>183</v>
      </c>
      <c r="F140" s="19">
        <v>23.3622241889706</v>
      </c>
    </row>
    <row r="141" ht="19.95" hidden="1" customHeight="1" spans="1:6">
      <c r="A141" s="49">
        <v>44974</v>
      </c>
      <c r="B141" s="34" t="s">
        <v>175</v>
      </c>
      <c r="C141" s="32" t="s">
        <v>182</v>
      </c>
      <c r="D141" s="41">
        <v>2500</v>
      </c>
      <c r="E141" s="44" t="s">
        <v>183</v>
      </c>
      <c r="F141" s="19">
        <v>16.671346171453</v>
      </c>
    </row>
    <row r="142" ht="19.95" hidden="1" customHeight="1" spans="1:6">
      <c r="A142" s="49">
        <v>44973</v>
      </c>
      <c r="B142" s="34" t="s">
        <v>175</v>
      </c>
      <c r="C142" s="32" t="s">
        <v>182</v>
      </c>
      <c r="D142" s="41">
        <v>2500</v>
      </c>
      <c r="E142" s="44" t="s">
        <v>183</v>
      </c>
      <c r="F142" s="19">
        <v>23.880428479873</v>
      </c>
    </row>
    <row r="143" ht="19.95" hidden="1" customHeight="1" spans="1:6">
      <c r="A143" s="49">
        <v>44972</v>
      </c>
      <c r="B143" s="34" t="s">
        <v>175</v>
      </c>
      <c r="C143" s="32" t="s">
        <v>182</v>
      </c>
      <c r="D143" s="41">
        <v>2500</v>
      </c>
      <c r="E143" s="44" t="s">
        <v>183</v>
      </c>
      <c r="F143" s="19">
        <v>20.1718192083499</v>
      </c>
    </row>
    <row r="144" ht="19.95" hidden="1" customHeight="1" spans="1:6">
      <c r="A144" s="49">
        <v>44971</v>
      </c>
      <c r="B144" s="34" t="s">
        <v>175</v>
      </c>
      <c r="C144" s="32" t="s">
        <v>182</v>
      </c>
      <c r="D144" s="41">
        <v>2500</v>
      </c>
      <c r="E144" s="44" t="s">
        <v>183</v>
      </c>
      <c r="F144" s="19">
        <v>29.5623645741142</v>
      </c>
    </row>
    <row r="145" ht="19.95" hidden="1" customHeight="1" spans="1:6">
      <c r="A145" s="49">
        <v>44970</v>
      </c>
      <c r="B145" s="34" t="s">
        <v>175</v>
      </c>
      <c r="C145" s="32" t="s">
        <v>182</v>
      </c>
      <c r="D145" s="41">
        <v>2500</v>
      </c>
      <c r="E145" s="44" t="s">
        <v>183</v>
      </c>
      <c r="F145" s="19">
        <v>20.5337687307352</v>
      </c>
    </row>
    <row r="146" ht="19.95" hidden="1" customHeight="1" spans="1:6">
      <c r="A146" s="49">
        <v>44967</v>
      </c>
      <c r="B146" s="34" t="s">
        <v>175</v>
      </c>
      <c r="C146" s="32" t="s">
        <v>182</v>
      </c>
      <c r="D146" s="41">
        <v>2500</v>
      </c>
      <c r="E146" s="44" t="s">
        <v>183</v>
      </c>
      <c r="F146" s="19">
        <v>18.385265663625</v>
      </c>
    </row>
    <row r="147" ht="19.95" hidden="1" customHeight="1" spans="1:6">
      <c r="A147" s="49">
        <v>44966</v>
      </c>
      <c r="B147" s="34" t="s">
        <v>175</v>
      </c>
      <c r="C147" s="32" t="s">
        <v>182</v>
      </c>
      <c r="D147" s="41">
        <v>2500</v>
      </c>
      <c r="E147" s="44" t="s">
        <v>183</v>
      </c>
      <c r="F147" s="19">
        <v>17.9494613483078</v>
      </c>
    </row>
    <row r="148" ht="19.95" hidden="1" customHeight="1" spans="1:6">
      <c r="A148" s="49">
        <v>44965</v>
      </c>
      <c r="B148" s="34" t="s">
        <v>175</v>
      </c>
      <c r="C148" s="32" t="s">
        <v>182</v>
      </c>
      <c r="D148" s="41">
        <v>2500</v>
      </c>
      <c r="E148" s="44" t="s">
        <v>183</v>
      </c>
      <c r="F148" s="19">
        <v>13.641468550676</v>
      </c>
    </row>
    <row r="149" ht="19.95" hidden="1" customHeight="1" spans="1:6">
      <c r="A149" s="49">
        <v>44964</v>
      </c>
      <c r="B149" s="34" t="s">
        <v>175</v>
      </c>
      <c r="C149" s="32" t="s">
        <v>182</v>
      </c>
      <c r="D149" s="41">
        <v>2500</v>
      </c>
      <c r="E149" s="44" t="s">
        <v>183</v>
      </c>
      <c r="F149" s="19">
        <v>12.1906186101871</v>
      </c>
    </row>
    <row r="150" ht="19.95" hidden="1" customHeight="1" spans="1:6">
      <c r="A150" s="49">
        <v>44963</v>
      </c>
      <c r="B150" s="34" t="s">
        <v>175</v>
      </c>
      <c r="C150" s="32" t="s">
        <v>182</v>
      </c>
      <c r="D150" s="41">
        <v>2500</v>
      </c>
      <c r="E150" s="44" t="s">
        <v>183</v>
      </c>
      <c r="F150" s="19">
        <v>23.3317056794946</v>
      </c>
    </row>
    <row r="151" ht="19.95" hidden="1" customHeight="1" spans="1:6">
      <c r="A151" s="49">
        <v>44960</v>
      </c>
      <c r="B151" s="34" t="s">
        <v>175</v>
      </c>
      <c r="C151" s="32" t="s">
        <v>182</v>
      </c>
      <c r="D151" s="41">
        <v>2500</v>
      </c>
      <c r="E151" s="44" t="s">
        <v>183</v>
      </c>
      <c r="F151" s="19">
        <v>28.5558641315958</v>
      </c>
    </row>
    <row r="152" ht="19.95" hidden="1" customHeight="1" spans="1:6">
      <c r="A152" s="49">
        <v>44959</v>
      </c>
      <c r="B152" s="34" t="s">
        <v>175</v>
      </c>
      <c r="C152" s="32" t="s">
        <v>182</v>
      </c>
      <c r="D152" s="41">
        <v>2500</v>
      </c>
      <c r="E152" s="44" t="s">
        <v>183</v>
      </c>
      <c r="F152" s="19">
        <v>29.9005096591082</v>
      </c>
    </row>
    <row r="153" ht="19.95" hidden="1" customHeight="1" spans="1:6">
      <c r="A153" s="49">
        <v>44958</v>
      </c>
      <c r="B153" s="34" t="s">
        <v>175</v>
      </c>
      <c r="C153" s="32" t="s">
        <v>182</v>
      </c>
      <c r="D153" s="41">
        <v>2500</v>
      </c>
      <c r="E153" s="44" t="s">
        <v>183</v>
      </c>
      <c r="F153" s="19">
        <v>25.9404278695029</v>
      </c>
    </row>
    <row r="154" ht="19.95" hidden="1" customHeight="1" spans="1:6">
      <c r="A154" s="49">
        <v>44957</v>
      </c>
      <c r="B154" s="34" t="s">
        <v>175</v>
      </c>
      <c r="C154" s="32" t="s">
        <v>182</v>
      </c>
      <c r="D154" s="41">
        <v>2500</v>
      </c>
      <c r="E154" s="44" t="s">
        <v>183</v>
      </c>
      <c r="F154" s="19">
        <v>14.2310861537523</v>
      </c>
    </row>
    <row r="155" ht="19.95" hidden="1" customHeight="1" spans="1:6">
      <c r="A155" s="49">
        <v>44956</v>
      </c>
      <c r="B155" s="34" t="s">
        <v>175</v>
      </c>
      <c r="C155" s="32" t="s">
        <v>182</v>
      </c>
      <c r="D155" s="41">
        <v>2500</v>
      </c>
      <c r="E155" s="44" t="s">
        <v>183</v>
      </c>
      <c r="F155" s="19">
        <v>20.2304147465438</v>
      </c>
    </row>
    <row r="156" ht="19.95" hidden="1" customHeight="1" spans="1:6">
      <c r="A156" s="49">
        <v>44953</v>
      </c>
      <c r="B156" s="34" t="s">
        <v>175</v>
      </c>
      <c r="C156" s="32" t="s">
        <v>182</v>
      </c>
      <c r="D156" s="41">
        <v>2500</v>
      </c>
      <c r="E156" s="44" t="s">
        <v>183</v>
      </c>
      <c r="F156" s="19">
        <v>19.2916653950621</v>
      </c>
    </row>
    <row r="157" ht="19.95" hidden="1" customHeight="1" spans="1:6">
      <c r="A157" s="49">
        <v>44952</v>
      </c>
      <c r="B157" s="34" t="s">
        <v>175</v>
      </c>
      <c r="C157" s="32" t="s">
        <v>182</v>
      </c>
      <c r="D157" s="41">
        <v>2500</v>
      </c>
      <c r="E157" s="44" t="s">
        <v>183</v>
      </c>
      <c r="F157" s="19">
        <v>11.9019135105441</v>
      </c>
    </row>
    <row r="158" ht="19.95" hidden="1" customHeight="1" spans="1:6">
      <c r="A158" s="49">
        <v>44951</v>
      </c>
      <c r="B158" s="34" t="s">
        <v>175</v>
      </c>
      <c r="C158" s="32" t="s">
        <v>182</v>
      </c>
      <c r="D158" s="41">
        <v>2500</v>
      </c>
      <c r="E158" s="44" t="s">
        <v>183</v>
      </c>
      <c r="F158" s="19">
        <v>11.7908261360515</v>
      </c>
    </row>
    <row r="159" ht="19.95" hidden="1" customHeight="1" spans="1:6">
      <c r="A159" s="49">
        <v>44950</v>
      </c>
      <c r="B159" s="34" t="s">
        <v>175</v>
      </c>
      <c r="C159" s="32" t="s">
        <v>182</v>
      </c>
      <c r="D159" s="41">
        <v>2500</v>
      </c>
      <c r="E159" s="44" t="s">
        <v>183</v>
      </c>
      <c r="F159" s="19">
        <v>27.6610614337596</v>
      </c>
    </row>
    <row r="160" ht="19.95" hidden="1" customHeight="1" spans="1:6">
      <c r="A160" s="49">
        <v>44949</v>
      </c>
      <c r="B160" s="34" t="s">
        <v>175</v>
      </c>
      <c r="C160" s="32" t="s">
        <v>182</v>
      </c>
      <c r="D160" s="41">
        <v>2500</v>
      </c>
      <c r="E160" s="44" t="s">
        <v>183</v>
      </c>
      <c r="F160" s="19">
        <v>17.3342081972716</v>
      </c>
    </row>
    <row r="161" ht="19.95" hidden="1" customHeight="1" spans="1:6">
      <c r="A161" s="49">
        <v>44946</v>
      </c>
      <c r="B161" s="34" t="s">
        <v>175</v>
      </c>
      <c r="C161" s="32" t="s">
        <v>182</v>
      </c>
      <c r="D161" s="41">
        <v>2500</v>
      </c>
      <c r="E161" s="44" t="s">
        <v>183</v>
      </c>
      <c r="F161" s="19">
        <v>14.7779778435621</v>
      </c>
    </row>
    <row r="162" ht="19.95" hidden="1" customHeight="1" spans="1:6">
      <c r="A162" s="49">
        <v>44945</v>
      </c>
      <c r="B162" s="34" t="s">
        <v>175</v>
      </c>
      <c r="C162" s="32" t="s">
        <v>182</v>
      </c>
      <c r="D162" s="41">
        <v>2500</v>
      </c>
      <c r="E162" s="44" t="s">
        <v>183</v>
      </c>
      <c r="F162" s="19">
        <v>18.125858333079</v>
      </c>
    </row>
    <row r="163" ht="19.95" hidden="1" customHeight="1" spans="1:6">
      <c r="A163" s="49">
        <v>44944</v>
      </c>
      <c r="B163" s="34" t="s">
        <v>175</v>
      </c>
      <c r="C163" s="32" t="s">
        <v>182</v>
      </c>
      <c r="D163" s="41">
        <v>2500</v>
      </c>
      <c r="E163" s="44" t="s">
        <v>183</v>
      </c>
      <c r="F163" s="19">
        <v>25.8409375286111</v>
      </c>
    </row>
    <row r="164" ht="19.95" hidden="1" customHeight="1" spans="1:6">
      <c r="A164" s="49">
        <v>44943</v>
      </c>
      <c r="B164" s="34" t="s">
        <v>175</v>
      </c>
      <c r="C164" s="32" t="s">
        <v>182</v>
      </c>
      <c r="D164" s="41">
        <v>2500</v>
      </c>
      <c r="E164" s="44" t="s">
        <v>183</v>
      </c>
      <c r="F164" s="19">
        <v>25.0352488784448</v>
      </c>
    </row>
    <row r="165" ht="19.95" hidden="1" customHeight="1" spans="1:6">
      <c r="A165" s="49">
        <v>44942</v>
      </c>
      <c r="B165" s="34" t="s">
        <v>175</v>
      </c>
      <c r="C165" s="32" t="s">
        <v>182</v>
      </c>
      <c r="D165" s="41">
        <v>2500</v>
      </c>
      <c r="E165" s="44" t="s">
        <v>183</v>
      </c>
      <c r="F165" s="19">
        <v>23.5917233802301</v>
      </c>
    </row>
    <row r="166" ht="19.95" hidden="1" customHeight="1" spans="1:6">
      <c r="A166" s="49">
        <v>44939</v>
      </c>
      <c r="B166" s="34" t="s">
        <v>175</v>
      </c>
      <c r="C166" s="32" t="s">
        <v>182</v>
      </c>
      <c r="D166" s="41">
        <v>2500</v>
      </c>
      <c r="E166" s="44" t="s">
        <v>183</v>
      </c>
      <c r="F166" s="19">
        <v>20.0418103579821</v>
      </c>
    </row>
    <row r="167" ht="19.95" hidden="1" customHeight="1" spans="1:6">
      <c r="A167" s="49">
        <v>44938</v>
      </c>
      <c r="B167" s="34" t="s">
        <v>175</v>
      </c>
      <c r="C167" s="32" t="s">
        <v>182</v>
      </c>
      <c r="D167" s="41">
        <v>2500</v>
      </c>
      <c r="E167" s="44" t="s">
        <v>183</v>
      </c>
      <c r="F167" s="19">
        <v>22.7182836390271</v>
      </c>
    </row>
    <row r="168" ht="19.95" hidden="1" customHeight="1" spans="1:6">
      <c r="A168" s="49">
        <v>44937</v>
      </c>
      <c r="B168" s="34" t="s">
        <v>175</v>
      </c>
      <c r="C168" s="32" t="s">
        <v>182</v>
      </c>
      <c r="D168" s="41">
        <v>2500</v>
      </c>
      <c r="E168" s="44" t="s">
        <v>183</v>
      </c>
      <c r="F168" s="19">
        <v>23.4385204626606</v>
      </c>
    </row>
    <row r="169" ht="19.95" hidden="1" customHeight="1" spans="1:6">
      <c r="A169" s="49">
        <v>44936</v>
      </c>
      <c r="B169" s="34" t="s">
        <v>175</v>
      </c>
      <c r="C169" s="32" t="s">
        <v>182</v>
      </c>
      <c r="D169" s="41">
        <v>2500</v>
      </c>
      <c r="E169" s="44" t="s">
        <v>183</v>
      </c>
      <c r="F169" s="19">
        <v>10.5273598437452</v>
      </c>
    </row>
    <row r="170" ht="19.95" hidden="1" customHeight="1" spans="1:6">
      <c r="A170" s="49">
        <v>44935</v>
      </c>
      <c r="B170" s="34" t="s">
        <v>175</v>
      </c>
      <c r="C170" s="32" t="s">
        <v>182</v>
      </c>
      <c r="D170" s="41">
        <v>2500</v>
      </c>
      <c r="E170" s="44" t="s">
        <v>183</v>
      </c>
      <c r="F170" s="19">
        <v>25.0175481429487</v>
      </c>
    </row>
    <row r="171" ht="19.95" hidden="1" customHeight="1" spans="1:6">
      <c r="A171" s="49">
        <v>44932</v>
      </c>
      <c r="B171" s="34" t="s">
        <v>175</v>
      </c>
      <c r="C171" s="32" t="s">
        <v>182</v>
      </c>
      <c r="D171" s="41">
        <v>2500</v>
      </c>
      <c r="E171" s="44" t="s">
        <v>183</v>
      </c>
      <c r="F171" s="19">
        <v>13.7611011078219</v>
      </c>
    </row>
    <row r="172" ht="19.95" hidden="1" customHeight="1" spans="1:6">
      <c r="A172" s="49">
        <v>44931</v>
      </c>
      <c r="B172" s="34" t="s">
        <v>175</v>
      </c>
      <c r="C172" s="32" t="s">
        <v>182</v>
      </c>
      <c r="D172" s="41">
        <v>2500</v>
      </c>
      <c r="E172" s="44" t="s">
        <v>183</v>
      </c>
      <c r="F172" s="19">
        <v>22.4423963133641</v>
      </c>
    </row>
    <row r="173" ht="19.95" hidden="1" customHeight="1" spans="1:6">
      <c r="A173" s="49">
        <v>44930</v>
      </c>
      <c r="B173" s="34" t="s">
        <v>175</v>
      </c>
      <c r="C173" s="32" t="s">
        <v>182</v>
      </c>
      <c r="D173" s="41">
        <v>2500</v>
      </c>
      <c r="E173" s="44" t="s">
        <v>183</v>
      </c>
      <c r="F173" s="19">
        <v>27.000640888699</v>
      </c>
    </row>
    <row r="174" ht="19.95" hidden="1" customHeight="1" spans="1:6">
      <c r="A174" s="49">
        <v>44929</v>
      </c>
      <c r="B174" s="34" t="s">
        <v>175</v>
      </c>
      <c r="C174" s="32" t="s">
        <v>182</v>
      </c>
      <c r="D174" s="41">
        <v>2500</v>
      </c>
      <c r="E174" s="44" t="s">
        <v>183</v>
      </c>
      <c r="F174" s="19">
        <v>25.4997405926695</v>
      </c>
    </row>
    <row r="175" ht="19.95" hidden="1" customHeight="1" spans="1:6">
      <c r="A175" s="49">
        <v>44928</v>
      </c>
      <c r="B175" s="34" t="s">
        <v>175</v>
      </c>
      <c r="C175" s="32" t="s">
        <v>182</v>
      </c>
      <c r="D175" s="41">
        <v>2500</v>
      </c>
      <c r="E175" s="44" t="s">
        <v>183</v>
      </c>
      <c r="F175" s="19">
        <v>11.5576647236549</v>
      </c>
    </row>
    <row r="176" ht="19.95" hidden="1" customHeight="1" spans="1:6">
      <c r="A176" s="49">
        <v>44925</v>
      </c>
      <c r="B176" s="34" t="s">
        <v>175</v>
      </c>
      <c r="C176" s="32" t="s">
        <v>182</v>
      </c>
      <c r="D176" s="41">
        <v>2500</v>
      </c>
      <c r="E176" s="44" t="s">
        <v>183</v>
      </c>
      <c r="F176" s="19">
        <v>24.4871364482559</v>
      </c>
    </row>
    <row r="177" ht="19.95" hidden="1" customHeight="1" spans="1:6">
      <c r="A177" s="49">
        <v>44924</v>
      </c>
      <c r="B177" s="34" t="s">
        <v>175</v>
      </c>
      <c r="C177" s="32" t="s">
        <v>182</v>
      </c>
      <c r="D177" s="41">
        <v>2500</v>
      </c>
      <c r="E177" s="44" t="s">
        <v>183</v>
      </c>
      <c r="F177" s="19">
        <v>15.0709555345317</v>
      </c>
    </row>
    <row r="178" ht="19.95" hidden="1" customHeight="1" spans="1:6">
      <c r="A178" s="49">
        <v>44923</v>
      </c>
      <c r="B178" s="34" t="s">
        <v>175</v>
      </c>
      <c r="C178" s="32" t="s">
        <v>182</v>
      </c>
      <c r="D178" s="41">
        <v>2500</v>
      </c>
      <c r="E178" s="44" t="s">
        <v>183</v>
      </c>
      <c r="F178" s="19">
        <v>17.1510971404157</v>
      </c>
    </row>
    <row r="179" ht="19.95" hidden="1" customHeight="1" spans="1:6">
      <c r="A179" s="49">
        <v>44922</v>
      </c>
      <c r="B179" s="34" t="s">
        <v>175</v>
      </c>
      <c r="C179" s="32" t="s">
        <v>182</v>
      </c>
      <c r="D179" s="41">
        <v>2500</v>
      </c>
      <c r="E179" s="44" t="s">
        <v>183</v>
      </c>
      <c r="F179" s="19">
        <v>13.5822626422925</v>
      </c>
    </row>
    <row r="180" ht="19.95" hidden="1" customHeight="1" spans="1:6">
      <c r="A180" s="49">
        <v>44921</v>
      </c>
      <c r="B180" s="34" t="s">
        <v>175</v>
      </c>
      <c r="C180" s="32" t="s">
        <v>182</v>
      </c>
      <c r="D180" s="41">
        <v>2500</v>
      </c>
      <c r="E180" s="44" t="s">
        <v>183</v>
      </c>
      <c r="F180" s="19">
        <v>13.7598803674429</v>
      </c>
    </row>
    <row r="181" ht="19.95" hidden="1" customHeight="1" spans="1:6">
      <c r="A181" s="49">
        <v>44918</v>
      </c>
      <c r="B181" s="34" t="s">
        <v>175</v>
      </c>
      <c r="C181" s="32" t="s">
        <v>182</v>
      </c>
      <c r="D181" s="41">
        <v>2500</v>
      </c>
      <c r="E181" s="44" t="s">
        <v>183</v>
      </c>
      <c r="F181" s="19">
        <v>22.3422956022828</v>
      </c>
    </row>
    <row r="182" ht="19.95" hidden="1" customHeight="1" spans="1:6">
      <c r="A182" s="49">
        <v>44917</v>
      </c>
      <c r="B182" s="34" t="s">
        <v>175</v>
      </c>
      <c r="C182" s="32" t="s">
        <v>182</v>
      </c>
      <c r="D182" s="41">
        <v>2500</v>
      </c>
      <c r="E182" s="44" t="s">
        <v>183</v>
      </c>
      <c r="F182" s="19">
        <v>26.6661580248421</v>
      </c>
    </row>
    <row r="183" ht="19.95" hidden="1" customHeight="1" spans="1:6">
      <c r="A183" s="49">
        <v>44916</v>
      </c>
      <c r="B183" s="34" t="s">
        <v>175</v>
      </c>
      <c r="C183" s="32" t="s">
        <v>182</v>
      </c>
      <c r="D183" s="41">
        <v>2500</v>
      </c>
      <c r="E183" s="44" t="s">
        <v>183</v>
      </c>
      <c r="F183" s="19">
        <v>21.2515640736106</v>
      </c>
    </row>
    <row r="184" ht="19.95" hidden="1" customHeight="1" spans="1:6">
      <c r="A184" s="49">
        <v>44915</v>
      </c>
      <c r="B184" s="34" t="s">
        <v>175</v>
      </c>
      <c r="C184" s="32" t="s">
        <v>182</v>
      </c>
      <c r="D184" s="41">
        <v>2500</v>
      </c>
      <c r="E184" s="44" t="s">
        <v>183</v>
      </c>
      <c r="F184" s="19">
        <v>11.530808435316</v>
      </c>
    </row>
    <row r="185" ht="19.95" hidden="1" customHeight="1" spans="1:6">
      <c r="A185" s="49">
        <v>44914</v>
      </c>
      <c r="B185" s="34" t="s">
        <v>175</v>
      </c>
      <c r="C185" s="32" t="s">
        <v>182</v>
      </c>
      <c r="D185" s="41">
        <v>2500</v>
      </c>
      <c r="E185" s="44" t="s">
        <v>183</v>
      </c>
      <c r="F185" s="19">
        <v>18.4554582354198</v>
      </c>
    </row>
    <row r="186" ht="19.95" hidden="1" customHeight="1" spans="1:6">
      <c r="A186" s="49">
        <v>44911</v>
      </c>
      <c r="B186" s="34" t="s">
        <v>175</v>
      </c>
      <c r="C186" s="32" t="s">
        <v>182</v>
      </c>
      <c r="D186" s="41">
        <v>2500</v>
      </c>
      <c r="E186" s="44" t="s">
        <v>183</v>
      </c>
      <c r="F186" s="19">
        <v>14.7749259926145</v>
      </c>
    </row>
    <row r="187" ht="19.95" hidden="1" customHeight="1" spans="1:6">
      <c r="A187" s="49">
        <v>44910</v>
      </c>
      <c r="B187" s="34" t="s">
        <v>175</v>
      </c>
      <c r="C187" s="32" t="s">
        <v>182</v>
      </c>
      <c r="D187" s="41">
        <v>2500</v>
      </c>
      <c r="E187" s="44" t="s">
        <v>183</v>
      </c>
      <c r="F187" s="19">
        <v>13.3924375133518</v>
      </c>
    </row>
    <row r="188" ht="19.95" hidden="1" customHeight="1" spans="1:6">
      <c r="A188" s="49">
        <v>44909</v>
      </c>
      <c r="B188" s="34" t="s">
        <v>175</v>
      </c>
      <c r="C188" s="32" t="s">
        <v>182</v>
      </c>
      <c r="D188" s="41">
        <v>2500</v>
      </c>
      <c r="E188" s="44" t="s">
        <v>183</v>
      </c>
      <c r="F188" s="19">
        <v>28.240302743614</v>
      </c>
    </row>
    <row r="189" ht="19.95" hidden="1" customHeight="1" spans="1:6">
      <c r="A189" s="49">
        <v>44908</v>
      </c>
      <c r="B189" s="34" t="s">
        <v>175</v>
      </c>
      <c r="C189" s="32" t="s">
        <v>182</v>
      </c>
      <c r="D189" s="41">
        <v>2500</v>
      </c>
      <c r="E189" s="44" t="s">
        <v>183</v>
      </c>
      <c r="F189" s="19">
        <v>21.3156529435102</v>
      </c>
    </row>
    <row r="190" ht="19.95" hidden="1" customHeight="1" spans="1:6">
      <c r="A190" s="49">
        <v>44907</v>
      </c>
      <c r="B190" s="34" t="s">
        <v>175</v>
      </c>
      <c r="C190" s="32" t="s">
        <v>182</v>
      </c>
      <c r="D190" s="41">
        <v>2500</v>
      </c>
      <c r="E190" s="44" t="s">
        <v>183</v>
      </c>
      <c r="F190" s="19">
        <v>10.0830103457747</v>
      </c>
    </row>
    <row r="191" ht="19.95" hidden="1" customHeight="1" spans="1:6">
      <c r="A191" s="49">
        <v>44904</v>
      </c>
      <c r="B191" s="34" t="s">
        <v>175</v>
      </c>
      <c r="C191" s="32" t="s">
        <v>182</v>
      </c>
      <c r="D191" s="41">
        <v>2500</v>
      </c>
      <c r="E191" s="44" t="s">
        <v>183</v>
      </c>
      <c r="F191" s="19">
        <v>27.2521134067812</v>
      </c>
    </row>
    <row r="192" ht="19.95" hidden="1" customHeight="1" spans="1:6">
      <c r="A192" s="49">
        <v>44903</v>
      </c>
      <c r="B192" s="34" t="s">
        <v>175</v>
      </c>
      <c r="C192" s="32" t="s">
        <v>182</v>
      </c>
      <c r="D192" s="41">
        <v>2500</v>
      </c>
      <c r="E192" s="44" t="s">
        <v>183</v>
      </c>
      <c r="F192" s="19">
        <v>12.9779961546678</v>
      </c>
    </row>
    <row r="193" ht="19.95" hidden="1" customHeight="1" spans="1:6">
      <c r="A193" s="49">
        <v>44902</v>
      </c>
      <c r="B193" s="34" t="s">
        <v>175</v>
      </c>
      <c r="C193" s="32" t="s">
        <v>182</v>
      </c>
      <c r="D193" s="41">
        <v>2500</v>
      </c>
      <c r="E193" s="44" t="s">
        <v>183</v>
      </c>
      <c r="F193" s="19">
        <v>11.1615344706565</v>
      </c>
    </row>
    <row r="194" ht="19.95" hidden="1" customHeight="1" spans="1:6">
      <c r="A194" s="49">
        <v>44901</v>
      </c>
      <c r="B194" s="34" t="s">
        <v>175</v>
      </c>
      <c r="C194" s="32" t="s">
        <v>182</v>
      </c>
      <c r="D194" s="41">
        <v>2500</v>
      </c>
      <c r="E194" s="44" t="s">
        <v>183</v>
      </c>
      <c r="F194" s="19">
        <v>19.3392742698447</v>
      </c>
    </row>
    <row r="195" ht="19.95" hidden="1" customHeight="1" spans="1:6">
      <c r="A195" s="49">
        <v>44900</v>
      </c>
      <c r="B195" s="34" t="s">
        <v>175</v>
      </c>
      <c r="C195" s="32" t="s">
        <v>182</v>
      </c>
      <c r="D195" s="41">
        <v>2500</v>
      </c>
      <c r="E195" s="44" t="s">
        <v>183</v>
      </c>
      <c r="F195" s="19">
        <v>10.167851802118</v>
      </c>
    </row>
    <row r="196" ht="19.95" hidden="1" customHeight="1" spans="1:6">
      <c r="A196" s="49">
        <v>44897</v>
      </c>
      <c r="B196" s="34" t="s">
        <v>175</v>
      </c>
      <c r="C196" s="32" t="s">
        <v>182</v>
      </c>
      <c r="D196" s="41">
        <v>2500</v>
      </c>
      <c r="E196" s="44" t="s">
        <v>183</v>
      </c>
      <c r="F196" s="19">
        <v>10.9656056398206</v>
      </c>
    </row>
    <row r="197" ht="19.95" hidden="1" customHeight="1" spans="1:6">
      <c r="A197" s="49">
        <v>44896</v>
      </c>
      <c r="B197" s="34" t="s">
        <v>175</v>
      </c>
      <c r="C197" s="32" t="s">
        <v>182</v>
      </c>
      <c r="D197" s="41">
        <v>2500</v>
      </c>
      <c r="E197" s="44" t="s">
        <v>183</v>
      </c>
      <c r="F197" s="19">
        <v>20.6228827784051</v>
      </c>
    </row>
    <row r="198" ht="19.95" hidden="1" customHeight="1" spans="1:6">
      <c r="A198" s="49">
        <v>44895</v>
      </c>
      <c r="B198" s="34" t="s">
        <v>175</v>
      </c>
      <c r="C198" s="32" t="s">
        <v>182</v>
      </c>
      <c r="D198" s="41">
        <v>2500</v>
      </c>
      <c r="E198" s="44" t="s">
        <v>183</v>
      </c>
      <c r="F198" s="19">
        <v>29.7857600634785</v>
      </c>
    </row>
    <row r="199" ht="19.95" hidden="1" customHeight="1" spans="1:6">
      <c r="A199" s="49">
        <v>44894</v>
      </c>
      <c r="B199" s="34" t="s">
        <v>175</v>
      </c>
      <c r="C199" s="32" t="s">
        <v>182</v>
      </c>
      <c r="D199" s="41">
        <v>2500</v>
      </c>
      <c r="E199" s="44" t="s">
        <v>183</v>
      </c>
      <c r="F199" s="19">
        <v>15.0325022125919</v>
      </c>
    </row>
    <row r="200" ht="19.95" hidden="1" customHeight="1" spans="1:6">
      <c r="A200" s="49">
        <v>44893</v>
      </c>
      <c r="B200" s="34" t="s">
        <v>175</v>
      </c>
      <c r="C200" s="32" t="s">
        <v>182</v>
      </c>
      <c r="D200" s="41">
        <v>2500</v>
      </c>
      <c r="E200" s="44" t="s">
        <v>183</v>
      </c>
      <c r="F200" s="19">
        <v>29.6710104678488</v>
      </c>
    </row>
    <row r="201" ht="19.95" hidden="1" customHeight="1" spans="1:6">
      <c r="A201" s="49">
        <v>44890</v>
      </c>
      <c r="B201" s="34" t="s">
        <v>175</v>
      </c>
      <c r="C201" s="32" t="s">
        <v>182</v>
      </c>
      <c r="D201" s="41">
        <v>2500</v>
      </c>
      <c r="E201" s="44" t="s">
        <v>183</v>
      </c>
      <c r="F201" s="19">
        <v>18.8674581133457</v>
      </c>
    </row>
    <row r="202" ht="19.95" hidden="1" customHeight="1" spans="1:6">
      <c r="A202" s="49">
        <v>44889</v>
      </c>
      <c r="B202" s="34" t="s">
        <v>175</v>
      </c>
      <c r="C202" s="32" t="s">
        <v>182</v>
      </c>
      <c r="D202" s="41">
        <v>2500</v>
      </c>
      <c r="E202" s="44" t="s">
        <v>183</v>
      </c>
      <c r="F202" s="19">
        <v>29.1998046815394</v>
      </c>
    </row>
    <row r="203" ht="19.95" hidden="1" customHeight="1" spans="1:6">
      <c r="A203" s="49">
        <v>44888</v>
      </c>
      <c r="B203" s="34" t="s">
        <v>175</v>
      </c>
      <c r="C203" s="32" t="s">
        <v>182</v>
      </c>
      <c r="D203" s="41">
        <v>2500</v>
      </c>
      <c r="E203" s="44" t="s">
        <v>183</v>
      </c>
      <c r="F203" s="19">
        <v>22.6664021729179</v>
      </c>
    </row>
    <row r="204" ht="19.95" hidden="1" customHeight="1" spans="1:6">
      <c r="A204" s="49">
        <v>44887</v>
      </c>
      <c r="B204" s="34" t="s">
        <v>175</v>
      </c>
      <c r="C204" s="32" t="s">
        <v>182</v>
      </c>
      <c r="D204" s="41">
        <v>2500</v>
      </c>
      <c r="E204" s="44" t="s">
        <v>183</v>
      </c>
      <c r="F204" s="19">
        <v>24.1813409833064</v>
      </c>
    </row>
    <row r="205" ht="19.95" hidden="1" customHeight="1" spans="1:6">
      <c r="A205" s="49">
        <v>44886</v>
      </c>
      <c r="B205" s="34" t="s">
        <v>175</v>
      </c>
      <c r="C205" s="32" t="s">
        <v>182</v>
      </c>
      <c r="D205" s="41">
        <v>2500</v>
      </c>
      <c r="E205" s="44" t="s">
        <v>183</v>
      </c>
      <c r="F205" s="19">
        <v>17.9848628192999</v>
      </c>
    </row>
    <row r="206" ht="19.95" hidden="1" customHeight="1" spans="1:6">
      <c r="A206" s="49">
        <v>44883</v>
      </c>
      <c r="B206" s="34" t="s">
        <v>175</v>
      </c>
      <c r="C206" s="32" t="s">
        <v>182</v>
      </c>
      <c r="D206" s="41">
        <v>2500</v>
      </c>
      <c r="E206" s="44" t="s">
        <v>183</v>
      </c>
      <c r="F206" s="19">
        <v>19.2538224433119</v>
      </c>
    </row>
    <row r="207" ht="19.95" hidden="1" customHeight="1" spans="1:6">
      <c r="A207" s="49">
        <v>44882</v>
      </c>
      <c r="B207" s="34" t="s">
        <v>175</v>
      </c>
      <c r="C207" s="32" t="s">
        <v>182</v>
      </c>
      <c r="D207" s="41">
        <v>2500</v>
      </c>
      <c r="E207" s="44" t="s">
        <v>183</v>
      </c>
      <c r="F207" s="19">
        <v>24.2326120792261</v>
      </c>
    </row>
    <row r="208" ht="19.95" hidden="1" customHeight="1" spans="1:6">
      <c r="A208" s="49">
        <v>44881</v>
      </c>
      <c r="B208" s="34" t="s">
        <v>175</v>
      </c>
      <c r="C208" s="32" t="s">
        <v>182</v>
      </c>
      <c r="D208" s="41">
        <v>2500</v>
      </c>
      <c r="E208" s="44" t="s">
        <v>183</v>
      </c>
      <c r="F208" s="19">
        <v>22.4625385296182</v>
      </c>
    </row>
    <row r="209" ht="19.95" hidden="1" customHeight="1" spans="1:6">
      <c r="A209" s="49">
        <v>44880</v>
      </c>
      <c r="B209" s="34" t="s">
        <v>175</v>
      </c>
      <c r="C209" s="32" t="s">
        <v>182</v>
      </c>
      <c r="D209" s="41">
        <v>2500</v>
      </c>
      <c r="E209" s="44" t="s">
        <v>183</v>
      </c>
      <c r="F209" s="19">
        <v>19.7140415662099</v>
      </c>
    </row>
    <row r="210" ht="19.95" hidden="1" customHeight="1" spans="1:6">
      <c r="A210" s="49">
        <v>44879</v>
      </c>
      <c r="B210" s="34" t="s">
        <v>175</v>
      </c>
      <c r="C210" s="32" t="s">
        <v>182</v>
      </c>
      <c r="D210" s="41">
        <v>2500</v>
      </c>
      <c r="E210" s="44" t="s">
        <v>183</v>
      </c>
      <c r="F210" s="19">
        <v>27.8246406445509</v>
      </c>
    </row>
    <row r="211" ht="19.95" hidden="1" customHeight="1" spans="1:6">
      <c r="A211" s="49">
        <v>44876</v>
      </c>
      <c r="B211" s="34" t="s">
        <v>175</v>
      </c>
      <c r="C211" s="32" t="s">
        <v>182</v>
      </c>
      <c r="D211" s="41">
        <v>2500</v>
      </c>
      <c r="E211" s="44" t="s">
        <v>183</v>
      </c>
      <c r="F211" s="19">
        <v>26.8156987212745</v>
      </c>
    </row>
    <row r="212" ht="19.95" hidden="1" customHeight="1" spans="1:6">
      <c r="A212" s="49">
        <v>44875</v>
      </c>
      <c r="B212" s="34" t="s">
        <v>175</v>
      </c>
      <c r="C212" s="32" t="s">
        <v>182</v>
      </c>
      <c r="D212" s="41">
        <v>2500</v>
      </c>
      <c r="E212" s="44" t="s">
        <v>183</v>
      </c>
      <c r="F212" s="19">
        <v>21.1197241126743</v>
      </c>
    </row>
    <row r="213" ht="19.95" hidden="1" customHeight="1" spans="1:6">
      <c r="A213" s="49">
        <v>44874</v>
      </c>
      <c r="B213" s="34" t="s">
        <v>175</v>
      </c>
      <c r="C213" s="32" t="s">
        <v>182</v>
      </c>
      <c r="D213" s="41">
        <v>2500</v>
      </c>
      <c r="E213" s="44" t="s">
        <v>183</v>
      </c>
      <c r="F213" s="19">
        <v>10.6543168431654</v>
      </c>
    </row>
    <row r="214" ht="19.95" hidden="1" customHeight="1" spans="1:6">
      <c r="A214" s="49">
        <v>44873</v>
      </c>
      <c r="B214" s="34" t="s">
        <v>175</v>
      </c>
      <c r="C214" s="32" t="s">
        <v>182</v>
      </c>
      <c r="D214" s="41">
        <v>2500</v>
      </c>
      <c r="E214" s="44" t="s">
        <v>183</v>
      </c>
      <c r="F214" s="19">
        <v>15.8674886318552</v>
      </c>
    </row>
    <row r="215" ht="19.95" hidden="1" customHeight="1" spans="1:6">
      <c r="A215" s="49">
        <v>44872</v>
      </c>
      <c r="B215" s="34" t="s">
        <v>175</v>
      </c>
      <c r="C215" s="32" t="s">
        <v>182</v>
      </c>
      <c r="D215" s="41">
        <v>2500</v>
      </c>
      <c r="E215" s="44" t="s">
        <v>183</v>
      </c>
      <c r="F215" s="19">
        <v>15.2900784325694</v>
      </c>
    </row>
    <row r="216" ht="19.95" hidden="1" customHeight="1" spans="1:6">
      <c r="A216" s="49">
        <v>44869</v>
      </c>
      <c r="B216" s="34" t="s">
        <v>175</v>
      </c>
      <c r="C216" s="32" t="s">
        <v>182</v>
      </c>
      <c r="D216" s="41">
        <v>2500</v>
      </c>
      <c r="E216" s="44" t="s">
        <v>183</v>
      </c>
      <c r="F216" s="19">
        <v>12.2968230231635</v>
      </c>
    </row>
    <row r="217" ht="19.95" hidden="1" customHeight="1" spans="1:6">
      <c r="A217" s="49">
        <v>44868</v>
      </c>
      <c r="B217" s="34" t="s">
        <v>175</v>
      </c>
      <c r="C217" s="32" t="s">
        <v>182</v>
      </c>
      <c r="D217" s="41">
        <v>2500</v>
      </c>
      <c r="E217" s="44" t="s">
        <v>183</v>
      </c>
      <c r="F217" s="19">
        <v>24.0720847193823</v>
      </c>
    </row>
    <row r="218" ht="19.95" hidden="1" customHeight="1" spans="1:6">
      <c r="A218" s="49">
        <v>44867</v>
      </c>
      <c r="B218" s="34" t="s">
        <v>175</v>
      </c>
      <c r="C218" s="32" t="s">
        <v>182</v>
      </c>
      <c r="D218" s="41">
        <v>2500</v>
      </c>
      <c r="E218" s="44" t="s">
        <v>183</v>
      </c>
      <c r="F218" s="19">
        <v>24.4926297799615</v>
      </c>
    </row>
    <row r="219" ht="19.95" hidden="1" customHeight="1" spans="1:6">
      <c r="A219" s="49">
        <v>44866</v>
      </c>
      <c r="B219" s="34" t="s">
        <v>175</v>
      </c>
      <c r="C219" s="32" t="s">
        <v>182</v>
      </c>
      <c r="D219" s="41">
        <v>2500</v>
      </c>
      <c r="E219" s="44" t="s">
        <v>183</v>
      </c>
      <c r="F219" s="19">
        <v>13.6030152287362</v>
      </c>
    </row>
    <row r="220" ht="19.95" hidden="1" customHeight="1" spans="1:6">
      <c r="A220" s="49">
        <v>44865</v>
      </c>
      <c r="B220" s="34" t="s">
        <v>175</v>
      </c>
      <c r="C220" s="32" t="s">
        <v>182</v>
      </c>
      <c r="D220" s="41">
        <v>2500</v>
      </c>
      <c r="E220" s="44" t="s">
        <v>183</v>
      </c>
      <c r="F220" s="19">
        <v>12.3310037537767</v>
      </c>
    </row>
    <row r="221" ht="19.95" hidden="1" customHeight="1" spans="1:6">
      <c r="A221" s="49">
        <v>44862</v>
      </c>
      <c r="B221" s="34" t="s">
        <v>175</v>
      </c>
      <c r="C221" s="32" t="s">
        <v>182</v>
      </c>
      <c r="D221" s="41">
        <v>2500</v>
      </c>
      <c r="E221" s="44" t="s">
        <v>183</v>
      </c>
      <c r="F221" s="19">
        <v>16.4351329081088</v>
      </c>
    </row>
    <row r="222" ht="19.95" hidden="1" customHeight="1" spans="1:6">
      <c r="A222" s="49">
        <v>44861</v>
      </c>
      <c r="B222" s="34" t="s">
        <v>175</v>
      </c>
      <c r="C222" s="32" t="s">
        <v>182</v>
      </c>
      <c r="D222" s="41">
        <v>2500</v>
      </c>
      <c r="E222" s="44" t="s">
        <v>183</v>
      </c>
      <c r="F222" s="19">
        <v>17.8566850795007</v>
      </c>
    </row>
    <row r="223" ht="19.95" hidden="1" customHeight="1" spans="1:6">
      <c r="A223" s="49">
        <v>44860</v>
      </c>
      <c r="B223" s="34" t="s">
        <v>175</v>
      </c>
      <c r="C223" s="32" t="s">
        <v>182</v>
      </c>
      <c r="D223" s="41">
        <v>2500</v>
      </c>
      <c r="E223" s="44" t="s">
        <v>183</v>
      </c>
      <c r="F223" s="19">
        <v>18.5915707876827</v>
      </c>
    </row>
    <row r="224" ht="19.95" hidden="1" customHeight="1" spans="1:6">
      <c r="A224" s="49">
        <v>44859</v>
      </c>
      <c r="B224" s="34" t="s">
        <v>175</v>
      </c>
      <c r="C224" s="32" t="s">
        <v>182</v>
      </c>
      <c r="D224" s="41">
        <v>2500</v>
      </c>
      <c r="E224" s="44" t="s">
        <v>183</v>
      </c>
      <c r="F224" s="19">
        <v>12.7881710257271</v>
      </c>
    </row>
    <row r="225" ht="19.95" hidden="1" customHeight="1" spans="1:6">
      <c r="A225" s="49">
        <v>44858</v>
      </c>
      <c r="B225" s="34" t="s">
        <v>175</v>
      </c>
      <c r="C225" s="32" t="s">
        <v>182</v>
      </c>
      <c r="D225" s="41">
        <v>2500</v>
      </c>
      <c r="E225" s="44" t="s">
        <v>183</v>
      </c>
      <c r="F225" s="19">
        <v>16.8050172429579</v>
      </c>
    </row>
    <row r="226" ht="19.95" hidden="1" customHeight="1" spans="1:6">
      <c r="A226" s="49">
        <v>44855</v>
      </c>
      <c r="B226" s="34" t="s">
        <v>175</v>
      </c>
      <c r="C226" s="32" t="s">
        <v>182</v>
      </c>
      <c r="D226" s="41">
        <v>2500</v>
      </c>
      <c r="E226" s="44" t="s">
        <v>183</v>
      </c>
      <c r="F226" s="19">
        <v>27.5011444441053</v>
      </c>
    </row>
    <row r="227" ht="19.95" hidden="1" customHeight="1" spans="1:6">
      <c r="A227" s="49">
        <v>44854</v>
      </c>
      <c r="B227" s="34" t="s">
        <v>175</v>
      </c>
      <c r="C227" s="32" t="s">
        <v>182</v>
      </c>
      <c r="D227" s="41">
        <v>2500</v>
      </c>
      <c r="E227" s="44" t="s">
        <v>183</v>
      </c>
      <c r="F227" s="19">
        <v>29.4701986754967</v>
      </c>
    </row>
    <row r="228" ht="19.95" hidden="1" customHeight="1" spans="1:6">
      <c r="A228" s="49">
        <v>44853</v>
      </c>
      <c r="B228" s="34" t="s">
        <v>175</v>
      </c>
      <c r="C228" s="32" t="s">
        <v>182</v>
      </c>
      <c r="D228" s="41">
        <v>2500</v>
      </c>
      <c r="E228" s="44" t="s">
        <v>183</v>
      </c>
      <c r="F228" s="19">
        <v>24.5109408856471</v>
      </c>
    </row>
    <row r="229" ht="19.95" hidden="1" customHeight="1" spans="1:6">
      <c r="A229" s="49">
        <v>44852</v>
      </c>
      <c r="B229" s="34" t="s">
        <v>175</v>
      </c>
      <c r="C229" s="32" t="s">
        <v>182</v>
      </c>
      <c r="D229" s="41">
        <v>2500</v>
      </c>
      <c r="E229" s="44" t="s">
        <v>183</v>
      </c>
      <c r="F229" s="19">
        <v>17.1956541642506</v>
      </c>
    </row>
    <row r="230" ht="19.95" hidden="1" customHeight="1" spans="1:6">
      <c r="A230" s="49">
        <v>44851</v>
      </c>
      <c r="B230" s="34" t="s">
        <v>175</v>
      </c>
      <c r="C230" s="32" t="s">
        <v>182</v>
      </c>
      <c r="D230" s="41">
        <v>2500</v>
      </c>
      <c r="E230" s="44" t="s">
        <v>183</v>
      </c>
      <c r="F230" s="19">
        <v>13.7586596270638</v>
      </c>
    </row>
    <row r="231" ht="19.95" hidden="1" customHeight="1" spans="1:6">
      <c r="A231" s="49">
        <v>44848</v>
      </c>
      <c r="B231" s="34" t="s">
        <v>175</v>
      </c>
      <c r="C231" s="32" t="s">
        <v>182</v>
      </c>
      <c r="D231" s="41">
        <v>2500</v>
      </c>
      <c r="E231" s="44" t="s">
        <v>183</v>
      </c>
      <c r="F231" s="19">
        <v>26.1046174504837</v>
      </c>
    </row>
    <row r="232" ht="19.95" hidden="1" customHeight="1" spans="1:6">
      <c r="A232" s="49">
        <v>44847</v>
      </c>
      <c r="B232" s="34" t="s">
        <v>175</v>
      </c>
      <c r="C232" s="32" t="s">
        <v>182</v>
      </c>
      <c r="D232" s="41">
        <v>2500</v>
      </c>
      <c r="E232" s="44" t="s">
        <v>183</v>
      </c>
      <c r="F232" s="19">
        <v>15.294351023896</v>
      </c>
    </row>
    <row r="233" ht="19.95" hidden="1" customHeight="1" spans="1:6">
      <c r="A233" s="49">
        <v>44846</v>
      </c>
      <c r="B233" s="34" t="s">
        <v>175</v>
      </c>
      <c r="C233" s="32" t="s">
        <v>182</v>
      </c>
      <c r="D233" s="41">
        <v>2500</v>
      </c>
      <c r="E233" s="44" t="s">
        <v>183</v>
      </c>
      <c r="F233" s="19">
        <v>22.0401623584704</v>
      </c>
    </row>
    <row r="234" ht="19.95" hidden="1" customHeight="1" spans="1:6">
      <c r="A234" s="49">
        <v>44845</v>
      </c>
      <c r="B234" s="34" t="s">
        <v>175</v>
      </c>
      <c r="C234" s="32" t="s">
        <v>182</v>
      </c>
      <c r="D234" s="41">
        <v>2500</v>
      </c>
      <c r="E234" s="44" t="s">
        <v>183</v>
      </c>
      <c r="F234" s="19">
        <v>29.8638874477371</v>
      </c>
    </row>
    <row r="235" ht="19.95" hidden="1" customHeight="1" spans="1:6">
      <c r="A235" s="49">
        <v>44844</v>
      </c>
      <c r="B235" s="34" t="s">
        <v>175</v>
      </c>
      <c r="C235" s="32" t="s">
        <v>182</v>
      </c>
      <c r="D235" s="41">
        <v>2500</v>
      </c>
      <c r="E235" s="44" t="s">
        <v>183</v>
      </c>
      <c r="F235" s="19">
        <v>19.1988891262551</v>
      </c>
    </row>
    <row r="236" ht="19.95" hidden="1" customHeight="1" spans="1:6">
      <c r="A236" s="49">
        <v>44841</v>
      </c>
      <c r="B236" s="34" t="s">
        <v>175</v>
      </c>
      <c r="C236" s="32" t="s">
        <v>182</v>
      </c>
      <c r="D236" s="41">
        <v>2500</v>
      </c>
      <c r="E236" s="44" t="s">
        <v>183</v>
      </c>
      <c r="F236" s="19">
        <v>11.8262276070437</v>
      </c>
    </row>
    <row r="237" ht="19.95" hidden="1" customHeight="1" spans="1:6">
      <c r="A237" s="49">
        <v>44840</v>
      </c>
      <c r="B237" s="34" t="s">
        <v>175</v>
      </c>
      <c r="C237" s="32" t="s">
        <v>182</v>
      </c>
      <c r="D237" s="41">
        <v>2500</v>
      </c>
      <c r="E237" s="44" t="s">
        <v>183</v>
      </c>
      <c r="F237" s="19">
        <v>24.8832667012543</v>
      </c>
    </row>
    <row r="238" ht="19.95" hidden="1" customHeight="1" spans="1:6">
      <c r="A238" s="49">
        <v>44839</v>
      </c>
      <c r="B238" s="34" t="s">
        <v>175</v>
      </c>
      <c r="C238" s="32" t="s">
        <v>182</v>
      </c>
      <c r="D238" s="41">
        <v>2500</v>
      </c>
      <c r="E238" s="44" t="s">
        <v>183</v>
      </c>
      <c r="F238" s="19">
        <v>24.3681142612995</v>
      </c>
    </row>
    <row r="239" ht="19.95" hidden="1" customHeight="1" spans="1:6">
      <c r="A239" s="49">
        <v>44838</v>
      </c>
      <c r="B239" s="34" t="s">
        <v>175</v>
      </c>
      <c r="C239" s="32" t="s">
        <v>182</v>
      </c>
      <c r="D239" s="41">
        <v>2500</v>
      </c>
      <c r="E239" s="44" t="s">
        <v>183</v>
      </c>
      <c r="F239" s="19">
        <v>25.5235450300607</v>
      </c>
    </row>
    <row r="240" ht="19.95" hidden="1" customHeight="1" spans="1:6">
      <c r="A240" s="49">
        <v>44837</v>
      </c>
      <c r="B240" s="34" t="s">
        <v>175</v>
      </c>
      <c r="C240" s="32" t="s">
        <v>182</v>
      </c>
      <c r="D240" s="41">
        <v>2500</v>
      </c>
      <c r="E240" s="44" t="s">
        <v>183</v>
      </c>
      <c r="F240" s="19">
        <v>26.5007477034822</v>
      </c>
    </row>
    <row r="241" ht="19.95" hidden="1" customHeight="1" spans="1:6">
      <c r="A241" s="49">
        <v>44834</v>
      </c>
      <c r="B241" s="34" t="s">
        <v>175</v>
      </c>
      <c r="C241" s="32" t="s">
        <v>182</v>
      </c>
      <c r="D241" s="41">
        <v>2500</v>
      </c>
      <c r="E241" s="44" t="s">
        <v>183</v>
      </c>
      <c r="F241" s="19">
        <v>10.4260383922849</v>
      </c>
    </row>
    <row r="242" ht="19.95" hidden="1" customHeight="1" spans="1:6">
      <c r="A242" s="49">
        <v>44833</v>
      </c>
      <c r="B242" s="34" t="s">
        <v>175</v>
      </c>
      <c r="C242" s="32" t="s">
        <v>182</v>
      </c>
      <c r="D242" s="41">
        <v>2500</v>
      </c>
      <c r="E242" s="44" t="s">
        <v>183</v>
      </c>
      <c r="F242" s="19">
        <v>27.5188451796014</v>
      </c>
    </row>
    <row r="243" ht="19.95" hidden="1" customHeight="1" spans="1:6">
      <c r="A243" s="49">
        <v>44832</v>
      </c>
      <c r="B243" s="34" t="s">
        <v>175</v>
      </c>
      <c r="C243" s="32" t="s">
        <v>182</v>
      </c>
      <c r="D243" s="41">
        <v>2500</v>
      </c>
      <c r="E243" s="44" t="s">
        <v>183</v>
      </c>
      <c r="F243" s="19">
        <v>11.3043610950041</v>
      </c>
    </row>
    <row r="244" ht="19.95" hidden="1" customHeight="1" spans="1:6">
      <c r="A244" s="49">
        <v>44831</v>
      </c>
      <c r="B244" s="34" t="s">
        <v>175</v>
      </c>
      <c r="C244" s="32" t="s">
        <v>182</v>
      </c>
      <c r="D244" s="41">
        <v>2500</v>
      </c>
      <c r="E244" s="44" t="s">
        <v>183</v>
      </c>
      <c r="F244" s="19">
        <v>19.7476119266335</v>
      </c>
    </row>
    <row r="245" ht="19.95" hidden="1" customHeight="1" spans="1:6">
      <c r="A245" s="49">
        <v>44830</v>
      </c>
      <c r="B245" s="34" t="s">
        <v>175</v>
      </c>
      <c r="C245" s="32" t="s">
        <v>182</v>
      </c>
      <c r="D245" s="41">
        <v>2500</v>
      </c>
      <c r="E245" s="44" t="s">
        <v>183</v>
      </c>
      <c r="F245" s="19">
        <v>10.0433362834559</v>
      </c>
    </row>
    <row r="246" ht="19.95" hidden="1" customHeight="1" spans="1:6">
      <c r="A246" s="49">
        <v>44827</v>
      </c>
      <c r="B246" s="34" t="s">
        <v>175</v>
      </c>
      <c r="C246" s="32" t="s">
        <v>182</v>
      </c>
      <c r="D246" s="41">
        <v>2500</v>
      </c>
      <c r="E246" s="44" t="s">
        <v>183</v>
      </c>
      <c r="F246" s="19">
        <v>17.191381572924</v>
      </c>
    </row>
    <row r="247" ht="19.95" hidden="1" customHeight="1" spans="1:6">
      <c r="A247" s="49">
        <v>44826</v>
      </c>
      <c r="B247" s="34" t="s">
        <v>175</v>
      </c>
      <c r="C247" s="32" t="s">
        <v>182</v>
      </c>
      <c r="D247" s="41">
        <v>2500</v>
      </c>
      <c r="E247" s="44" t="s">
        <v>183</v>
      </c>
      <c r="F247" s="19">
        <v>16.9069490646077</v>
      </c>
    </row>
    <row r="248" ht="19.95" hidden="1" customHeight="1" spans="1:6">
      <c r="A248" s="49">
        <v>44825</v>
      </c>
      <c r="B248" s="34" t="s">
        <v>175</v>
      </c>
      <c r="C248" s="32" t="s">
        <v>182</v>
      </c>
      <c r="D248" s="41">
        <v>2500</v>
      </c>
      <c r="E248" s="44" t="s">
        <v>183</v>
      </c>
      <c r="F248" s="19">
        <v>18.49330118717</v>
      </c>
    </row>
    <row r="249" ht="19.95" hidden="1" customHeight="1" spans="1:6">
      <c r="A249" s="49">
        <v>44824</v>
      </c>
      <c r="B249" s="34" t="s">
        <v>175</v>
      </c>
      <c r="C249" s="32" t="s">
        <v>182</v>
      </c>
      <c r="D249" s="41">
        <v>2500</v>
      </c>
      <c r="E249" s="44" t="s">
        <v>183</v>
      </c>
      <c r="F249" s="19">
        <v>28.9074373607593</v>
      </c>
    </row>
    <row r="250" ht="19.95" hidden="1" customHeight="1" spans="1:6">
      <c r="A250" s="49">
        <v>44823</v>
      </c>
      <c r="B250" s="34" t="s">
        <v>175</v>
      </c>
      <c r="C250" s="32" t="s">
        <v>182</v>
      </c>
      <c r="D250" s="41">
        <v>2500</v>
      </c>
      <c r="E250" s="44" t="s">
        <v>183</v>
      </c>
      <c r="F250" s="19">
        <v>10.029297769097</v>
      </c>
    </row>
    <row r="251" ht="19.95" hidden="1" customHeight="1" spans="1:6">
      <c r="A251" s="49">
        <v>44820</v>
      </c>
      <c r="B251" s="34" t="s">
        <v>175</v>
      </c>
      <c r="C251" s="32" t="s">
        <v>182</v>
      </c>
      <c r="D251" s="41">
        <v>2500</v>
      </c>
      <c r="E251" s="44" t="s">
        <v>183</v>
      </c>
      <c r="F251" s="19">
        <v>25.9263893551439</v>
      </c>
    </row>
    <row r="252" ht="19.95" hidden="1" customHeight="1" spans="1:6">
      <c r="A252" s="49">
        <v>44819</v>
      </c>
      <c r="B252" s="34" t="s">
        <v>175</v>
      </c>
      <c r="C252" s="32" t="s">
        <v>182</v>
      </c>
      <c r="D252" s="41">
        <v>2500</v>
      </c>
      <c r="E252" s="44" t="s">
        <v>183</v>
      </c>
      <c r="F252" s="19">
        <v>21.3736381115146</v>
      </c>
    </row>
    <row r="253" spans="1:6">
      <c r="A253" s="49">
        <v>45169</v>
      </c>
      <c r="B253" s="34" t="s">
        <v>168</v>
      </c>
      <c r="C253" s="32" t="s">
        <v>184</v>
      </c>
      <c r="D253" s="41">
        <v>19500</v>
      </c>
      <c r="E253" s="44" t="s">
        <v>183</v>
      </c>
      <c r="F253" s="19">
        <v>14.07</v>
      </c>
    </row>
  </sheetData>
  <autoFilter ref="A1:F253">
    <filterColumn colId="0">
      <filters>
        <dateGroupItem year="2023" month="8" day="31" dateTimeGrouping="day"/>
      </filters>
    </filterColumn>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3"/>
  <sheetViews>
    <sheetView showGridLines="0" workbookViewId="0">
      <selection activeCell="D19" sqref="D19"/>
    </sheetView>
  </sheetViews>
  <sheetFormatPr defaultColWidth="9" defaultRowHeight="16.2" outlineLevelCol="3"/>
  <cols>
    <col min="1" max="1" width="10.2307692307692" customWidth="1"/>
    <col min="4" max="4" width="12.5320512820513" customWidth="1"/>
  </cols>
  <sheetData>
    <row r="1" spans="1:4">
      <c r="A1" s="38" t="s">
        <v>0</v>
      </c>
      <c r="B1" s="33" t="s">
        <v>185</v>
      </c>
      <c r="C1" s="33" t="s">
        <v>186</v>
      </c>
      <c r="D1" s="38" t="s">
        <v>187</v>
      </c>
    </row>
    <row r="2" spans="1:4">
      <c r="A2" s="45">
        <v>45169</v>
      </c>
      <c r="B2" s="33" t="s">
        <v>188</v>
      </c>
      <c r="C2" s="33" t="s">
        <v>188</v>
      </c>
      <c r="D2" s="23">
        <v>1</v>
      </c>
    </row>
    <row r="3" spans="1:4">
      <c r="A3" s="45">
        <v>45168</v>
      </c>
      <c r="B3" s="33" t="s">
        <v>188</v>
      </c>
      <c r="C3" s="33" t="s">
        <v>188</v>
      </c>
      <c r="D3" s="23">
        <v>1</v>
      </c>
    </row>
    <row r="4" spans="1:4">
      <c r="A4" s="45">
        <v>45167</v>
      </c>
      <c r="B4" s="33" t="s">
        <v>188</v>
      </c>
      <c r="C4" s="33" t="s">
        <v>188</v>
      </c>
      <c r="D4" s="23">
        <v>1</v>
      </c>
    </row>
    <row r="5" spans="1:4">
      <c r="A5" s="45">
        <v>45166</v>
      </c>
      <c r="B5" s="33" t="s">
        <v>188</v>
      </c>
      <c r="C5" s="33" t="s">
        <v>188</v>
      </c>
      <c r="D5" s="23">
        <v>1</v>
      </c>
    </row>
    <row r="6" spans="1:4">
      <c r="A6" s="45">
        <v>45163</v>
      </c>
      <c r="B6" s="33" t="s">
        <v>188</v>
      </c>
      <c r="C6" s="33" t="s">
        <v>188</v>
      </c>
      <c r="D6" s="23">
        <v>1</v>
      </c>
    </row>
    <row r="7" spans="1:4">
      <c r="A7" s="45">
        <v>45162</v>
      </c>
      <c r="B7" s="33" t="s">
        <v>188</v>
      </c>
      <c r="C7" s="33" t="s">
        <v>188</v>
      </c>
      <c r="D7" s="23">
        <v>1</v>
      </c>
    </row>
    <row r="8" spans="1:4">
      <c r="A8" s="45">
        <v>45161</v>
      </c>
      <c r="B8" s="33" t="s">
        <v>188</v>
      </c>
      <c r="C8" s="33" t="s">
        <v>188</v>
      </c>
      <c r="D8" s="23">
        <v>1</v>
      </c>
    </row>
    <row r="9" spans="1:4">
      <c r="A9" s="45">
        <v>45160</v>
      </c>
      <c r="B9" s="33" t="s">
        <v>188</v>
      </c>
      <c r="C9" s="33" t="s">
        <v>188</v>
      </c>
      <c r="D9" s="23">
        <v>1</v>
      </c>
    </row>
    <row r="10" spans="1:4">
      <c r="A10" s="45">
        <v>45159</v>
      </c>
      <c r="B10" s="33" t="s">
        <v>188</v>
      </c>
      <c r="C10" s="33" t="s">
        <v>188</v>
      </c>
      <c r="D10" s="23">
        <v>1</v>
      </c>
    </row>
    <row r="11" spans="1:4">
      <c r="A11" s="45">
        <v>45156</v>
      </c>
      <c r="B11" s="33" t="s">
        <v>188</v>
      </c>
      <c r="C11" s="33" t="s">
        <v>188</v>
      </c>
      <c r="D11" s="23">
        <v>1</v>
      </c>
    </row>
    <row r="12" spans="1:4">
      <c r="A12" s="45">
        <v>45155</v>
      </c>
      <c r="B12" s="33" t="s">
        <v>188</v>
      </c>
      <c r="C12" s="33" t="s">
        <v>188</v>
      </c>
      <c r="D12" s="23">
        <v>1</v>
      </c>
    </row>
    <row r="13" spans="1:4">
      <c r="A13" s="45">
        <v>45154</v>
      </c>
      <c r="B13" s="33" t="s">
        <v>188</v>
      </c>
      <c r="C13" s="33" t="s">
        <v>188</v>
      </c>
      <c r="D13" s="23">
        <v>1</v>
      </c>
    </row>
    <row r="14" spans="1:4">
      <c r="A14" s="45">
        <v>45153</v>
      </c>
      <c r="B14" s="33" t="s">
        <v>188</v>
      </c>
      <c r="C14" s="33" t="s">
        <v>188</v>
      </c>
      <c r="D14" s="23">
        <v>1</v>
      </c>
    </row>
    <row r="15" spans="1:4">
      <c r="A15" s="45">
        <v>45152</v>
      </c>
      <c r="B15" s="33" t="s">
        <v>188</v>
      </c>
      <c r="C15" s="33" t="s">
        <v>188</v>
      </c>
      <c r="D15" s="23">
        <v>1</v>
      </c>
    </row>
    <row r="16" spans="1:4">
      <c r="A16" s="45">
        <v>45149</v>
      </c>
      <c r="B16" s="33" t="s">
        <v>188</v>
      </c>
      <c r="C16" s="33" t="s">
        <v>188</v>
      </c>
      <c r="D16" s="23">
        <v>1</v>
      </c>
    </row>
    <row r="17" spans="1:4">
      <c r="A17" s="45">
        <v>45148</v>
      </c>
      <c r="B17" s="33" t="s">
        <v>188</v>
      </c>
      <c r="C17" s="33" t="s">
        <v>188</v>
      </c>
      <c r="D17" s="23">
        <v>1</v>
      </c>
    </row>
    <row r="18" spans="1:4">
      <c r="A18" s="45">
        <v>45147</v>
      </c>
      <c r="B18" s="33" t="s">
        <v>188</v>
      </c>
      <c r="C18" s="33" t="s">
        <v>188</v>
      </c>
      <c r="D18" s="23">
        <v>1</v>
      </c>
    </row>
    <row r="19" spans="1:4">
      <c r="A19" s="45">
        <v>45146</v>
      </c>
      <c r="B19" s="33" t="s">
        <v>188</v>
      </c>
      <c r="C19" s="33" t="s">
        <v>188</v>
      </c>
      <c r="D19" s="23">
        <v>1</v>
      </c>
    </row>
    <row r="20" spans="1:4">
      <c r="A20" s="45">
        <v>45145</v>
      </c>
      <c r="B20" s="33" t="s">
        <v>188</v>
      </c>
      <c r="C20" s="33" t="s">
        <v>188</v>
      </c>
      <c r="D20" s="23">
        <v>1</v>
      </c>
    </row>
    <row r="21" spans="1:4">
      <c r="A21" s="45">
        <v>45142</v>
      </c>
      <c r="B21" s="33" t="s">
        <v>188</v>
      </c>
      <c r="C21" s="33" t="s">
        <v>188</v>
      </c>
      <c r="D21" s="23">
        <v>1</v>
      </c>
    </row>
    <row r="22" spans="1:4">
      <c r="A22" s="45">
        <v>45141</v>
      </c>
      <c r="B22" s="33" t="s">
        <v>188</v>
      </c>
      <c r="C22" s="33" t="s">
        <v>188</v>
      </c>
      <c r="D22" s="23">
        <v>1</v>
      </c>
    </row>
    <row r="23" spans="1:4">
      <c r="A23" s="45">
        <v>45140</v>
      </c>
      <c r="B23" s="33" t="s">
        <v>188</v>
      </c>
      <c r="C23" s="33" t="s">
        <v>188</v>
      </c>
      <c r="D23" s="23">
        <v>1</v>
      </c>
    </row>
    <row r="24" spans="1:4">
      <c r="A24" s="45">
        <v>45139</v>
      </c>
      <c r="B24" s="33" t="s">
        <v>188</v>
      </c>
      <c r="C24" s="33" t="s">
        <v>188</v>
      </c>
      <c r="D24" s="23">
        <v>1</v>
      </c>
    </row>
    <row r="25" spans="1:4">
      <c r="A25" s="45">
        <v>45138</v>
      </c>
      <c r="B25" s="33" t="s">
        <v>188</v>
      </c>
      <c r="C25" s="33" t="s">
        <v>188</v>
      </c>
      <c r="D25" s="23">
        <v>1</v>
      </c>
    </row>
    <row r="26" spans="1:4">
      <c r="A26" s="45">
        <v>45135</v>
      </c>
      <c r="B26" s="33" t="s">
        <v>188</v>
      </c>
      <c r="C26" s="33" t="s">
        <v>188</v>
      </c>
      <c r="D26" s="23">
        <v>1</v>
      </c>
    </row>
    <row r="27" spans="1:4">
      <c r="A27" s="45">
        <v>45134</v>
      </c>
      <c r="B27" s="33" t="s">
        <v>188</v>
      </c>
      <c r="C27" s="33" t="s">
        <v>188</v>
      </c>
      <c r="D27" s="23">
        <v>1</v>
      </c>
    </row>
    <row r="28" spans="1:4">
      <c r="A28" s="45">
        <v>45133</v>
      </c>
      <c r="B28" s="33" t="s">
        <v>188</v>
      </c>
      <c r="C28" s="33" t="s">
        <v>188</v>
      </c>
      <c r="D28" s="23">
        <v>1</v>
      </c>
    </row>
    <row r="29" spans="1:4">
      <c r="A29" s="45">
        <v>45132</v>
      </c>
      <c r="B29" s="33" t="s">
        <v>188</v>
      </c>
      <c r="C29" s="33" t="s">
        <v>188</v>
      </c>
      <c r="D29" s="23">
        <v>1</v>
      </c>
    </row>
    <row r="30" spans="1:4">
      <c r="A30" s="45">
        <v>45131</v>
      </c>
      <c r="B30" s="33" t="s">
        <v>188</v>
      </c>
      <c r="C30" s="33" t="s">
        <v>188</v>
      </c>
      <c r="D30" s="23">
        <v>1</v>
      </c>
    </row>
    <row r="31" spans="1:4">
      <c r="A31" s="45">
        <v>45128</v>
      </c>
      <c r="B31" s="33" t="s">
        <v>188</v>
      </c>
      <c r="C31" s="33" t="s">
        <v>188</v>
      </c>
      <c r="D31" s="23">
        <v>1</v>
      </c>
    </row>
    <row r="32" spans="1:4">
      <c r="A32" s="45">
        <v>45127</v>
      </c>
      <c r="B32" s="33" t="s">
        <v>188</v>
      </c>
      <c r="C32" s="33" t="s">
        <v>188</v>
      </c>
      <c r="D32" s="23">
        <v>1</v>
      </c>
    </row>
    <row r="33" spans="1:4">
      <c r="A33" s="45">
        <v>45126</v>
      </c>
      <c r="B33" s="33" t="s">
        <v>188</v>
      </c>
      <c r="C33" s="33" t="s">
        <v>188</v>
      </c>
      <c r="D33" s="23">
        <v>1</v>
      </c>
    </row>
    <row r="34" spans="1:4">
      <c r="A34" s="45">
        <v>45125</v>
      </c>
      <c r="B34" s="33" t="s">
        <v>188</v>
      </c>
      <c r="C34" s="33" t="s">
        <v>188</v>
      </c>
      <c r="D34" s="23">
        <v>1</v>
      </c>
    </row>
    <row r="35" spans="1:4">
      <c r="A35" s="45">
        <v>45124</v>
      </c>
      <c r="B35" s="33" t="s">
        <v>188</v>
      </c>
      <c r="C35" s="33" t="s">
        <v>188</v>
      </c>
      <c r="D35" s="23">
        <v>1</v>
      </c>
    </row>
    <row r="36" spans="1:4">
      <c r="A36" s="45">
        <v>45121</v>
      </c>
      <c r="B36" s="33" t="s">
        <v>188</v>
      </c>
      <c r="C36" s="33" t="s">
        <v>188</v>
      </c>
      <c r="D36" s="23">
        <v>1</v>
      </c>
    </row>
    <row r="37" spans="1:4">
      <c r="A37" s="45">
        <v>45120</v>
      </c>
      <c r="B37" s="33" t="s">
        <v>188</v>
      </c>
      <c r="C37" s="33" t="s">
        <v>188</v>
      </c>
      <c r="D37" s="23">
        <v>1</v>
      </c>
    </row>
    <row r="38" spans="1:4">
      <c r="A38" s="45">
        <v>45119</v>
      </c>
      <c r="B38" s="33" t="s">
        <v>188</v>
      </c>
      <c r="C38" s="33" t="s">
        <v>188</v>
      </c>
      <c r="D38" s="23">
        <v>1</v>
      </c>
    </row>
    <row r="39" spans="1:4">
      <c r="A39" s="45">
        <v>45118</v>
      </c>
      <c r="B39" s="33" t="s">
        <v>188</v>
      </c>
      <c r="C39" s="33" t="s">
        <v>188</v>
      </c>
      <c r="D39" s="23">
        <v>1</v>
      </c>
    </row>
    <row r="40" spans="1:4">
      <c r="A40" s="45">
        <v>45117</v>
      </c>
      <c r="B40" s="33" t="s">
        <v>188</v>
      </c>
      <c r="C40" s="33" t="s">
        <v>188</v>
      </c>
      <c r="D40" s="23">
        <v>1</v>
      </c>
    </row>
    <row r="41" spans="1:4">
      <c r="A41" s="45">
        <v>45114</v>
      </c>
      <c r="B41" s="33" t="s">
        <v>188</v>
      </c>
      <c r="C41" s="33" t="s">
        <v>188</v>
      </c>
      <c r="D41" s="23">
        <v>1</v>
      </c>
    </row>
    <row r="42" spans="1:4">
      <c r="A42" s="45">
        <v>45113</v>
      </c>
      <c r="B42" s="33" t="s">
        <v>188</v>
      </c>
      <c r="C42" s="33" t="s">
        <v>188</v>
      </c>
      <c r="D42" s="23">
        <v>1</v>
      </c>
    </row>
    <row r="43" spans="1:4">
      <c r="A43" s="45">
        <v>45112</v>
      </c>
      <c r="B43" s="33" t="s">
        <v>188</v>
      </c>
      <c r="C43" s="33" t="s">
        <v>188</v>
      </c>
      <c r="D43" s="23">
        <v>1</v>
      </c>
    </row>
    <row r="44" spans="1:4">
      <c r="A44" s="45">
        <v>45111</v>
      </c>
      <c r="B44" s="33" t="s">
        <v>188</v>
      </c>
      <c r="C44" s="33" t="s">
        <v>188</v>
      </c>
      <c r="D44" s="23">
        <v>1</v>
      </c>
    </row>
    <row r="45" spans="1:4">
      <c r="A45" s="45">
        <v>45110</v>
      </c>
      <c r="B45" s="33" t="s">
        <v>188</v>
      </c>
      <c r="C45" s="33" t="s">
        <v>188</v>
      </c>
      <c r="D45" s="23">
        <v>1</v>
      </c>
    </row>
    <row r="46" spans="1:4">
      <c r="A46" s="45">
        <v>45107</v>
      </c>
      <c r="B46" s="33" t="s">
        <v>188</v>
      </c>
      <c r="C46" s="33" t="s">
        <v>188</v>
      </c>
      <c r="D46" s="23">
        <v>1</v>
      </c>
    </row>
    <row r="47" spans="1:4">
      <c r="A47" s="45">
        <v>45106</v>
      </c>
      <c r="B47" s="33" t="s">
        <v>188</v>
      </c>
      <c r="C47" s="33" t="s">
        <v>188</v>
      </c>
      <c r="D47" s="23">
        <v>1</v>
      </c>
    </row>
    <row r="48" spans="1:4">
      <c r="A48" s="45">
        <v>45105</v>
      </c>
      <c r="B48" s="33" t="s">
        <v>188</v>
      </c>
      <c r="C48" s="33" t="s">
        <v>188</v>
      </c>
      <c r="D48" s="23">
        <v>1</v>
      </c>
    </row>
    <row r="49" spans="1:4">
      <c r="A49" s="45">
        <v>45104</v>
      </c>
      <c r="B49" s="33" t="s">
        <v>188</v>
      </c>
      <c r="C49" s="33" t="s">
        <v>188</v>
      </c>
      <c r="D49" s="23">
        <v>1</v>
      </c>
    </row>
    <row r="50" spans="1:4">
      <c r="A50" s="45">
        <v>45103</v>
      </c>
      <c r="B50" s="33" t="s">
        <v>188</v>
      </c>
      <c r="C50" s="33" t="s">
        <v>188</v>
      </c>
      <c r="D50" s="23">
        <v>1</v>
      </c>
    </row>
    <row r="51" spans="1:4">
      <c r="A51" s="45">
        <v>45100</v>
      </c>
      <c r="B51" s="33" t="s">
        <v>188</v>
      </c>
      <c r="C51" s="33" t="s">
        <v>188</v>
      </c>
      <c r="D51" s="23">
        <v>1</v>
      </c>
    </row>
    <row r="52" spans="1:4">
      <c r="A52" s="45">
        <v>45099</v>
      </c>
      <c r="B52" s="33" t="s">
        <v>188</v>
      </c>
      <c r="C52" s="33" t="s">
        <v>188</v>
      </c>
      <c r="D52" s="23">
        <v>1</v>
      </c>
    </row>
    <row r="53" spans="1:4">
      <c r="A53" s="45">
        <v>45098</v>
      </c>
      <c r="B53" s="33" t="s">
        <v>188</v>
      </c>
      <c r="C53" s="33" t="s">
        <v>188</v>
      </c>
      <c r="D53" s="23">
        <v>1</v>
      </c>
    </row>
    <row r="54" spans="1:4">
      <c r="A54" s="45">
        <v>45097</v>
      </c>
      <c r="B54" s="33" t="s">
        <v>188</v>
      </c>
      <c r="C54" s="33" t="s">
        <v>188</v>
      </c>
      <c r="D54" s="23">
        <v>1</v>
      </c>
    </row>
    <row r="55" spans="1:4">
      <c r="A55" s="45">
        <v>45096</v>
      </c>
      <c r="B55" s="33" t="s">
        <v>188</v>
      </c>
      <c r="C55" s="33" t="s">
        <v>188</v>
      </c>
      <c r="D55" s="23">
        <v>1</v>
      </c>
    </row>
    <row r="56" spans="1:4">
      <c r="A56" s="45">
        <v>45093</v>
      </c>
      <c r="B56" s="33" t="s">
        <v>188</v>
      </c>
      <c r="C56" s="33" t="s">
        <v>188</v>
      </c>
      <c r="D56" s="23">
        <v>1</v>
      </c>
    </row>
    <row r="57" spans="1:4">
      <c r="A57" s="45">
        <v>45092</v>
      </c>
      <c r="B57" s="33" t="s">
        <v>188</v>
      </c>
      <c r="C57" s="33" t="s">
        <v>188</v>
      </c>
      <c r="D57" s="23">
        <v>1</v>
      </c>
    </row>
    <row r="58" spans="1:4">
      <c r="A58" s="45">
        <v>45091</v>
      </c>
      <c r="B58" s="33" t="s">
        <v>188</v>
      </c>
      <c r="C58" s="33" t="s">
        <v>188</v>
      </c>
      <c r="D58" s="23">
        <v>1</v>
      </c>
    </row>
    <row r="59" spans="1:4">
      <c r="A59" s="45">
        <v>45090</v>
      </c>
      <c r="B59" s="33" t="s">
        <v>188</v>
      </c>
      <c r="C59" s="33" t="s">
        <v>188</v>
      </c>
      <c r="D59" s="23">
        <v>1</v>
      </c>
    </row>
    <row r="60" spans="1:4">
      <c r="A60" s="45">
        <v>45089</v>
      </c>
      <c r="B60" s="33" t="s">
        <v>188</v>
      </c>
      <c r="C60" s="33" t="s">
        <v>188</v>
      </c>
      <c r="D60" s="23">
        <v>1</v>
      </c>
    </row>
    <row r="61" spans="1:4">
      <c r="A61" s="45">
        <v>45086</v>
      </c>
      <c r="B61" s="33" t="s">
        <v>188</v>
      </c>
      <c r="C61" s="33" t="s">
        <v>188</v>
      </c>
      <c r="D61" s="23">
        <v>1</v>
      </c>
    </row>
    <row r="62" spans="1:4">
      <c r="A62" s="45">
        <v>45085</v>
      </c>
      <c r="B62" s="33" t="s">
        <v>188</v>
      </c>
      <c r="C62" s="33" t="s">
        <v>188</v>
      </c>
      <c r="D62" s="23">
        <v>1</v>
      </c>
    </row>
    <row r="63" spans="1:4">
      <c r="A63" s="45">
        <v>45084</v>
      </c>
      <c r="B63" s="33" t="s">
        <v>188</v>
      </c>
      <c r="C63" s="33" t="s">
        <v>188</v>
      </c>
      <c r="D63" s="23">
        <v>1</v>
      </c>
    </row>
    <row r="64" spans="1:4">
      <c r="A64" s="45">
        <v>45083</v>
      </c>
      <c r="B64" s="33" t="s">
        <v>188</v>
      </c>
      <c r="C64" s="33" t="s">
        <v>188</v>
      </c>
      <c r="D64" s="23">
        <v>1</v>
      </c>
    </row>
    <row r="65" spans="1:4">
      <c r="A65" s="45">
        <v>45082</v>
      </c>
      <c r="B65" s="33" t="s">
        <v>188</v>
      </c>
      <c r="C65" s="33" t="s">
        <v>188</v>
      </c>
      <c r="D65" s="23">
        <v>1</v>
      </c>
    </row>
    <row r="66" spans="1:4">
      <c r="A66" s="45">
        <v>45079</v>
      </c>
      <c r="B66" s="33" t="s">
        <v>188</v>
      </c>
      <c r="C66" s="33" t="s">
        <v>188</v>
      </c>
      <c r="D66" s="23">
        <v>1</v>
      </c>
    </row>
    <row r="67" spans="1:4">
      <c r="A67" s="45">
        <v>45078</v>
      </c>
      <c r="B67" s="33" t="s">
        <v>188</v>
      </c>
      <c r="C67" s="33" t="s">
        <v>188</v>
      </c>
      <c r="D67" s="23">
        <v>1</v>
      </c>
    </row>
    <row r="68" spans="1:4">
      <c r="A68" s="45">
        <v>45077</v>
      </c>
      <c r="B68" s="33" t="s">
        <v>188</v>
      </c>
      <c r="C68" s="33" t="s">
        <v>188</v>
      </c>
      <c r="D68" s="23">
        <v>1</v>
      </c>
    </row>
    <row r="69" spans="1:4">
      <c r="A69" s="45">
        <v>45076</v>
      </c>
      <c r="B69" s="33" t="s">
        <v>188</v>
      </c>
      <c r="C69" s="33" t="s">
        <v>188</v>
      </c>
      <c r="D69" s="23">
        <v>1</v>
      </c>
    </row>
    <row r="70" spans="1:4">
      <c r="A70" s="45">
        <v>45075</v>
      </c>
      <c r="B70" s="33" t="s">
        <v>188</v>
      </c>
      <c r="C70" s="33" t="s">
        <v>188</v>
      </c>
      <c r="D70" s="23">
        <v>1</v>
      </c>
    </row>
    <row r="71" spans="1:4">
      <c r="A71" s="45">
        <v>45072</v>
      </c>
      <c r="B71" s="33" t="s">
        <v>188</v>
      </c>
      <c r="C71" s="33" t="s">
        <v>188</v>
      </c>
      <c r="D71" s="23">
        <v>1</v>
      </c>
    </row>
    <row r="72" spans="1:4">
      <c r="A72" s="45">
        <v>45071</v>
      </c>
      <c r="B72" s="33" t="s">
        <v>188</v>
      </c>
      <c r="C72" s="33" t="s">
        <v>188</v>
      </c>
      <c r="D72" s="23">
        <v>1</v>
      </c>
    </row>
    <row r="73" spans="1:4">
      <c r="A73" s="45">
        <v>45070</v>
      </c>
      <c r="B73" s="33" t="s">
        <v>188</v>
      </c>
      <c r="C73" s="33" t="s">
        <v>188</v>
      </c>
      <c r="D73" s="23">
        <v>1</v>
      </c>
    </row>
    <row r="74" spans="1:4">
      <c r="A74" s="45">
        <v>45069</v>
      </c>
      <c r="B74" s="33" t="s">
        <v>188</v>
      </c>
      <c r="C74" s="33" t="s">
        <v>188</v>
      </c>
      <c r="D74" s="23">
        <v>1</v>
      </c>
    </row>
    <row r="75" spans="1:4">
      <c r="A75" s="45">
        <v>45068</v>
      </c>
      <c r="B75" s="33" t="s">
        <v>188</v>
      </c>
      <c r="C75" s="33" t="s">
        <v>188</v>
      </c>
      <c r="D75" s="23">
        <v>1</v>
      </c>
    </row>
    <row r="76" spans="1:4">
      <c r="A76" s="45">
        <v>45065</v>
      </c>
      <c r="B76" s="33" t="s">
        <v>188</v>
      </c>
      <c r="C76" s="33" t="s">
        <v>188</v>
      </c>
      <c r="D76" s="23">
        <v>1</v>
      </c>
    </row>
    <row r="77" spans="1:4">
      <c r="A77" s="45">
        <v>45064</v>
      </c>
      <c r="B77" s="33" t="s">
        <v>188</v>
      </c>
      <c r="C77" s="33" t="s">
        <v>188</v>
      </c>
      <c r="D77" s="23">
        <v>1</v>
      </c>
    </row>
    <row r="78" spans="1:4">
      <c r="A78" s="45">
        <v>45063</v>
      </c>
      <c r="B78" s="33" t="s">
        <v>188</v>
      </c>
      <c r="C78" s="33" t="s">
        <v>188</v>
      </c>
      <c r="D78" s="23">
        <v>1</v>
      </c>
    </row>
    <row r="79" spans="1:4">
      <c r="A79" s="45">
        <v>45062</v>
      </c>
      <c r="B79" s="33" t="s">
        <v>188</v>
      </c>
      <c r="C79" s="33" t="s">
        <v>188</v>
      </c>
      <c r="D79" s="23">
        <v>1</v>
      </c>
    </row>
    <row r="80" spans="1:4">
      <c r="A80" s="45">
        <v>45061</v>
      </c>
      <c r="B80" s="33" t="s">
        <v>188</v>
      </c>
      <c r="C80" s="33" t="s">
        <v>188</v>
      </c>
      <c r="D80" s="23">
        <v>1</v>
      </c>
    </row>
    <row r="81" spans="1:4">
      <c r="A81" s="45">
        <v>45058</v>
      </c>
      <c r="B81" s="33" t="s">
        <v>188</v>
      </c>
      <c r="C81" s="33" t="s">
        <v>188</v>
      </c>
      <c r="D81" s="23">
        <v>1</v>
      </c>
    </row>
    <row r="82" spans="1:4">
      <c r="A82" s="45">
        <v>45057</v>
      </c>
      <c r="B82" s="33" t="s">
        <v>188</v>
      </c>
      <c r="C82" s="33" t="s">
        <v>188</v>
      </c>
      <c r="D82" s="23">
        <v>1</v>
      </c>
    </row>
    <row r="83" spans="1:4">
      <c r="A83" s="45">
        <v>45056</v>
      </c>
      <c r="B83" s="33" t="s">
        <v>188</v>
      </c>
      <c r="C83" s="33" t="s">
        <v>188</v>
      </c>
      <c r="D83" s="23">
        <v>1</v>
      </c>
    </row>
    <row r="84" spans="1:4">
      <c r="A84" s="45">
        <v>45055</v>
      </c>
      <c r="B84" s="33" t="s">
        <v>188</v>
      </c>
      <c r="C84" s="33" t="s">
        <v>188</v>
      </c>
      <c r="D84" s="23">
        <v>1</v>
      </c>
    </row>
    <row r="85" spans="1:4">
      <c r="A85" s="45">
        <v>45054</v>
      </c>
      <c r="B85" s="33" t="s">
        <v>188</v>
      </c>
      <c r="C85" s="33" t="s">
        <v>188</v>
      </c>
      <c r="D85" s="23">
        <v>1</v>
      </c>
    </row>
    <row r="86" spans="1:4">
      <c r="A86" s="45">
        <v>45051</v>
      </c>
      <c r="B86" s="33" t="s">
        <v>188</v>
      </c>
      <c r="C86" s="33" t="s">
        <v>188</v>
      </c>
      <c r="D86" s="23">
        <v>1</v>
      </c>
    </row>
    <row r="87" spans="1:4">
      <c r="A87" s="45">
        <v>45050</v>
      </c>
      <c r="B87" s="33" t="s">
        <v>188</v>
      </c>
      <c r="C87" s="33" t="s">
        <v>188</v>
      </c>
      <c r="D87" s="23">
        <v>1</v>
      </c>
    </row>
    <row r="88" spans="1:4">
      <c r="A88" s="45">
        <v>45049</v>
      </c>
      <c r="B88" s="33" t="s">
        <v>188</v>
      </c>
      <c r="C88" s="33" t="s">
        <v>188</v>
      </c>
      <c r="D88" s="23">
        <v>1</v>
      </c>
    </row>
    <row r="89" spans="1:4">
      <c r="A89" s="45">
        <v>45048</v>
      </c>
      <c r="B89" s="33" t="s">
        <v>188</v>
      </c>
      <c r="C89" s="33" t="s">
        <v>188</v>
      </c>
      <c r="D89" s="23">
        <v>1</v>
      </c>
    </row>
    <row r="90" spans="1:4">
      <c r="A90" s="45">
        <v>45047</v>
      </c>
      <c r="B90" s="33" t="s">
        <v>188</v>
      </c>
      <c r="C90" s="33" t="s">
        <v>188</v>
      </c>
      <c r="D90" s="23">
        <v>1</v>
      </c>
    </row>
    <row r="91" spans="1:4">
      <c r="A91" s="45">
        <v>45044</v>
      </c>
      <c r="B91" s="33" t="s">
        <v>188</v>
      </c>
      <c r="C91" s="33" t="s">
        <v>188</v>
      </c>
      <c r="D91" s="23">
        <v>1</v>
      </c>
    </row>
    <row r="92" spans="1:4">
      <c r="A92" s="45">
        <v>45043</v>
      </c>
      <c r="B92" s="33" t="s">
        <v>188</v>
      </c>
      <c r="C92" s="33" t="s">
        <v>188</v>
      </c>
      <c r="D92" s="23">
        <v>1</v>
      </c>
    </row>
    <row r="93" spans="1:4">
      <c r="A93" s="45">
        <v>45042</v>
      </c>
      <c r="B93" s="33" t="s">
        <v>188</v>
      </c>
      <c r="C93" s="33" t="s">
        <v>188</v>
      </c>
      <c r="D93" s="23">
        <v>1</v>
      </c>
    </row>
    <row r="94" spans="1:4">
      <c r="A94" s="45">
        <v>45041</v>
      </c>
      <c r="B94" s="33" t="s">
        <v>188</v>
      </c>
      <c r="C94" s="33" t="s">
        <v>188</v>
      </c>
      <c r="D94" s="23">
        <v>1</v>
      </c>
    </row>
    <row r="95" spans="1:4">
      <c r="A95" s="45">
        <v>45040</v>
      </c>
      <c r="B95" s="33" t="s">
        <v>188</v>
      </c>
      <c r="C95" s="33" t="s">
        <v>188</v>
      </c>
      <c r="D95" s="23">
        <v>1</v>
      </c>
    </row>
    <row r="96" spans="1:4">
      <c r="A96" s="45">
        <v>45037</v>
      </c>
      <c r="B96" s="33" t="s">
        <v>188</v>
      </c>
      <c r="C96" s="33" t="s">
        <v>188</v>
      </c>
      <c r="D96" s="23">
        <v>1</v>
      </c>
    </row>
    <row r="97" spans="1:4">
      <c r="A97" s="45">
        <v>45036</v>
      </c>
      <c r="B97" s="33" t="s">
        <v>188</v>
      </c>
      <c r="C97" s="33" t="s">
        <v>188</v>
      </c>
      <c r="D97" s="23">
        <v>1</v>
      </c>
    </row>
    <row r="98" spans="1:4">
      <c r="A98" s="45">
        <v>45035</v>
      </c>
      <c r="B98" s="33" t="s">
        <v>188</v>
      </c>
      <c r="C98" s="33" t="s">
        <v>188</v>
      </c>
      <c r="D98" s="23">
        <v>1</v>
      </c>
    </row>
    <row r="99" spans="1:4">
      <c r="A99" s="45">
        <v>45034</v>
      </c>
      <c r="B99" s="33" t="s">
        <v>188</v>
      </c>
      <c r="C99" s="33" t="s">
        <v>188</v>
      </c>
      <c r="D99" s="23">
        <v>1</v>
      </c>
    </row>
    <row r="100" spans="1:4">
      <c r="A100" s="45">
        <v>45033</v>
      </c>
      <c r="B100" s="33" t="s">
        <v>188</v>
      </c>
      <c r="C100" s="33" t="s">
        <v>188</v>
      </c>
      <c r="D100" s="23">
        <v>1</v>
      </c>
    </row>
    <row r="101" spans="1:4">
      <c r="A101" s="45">
        <v>45030</v>
      </c>
      <c r="B101" s="33" t="s">
        <v>188</v>
      </c>
      <c r="C101" s="33" t="s">
        <v>188</v>
      </c>
      <c r="D101" s="23">
        <v>1</v>
      </c>
    </row>
    <row r="102" spans="1:4">
      <c r="A102" s="45">
        <v>45029</v>
      </c>
      <c r="B102" s="33" t="s">
        <v>188</v>
      </c>
      <c r="C102" s="33" t="s">
        <v>188</v>
      </c>
      <c r="D102" s="23">
        <v>1</v>
      </c>
    </row>
    <row r="103" spans="1:4">
      <c r="A103" s="45">
        <v>45028</v>
      </c>
      <c r="B103" s="33" t="s">
        <v>188</v>
      </c>
      <c r="C103" s="33" t="s">
        <v>188</v>
      </c>
      <c r="D103" s="23">
        <v>1</v>
      </c>
    </row>
    <row r="104" spans="1:4">
      <c r="A104" s="45">
        <v>45027</v>
      </c>
      <c r="B104" s="33" t="s">
        <v>188</v>
      </c>
      <c r="C104" s="33" t="s">
        <v>188</v>
      </c>
      <c r="D104" s="23">
        <v>1</v>
      </c>
    </row>
    <row r="105" spans="1:4">
      <c r="A105" s="45">
        <v>45026</v>
      </c>
      <c r="B105" s="33" t="s">
        <v>188</v>
      </c>
      <c r="C105" s="33" t="s">
        <v>188</v>
      </c>
      <c r="D105" s="23">
        <v>1</v>
      </c>
    </row>
    <row r="106" spans="1:4">
      <c r="A106" s="45">
        <v>45023</v>
      </c>
      <c r="B106" s="33" t="s">
        <v>188</v>
      </c>
      <c r="C106" s="33" t="s">
        <v>188</v>
      </c>
      <c r="D106" s="23">
        <v>1</v>
      </c>
    </row>
    <row r="107" spans="1:4">
      <c r="A107" s="45">
        <v>45022</v>
      </c>
      <c r="B107" s="33" t="s">
        <v>188</v>
      </c>
      <c r="C107" s="33" t="s">
        <v>188</v>
      </c>
      <c r="D107" s="23">
        <v>1</v>
      </c>
    </row>
    <row r="108" spans="1:4">
      <c r="A108" s="45">
        <v>45021</v>
      </c>
      <c r="B108" s="33" t="s">
        <v>188</v>
      </c>
      <c r="C108" s="33" t="s">
        <v>188</v>
      </c>
      <c r="D108" s="23">
        <v>1</v>
      </c>
    </row>
    <row r="109" spans="1:4">
      <c r="A109" s="45">
        <v>45020</v>
      </c>
      <c r="B109" s="33" t="s">
        <v>188</v>
      </c>
      <c r="C109" s="33" t="s">
        <v>188</v>
      </c>
      <c r="D109" s="23">
        <v>1</v>
      </c>
    </row>
    <row r="110" spans="1:4">
      <c r="A110" s="45">
        <v>45019</v>
      </c>
      <c r="B110" s="33" t="s">
        <v>188</v>
      </c>
      <c r="C110" s="33" t="s">
        <v>188</v>
      </c>
      <c r="D110" s="23">
        <v>1</v>
      </c>
    </row>
    <row r="111" spans="1:4">
      <c r="A111" s="45">
        <v>45016</v>
      </c>
      <c r="B111" s="33" t="s">
        <v>188</v>
      </c>
      <c r="C111" s="33" t="s">
        <v>188</v>
      </c>
      <c r="D111" s="23">
        <v>1</v>
      </c>
    </row>
    <row r="112" spans="1:4">
      <c r="A112" s="45">
        <v>45015</v>
      </c>
      <c r="B112" s="33" t="s">
        <v>188</v>
      </c>
      <c r="C112" s="33" t="s">
        <v>188</v>
      </c>
      <c r="D112" s="23">
        <v>1</v>
      </c>
    </row>
    <row r="113" spans="1:4">
      <c r="A113" s="45">
        <v>45014</v>
      </c>
      <c r="B113" s="33" t="s">
        <v>188</v>
      </c>
      <c r="C113" s="33" t="s">
        <v>188</v>
      </c>
      <c r="D113" s="23">
        <v>1</v>
      </c>
    </row>
    <row r="114" spans="1:4">
      <c r="A114" s="45">
        <v>45013</v>
      </c>
      <c r="B114" s="33" t="s">
        <v>188</v>
      </c>
      <c r="C114" s="33" t="s">
        <v>188</v>
      </c>
      <c r="D114" s="23">
        <v>1</v>
      </c>
    </row>
    <row r="115" spans="1:4">
      <c r="A115" s="45">
        <v>45012</v>
      </c>
      <c r="B115" s="33" t="s">
        <v>188</v>
      </c>
      <c r="C115" s="33" t="s">
        <v>188</v>
      </c>
      <c r="D115" s="23">
        <v>1</v>
      </c>
    </row>
    <row r="116" spans="1:4">
      <c r="A116" s="45">
        <v>45009</v>
      </c>
      <c r="B116" s="33" t="s">
        <v>188</v>
      </c>
      <c r="C116" s="33" t="s">
        <v>188</v>
      </c>
      <c r="D116" s="23">
        <v>1</v>
      </c>
    </row>
    <row r="117" spans="1:4">
      <c r="A117" s="45">
        <v>45008</v>
      </c>
      <c r="B117" s="33" t="s">
        <v>188</v>
      </c>
      <c r="C117" s="33" t="s">
        <v>188</v>
      </c>
      <c r="D117" s="23">
        <v>1</v>
      </c>
    </row>
    <row r="118" spans="1:4">
      <c r="A118" s="45">
        <v>45007</v>
      </c>
      <c r="B118" s="33" t="s">
        <v>188</v>
      </c>
      <c r="C118" s="33" t="s">
        <v>188</v>
      </c>
      <c r="D118" s="23">
        <v>1</v>
      </c>
    </row>
    <row r="119" spans="1:4">
      <c r="A119" s="45">
        <v>45006</v>
      </c>
      <c r="B119" s="33" t="s">
        <v>188</v>
      </c>
      <c r="C119" s="33" t="s">
        <v>188</v>
      </c>
      <c r="D119" s="23">
        <v>1</v>
      </c>
    </row>
    <row r="120" spans="1:4">
      <c r="A120" s="45">
        <v>45005</v>
      </c>
      <c r="B120" s="33" t="s">
        <v>188</v>
      </c>
      <c r="C120" s="33" t="s">
        <v>188</v>
      </c>
      <c r="D120" s="23">
        <v>1</v>
      </c>
    </row>
    <row r="121" spans="1:4">
      <c r="A121" s="45">
        <v>45002</v>
      </c>
      <c r="B121" s="33" t="s">
        <v>188</v>
      </c>
      <c r="C121" s="33" t="s">
        <v>188</v>
      </c>
      <c r="D121" s="23">
        <v>1</v>
      </c>
    </row>
    <row r="122" spans="1:4">
      <c r="A122" s="45">
        <v>45001</v>
      </c>
      <c r="B122" s="33" t="s">
        <v>188</v>
      </c>
      <c r="C122" s="33" t="s">
        <v>188</v>
      </c>
      <c r="D122" s="23">
        <v>1</v>
      </c>
    </row>
    <row r="123" spans="1:4">
      <c r="A123" s="45">
        <v>45000</v>
      </c>
      <c r="B123" s="33" t="s">
        <v>188</v>
      </c>
      <c r="C123" s="33" t="s">
        <v>188</v>
      </c>
      <c r="D123" s="23">
        <v>1</v>
      </c>
    </row>
    <row r="124" spans="1:4">
      <c r="A124" s="45">
        <v>44999</v>
      </c>
      <c r="B124" s="33" t="s">
        <v>188</v>
      </c>
      <c r="C124" s="33" t="s">
        <v>188</v>
      </c>
      <c r="D124" s="23">
        <v>1</v>
      </c>
    </row>
    <row r="125" spans="1:4">
      <c r="A125" s="45">
        <v>44998</v>
      </c>
      <c r="B125" s="33" t="s">
        <v>188</v>
      </c>
      <c r="C125" s="33" t="s">
        <v>188</v>
      </c>
      <c r="D125" s="23">
        <v>1</v>
      </c>
    </row>
    <row r="126" spans="1:4">
      <c r="A126" s="45">
        <v>44995</v>
      </c>
      <c r="B126" s="33" t="s">
        <v>188</v>
      </c>
      <c r="C126" s="33" t="s">
        <v>188</v>
      </c>
      <c r="D126" s="23">
        <v>1</v>
      </c>
    </row>
    <row r="127" spans="1:4">
      <c r="A127" s="45">
        <v>44994</v>
      </c>
      <c r="B127" s="33" t="s">
        <v>188</v>
      </c>
      <c r="C127" s="33" t="s">
        <v>188</v>
      </c>
      <c r="D127" s="23">
        <v>1</v>
      </c>
    </row>
    <row r="128" spans="1:4">
      <c r="A128" s="45">
        <v>44993</v>
      </c>
      <c r="B128" s="33" t="s">
        <v>188</v>
      </c>
      <c r="C128" s="33" t="s">
        <v>188</v>
      </c>
      <c r="D128" s="23">
        <v>1</v>
      </c>
    </row>
    <row r="129" spans="1:4">
      <c r="A129" s="45">
        <v>44992</v>
      </c>
      <c r="B129" s="33" t="s">
        <v>188</v>
      </c>
      <c r="C129" s="33" t="s">
        <v>188</v>
      </c>
      <c r="D129" s="23">
        <v>1</v>
      </c>
    </row>
    <row r="130" spans="1:4">
      <c r="A130" s="45">
        <v>44991</v>
      </c>
      <c r="B130" s="33" t="s">
        <v>188</v>
      </c>
      <c r="C130" s="33" t="s">
        <v>188</v>
      </c>
      <c r="D130" s="23">
        <v>1</v>
      </c>
    </row>
    <row r="131" spans="1:4">
      <c r="A131" s="45">
        <v>44988</v>
      </c>
      <c r="B131" s="33" t="s">
        <v>188</v>
      </c>
      <c r="C131" s="33" t="s">
        <v>188</v>
      </c>
      <c r="D131" s="23">
        <v>1</v>
      </c>
    </row>
    <row r="132" spans="1:4">
      <c r="A132" s="45">
        <v>44987</v>
      </c>
      <c r="B132" s="33" t="s">
        <v>188</v>
      </c>
      <c r="C132" s="33" t="s">
        <v>188</v>
      </c>
      <c r="D132" s="23">
        <v>1</v>
      </c>
    </row>
    <row r="133" spans="1:4">
      <c r="A133" s="45">
        <v>44986</v>
      </c>
      <c r="B133" s="33" t="s">
        <v>188</v>
      </c>
      <c r="C133" s="33" t="s">
        <v>188</v>
      </c>
      <c r="D133" s="23">
        <v>1</v>
      </c>
    </row>
    <row r="134" spans="1:4">
      <c r="A134" s="45">
        <v>44985</v>
      </c>
      <c r="B134" s="33" t="s">
        <v>188</v>
      </c>
      <c r="C134" s="33" t="s">
        <v>188</v>
      </c>
      <c r="D134" s="23">
        <v>1</v>
      </c>
    </row>
    <row r="135" spans="1:4">
      <c r="A135" s="45">
        <v>44984</v>
      </c>
      <c r="B135" s="33" t="s">
        <v>188</v>
      </c>
      <c r="C135" s="33" t="s">
        <v>188</v>
      </c>
      <c r="D135" s="23">
        <v>1</v>
      </c>
    </row>
    <row r="136" spans="1:4">
      <c r="A136" s="45">
        <v>44981</v>
      </c>
      <c r="B136" s="33" t="s">
        <v>188</v>
      </c>
      <c r="C136" s="33" t="s">
        <v>188</v>
      </c>
      <c r="D136" s="23">
        <v>1</v>
      </c>
    </row>
    <row r="137" spans="1:4">
      <c r="A137" s="45">
        <v>44980</v>
      </c>
      <c r="B137" s="33" t="s">
        <v>188</v>
      </c>
      <c r="C137" s="33" t="s">
        <v>188</v>
      </c>
      <c r="D137" s="23">
        <v>1</v>
      </c>
    </row>
    <row r="138" spans="1:4">
      <c r="A138" s="45">
        <v>44979</v>
      </c>
      <c r="B138" s="33" t="s">
        <v>188</v>
      </c>
      <c r="C138" s="33" t="s">
        <v>188</v>
      </c>
      <c r="D138" s="23">
        <v>1</v>
      </c>
    </row>
    <row r="139" spans="1:4">
      <c r="A139" s="45">
        <v>44978</v>
      </c>
      <c r="B139" s="33" t="s">
        <v>188</v>
      </c>
      <c r="C139" s="33" t="s">
        <v>188</v>
      </c>
      <c r="D139" s="23">
        <v>1</v>
      </c>
    </row>
    <row r="140" spans="1:4">
      <c r="A140" s="45">
        <v>44977</v>
      </c>
      <c r="B140" s="33" t="s">
        <v>188</v>
      </c>
      <c r="C140" s="33" t="s">
        <v>188</v>
      </c>
      <c r="D140" s="23">
        <v>1</v>
      </c>
    </row>
    <row r="141" spans="1:4">
      <c r="A141" s="45">
        <v>44974</v>
      </c>
      <c r="B141" s="33" t="s">
        <v>188</v>
      </c>
      <c r="C141" s="33" t="s">
        <v>188</v>
      </c>
      <c r="D141" s="23">
        <v>1</v>
      </c>
    </row>
    <row r="142" spans="1:4">
      <c r="A142" s="45">
        <v>44973</v>
      </c>
      <c r="B142" s="33" t="s">
        <v>188</v>
      </c>
      <c r="C142" s="33" t="s">
        <v>188</v>
      </c>
      <c r="D142" s="23">
        <v>1</v>
      </c>
    </row>
    <row r="143" spans="1:4">
      <c r="A143" s="45">
        <v>44972</v>
      </c>
      <c r="B143" s="33" t="s">
        <v>188</v>
      </c>
      <c r="C143" s="33" t="s">
        <v>188</v>
      </c>
      <c r="D143" s="23">
        <v>1</v>
      </c>
    </row>
    <row r="144" spans="1:4">
      <c r="A144" s="45">
        <v>44971</v>
      </c>
      <c r="B144" s="33" t="s">
        <v>188</v>
      </c>
      <c r="C144" s="33" t="s">
        <v>188</v>
      </c>
      <c r="D144" s="23">
        <v>1</v>
      </c>
    </row>
    <row r="145" spans="1:4">
      <c r="A145" s="45">
        <v>44970</v>
      </c>
      <c r="B145" s="33" t="s">
        <v>188</v>
      </c>
      <c r="C145" s="33" t="s">
        <v>188</v>
      </c>
      <c r="D145" s="23">
        <v>1</v>
      </c>
    </row>
    <row r="146" spans="1:4">
      <c r="A146" s="45">
        <v>44967</v>
      </c>
      <c r="B146" s="33" t="s">
        <v>188</v>
      </c>
      <c r="C146" s="33" t="s">
        <v>188</v>
      </c>
      <c r="D146" s="23">
        <v>1</v>
      </c>
    </row>
    <row r="147" spans="1:4">
      <c r="A147" s="45">
        <v>44966</v>
      </c>
      <c r="B147" s="33" t="s">
        <v>188</v>
      </c>
      <c r="C147" s="33" t="s">
        <v>188</v>
      </c>
      <c r="D147" s="23">
        <v>1</v>
      </c>
    </row>
    <row r="148" spans="1:4">
      <c r="A148" s="45">
        <v>44965</v>
      </c>
      <c r="B148" s="33" t="s">
        <v>188</v>
      </c>
      <c r="C148" s="33" t="s">
        <v>188</v>
      </c>
      <c r="D148" s="23">
        <v>1</v>
      </c>
    </row>
    <row r="149" spans="1:4">
      <c r="A149" s="45">
        <v>44964</v>
      </c>
      <c r="B149" s="33" t="s">
        <v>188</v>
      </c>
      <c r="C149" s="33" t="s">
        <v>188</v>
      </c>
      <c r="D149" s="23">
        <v>1</v>
      </c>
    </row>
    <row r="150" spans="1:4">
      <c r="A150" s="45">
        <v>44963</v>
      </c>
      <c r="B150" s="33" t="s">
        <v>188</v>
      </c>
      <c r="C150" s="33" t="s">
        <v>188</v>
      </c>
      <c r="D150" s="23">
        <v>1</v>
      </c>
    </row>
    <row r="151" spans="1:4">
      <c r="A151" s="45">
        <v>44960</v>
      </c>
      <c r="B151" s="33" t="s">
        <v>188</v>
      </c>
      <c r="C151" s="33" t="s">
        <v>188</v>
      </c>
      <c r="D151" s="23">
        <v>1</v>
      </c>
    </row>
    <row r="152" spans="1:4">
      <c r="A152" s="45">
        <v>44959</v>
      </c>
      <c r="B152" s="33" t="s">
        <v>188</v>
      </c>
      <c r="C152" s="33" t="s">
        <v>188</v>
      </c>
      <c r="D152" s="23">
        <v>1</v>
      </c>
    </row>
    <row r="153" spans="1:4">
      <c r="A153" s="45">
        <v>44958</v>
      </c>
      <c r="B153" s="33" t="s">
        <v>188</v>
      </c>
      <c r="C153" s="33" t="s">
        <v>188</v>
      </c>
      <c r="D153" s="23">
        <v>1</v>
      </c>
    </row>
    <row r="154" spans="1:4">
      <c r="A154" s="45">
        <v>44957</v>
      </c>
      <c r="B154" s="33" t="s">
        <v>188</v>
      </c>
      <c r="C154" s="33" t="s">
        <v>188</v>
      </c>
      <c r="D154" s="23">
        <v>1</v>
      </c>
    </row>
    <row r="155" spans="1:4">
      <c r="A155" s="45">
        <v>44956</v>
      </c>
      <c r="B155" s="33" t="s">
        <v>188</v>
      </c>
      <c r="C155" s="33" t="s">
        <v>188</v>
      </c>
      <c r="D155" s="23">
        <v>1</v>
      </c>
    </row>
    <row r="156" spans="1:4">
      <c r="A156" s="45">
        <v>44953</v>
      </c>
      <c r="B156" s="33" t="s">
        <v>188</v>
      </c>
      <c r="C156" s="33" t="s">
        <v>188</v>
      </c>
      <c r="D156" s="23">
        <v>1</v>
      </c>
    </row>
    <row r="157" spans="1:4">
      <c r="A157" s="45">
        <v>44952</v>
      </c>
      <c r="B157" s="33" t="s">
        <v>188</v>
      </c>
      <c r="C157" s="33" t="s">
        <v>188</v>
      </c>
      <c r="D157" s="23">
        <v>1</v>
      </c>
    </row>
    <row r="158" spans="1:4">
      <c r="A158" s="45">
        <v>44951</v>
      </c>
      <c r="B158" s="33" t="s">
        <v>188</v>
      </c>
      <c r="C158" s="33" t="s">
        <v>188</v>
      </c>
      <c r="D158" s="23">
        <v>1</v>
      </c>
    </row>
    <row r="159" spans="1:4">
      <c r="A159" s="45">
        <v>44950</v>
      </c>
      <c r="B159" s="33" t="s">
        <v>188</v>
      </c>
      <c r="C159" s="33" t="s">
        <v>188</v>
      </c>
      <c r="D159" s="23">
        <v>1</v>
      </c>
    </row>
    <row r="160" spans="1:4">
      <c r="A160" s="45">
        <v>44949</v>
      </c>
      <c r="B160" s="33" t="s">
        <v>188</v>
      </c>
      <c r="C160" s="33" t="s">
        <v>188</v>
      </c>
      <c r="D160" s="23">
        <v>1</v>
      </c>
    </row>
    <row r="161" spans="1:4">
      <c r="A161" s="45">
        <v>44946</v>
      </c>
      <c r="B161" s="33" t="s">
        <v>188</v>
      </c>
      <c r="C161" s="33" t="s">
        <v>188</v>
      </c>
      <c r="D161" s="23">
        <v>1</v>
      </c>
    </row>
    <row r="162" spans="1:4">
      <c r="A162" s="45">
        <v>44945</v>
      </c>
      <c r="B162" s="33" t="s">
        <v>188</v>
      </c>
      <c r="C162" s="33" t="s">
        <v>188</v>
      </c>
      <c r="D162" s="23">
        <v>1</v>
      </c>
    </row>
    <row r="163" spans="1:4">
      <c r="A163" s="45">
        <v>44944</v>
      </c>
      <c r="B163" s="33" t="s">
        <v>188</v>
      </c>
      <c r="C163" s="33" t="s">
        <v>188</v>
      </c>
      <c r="D163" s="23">
        <v>1</v>
      </c>
    </row>
    <row r="164" spans="1:4">
      <c r="A164" s="45">
        <v>44943</v>
      </c>
      <c r="B164" s="33" t="s">
        <v>188</v>
      </c>
      <c r="C164" s="33" t="s">
        <v>188</v>
      </c>
      <c r="D164" s="23">
        <v>1</v>
      </c>
    </row>
    <row r="165" spans="1:4">
      <c r="A165" s="45">
        <v>44942</v>
      </c>
      <c r="B165" s="33" t="s">
        <v>188</v>
      </c>
      <c r="C165" s="33" t="s">
        <v>188</v>
      </c>
      <c r="D165" s="23">
        <v>1</v>
      </c>
    </row>
    <row r="166" spans="1:4">
      <c r="A166" s="45">
        <v>44939</v>
      </c>
      <c r="B166" s="33" t="s">
        <v>188</v>
      </c>
      <c r="C166" s="33" t="s">
        <v>188</v>
      </c>
      <c r="D166" s="23">
        <v>1</v>
      </c>
    </row>
    <row r="167" spans="1:4">
      <c r="A167" s="45">
        <v>44938</v>
      </c>
      <c r="B167" s="33" t="s">
        <v>188</v>
      </c>
      <c r="C167" s="33" t="s">
        <v>188</v>
      </c>
      <c r="D167" s="23">
        <v>1</v>
      </c>
    </row>
    <row r="168" spans="1:4">
      <c r="A168" s="45">
        <v>44937</v>
      </c>
      <c r="B168" s="33" t="s">
        <v>188</v>
      </c>
      <c r="C168" s="33" t="s">
        <v>188</v>
      </c>
      <c r="D168" s="23">
        <v>1</v>
      </c>
    </row>
    <row r="169" spans="1:4">
      <c r="A169" s="45">
        <v>44936</v>
      </c>
      <c r="B169" s="33" t="s">
        <v>188</v>
      </c>
      <c r="C169" s="33" t="s">
        <v>188</v>
      </c>
      <c r="D169" s="23">
        <v>1</v>
      </c>
    </row>
    <row r="170" spans="1:4">
      <c r="A170" s="45">
        <v>44935</v>
      </c>
      <c r="B170" s="33" t="s">
        <v>188</v>
      </c>
      <c r="C170" s="33" t="s">
        <v>188</v>
      </c>
      <c r="D170" s="23">
        <v>1</v>
      </c>
    </row>
    <row r="171" spans="1:4">
      <c r="A171" s="45">
        <v>44932</v>
      </c>
      <c r="B171" s="33" t="s">
        <v>188</v>
      </c>
      <c r="C171" s="33" t="s">
        <v>188</v>
      </c>
      <c r="D171" s="23">
        <v>1</v>
      </c>
    </row>
    <row r="172" spans="1:4">
      <c r="A172" s="45">
        <v>44931</v>
      </c>
      <c r="B172" s="33" t="s">
        <v>188</v>
      </c>
      <c r="C172" s="33" t="s">
        <v>188</v>
      </c>
      <c r="D172" s="23">
        <v>1</v>
      </c>
    </row>
    <row r="173" spans="1:4">
      <c r="A173" s="45">
        <v>44930</v>
      </c>
      <c r="B173" s="33" t="s">
        <v>188</v>
      </c>
      <c r="C173" s="33" t="s">
        <v>188</v>
      </c>
      <c r="D173" s="23">
        <v>1</v>
      </c>
    </row>
    <row r="174" spans="1:4">
      <c r="A174" s="45">
        <v>44929</v>
      </c>
      <c r="B174" s="33" t="s">
        <v>188</v>
      </c>
      <c r="C174" s="33" t="s">
        <v>188</v>
      </c>
      <c r="D174" s="23">
        <v>1</v>
      </c>
    </row>
    <row r="175" spans="1:4">
      <c r="A175" s="45">
        <v>44928</v>
      </c>
      <c r="B175" s="33" t="s">
        <v>188</v>
      </c>
      <c r="C175" s="33" t="s">
        <v>188</v>
      </c>
      <c r="D175" s="23">
        <v>1</v>
      </c>
    </row>
    <row r="176" spans="1:4">
      <c r="A176" s="45">
        <v>44925</v>
      </c>
      <c r="B176" s="33" t="s">
        <v>188</v>
      </c>
      <c r="C176" s="33" t="s">
        <v>188</v>
      </c>
      <c r="D176" s="23">
        <v>1</v>
      </c>
    </row>
    <row r="177" spans="1:4">
      <c r="A177" s="45">
        <v>44924</v>
      </c>
      <c r="B177" s="33" t="s">
        <v>188</v>
      </c>
      <c r="C177" s="33" t="s">
        <v>188</v>
      </c>
      <c r="D177" s="23">
        <v>1</v>
      </c>
    </row>
    <row r="178" spans="1:4">
      <c r="A178" s="45">
        <v>44923</v>
      </c>
      <c r="B178" s="33" t="s">
        <v>188</v>
      </c>
      <c r="C178" s="33" t="s">
        <v>188</v>
      </c>
      <c r="D178" s="23">
        <v>1</v>
      </c>
    </row>
    <row r="179" spans="1:4">
      <c r="A179" s="45">
        <v>44922</v>
      </c>
      <c r="B179" s="33" t="s">
        <v>188</v>
      </c>
      <c r="C179" s="33" t="s">
        <v>188</v>
      </c>
      <c r="D179" s="23">
        <v>1</v>
      </c>
    </row>
    <row r="180" spans="1:4">
      <c r="A180" s="45">
        <v>44921</v>
      </c>
      <c r="B180" s="33" t="s">
        <v>188</v>
      </c>
      <c r="C180" s="33" t="s">
        <v>188</v>
      </c>
      <c r="D180" s="23">
        <v>1</v>
      </c>
    </row>
    <row r="181" spans="1:4">
      <c r="A181" s="45">
        <v>44918</v>
      </c>
      <c r="B181" s="33" t="s">
        <v>188</v>
      </c>
      <c r="C181" s="33" t="s">
        <v>188</v>
      </c>
      <c r="D181" s="23">
        <v>1</v>
      </c>
    </row>
    <row r="182" spans="1:4">
      <c r="A182" s="45">
        <v>44917</v>
      </c>
      <c r="B182" s="33" t="s">
        <v>188</v>
      </c>
      <c r="C182" s="33" t="s">
        <v>188</v>
      </c>
      <c r="D182" s="23">
        <v>1</v>
      </c>
    </row>
    <row r="183" spans="1:4">
      <c r="A183" s="45">
        <v>44916</v>
      </c>
      <c r="B183" s="33" t="s">
        <v>188</v>
      </c>
      <c r="C183" s="33" t="s">
        <v>188</v>
      </c>
      <c r="D183" s="23">
        <v>1</v>
      </c>
    </row>
    <row r="184" spans="1:4">
      <c r="A184" s="45">
        <v>44915</v>
      </c>
      <c r="B184" s="33" t="s">
        <v>188</v>
      </c>
      <c r="C184" s="33" t="s">
        <v>188</v>
      </c>
      <c r="D184" s="23">
        <v>1</v>
      </c>
    </row>
    <row r="185" spans="1:4">
      <c r="A185" s="45">
        <v>44914</v>
      </c>
      <c r="B185" s="33" t="s">
        <v>188</v>
      </c>
      <c r="C185" s="33" t="s">
        <v>188</v>
      </c>
      <c r="D185" s="23">
        <v>1</v>
      </c>
    </row>
    <row r="186" spans="1:4">
      <c r="A186" s="45">
        <v>44911</v>
      </c>
      <c r="B186" s="33" t="s">
        <v>188</v>
      </c>
      <c r="C186" s="33" t="s">
        <v>188</v>
      </c>
      <c r="D186" s="23">
        <v>1</v>
      </c>
    </row>
    <row r="187" spans="1:4">
      <c r="A187" s="45">
        <v>44910</v>
      </c>
      <c r="B187" s="33" t="s">
        <v>188</v>
      </c>
      <c r="C187" s="33" t="s">
        <v>188</v>
      </c>
      <c r="D187" s="23">
        <v>1</v>
      </c>
    </row>
    <row r="188" spans="1:4">
      <c r="A188" s="45">
        <v>44909</v>
      </c>
      <c r="B188" s="33" t="s">
        <v>188</v>
      </c>
      <c r="C188" s="33" t="s">
        <v>188</v>
      </c>
      <c r="D188" s="23">
        <v>1</v>
      </c>
    </row>
    <row r="189" spans="1:4">
      <c r="A189" s="45">
        <v>44908</v>
      </c>
      <c r="B189" s="33" t="s">
        <v>188</v>
      </c>
      <c r="C189" s="33" t="s">
        <v>188</v>
      </c>
      <c r="D189" s="23">
        <v>1</v>
      </c>
    </row>
    <row r="190" spans="1:4">
      <c r="A190" s="45">
        <v>44907</v>
      </c>
      <c r="B190" s="33" t="s">
        <v>188</v>
      </c>
      <c r="C190" s="33" t="s">
        <v>188</v>
      </c>
      <c r="D190" s="23">
        <v>1</v>
      </c>
    </row>
    <row r="191" spans="1:4">
      <c r="A191" s="45">
        <v>44904</v>
      </c>
      <c r="B191" s="33" t="s">
        <v>188</v>
      </c>
      <c r="C191" s="33" t="s">
        <v>188</v>
      </c>
      <c r="D191" s="23">
        <v>1</v>
      </c>
    </row>
    <row r="192" spans="1:4">
      <c r="A192" s="45">
        <v>44903</v>
      </c>
      <c r="B192" s="33" t="s">
        <v>188</v>
      </c>
      <c r="C192" s="33" t="s">
        <v>188</v>
      </c>
      <c r="D192" s="23">
        <v>1</v>
      </c>
    </row>
    <row r="193" spans="1:4">
      <c r="A193" s="45">
        <v>44902</v>
      </c>
      <c r="B193" s="33" t="s">
        <v>188</v>
      </c>
      <c r="C193" s="33" t="s">
        <v>188</v>
      </c>
      <c r="D193" s="23">
        <v>1</v>
      </c>
    </row>
    <row r="194" spans="1:4">
      <c r="A194" s="45">
        <v>44901</v>
      </c>
      <c r="B194" s="33" t="s">
        <v>188</v>
      </c>
      <c r="C194" s="33" t="s">
        <v>188</v>
      </c>
      <c r="D194" s="23">
        <v>1</v>
      </c>
    </row>
    <row r="195" spans="1:4">
      <c r="A195" s="45">
        <v>44900</v>
      </c>
      <c r="B195" s="33" t="s">
        <v>188</v>
      </c>
      <c r="C195" s="33" t="s">
        <v>188</v>
      </c>
      <c r="D195" s="23">
        <v>1</v>
      </c>
    </row>
    <row r="196" spans="1:4">
      <c r="A196" s="45">
        <v>44897</v>
      </c>
      <c r="B196" s="33" t="s">
        <v>188</v>
      </c>
      <c r="C196" s="33" t="s">
        <v>188</v>
      </c>
      <c r="D196" s="23">
        <v>1</v>
      </c>
    </row>
    <row r="197" spans="1:4">
      <c r="A197" s="45">
        <v>44896</v>
      </c>
      <c r="B197" s="33" t="s">
        <v>188</v>
      </c>
      <c r="C197" s="33" t="s">
        <v>188</v>
      </c>
      <c r="D197" s="23">
        <v>1</v>
      </c>
    </row>
    <row r="198" spans="1:4">
      <c r="A198" s="45">
        <v>44895</v>
      </c>
      <c r="B198" s="33" t="s">
        <v>188</v>
      </c>
      <c r="C198" s="33" t="s">
        <v>188</v>
      </c>
      <c r="D198" s="23">
        <v>1</v>
      </c>
    </row>
    <row r="199" spans="1:4">
      <c r="A199" s="45">
        <v>44894</v>
      </c>
      <c r="B199" s="33" t="s">
        <v>188</v>
      </c>
      <c r="C199" s="33" t="s">
        <v>188</v>
      </c>
      <c r="D199" s="23">
        <v>1</v>
      </c>
    </row>
    <row r="200" spans="1:4">
      <c r="A200" s="45">
        <v>44893</v>
      </c>
      <c r="B200" s="33" t="s">
        <v>188</v>
      </c>
      <c r="C200" s="33" t="s">
        <v>188</v>
      </c>
      <c r="D200" s="23">
        <v>1</v>
      </c>
    </row>
    <row r="201" spans="1:4">
      <c r="A201" s="45">
        <v>44890</v>
      </c>
      <c r="B201" s="33" t="s">
        <v>188</v>
      </c>
      <c r="C201" s="33" t="s">
        <v>188</v>
      </c>
      <c r="D201" s="23">
        <v>1</v>
      </c>
    </row>
    <row r="202" spans="1:4">
      <c r="A202" s="45">
        <v>44889</v>
      </c>
      <c r="B202" s="33" t="s">
        <v>188</v>
      </c>
      <c r="C202" s="33" t="s">
        <v>188</v>
      </c>
      <c r="D202" s="23">
        <v>1</v>
      </c>
    </row>
    <row r="203" spans="1:4">
      <c r="A203" s="45">
        <v>44888</v>
      </c>
      <c r="B203" s="33" t="s">
        <v>188</v>
      </c>
      <c r="C203" s="33" t="s">
        <v>188</v>
      </c>
      <c r="D203" s="23">
        <v>1</v>
      </c>
    </row>
    <row r="204" spans="1:4">
      <c r="A204" s="45">
        <v>44887</v>
      </c>
      <c r="B204" s="33" t="s">
        <v>188</v>
      </c>
      <c r="C204" s="33" t="s">
        <v>188</v>
      </c>
      <c r="D204" s="23">
        <v>1</v>
      </c>
    </row>
    <row r="205" spans="1:4">
      <c r="A205" s="45">
        <v>44886</v>
      </c>
      <c r="B205" s="33" t="s">
        <v>188</v>
      </c>
      <c r="C205" s="33" t="s">
        <v>188</v>
      </c>
      <c r="D205" s="23">
        <v>1</v>
      </c>
    </row>
    <row r="206" spans="1:4">
      <c r="A206" s="45">
        <v>44883</v>
      </c>
      <c r="B206" s="33" t="s">
        <v>188</v>
      </c>
      <c r="C206" s="33" t="s">
        <v>188</v>
      </c>
      <c r="D206" s="23">
        <v>1</v>
      </c>
    </row>
    <row r="207" spans="1:4">
      <c r="A207" s="45">
        <v>44882</v>
      </c>
      <c r="B207" s="33" t="s">
        <v>188</v>
      </c>
      <c r="C207" s="33" t="s">
        <v>188</v>
      </c>
      <c r="D207" s="23">
        <v>1</v>
      </c>
    </row>
    <row r="208" spans="1:4">
      <c r="A208" s="45">
        <v>44881</v>
      </c>
      <c r="B208" s="33" t="s">
        <v>188</v>
      </c>
      <c r="C208" s="33" t="s">
        <v>188</v>
      </c>
      <c r="D208" s="23">
        <v>1</v>
      </c>
    </row>
    <row r="209" spans="1:4">
      <c r="A209" s="45">
        <v>44880</v>
      </c>
      <c r="B209" s="33" t="s">
        <v>188</v>
      </c>
      <c r="C209" s="33" t="s">
        <v>188</v>
      </c>
      <c r="D209" s="23">
        <v>1</v>
      </c>
    </row>
    <row r="210" spans="1:4">
      <c r="A210" s="45">
        <v>44879</v>
      </c>
      <c r="B210" s="33" t="s">
        <v>188</v>
      </c>
      <c r="C210" s="33" t="s">
        <v>188</v>
      </c>
      <c r="D210" s="23">
        <v>1</v>
      </c>
    </row>
    <row r="211" spans="1:4">
      <c r="A211" s="45">
        <v>44876</v>
      </c>
      <c r="B211" s="33" t="s">
        <v>188</v>
      </c>
      <c r="C211" s="33" t="s">
        <v>188</v>
      </c>
      <c r="D211" s="23">
        <v>1</v>
      </c>
    </row>
    <row r="212" spans="1:4">
      <c r="A212" s="45">
        <v>44875</v>
      </c>
      <c r="B212" s="33" t="s">
        <v>188</v>
      </c>
      <c r="C212" s="33" t="s">
        <v>188</v>
      </c>
      <c r="D212" s="23">
        <v>1</v>
      </c>
    </row>
    <row r="213" spans="1:4">
      <c r="A213" s="45">
        <v>44874</v>
      </c>
      <c r="B213" s="33" t="s">
        <v>188</v>
      </c>
      <c r="C213" s="33" t="s">
        <v>188</v>
      </c>
      <c r="D213" s="23">
        <v>1</v>
      </c>
    </row>
    <row r="214" spans="1:4">
      <c r="A214" s="45">
        <v>44873</v>
      </c>
      <c r="B214" s="33" t="s">
        <v>188</v>
      </c>
      <c r="C214" s="33" t="s">
        <v>188</v>
      </c>
      <c r="D214" s="23">
        <v>1</v>
      </c>
    </row>
    <row r="215" spans="1:4">
      <c r="A215" s="45">
        <v>44872</v>
      </c>
      <c r="B215" s="33" t="s">
        <v>188</v>
      </c>
      <c r="C215" s="33" t="s">
        <v>188</v>
      </c>
      <c r="D215" s="23">
        <v>1</v>
      </c>
    </row>
    <row r="216" spans="1:4">
      <c r="A216" s="45">
        <v>44869</v>
      </c>
      <c r="B216" s="33" t="s">
        <v>188</v>
      </c>
      <c r="C216" s="33" t="s">
        <v>188</v>
      </c>
      <c r="D216" s="23">
        <v>1</v>
      </c>
    </row>
    <row r="217" spans="1:4">
      <c r="A217" s="45">
        <v>44868</v>
      </c>
      <c r="B217" s="33" t="s">
        <v>188</v>
      </c>
      <c r="C217" s="33" t="s">
        <v>188</v>
      </c>
      <c r="D217" s="23">
        <v>1</v>
      </c>
    </row>
    <row r="218" spans="1:4">
      <c r="A218" s="45">
        <v>44867</v>
      </c>
      <c r="B218" s="33" t="s">
        <v>188</v>
      </c>
      <c r="C218" s="33" t="s">
        <v>188</v>
      </c>
      <c r="D218" s="23">
        <v>1</v>
      </c>
    </row>
    <row r="219" spans="1:4">
      <c r="A219" s="45">
        <v>44866</v>
      </c>
      <c r="B219" s="33" t="s">
        <v>188</v>
      </c>
      <c r="C219" s="33" t="s">
        <v>188</v>
      </c>
      <c r="D219" s="23">
        <v>1</v>
      </c>
    </row>
    <row r="220" spans="1:4">
      <c r="A220" s="45">
        <v>44865</v>
      </c>
      <c r="B220" s="33" t="s">
        <v>188</v>
      </c>
      <c r="C220" s="33" t="s">
        <v>188</v>
      </c>
      <c r="D220" s="23">
        <v>1</v>
      </c>
    </row>
    <row r="221" spans="1:4">
      <c r="A221" s="45">
        <v>44862</v>
      </c>
      <c r="B221" s="33" t="s">
        <v>188</v>
      </c>
      <c r="C221" s="33" t="s">
        <v>188</v>
      </c>
      <c r="D221" s="23">
        <v>1</v>
      </c>
    </row>
    <row r="222" spans="1:4">
      <c r="A222" s="45">
        <v>44861</v>
      </c>
      <c r="B222" s="33" t="s">
        <v>188</v>
      </c>
      <c r="C222" s="33" t="s">
        <v>188</v>
      </c>
      <c r="D222" s="23">
        <v>1</v>
      </c>
    </row>
    <row r="223" spans="1:4">
      <c r="A223" s="45">
        <v>44860</v>
      </c>
      <c r="B223" s="33" t="s">
        <v>188</v>
      </c>
      <c r="C223" s="33" t="s">
        <v>188</v>
      </c>
      <c r="D223" s="23">
        <v>1</v>
      </c>
    </row>
    <row r="224" spans="1:4">
      <c r="A224" s="45">
        <v>44859</v>
      </c>
      <c r="B224" s="33" t="s">
        <v>188</v>
      </c>
      <c r="C224" s="33" t="s">
        <v>188</v>
      </c>
      <c r="D224" s="23">
        <v>1</v>
      </c>
    </row>
    <row r="225" spans="1:4">
      <c r="A225" s="45">
        <v>44858</v>
      </c>
      <c r="B225" s="33" t="s">
        <v>188</v>
      </c>
      <c r="C225" s="33" t="s">
        <v>188</v>
      </c>
      <c r="D225" s="23">
        <v>1</v>
      </c>
    </row>
    <row r="226" spans="1:4">
      <c r="A226" s="45">
        <v>44855</v>
      </c>
      <c r="B226" s="33" t="s">
        <v>188</v>
      </c>
      <c r="C226" s="33" t="s">
        <v>188</v>
      </c>
      <c r="D226" s="23">
        <v>1</v>
      </c>
    </row>
    <row r="227" spans="1:4">
      <c r="A227" s="45">
        <v>44854</v>
      </c>
      <c r="B227" s="33" t="s">
        <v>188</v>
      </c>
      <c r="C227" s="33" t="s">
        <v>188</v>
      </c>
      <c r="D227" s="23">
        <v>1</v>
      </c>
    </row>
    <row r="228" spans="1:4">
      <c r="A228" s="45">
        <v>44853</v>
      </c>
      <c r="B228" s="33" t="s">
        <v>188</v>
      </c>
      <c r="C228" s="33" t="s">
        <v>188</v>
      </c>
      <c r="D228" s="23">
        <v>1</v>
      </c>
    </row>
    <row r="229" spans="1:4">
      <c r="A229" s="45">
        <v>44852</v>
      </c>
      <c r="B229" s="33" t="s">
        <v>188</v>
      </c>
      <c r="C229" s="33" t="s">
        <v>188</v>
      </c>
      <c r="D229" s="23">
        <v>1</v>
      </c>
    </row>
    <row r="230" spans="1:4">
      <c r="A230" s="45">
        <v>44851</v>
      </c>
      <c r="B230" s="33" t="s">
        <v>188</v>
      </c>
      <c r="C230" s="33" t="s">
        <v>188</v>
      </c>
      <c r="D230" s="23">
        <v>1</v>
      </c>
    </row>
    <row r="231" spans="1:4">
      <c r="A231" s="45">
        <v>44848</v>
      </c>
      <c r="B231" s="33" t="s">
        <v>188</v>
      </c>
      <c r="C231" s="33" t="s">
        <v>188</v>
      </c>
      <c r="D231" s="23">
        <v>1</v>
      </c>
    </row>
    <row r="232" spans="1:4">
      <c r="A232" s="45">
        <v>44847</v>
      </c>
      <c r="B232" s="33" t="s">
        <v>188</v>
      </c>
      <c r="C232" s="33" t="s">
        <v>188</v>
      </c>
      <c r="D232" s="23">
        <v>1</v>
      </c>
    </row>
    <row r="233" spans="1:4">
      <c r="A233" s="45">
        <v>44846</v>
      </c>
      <c r="B233" s="33" t="s">
        <v>188</v>
      </c>
      <c r="C233" s="33" t="s">
        <v>188</v>
      </c>
      <c r="D233" s="23">
        <v>1</v>
      </c>
    </row>
    <row r="234" spans="1:4">
      <c r="A234" s="45">
        <v>44845</v>
      </c>
      <c r="B234" s="33" t="s">
        <v>188</v>
      </c>
      <c r="C234" s="33" t="s">
        <v>188</v>
      </c>
      <c r="D234" s="23">
        <v>1</v>
      </c>
    </row>
    <row r="235" spans="1:4">
      <c r="A235" s="45">
        <v>44844</v>
      </c>
      <c r="B235" s="33" t="s">
        <v>188</v>
      </c>
      <c r="C235" s="33" t="s">
        <v>188</v>
      </c>
      <c r="D235" s="23">
        <v>1</v>
      </c>
    </row>
    <row r="236" spans="1:4">
      <c r="A236" s="45">
        <v>44841</v>
      </c>
      <c r="B236" s="33" t="s">
        <v>188</v>
      </c>
      <c r="C236" s="33" t="s">
        <v>188</v>
      </c>
      <c r="D236" s="23">
        <v>1</v>
      </c>
    </row>
    <row r="237" spans="1:4">
      <c r="A237" s="45">
        <v>44840</v>
      </c>
      <c r="B237" s="33" t="s">
        <v>188</v>
      </c>
      <c r="C237" s="33" t="s">
        <v>188</v>
      </c>
      <c r="D237" s="23">
        <v>1</v>
      </c>
    </row>
    <row r="238" spans="1:4">
      <c r="A238" s="45">
        <v>44839</v>
      </c>
      <c r="B238" s="33" t="s">
        <v>188</v>
      </c>
      <c r="C238" s="33" t="s">
        <v>188</v>
      </c>
      <c r="D238" s="23">
        <v>1</v>
      </c>
    </row>
    <row r="239" spans="1:4">
      <c r="A239" s="45">
        <v>44838</v>
      </c>
      <c r="B239" s="33" t="s">
        <v>188</v>
      </c>
      <c r="C239" s="33" t="s">
        <v>188</v>
      </c>
      <c r="D239" s="23">
        <v>1</v>
      </c>
    </row>
    <row r="240" spans="1:4">
      <c r="A240" s="45">
        <v>44837</v>
      </c>
      <c r="B240" s="33" t="s">
        <v>188</v>
      </c>
      <c r="C240" s="33" t="s">
        <v>188</v>
      </c>
      <c r="D240" s="23">
        <v>1</v>
      </c>
    </row>
    <row r="241" spans="1:4">
      <c r="A241" s="45">
        <v>44834</v>
      </c>
      <c r="B241" s="33" t="s">
        <v>188</v>
      </c>
      <c r="C241" s="33" t="s">
        <v>188</v>
      </c>
      <c r="D241" s="23">
        <v>1</v>
      </c>
    </row>
    <row r="242" spans="1:4">
      <c r="A242" s="45">
        <v>44833</v>
      </c>
      <c r="B242" s="33" t="s">
        <v>188</v>
      </c>
      <c r="C242" s="33" t="s">
        <v>188</v>
      </c>
      <c r="D242" s="23">
        <v>1</v>
      </c>
    </row>
    <row r="243" spans="1:4">
      <c r="A243" s="45">
        <v>44832</v>
      </c>
      <c r="B243" s="33" t="s">
        <v>188</v>
      </c>
      <c r="C243" s="33" t="s">
        <v>188</v>
      </c>
      <c r="D243" s="23">
        <v>1</v>
      </c>
    </row>
    <row r="244" spans="1:4">
      <c r="A244" s="45">
        <v>44831</v>
      </c>
      <c r="B244" s="33" t="s">
        <v>188</v>
      </c>
      <c r="C244" s="33" t="s">
        <v>188</v>
      </c>
      <c r="D244" s="23">
        <v>1</v>
      </c>
    </row>
    <row r="245" spans="1:4">
      <c r="A245" s="45">
        <v>44830</v>
      </c>
      <c r="B245" s="33" t="s">
        <v>188</v>
      </c>
      <c r="C245" s="33" t="s">
        <v>188</v>
      </c>
      <c r="D245" s="23">
        <v>1</v>
      </c>
    </row>
    <row r="246" spans="1:4">
      <c r="A246" s="45">
        <v>44827</v>
      </c>
      <c r="B246" s="33" t="s">
        <v>188</v>
      </c>
      <c r="C246" s="33" t="s">
        <v>188</v>
      </c>
      <c r="D246" s="23">
        <v>1</v>
      </c>
    </row>
    <row r="247" spans="1:4">
      <c r="A247" s="45">
        <v>44826</v>
      </c>
      <c r="B247" s="33" t="s">
        <v>188</v>
      </c>
      <c r="C247" s="33" t="s">
        <v>188</v>
      </c>
      <c r="D247" s="23">
        <v>1</v>
      </c>
    </row>
    <row r="248" spans="1:4">
      <c r="A248" s="45">
        <v>44825</v>
      </c>
      <c r="B248" s="33" t="s">
        <v>188</v>
      </c>
      <c r="C248" s="33" t="s">
        <v>188</v>
      </c>
      <c r="D248" s="23">
        <v>1</v>
      </c>
    </row>
    <row r="249" spans="1:4">
      <c r="A249" s="45">
        <v>44824</v>
      </c>
      <c r="B249" s="33" t="s">
        <v>188</v>
      </c>
      <c r="C249" s="33" t="s">
        <v>188</v>
      </c>
      <c r="D249" s="23">
        <v>1</v>
      </c>
    </row>
    <row r="250" spans="1:4">
      <c r="A250" s="45">
        <v>44823</v>
      </c>
      <c r="B250" s="33" t="s">
        <v>188</v>
      </c>
      <c r="C250" s="33" t="s">
        <v>188</v>
      </c>
      <c r="D250" s="23">
        <v>1</v>
      </c>
    </row>
    <row r="251" spans="1:4">
      <c r="A251" s="45">
        <v>44820</v>
      </c>
      <c r="B251" s="33" t="s">
        <v>188</v>
      </c>
      <c r="C251" s="33" t="s">
        <v>188</v>
      </c>
      <c r="D251" s="23">
        <v>1</v>
      </c>
    </row>
    <row r="252" spans="1:4">
      <c r="A252" s="45">
        <v>44819</v>
      </c>
      <c r="B252" s="33" t="s">
        <v>188</v>
      </c>
      <c r="C252" s="33" t="s">
        <v>188</v>
      </c>
      <c r="D252" s="23">
        <v>1</v>
      </c>
    </row>
    <row r="253" spans="1:4">
      <c r="A253" s="45">
        <v>45169</v>
      </c>
      <c r="B253" s="33" t="s">
        <v>189</v>
      </c>
      <c r="C253" s="33" t="s">
        <v>188</v>
      </c>
      <c r="D253" s="23">
        <v>83.086</v>
      </c>
    </row>
    <row r="254" spans="1:4">
      <c r="A254" s="45">
        <v>45168</v>
      </c>
      <c r="B254" s="33" t="s">
        <v>189</v>
      </c>
      <c r="C254" s="33" t="s">
        <v>188</v>
      </c>
      <c r="D254" s="23">
        <v>83.069</v>
      </c>
    </row>
    <row r="255" spans="1:4">
      <c r="A255" s="45">
        <v>45167</v>
      </c>
      <c r="B255" s="33" t="s">
        <v>189</v>
      </c>
      <c r="C255" s="33" t="s">
        <v>188</v>
      </c>
      <c r="D255" s="23">
        <v>83.01</v>
      </c>
    </row>
    <row r="256" spans="1:4">
      <c r="A256" s="45">
        <v>45166</v>
      </c>
      <c r="B256" s="33" t="s">
        <v>189</v>
      </c>
      <c r="C256" s="33" t="s">
        <v>188</v>
      </c>
      <c r="D256" s="23">
        <v>82.934</v>
      </c>
    </row>
    <row r="257" spans="1:4">
      <c r="A257" s="45">
        <v>45163</v>
      </c>
      <c r="B257" s="33" t="s">
        <v>189</v>
      </c>
      <c r="C257" s="33" t="s">
        <v>188</v>
      </c>
      <c r="D257" s="23">
        <v>82.85</v>
      </c>
    </row>
    <row r="258" spans="1:4">
      <c r="A258" s="45">
        <v>45162</v>
      </c>
      <c r="B258" s="33" t="s">
        <v>189</v>
      </c>
      <c r="C258" s="33" t="s">
        <v>188</v>
      </c>
      <c r="D258" s="23">
        <v>82.9</v>
      </c>
    </row>
    <row r="259" spans="1:4">
      <c r="A259" s="45">
        <v>45161</v>
      </c>
      <c r="B259" s="33" t="s">
        <v>189</v>
      </c>
      <c r="C259" s="33" t="s">
        <v>188</v>
      </c>
      <c r="D259" s="23">
        <v>83.004</v>
      </c>
    </row>
    <row r="260" spans="1:4">
      <c r="A260" s="45">
        <v>45160</v>
      </c>
      <c r="B260" s="33" t="s">
        <v>189</v>
      </c>
      <c r="C260" s="33" t="s">
        <v>188</v>
      </c>
      <c r="D260" s="23">
        <v>83.15</v>
      </c>
    </row>
    <row r="261" spans="1:4">
      <c r="A261" s="45">
        <v>45159</v>
      </c>
      <c r="B261" s="33" t="s">
        <v>189</v>
      </c>
      <c r="C261" s="33" t="s">
        <v>188</v>
      </c>
      <c r="D261" s="23">
        <v>83.197</v>
      </c>
    </row>
    <row r="262" spans="1:4">
      <c r="A262" s="45">
        <v>45156</v>
      </c>
      <c r="B262" s="33" t="s">
        <v>189</v>
      </c>
      <c r="C262" s="33" t="s">
        <v>188</v>
      </c>
      <c r="D262" s="23">
        <v>83.033</v>
      </c>
    </row>
    <row r="263" spans="1:4">
      <c r="A263" s="45">
        <v>45155</v>
      </c>
      <c r="B263" s="33" t="s">
        <v>189</v>
      </c>
      <c r="C263" s="33" t="s">
        <v>188</v>
      </c>
      <c r="D263" s="23">
        <v>82.715</v>
      </c>
    </row>
    <row r="264" spans="1:4">
      <c r="A264" s="45">
        <v>45154</v>
      </c>
      <c r="B264" s="33" t="s">
        <v>189</v>
      </c>
      <c r="C264" s="33" t="s">
        <v>188</v>
      </c>
      <c r="D264" s="23">
        <v>82.689</v>
      </c>
    </row>
    <row r="265" spans="1:4">
      <c r="A265" s="45">
        <v>45153</v>
      </c>
      <c r="B265" s="33" t="s">
        <v>189</v>
      </c>
      <c r="C265" s="33" t="s">
        <v>188</v>
      </c>
      <c r="D265" s="23">
        <v>82.702</v>
      </c>
    </row>
    <row r="266" spans="1:4">
      <c r="A266" s="45">
        <v>45152</v>
      </c>
      <c r="B266" s="33" t="s">
        <v>189</v>
      </c>
      <c r="C266" s="33" t="s">
        <v>188</v>
      </c>
      <c r="D266" s="23">
        <v>82.607</v>
      </c>
    </row>
    <row r="267" spans="1:4">
      <c r="A267" s="45">
        <v>45149</v>
      </c>
      <c r="B267" s="33" t="s">
        <v>189</v>
      </c>
      <c r="C267" s="33" t="s">
        <v>188</v>
      </c>
      <c r="D267" s="23">
        <v>82.574</v>
      </c>
    </row>
    <row r="268" spans="1:4">
      <c r="A268" s="45">
        <v>45148</v>
      </c>
      <c r="B268" s="33" t="s">
        <v>189</v>
      </c>
      <c r="C268" s="33" t="s">
        <v>188</v>
      </c>
      <c r="D268" s="23">
        <v>82.6</v>
      </c>
    </row>
    <row r="269" spans="1:4">
      <c r="A269" s="45">
        <v>45147</v>
      </c>
      <c r="B269" s="33" t="s">
        <v>189</v>
      </c>
      <c r="C269" s="33" t="s">
        <v>188</v>
      </c>
      <c r="D269" s="23">
        <v>82.637</v>
      </c>
    </row>
    <row r="270" spans="1:4">
      <c r="A270" s="45">
        <v>45146</v>
      </c>
      <c r="B270" s="33" t="s">
        <v>189</v>
      </c>
      <c r="C270" s="33" t="s">
        <v>188</v>
      </c>
      <c r="D270" s="23">
        <v>82.58</v>
      </c>
    </row>
    <row r="271" spans="1:4">
      <c r="A271" s="45">
        <v>45145</v>
      </c>
      <c r="B271" s="33" t="s">
        <v>189</v>
      </c>
      <c r="C271" s="33" t="s">
        <v>188</v>
      </c>
      <c r="D271" s="23">
        <v>82.508</v>
      </c>
    </row>
    <row r="272" spans="1:4">
      <c r="A272" s="45">
        <v>45142</v>
      </c>
      <c r="B272" s="33" t="s">
        <v>189</v>
      </c>
      <c r="C272" s="33" t="s">
        <v>188</v>
      </c>
      <c r="D272" s="23">
        <v>83.04</v>
      </c>
    </row>
    <row r="273" spans="1:4">
      <c r="A273" s="45">
        <v>45141</v>
      </c>
      <c r="B273" s="33" t="s">
        <v>189</v>
      </c>
      <c r="C273" s="33" t="s">
        <v>188</v>
      </c>
      <c r="D273" s="23">
        <v>83.09</v>
      </c>
    </row>
    <row r="274" spans="1:4">
      <c r="A274" s="45">
        <v>45140</v>
      </c>
      <c r="B274" s="33" t="s">
        <v>189</v>
      </c>
      <c r="C274" s="33" t="s">
        <v>188</v>
      </c>
      <c r="D274" s="23">
        <v>83.14</v>
      </c>
    </row>
    <row r="275" spans="1:4">
      <c r="A275" s="45">
        <v>45139</v>
      </c>
      <c r="B275" s="33" t="s">
        <v>189</v>
      </c>
      <c r="C275" s="33" t="s">
        <v>188</v>
      </c>
      <c r="D275" s="23">
        <v>83.14</v>
      </c>
    </row>
    <row r="276" spans="1:4">
      <c r="A276" s="45">
        <v>45138</v>
      </c>
      <c r="B276" s="33" t="s">
        <v>189</v>
      </c>
      <c r="C276" s="33" t="s">
        <v>188</v>
      </c>
      <c r="D276" s="23">
        <v>83.222</v>
      </c>
    </row>
    <row r="277" spans="1:4">
      <c r="A277" s="45">
        <v>45135</v>
      </c>
      <c r="B277" s="33" t="s">
        <v>189</v>
      </c>
      <c r="C277" s="33" t="s">
        <v>188</v>
      </c>
      <c r="D277" s="23">
        <v>83.239</v>
      </c>
    </row>
    <row r="278" spans="1:4">
      <c r="A278" s="45">
        <v>45134</v>
      </c>
      <c r="B278" s="33" t="s">
        <v>189</v>
      </c>
      <c r="C278" s="33" t="s">
        <v>188</v>
      </c>
      <c r="D278" s="23">
        <v>83.18</v>
      </c>
    </row>
    <row r="279" spans="1:4">
      <c r="A279" s="45">
        <v>45133</v>
      </c>
      <c r="B279" s="33" t="s">
        <v>189</v>
      </c>
      <c r="C279" s="33" t="s">
        <v>188</v>
      </c>
      <c r="D279" s="23">
        <v>82.898</v>
      </c>
    </row>
    <row r="280" spans="1:4">
      <c r="A280" s="45">
        <v>45132</v>
      </c>
      <c r="B280" s="33" t="s">
        <v>189</v>
      </c>
      <c r="C280" s="33" t="s">
        <v>188</v>
      </c>
      <c r="D280" s="23">
        <v>82.644</v>
      </c>
    </row>
    <row r="281" spans="1:4">
      <c r="A281" s="45">
        <v>45131</v>
      </c>
      <c r="B281" s="33" t="s">
        <v>189</v>
      </c>
      <c r="C281" s="33" t="s">
        <v>188</v>
      </c>
      <c r="D281" s="23">
        <v>82.871</v>
      </c>
    </row>
    <row r="282" spans="1:4">
      <c r="A282" s="45">
        <v>45128</v>
      </c>
      <c r="B282" s="33" t="s">
        <v>189</v>
      </c>
      <c r="C282" s="33" t="s">
        <v>188</v>
      </c>
      <c r="D282" s="23">
        <v>82.88</v>
      </c>
    </row>
    <row r="283" spans="1:4">
      <c r="A283" s="45">
        <v>45127</v>
      </c>
      <c r="B283" s="33" t="s">
        <v>189</v>
      </c>
      <c r="C283" s="33" t="s">
        <v>188</v>
      </c>
      <c r="D283" s="23">
        <v>82.778</v>
      </c>
    </row>
    <row r="284" spans="1:4">
      <c r="A284" s="45">
        <v>45126</v>
      </c>
      <c r="B284" s="33" t="s">
        <v>189</v>
      </c>
      <c r="C284" s="33" t="s">
        <v>188</v>
      </c>
      <c r="D284" s="23">
        <v>82.696</v>
      </c>
    </row>
    <row r="285" spans="1:4">
      <c r="A285" s="45">
        <v>45125</v>
      </c>
      <c r="B285" s="33" t="s">
        <v>189</v>
      </c>
      <c r="C285" s="33" t="s">
        <v>188</v>
      </c>
      <c r="D285" s="23">
        <v>82.755</v>
      </c>
    </row>
    <row r="286" spans="1:4">
      <c r="A286" s="45">
        <v>45124</v>
      </c>
      <c r="B286" s="33" t="s">
        <v>189</v>
      </c>
      <c r="C286" s="33" t="s">
        <v>188</v>
      </c>
      <c r="D286" s="23">
        <v>82.735</v>
      </c>
    </row>
    <row r="287" spans="1:4">
      <c r="A287" s="45">
        <v>45121</v>
      </c>
      <c r="B287" s="33" t="s">
        <v>189</v>
      </c>
      <c r="C287" s="33" t="s">
        <v>188</v>
      </c>
      <c r="D287" s="23">
        <v>82.345</v>
      </c>
    </row>
    <row r="288" spans="1:4">
      <c r="A288" s="45">
        <v>45120</v>
      </c>
      <c r="B288" s="33" t="s">
        <v>189</v>
      </c>
      <c r="C288" s="33" t="s">
        <v>188</v>
      </c>
      <c r="D288" s="23">
        <v>82.245</v>
      </c>
    </row>
    <row r="289" spans="1:4">
      <c r="A289" s="45">
        <v>45119</v>
      </c>
      <c r="B289" s="33" t="s">
        <v>189</v>
      </c>
      <c r="C289" s="33" t="s">
        <v>188</v>
      </c>
      <c r="D289" s="23">
        <v>82.253</v>
      </c>
    </row>
    <row r="290" spans="1:4">
      <c r="A290" s="45">
        <v>45118</v>
      </c>
      <c r="B290" s="33" t="s">
        <v>189</v>
      </c>
      <c r="C290" s="33" t="s">
        <v>188</v>
      </c>
      <c r="D290" s="23">
        <v>82.155</v>
      </c>
    </row>
    <row r="291" spans="1:4">
      <c r="A291" s="45">
        <v>45117</v>
      </c>
      <c r="B291" s="33" t="s">
        <v>189</v>
      </c>
      <c r="C291" s="33" t="s">
        <v>188</v>
      </c>
      <c r="D291" s="23">
        <v>81.955</v>
      </c>
    </row>
    <row r="292" spans="1:4">
      <c r="A292" s="45">
        <v>45114</v>
      </c>
      <c r="B292" s="33" t="s">
        <v>189</v>
      </c>
      <c r="C292" s="33" t="s">
        <v>188</v>
      </c>
      <c r="D292" s="23">
        <v>81.855</v>
      </c>
    </row>
    <row r="293" spans="1:4">
      <c r="A293" s="45">
        <v>45113</v>
      </c>
      <c r="B293" s="33" t="s">
        <v>189</v>
      </c>
      <c r="C293" s="33" t="s">
        <v>188</v>
      </c>
      <c r="D293" s="23">
        <v>81.795</v>
      </c>
    </row>
    <row r="294" spans="1:4">
      <c r="A294" s="45">
        <v>45112</v>
      </c>
      <c r="B294" s="33" t="s">
        <v>189</v>
      </c>
      <c r="C294" s="33" t="s">
        <v>188</v>
      </c>
      <c r="D294" s="23">
        <v>81.99</v>
      </c>
    </row>
    <row r="295" spans="1:4">
      <c r="A295" s="45">
        <v>45111</v>
      </c>
      <c r="B295" s="33" t="s">
        <v>189</v>
      </c>
      <c r="C295" s="33" t="s">
        <v>188</v>
      </c>
      <c r="D295" s="23">
        <v>82.08</v>
      </c>
    </row>
    <row r="296" spans="1:4">
      <c r="A296" s="45">
        <v>45110</v>
      </c>
      <c r="B296" s="33" t="s">
        <v>189</v>
      </c>
      <c r="C296" s="33" t="s">
        <v>188</v>
      </c>
      <c r="D296" s="23">
        <v>82.055</v>
      </c>
    </row>
    <row r="297" spans="1:4">
      <c r="A297" s="45">
        <v>45107</v>
      </c>
      <c r="B297" s="33" t="s">
        <v>189</v>
      </c>
      <c r="C297" s="33" t="s">
        <v>188</v>
      </c>
      <c r="D297" s="23">
        <v>82.065</v>
      </c>
    </row>
    <row r="298" spans="1:4">
      <c r="A298" s="45">
        <v>45106</v>
      </c>
      <c r="B298" s="33" t="s">
        <v>189</v>
      </c>
      <c r="C298" s="33" t="s">
        <v>188</v>
      </c>
      <c r="D298" s="23">
        <v>82.05</v>
      </c>
    </row>
    <row r="299" spans="1:4">
      <c r="A299" s="45">
        <v>45105</v>
      </c>
      <c r="B299" s="33" t="s">
        <v>189</v>
      </c>
      <c r="C299" s="33" t="s">
        <v>188</v>
      </c>
      <c r="D299" s="23">
        <v>82.077</v>
      </c>
    </row>
    <row r="300" spans="1:4">
      <c r="A300" s="45">
        <v>45104</v>
      </c>
      <c r="B300" s="33" t="s">
        <v>189</v>
      </c>
      <c r="C300" s="33" t="s">
        <v>188</v>
      </c>
      <c r="D300" s="23">
        <v>82.05</v>
      </c>
    </row>
    <row r="301" spans="1:4">
      <c r="A301" s="45">
        <v>45103</v>
      </c>
      <c r="B301" s="33" t="s">
        <v>189</v>
      </c>
      <c r="C301" s="33" t="s">
        <v>188</v>
      </c>
      <c r="D301" s="23">
        <v>81.985</v>
      </c>
    </row>
    <row r="302" spans="1:4">
      <c r="A302" s="45">
        <v>45100</v>
      </c>
      <c r="B302" s="33" t="s">
        <v>189</v>
      </c>
      <c r="C302" s="33" t="s">
        <v>188</v>
      </c>
      <c r="D302" s="23">
        <v>82.395</v>
      </c>
    </row>
    <row r="303" spans="1:4">
      <c r="A303" s="45">
        <v>45099</v>
      </c>
      <c r="B303" s="33" t="s">
        <v>189</v>
      </c>
      <c r="C303" s="33" t="s">
        <v>188</v>
      </c>
      <c r="D303" s="23">
        <v>82.525</v>
      </c>
    </row>
    <row r="304" spans="1:4">
      <c r="A304" s="45">
        <v>45098</v>
      </c>
      <c r="B304" s="33" t="s">
        <v>189</v>
      </c>
      <c r="C304" s="33" t="s">
        <v>188</v>
      </c>
      <c r="D304" s="23">
        <v>82.615</v>
      </c>
    </row>
    <row r="305" spans="1:4">
      <c r="A305" s="45">
        <v>45097</v>
      </c>
      <c r="B305" s="33" t="s">
        <v>189</v>
      </c>
      <c r="C305" s="33" t="s">
        <v>188</v>
      </c>
      <c r="D305" s="23">
        <v>82.766</v>
      </c>
    </row>
    <row r="306" spans="1:4">
      <c r="A306" s="45">
        <v>45096</v>
      </c>
      <c r="B306" s="33" t="s">
        <v>189</v>
      </c>
      <c r="C306" s="33" t="s">
        <v>188</v>
      </c>
      <c r="D306" s="23">
        <v>82.403</v>
      </c>
    </row>
    <row r="307" spans="1:4">
      <c r="A307" s="45">
        <v>45093</v>
      </c>
      <c r="B307" s="33" t="s">
        <v>189</v>
      </c>
      <c r="C307" s="33" t="s">
        <v>188</v>
      </c>
      <c r="D307" s="23">
        <v>81.974</v>
      </c>
    </row>
    <row r="308" spans="1:4">
      <c r="A308" s="45">
        <v>45092</v>
      </c>
      <c r="B308" s="33" t="s">
        <v>189</v>
      </c>
      <c r="C308" s="33" t="s">
        <v>188</v>
      </c>
      <c r="D308" s="23">
        <v>81.945</v>
      </c>
    </row>
    <row r="309" spans="1:4">
      <c r="A309" s="45">
        <v>45091</v>
      </c>
      <c r="B309" s="33" t="s">
        <v>189</v>
      </c>
      <c r="C309" s="33" t="s">
        <v>188</v>
      </c>
      <c r="D309" s="23">
        <v>82.096</v>
      </c>
    </row>
    <row r="310" spans="1:4">
      <c r="A310" s="45">
        <v>45090</v>
      </c>
      <c r="B310" s="33" t="s">
        <v>189</v>
      </c>
      <c r="C310" s="33" t="s">
        <v>188</v>
      </c>
      <c r="D310" s="23">
        <v>82.105</v>
      </c>
    </row>
    <row r="311" spans="1:4">
      <c r="A311" s="45">
        <v>45089</v>
      </c>
      <c r="B311" s="33" t="s">
        <v>189</v>
      </c>
      <c r="C311" s="33" t="s">
        <v>188</v>
      </c>
      <c r="D311" s="23">
        <v>82.03</v>
      </c>
    </row>
    <row r="312" spans="1:4">
      <c r="A312" s="45">
        <v>45086</v>
      </c>
      <c r="B312" s="33" t="s">
        <v>189</v>
      </c>
      <c r="C312" s="33" t="s">
        <v>188</v>
      </c>
      <c r="D312" s="23">
        <v>82.011</v>
      </c>
    </row>
    <row r="313" spans="1:4">
      <c r="A313" s="45">
        <v>45085</v>
      </c>
      <c r="B313" s="33" t="s">
        <v>189</v>
      </c>
      <c r="C313" s="33" t="s">
        <v>188</v>
      </c>
      <c r="D313" s="23">
        <v>81.975</v>
      </c>
    </row>
    <row r="314" spans="1:4">
      <c r="A314" s="45">
        <v>45084</v>
      </c>
      <c r="B314" s="33" t="s">
        <v>189</v>
      </c>
      <c r="C314" s="33" t="s">
        <v>188</v>
      </c>
      <c r="D314" s="23">
        <v>81.985</v>
      </c>
    </row>
    <row r="315" spans="1:4">
      <c r="A315" s="45">
        <v>45083</v>
      </c>
      <c r="B315" s="33" t="s">
        <v>189</v>
      </c>
      <c r="C315" s="33" t="s">
        <v>188</v>
      </c>
      <c r="D315" s="23">
        <v>81.96</v>
      </c>
    </row>
    <row r="316" spans="1:4">
      <c r="A316" s="45">
        <v>45082</v>
      </c>
      <c r="B316" s="33" t="s">
        <v>189</v>
      </c>
      <c r="C316" s="33" t="s">
        <v>188</v>
      </c>
      <c r="D316" s="23">
        <v>81.94</v>
      </c>
    </row>
    <row r="317" spans="1:4">
      <c r="A317" s="45">
        <v>45079</v>
      </c>
      <c r="B317" s="33" t="s">
        <v>189</v>
      </c>
      <c r="C317" s="33" t="s">
        <v>188</v>
      </c>
      <c r="D317" s="23">
        <v>82.005</v>
      </c>
    </row>
    <row r="318" spans="1:4">
      <c r="A318" s="45">
        <v>45078</v>
      </c>
      <c r="B318" s="33" t="s">
        <v>189</v>
      </c>
      <c r="C318" s="33" t="s">
        <v>188</v>
      </c>
      <c r="D318" s="23">
        <v>81.915</v>
      </c>
    </row>
    <row r="319" spans="1:4">
      <c r="A319" s="45">
        <v>45077</v>
      </c>
      <c r="B319" s="33" t="s">
        <v>189</v>
      </c>
      <c r="C319" s="33" t="s">
        <v>188</v>
      </c>
      <c r="D319" s="23">
        <v>81.915</v>
      </c>
    </row>
    <row r="320" spans="1:4">
      <c r="A320" s="45">
        <v>45076</v>
      </c>
      <c r="B320" s="33" t="s">
        <v>189</v>
      </c>
      <c r="C320" s="33" t="s">
        <v>188</v>
      </c>
      <c r="D320" s="23">
        <v>81.905</v>
      </c>
    </row>
    <row r="321" spans="1:4">
      <c r="A321" s="45">
        <v>45075</v>
      </c>
      <c r="B321" s="33" t="s">
        <v>189</v>
      </c>
      <c r="C321" s="33" t="s">
        <v>188</v>
      </c>
      <c r="D321" s="23">
        <v>81.96</v>
      </c>
    </row>
    <row r="322" spans="1:4">
      <c r="A322" s="45">
        <v>45072</v>
      </c>
      <c r="B322" s="33" t="s">
        <v>189</v>
      </c>
      <c r="C322" s="33" t="s">
        <v>188</v>
      </c>
      <c r="D322" s="23">
        <v>82.24</v>
      </c>
    </row>
    <row r="323" spans="1:4">
      <c r="A323" s="45">
        <v>45071</v>
      </c>
      <c r="B323" s="33" t="s">
        <v>189</v>
      </c>
      <c r="C323" s="33" t="s">
        <v>188</v>
      </c>
      <c r="D323" s="23">
        <v>82.415</v>
      </c>
    </row>
    <row r="324" spans="1:4">
      <c r="A324" s="45">
        <v>45070</v>
      </c>
      <c r="B324" s="33" t="s">
        <v>189</v>
      </c>
      <c r="C324" s="33" t="s">
        <v>188</v>
      </c>
      <c r="D324" s="23">
        <v>82.445</v>
      </c>
    </row>
    <row r="325" spans="1:4">
      <c r="A325" s="45">
        <v>45069</v>
      </c>
      <c r="B325" s="33" t="s">
        <v>189</v>
      </c>
      <c r="C325" s="33" t="s">
        <v>188</v>
      </c>
      <c r="D325" s="23">
        <v>82.516</v>
      </c>
    </row>
    <row r="326" spans="1:4">
      <c r="A326" s="45">
        <v>45068</v>
      </c>
      <c r="B326" s="33" t="s">
        <v>189</v>
      </c>
      <c r="C326" s="33" t="s">
        <v>188</v>
      </c>
      <c r="D326" s="23">
        <v>82.51</v>
      </c>
    </row>
    <row r="327" spans="1:4">
      <c r="A327" s="45">
        <v>45065</v>
      </c>
      <c r="B327" s="33" t="s">
        <v>189</v>
      </c>
      <c r="C327" s="33" t="s">
        <v>188</v>
      </c>
      <c r="D327" s="23">
        <v>82.515</v>
      </c>
    </row>
    <row r="328" spans="1:4">
      <c r="A328" s="45">
        <v>45064</v>
      </c>
      <c r="B328" s="33" t="s">
        <v>189</v>
      </c>
      <c r="C328" s="33" t="s">
        <v>188</v>
      </c>
      <c r="D328" s="23">
        <v>82.525</v>
      </c>
    </row>
    <row r="329" spans="1:4">
      <c r="A329" s="45">
        <v>45063</v>
      </c>
      <c r="B329" s="33" t="s">
        <v>189</v>
      </c>
      <c r="C329" s="33" t="s">
        <v>188</v>
      </c>
      <c r="D329" s="23">
        <v>82.403</v>
      </c>
    </row>
    <row r="330" spans="1:4">
      <c r="A330" s="45">
        <v>45062</v>
      </c>
      <c r="B330" s="33" t="s">
        <v>189</v>
      </c>
      <c r="C330" s="33" t="s">
        <v>188</v>
      </c>
      <c r="D330" s="23">
        <v>82.277</v>
      </c>
    </row>
    <row r="331" spans="1:4">
      <c r="A331" s="45">
        <v>45061</v>
      </c>
      <c r="B331" s="33" t="s">
        <v>189</v>
      </c>
      <c r="C331" s="33" t="s">
        <v>188</v>
      </c>
      <c r="D331" s="23">
        <v>82.69</v>
      </c>
    </row>
    <row r="332" spans="1:4">
      <c r="A332" s="45">
        <v>45058</v>
      </c>
      <c r="B332" s="33" t="s">
        <v>189</v>
      </c>
      <c r="C332" s="33" t="s">
        <v>188</v>
      </c>
      <c r="D332" s="23">
        <v>82.692</v>
      </c>
    </row>
    <row r="333" spans="1:4">
      <c r="A333" s="45">
        <v>45057</v>
      </c>
      <c r="B333" s="33" t="s">
        <v>189</v>
      </c>
      <c r="C333" s="33" t="s">
        <v>188</v>
      </c>
      <c r="D333" s="23">
        <v>82.614</v>
      </c>
    </row>
    <row r="334" spans="1:4">
      <c r="A334" s="45">
        <v>45056</v>
      </c>
      <c r="B334" s="33" t="s">
        <v>189</v>
      </c>
      <c r="C334" s="33" t="s">
        <v>188</v>
      </c>
      <c r="D334" s="23">
        <v>82.575</v>
      </c>
    </row>
    <row r="335" spans="1:4">
      <c r="A335" s="45">
        <v>45055</v>
      </c>
      <c r="B335" s="33" t="s">
        <v>189</v>
      </c>
      <c r="C335" s="33" t="s">
        <v>188</v>
      </c>
      <c r="D335" s="23">
        <v>82.742</v>
      </c>
    </row>
    <row r="336" spans="1:4">
      <c r="A336" s="45">
        <v>45054</v>
      </c>
      <c r="B336" s="33" t="s">
        <v>189</v>
      </c>
      <c r="C336" s="33" t="s">
        <v>188</v>
      </c>
      <c r="D336" s="23">
        <v>82.675</v>
      </c>
    </row>
    <row r="337" spans="1:4">
      <c r="A337" s="45">
        <v>45051</v>
      </c>
      <c r="B337" s="33" t="s">
        <v>189</v>
      </c>
      <c r="C337" s="33" t="s">
        <v>188</v>
      </c>
      <c r="D337" s="23">
        <v>82.835</v>
      </c>
    </row>
    <row r="338" spans="1:4">
      <c r="A338" s="45">
        <v>45050</v>
      </c>
      <c r="B338" s="33" t="s">
        <v>189</v>
      </c>
      <c r="C338" s="33" t="s">
        <v>188</v>
      </c>
      <c r="D338" s="23">
        <v>82.845</v>
      </c>
    </row>
    <row r="339" spans="1:4">
      <c r="A339" s="45">
        <v>45049</v>
      </c>
      <c r="B339" s="33" t="s">
        <v>189</v>
      </c>
      <c r="C339" s="33" t="s">
        <v>188</v>
      </c>
      <c r="D339" s="23">
        <v>82.905</v>
      </c>
    </row>
    <row r="340" spans="1:4">
      <c r="A340" s="45">
        <v>45048</v>
      </c>
      <c r="B340" s="33" t="s">
        <v>189</v>
      </c>
      <c r="C340" s="33" t="s">
        <v>188</v>
      </c>
      <c r="D340" s="23">
        <v>82.725</v>
      </c>
    </row>
    <row r="341" spans="1:4">
      <c r="A341" s="45">
        <v>45047</v>
      </c>
      <c r="B341" s="33" t="s">
        <v>189</v>
      </c>
      <c r="C341" s="33" t="s">
        <v>188</v>
      </c>
      <c r="D341" s="23">
        <v>82.405</v>
      </c>
    </row>
    <row r="342" spans="1:4">
      <c r="A342" s="45">
        <v>45044</v>
      </c>
      <c r="B342" s="33" t="s">
        <v>189</v>
      </c>
      <c r="C342" s="33" t="s">
        <v>188</v>
      </c>
      <c r="D342" s="23">
        <v>82.291</v>
      </c>
    </row>
    <row r="343" spans="1:4">
      <c r="A343" s="45">
        <v>45043</v>
      </c>
      <c r="B343" s="33" t="s">
        <v>189</v>
      </c>
      <c r="C343" s="33" t="s">
        <v>188</v>
      </c>
      <c r="D343" s="23">
        <v>82.267</v>
      </c>
    </row>
    <row r="344" spans="1:4">
      <c r="A344" s="45">
        <v>45042</v>
      </c>
      <c r="B344" s="33" t="s">
        <v>189</v>
      </c>
      <c r="C344" s="33" t="s">
        <v>188</v>
      </c>
      <c r="D344" s="23">
        <v>82.201</v>
      </c>
    </row>
    <row r="345" spans="1:4">
      <c r="A345" s="45">
        <v>45041</v>
      </c>
      <c r="B345" s="33" t="s">
        <v>189</v>
      </c>
      <c r="C345" s="33" t="s">
        <v>188</v>
      </c>
      <c r="D345" s="23">
        <v>82.1</v>
      </c>
    </row>
    <row r="346" spans="1:4">
      <c r="A346" s="45">
        <v>45040</v>
      </c>
      <c r="B346" s="33" t="s">
        <v>189</v>
      </c>
      <c r="C346" s="33" t="s">
        <v>188</v>
      </c>
      <c r="D346" s="23">
        <v>81.925</v>
      </c>
    </row>
    <row r="347" spans="1:4">
      <c r="A347" s="45">
        <v>45037</v>
      </c>
      <c r="B347" s="33" t="s">
        <v>189</v>
      </c>
      <c r="C347" s="33" t="s">
        <v>188</v>
      </c>
      <c r="D347" s="23">
        <v>82.125</v>
      </c>
    </row>
    <row r="348" spans="1:4">
      <c r="A348" s="45">
        <v>45036</v>
      </c>
      <c r="B348" s="33" t="s">
        <v>189</v>
      </c>
      <c r="C348" s="33" t="s">
        <v>188</v>
      </c>
      <c r="D348" s="23">
        <v>81.78</v>
      </c>
    </row>
    <row r="349" spans="1:4">
      <c r="A349" s="45">
        <v>45035</v>
      </c>
      <c r="B349" s="33" t="s">
        <v>189</v>
      </c>
      <c r="C349" s="33" t="s">
        <v>188</v>
      </c>
      <c r="D349" s="23">
        <v>81.725</v>
      </c>
    </row>
    <row r="350" spans="1:4">
      <c r="A350" s="45">
        <v>45034</v>
      </c>
      <c r="B350" s="33" t="s">
        <v>189</v>
      </c>
      <c r="C350" s="33" t="s">
        <v>188</v>
      </c>
      <c r="D350" s="23">
        <v>81.725</v>
      </c>
    </row>
    <row r="351" spans="1:4">
      <c r="A351" s="45">
        <v>45033</v>
      </c>
      <c r="B351" s="33" t="s">
        <v>189</v>
      </c>
      <c r="C351" s="33" t="s">
        <v>188</v>
      </c>
      <c r="D351" s="23">
        <v>81.78</v>
      </c>
    </row>
    <row r="352" spans="1:4">
      <c r="A352" s="45">
        <v>45030</v>
      </c>
      <c r="B352" s="33" t="s">
        <v>189</v>
      </c>
      <c r="C352" s="33" t="s">
        <v>188</v>
      </c>
      <c r="D352" s="23">
        <v>81.77</v>
      </c>
    </row>
    <row r="353" spans="1:4">
      <c r="A353" s="45">
        <v>45029</v>
      </c>
      <c r="B353" s="33" t="s">
        <v>189</v>
      </c>
      <c r="C353" s="33" t="s">
        <v>188</v>
      </c>
      <c r="D353" s="23">
        <v>81.79</v>
      </c>
    </row>
    <row r="354" spans="1:4">
      <c r="A354" s="45">
        <v>45028</v>
      </c>
      <c r="B354" s="33" t="s">
        <v>189</v>
      </c>
      <c r="C354" s="33" t="s">
        <v>188</v>
      </c>
      <c r="D354" s="23">
        <v>81.745</v>
      </c>
    </row>
    <row r="355" spans="1:4">
      <c r="A355" s="45">
        <v>45027</v>
      </c>
      <c r="B355" s="33" t="s">
        <v>189</v>
      </c>
      <c r="C355" s="33" t="s">
        <v>188</v>
      </c>
      <c r="D355" s="23">
        <v>81.715</v>
      </c>
    </row>
    <row r="356" spans="1:4">
      <c r="A356" s="45">
        <v>45026</v>
      </c>
      <c r="B356" s="33" t="s">
        <v>189</v>
      </c>
      <c r="C356" s="33" t="s">
        <v>188</v>
      </c>
      <c r="D356" s="23">
        <v>81.76</v>
      </c>
    </row>
    <row r="357" spans="1:4">
      <c r="A357" s="45">
        <v>45023</v>
      </c>
      <c r="B357" s="33" t="s">
        <v>189</v>
      </c>
      <c r="C357" s="33" t="s">
        <v>188</v>
      </c>
      <c r="D357" s="23">
        <v>81.99</v>
      </c>
    </row>
    <row r="358" spans="1:4">
      <c r="A358" s="45">
        <v>45022</v>
      </c>
      <c r="B358" s="33" t="s">
        <v>189</v>
      </c>
      <c r="C358" s="33" t="s">
        <v>188</v>
      </c>
      <c r="D358" s="23">
        <v>81.96</v>
      </c>
    </row>
    <row r="359" spans="1:4">
      <c r="A359" s="45">
        <v>45021</v>
      </c>
      <c r="B359" s="33" t="s">
        <v>189</v>
      </c>
      <c r="C359" s="33" t="s">
        <v>188</v>
      </c>
      <c r="D359" s="23">
        <v>82.055</v>
      </c>
    </row>
    <row r="360" spans="1:4">
      <c r="A360" s="45">
        <v>45020</v>
      </c>
      <c r="B360" s="33" t="s">
        <v>189</v>
      </c>
      <c r="C360" s="33" t="s">
        <v>188</v>
      </c>
      <c r="D360" s="23">
        <v>82.14</v>
      </c>
    </row>
    <row r="361" spans="1:4">
      <c r="A361" s="45">
        <v>45019</v>
      </c>
      <c r="B361" s="33" t="s">
        <v>189</v>
      </c>
      <c r="C361" s="33" t="s">
        <v>188</v>
      </c>
      <c r="D361" s="23">
        <v>82.28</v>
      </c>
    </row>
    <row r="362" spans="1:4">
      <c r="A362" s="45">
        <v>45016</v>
      </c>
      <c r="B362" s="33" t="s">
        <v>189</v>
      </c>
      <c r="C362" s="33" t="s">
        <v>188</v>
      </c>
      <c r="D362" s="23">
        <v>82.105</v>
      </c>
    </row>
    <row r="363" spans="1:4">
      <c r="A363" s="45">
        <v>45015</v>
      </c>
      <c r="B363" s="33" t="s">
        <v>189</v>
      </c>
      <c r="C363" s="33" t="s">
        <v>188</v>
      </c>
      <c r="D363" s="23">
        <v>82.005</v>
      </c>
    </row>
    <row r="364" spans="1:4">
      <c r="A364" s="45">
        <v>45014</v>
      </c>
      <c r="B364" s="33" t="s">
        <v>189</v>
      </c>
      <c r="C364" s="33" t="s">
        <v>188</v>
      </c>
      <c r="D364" s="23">
        <v>81.845</v>
      </c>
    </row>
    <row r="365" spans="1:4">
      <c r="A365" s="45">
        <v>45013</v>
      </c>
      <c r="B365" s="33" t="s">
        <v>189</v>
      </c>
      <c r="C365" s="33" t="s">
        <v>188</v>
      </c>
      <c r="D365" s="23">
        <v>81.675</v>
      </c>
    </row>
    <row r="366" spans="1:4">
      <c r="A366" s="45">
        <v>45012</v>
      </c>
      <c r="B366" s="33" t="s">
        <v>189</v>
      </c>
      <c r="C366" s="33" t="s">
        <v>188</v>
      </c>
      <c r="D366" s="23">
        <v>81.96</v>
      </c>
    </row>
    <row r="367" spans="1:4">
      <c r="A367" s="45">
        <v>45009</v>
      </c>
      <c r="B367" s="33" t="s">
        <v>189</v>
      </c>
      <c r="C367" s="33" t="s">
        <v>188</v>
      </c>
      <c r="D367" s="23">
        <v>82.07</v>
      </c>
    </row>
    <row r="368" spans="1:4">
      <c r="A368" s="45">
        <v>45008</v>
      </c>
      <c r="B368" s="33" t="s">
        <v>189</v>
      </c>
      <c r="C368" s="33" t="s">
        <v>188</v>
      </c>
      <c r="D368" s="23">
        <v>81.985</v>
      </c>
    </row>
    <row r="369" spans="1:4">
      <c r="A369" s="45">
        <v>45007</v>
      </c>
      <c r="B369" s="33" t="s">
        <v>189</v>
      </c>
      <c r="C369" s="33" t="s">
        <v>188</v>
      </c>
      <c r="D369" s="23">
        <v>81.885</v>
      </c>
    </row>
    <row r="370" spans="1:4">
      <c r="A370" s="45">
        <v>45006</v>
      </c>
      <c r="B370" s="33" t="s">
        <v>189</v>
      </c>
      <c r="C370" s="33" t="s">
        <v>188</v>
      </c>
      <c r="D370" s="23">
        <v>81.84</v>
      </c>
    </row>
    <row r="371" spans="1:4">
      <c r="A371" s="45">
        <v>45005</v>
      </c>
      <c r="B371" s="33" t="s">
        <v>189</v>
      </c>
      <c r="C371" s="33" t="s">
        <v>188</v>
      </c>
      <c r="D371" s="23">
        <v>81.945</v>
      </c>
    </row>
    <row r="372" spans="1:4">
      <c r="A372" s="45">
        <v>45002</v>
      </c>
      <c r="B372" s="33" t="s">
        <v>189</v>
      </c>
      <c r="C372" s="33" t="s">
        <v>188</v>
      </c>
      <c r="D372" s="23">
        <v>82.11</v>
      </c>
    </row>
    <row r="373" spans="1:4">
      <c r="A373" s="45">
        <v>45001</v>
      </c>
      <c r="B373" s="33" t="s">
        <v>189</v>
      </c>
      <c r="C373" s="33" t="s">
        <v>188</v>
      </c>
      <c r="D373" s="23">
        <v>82.205</v>
      </c>
    </row>
    <row r="374" spans="1:4">
      <c r="A374" s="45">
        <v>45000</v>
      </c>
      <c r="B374" s="33" t="s">
        <v>189</v>
      </c>
      <c r="C374" s="33" t="s">
        <v>188</v>
      </c>
      <c r="D374" s="23">
        <v>82.185</v>
      </c>
    </row>
    <row r="375" spans="1:4">
      <c r="A375" s="45">
        <v>44999</v>
      </c>
      <c r="B375" s="33" t="s">
        <v>189</v>
      </c>
      <c r="C375" s="33" t="s">
        <v>188</v>
      </c>
      <c r="D375" s="23">
        <v>82.1</v>
      </c>
    </row>
    <row r="376" spans="1:4">
      <c r="A376" s="45">
        <v>44998</v>
      </c>
      <c r="B376" s="33" t="s">
        <v>189</v>
      </c>
      <c r="C376" s="33" t="s">
        <v>188</v>
      </c>
      <c r="D376" s="23">
        <v>82.206</v>
      </c>
    </row>
    <row r="377" spans="1:4">
      <c r="A377" s="45">
        <v>44995</v>
      </c>
      <c r="B377" s="33" t="s">
        <v>189</v>
      </c>
      <c r="C377" s="33" t="s">
        <v>188</v>
      </c>
      <c r="D377" s="23">
        <v>82.2</v>
      </c>
    </row>
    <row r="378" spans="1:4">
      <c r="A378" s="45">
        <v>44994</v>
      </c>
      <c r="B378" s="33" t="s">
        <v>189</v>
      </c>
      <c r="C378" s="33" t="s">
        <v>188</v>
      </c>
      <c r="D378" s="23">
        <v>82.2</v>
      </c>
    </row>
    <row r="379" spans="1:4">
      <c r="A379" s="45">
        <v>44993</v>
      </c>
      <c r="B379" s="33" t="s">
        <v>189</v>
      </c>
      <c r="C379" s="33" t="s">
        <v>188</v>
      </c>
      <c r="D379" s="23">
        <v>82.339</v>
      </c>
    </row>
    <row r="380" spans="1:4">
      <c r="A380" s="45">
        <v>44992</v>
      </c>
      <c r="B380" s="33" t="s">
        <v>189</v>
      </c>
      <c r="C380" s="33" t="s">
        <v>188</v>
      </c>
      <c r="D380" s="23">
        <v>82.265</v>
      </c>
    </row>
    <row r="381" spans="1:4">
      <c r="A381" s="45">
        <v>44991</v>
      </c>
      <c r="B381" s="33" t="s">
        <v>189</v>
      </c>
      <c r="C381" s="33" t="s">
        <v>188</v>
      </c>
      <c r="D381" s="23">
        <v>82.525</v>
      </c>
    </row>
    <row r="382" spans="1:4">
      <c r="A382" s="45">
        <v>44988</v>
      </c>
      <c r="B382" s="33" t="s">
        <v>189</v>
      </c>
      <c r="C382" s="33" t="s">
        <v>188</v>
      </c>
      <c r="D382" s="23">
        <v>82.704</v>
      </c>
    </row>
    <row r="383" spans="1:4">
      <c r="A383" s="45">
        <v>44987</v>
      </c>
      <c r="B383" s="33" t="s">
        <v>189</v>
      </c>
      <c r="C383" s="33" t="s">
        <v>188</v>
      </c>
      <c r="D383" s="23">
        <v>82.53</v>
      </c>
    </row>
    <row r="384" spans="1:4">
      <c r="A384" s="45">
        <v>44986</v>
      </c>
      <c r="B384" s="33" t="s">
        <v>189</v>
      </c>
      <c r="C384" s="33" t="s">
        <v>188</v>
      </c>
      <c r="D384" s="23">
        <v>82.54</v>
      </c>
    </row>
    <row r="385" spans="1:4">
      <c r="A385" s="45">
        <v>44985</v>
      </c>
      <c r="B385" s="33" t="s">
        <v>189</v>
      </c>
      <c r="C385" s="33" t="s">
        <v>188</v>
      </c>
      <c r="D385" s="23">
        <v>82.625</v>
      </c>
    </row>
    <row r="386" spans="1:4">
      <c r="A386" s="45">
        <v>44984</v>
      </c>
      <c r="B386" s="33" t="s">
        <v>189</v>
      </c>
      <c r="C386" s="33" t="s">
        <v>188</v>
      </c>
      <c r="D386" s="23">
        <v>82.907</v>
      </c>
    </row>
    <row r="387" spans="1:4">
      <c r="A387" s="45">
        <v>44981</v>
      </c>
      <c r="B387" s="33" t="s">
        <v>189</v>
      </c>
      <c r="C387" s="33" t="s">
        <v>188</v>
      </c>
      <c r="D387" s="23">
        <v>82.26</v>
      </c>
    </row>
    <row r="388" spans="1:4">
      <c r="A388" s="45">
        <v>44980</v>
      </c>
      <c r="B388" s="33" t="s">
        <v>189</v>
      </c>
      <c r="C388" s="33" t="s">
        <v>188</v>
      </c>
      <c r="D388" s="23">
        <v>82.263</v>
      </c>
    </row>
    <row r="389" spans="1:4">
      <c r="A389" s="45">
        <v>44979</v>
      </c>
      <c r="B389" s="33" t="s">
        <v>189</v>
      </c>
      <c r="C389" s="33" t="s">
        <v>188</v>
      </c>
      <c r="D389" s="23">
        <v>81.965</v>
      </c>
    </row>
    <row r="390" spans="1:4">
      <c r="A390" s="45">
        <v>44978</v>
      </c>
      <c r="B390" s="33" t="s">
        <v>189</v>
      </c>
      <c r="C390" s="33" t="s">
        <v>188</v>
      </c>
      <c r="D390" s="23">
        <v>82.025</v>
      </c>
    </row>
    <row r="391" spans="1:4">
      <c r="A391" s="45">
        <v>44977</v>
      </c>
      <c r="B391" s="33" t="s">
        <v>189</v>
      </c>
      <c r="C391" s="33" t="s">
        <v>188</v>
      </c>
      <c r="D391" s="23">
        <v>81.955</v>
      </c>
    </row>
    <row r="392" spans="1:4">
      <c r="A392" s="45">
        <v>44974</v>
      </c>
      <c r="B392" s="33" t="s">
        <v>189</v>
      </c>
      <c r="C392" s="33" t="s">
        <v>188</v>
      </c>
      <c r="D392" s="23">
        <v>82.025</v>
      </c>
    </row>
    <row r="393" spans="1:4">
      <c r="A393" s="45">
        <v>44973</v>
      </c>
      <c r="B393" s="33" t="s">
        <v>189</v>
      </c>
      <c r="C393" s="33" t="s">
        <v>188</v>
      </c>
      <c r="D393" s="23">
        <v>81.815</v>
      </c>
    </row>
    <row r="394" spans="1:4">
      <c r="A394" s="45">
        <v>44972</v>
      </c>
      <c r="B394" s="33" t="s">
        <v>189</v>
      </c>
      <c r="C394" s="33" t="s">
        <v>188</v>
      </c>
      <c r="D394" s="23">
        <v>81.71</v>
      </c>
    </row>
    <row r="395" spans="1:4">
      <c r="A395" s="45">
        <v>44971</v>
      </c>
      <c r="B395" s="33" t="s">
        <v>189</v>
      </c>
      <c r="C395" s="33" t="s">
        <v>188</v>
      </c>
      <c r="D395" s="23">
        <v>82.355</v>
      </c>
    </row>
    <row r="396" spans="1:4">
      <c r="A396" s="45">
        <v>44970</v>
      </c>
      <c r="B396" s="33" t="s">
        <v>189</v>
      </c>
      <c r="C396" s="33" t="s">
        <v>188</v>
      </c>
      <c r="D396" s="23">
        <v>82.435</v>
      </c>
    </row>
    <row r="397" spans="1:4">
      <c r="A397" s="45">
        <v>44967</v>
      </c>
      <c r="B397" s="33" t="s">
        <v>189</v>
      </c>
      <c r="C397" s="33" t="s">
        <v>188</v>
      </c>
      <c r="D397" s="23">
        <v>82.645</v>
      </c>
    </row>
    <row r="398" spans="1:4">
      <c r="A398" s="45">
        <v>44966</v>
      </c>
      <c r="B398" s="33" t="s">
        <v>189</v>
      </c>
      <c r="C398" s="33" t="s">
        <v>188</v>
      </c>
      <c r="D398" s="23">
        <v>82.652</v>
      </c>
    </row>
    <row r="399" spans="1:4">
      <c r="A399" s="45">
        <v>44965</v>
      </c>
      <c r="B399" s="33" t="s">
        <v>189</v>
      </c>
      <c r="C399" s="33" t="s">
        <v>188</v>
      </c>
      <c r="D399" s="23">
        <v>82.925</v>
      </c>
    </row>
    <row r="400" spans="1:4">
      <c r="A400" s="45">
        <v>44964</v>
      </c>
      <c r="B400" s="33" t="s">
        <v>189</v>
      </c>
      <c r="C400" s="33" t="s">
        <v>188</v>
      </c>
      <c r="D400" s="23">
        <v>82.618</v>
      </c>
    </row>
    <row r="401" spans="1:4">
      <c r="A401" s="45">
        <v>44963</v>
      </c>
      <c r="B401" s="33" t="s">
        <v>189</v>
      </c>
      <c r="C401" s="33" t="s">
        <v>188</v>
      </c>
      <c r="D401" s="23">
        <v>82.835</v>
      </c>
    </row>
    <row r="402" spans="1:4">
      <c r="A402" s="45">
        <v>44960</v>
      </c>
      <c r="B402" s="33" t="s">
        <v>189</v>
      </c>
      <c r="C402" s="33" t="s">
        <v>188</v>
      </c>
      <c r="D402" s="23">
        <v>82.849</v>
      </c>
    </row>
    <row r="403" spans="1:4">
      <c r="A403" s="45">
        <v>44959</v>
      </c>
      <c r="B403" s="33" t="s">
        <v>189</v>
      </c>
      <c r="C403" s="33" t="s">
        <v>188</v>
      </c>
      <c r="D403" s="23">
        <v>82.721</v>
      </c>
    </row>
    <row r="404" spans="1:4">
      <c r="A404" s="45">
        <v>44958</v>
      </c>
      <c r="B404" s="33" t="s">
        <v>189</v>
      </c>
      <c r="C404" s="33" t="s">
        <v>188</v>
      </c>
      <c r="D404" s="23">
        <v>82.765</v>
      </c>
    </row>
    <row r="405" spans="1:4">
      <c r="A405" s="45">
        <v>44957</v>
      </c>
      <c r="B405" s="33" t="s">
        <v>189</v>
      </c>
      <c r="C405" s="33" t="s">
        <v>188</v>
      </c>
      <c r="D405" s="23">
        <v>82.715</v>
      </c>
    </row>
    <row r="406" spans="1:4">
      <c r="A406" s="45">
        <v>44956</v>
      </c>
      <c r="B406" s="33" t="s">
        <v>189</v>
      </c>
      <c r="C406" s="33" t="s">
        <v>188</v>
      </c>
      <c r="D406" s="23">
        <v>82.765</v>
      </c>
    </row>
    <row r="407" spans="1:4">
      <c r="A407" s="45">
        <v>44953</v>
      </c>
      <c r="B407" s="33" t="s">
        <v>189</v>
      </c>
      <c r="C407" s="33" t="s">
        <v>188</v>
      </c>
      <c r="D407" s="23">
        <v>82.915</v>
      </c>
    </row>
    <row r="408" spans="1:4">
      <c r="A408" s="45">
        <v>44952</v>
      </c>
      <c r="B408" s="33" t="s">
        <v>189</v>
      </c>
      <c r="C408" s="33" t="s">
        <v>188</v>
      </c>
      <c r="D408" s="23">
        <v>82.597</v>
      </c>
    </row>
    <row r="409" spans="1:4">
      <c r="A409" s="45">
        <v>44951</v>
      </c>
      <c r="B409" s="33" t="s">
        <v>189</v>
      </c>
      <c r="C409" s="33" t="s">
        <v>188</v>
      </c>
      <c r="D409" s="23">
        <v>82.52</v>
      </c>
    </row>
    <row r="410" spans="1:4">
      <c r="A410" s="45">
        <v>44950</v>
      </c>
      <c r="B410" s="33" t="s">
        <v>189</v>
      </c>
      <c r="C410" s="33" t="s">
        <v>188</v>
      </c>
      <c r="D410" s="23">
        <v>82.54</v>
      </c>
    </row>
    <row r="411" spans="1:4">
      <c r="A411" s="45">
        <v>44949</v>
      </c>
      <c r="B411" s="33" t="s">
        <v>189</v>
      </c>
      <c r="C411" s="33" t="s">
        <v>188</v>
      </c>
      <c r="D411" s="23">
        <v>82.655</v>
      </c>
    </row>
    <row r="412" spans="1:4">
      <c r="A412" s="45">
        <v>44946</v>
      </c>
      <c r="B412" s="33" t="s">
        <v>189</v>
      </c>
      <c r="C412" s="33" t="s">
        <v>188</v>
      </c>
      <c r="D412" s="23">
        <v>82.87</v>
      </c>
    </row>
    <row r="413" spans="1:4">
      <c r="A413" s="45">
        <v>44945</v>
      </c>
      <c r="B413" s="33" t="s">
        <v>189</v>
      </c>
      <c r="C413" s="33" t="s">
        <v>188</v>
      </c>
      <c r="D413" s="23">
        <v>82.75</v>
      </c>
    </row>
    <row r="414" spans="1:4">
      <c r="A414" s="45">
        <v>44944</v>
      </c>
      <c r="B414" s="33" t="s">
        <v>189</v>
      </c>
      <c r="C414" s="33" t="s">
        <v>188</v>
      </c>
      <c r="D414" s="23">
        <v>82.233</v>
      </c>
    </row>
    <row r="415" spans="1:4">
      <c r="A415" s="45">
        <v>44943</v>
      </c>
      <c r="B415" s="33" t="s">
        <v>189</v>
      </c>
      <c r="C415" s="33" t="s">
        <v>188</v>
      </c>
      <c r="D415" s="23">
        <v>82.044</v>
      </c>
    </row>
    <row r="416" spans="1:4">
      <c r="A416" s="45">
        <v>44942</v>
      </c>
      <c r="B416" s="33" t="s">
        <v>189</v>
      </c>
      <c r="C416" s="33" t="s">
        <v>188</v>
      </c>
      <c r="D416" s="23">
        <v>81.757</v>
      </c>
    </row>
    <row r="417" spans="1:4">
      <c r="A417" s="45">
        <v>44939</v>
      </c>
      <c r="B417" s="33" t="s">
        <v>189</v>
      </c>
      <c r="C417" s="33" t="s">
        <v>188</v>
      </c>
      <c r="D417" s="23">
        <v>81.769</v>
      </c>
    </row>
    <row r="418" spans="1:4">
      <c r="A418" s="45">
        <v>44938</v>
      </c>
      <c r="B418" s="33" t="s">
        <v>189</v>
      </c>
      <c r="C418" s="33" t="s">
        <v>188</v>
      </c>
      <c r="D418" s="23">
        <v>81.525</v>
      </c>
    </row>
    <row r="419" spans="1:4">
      <c r="A419" s="45">
        <v>44937</v>
      </c>
      <c r="B419" s="33" t="s">
        <v>189</v>
      </c>
      <c r="C419" s="33" t="s">
        <v>188</v>
      </c>
      <c r="D419" s="23">
        <v>81.515</v>
      </c>
    </row>
    <row r="420" spans="1:4">
      <c r="A420" s="45">
        <v>44936</v>
      </c>
      <c r="B420" s="33" t="s">
        <v>189</v>
      </c>
      <c r="C420" s="33" t="s">
        <v>188</v>
      </c>
      <c r="D420" s="23">
        <v>81.445</v>
      </c>
    </row>
    <row r="421" spans="1:4">
      <c r="A421" s="45">
        <v>44935</v>
      </c>
      <c r="B421" s="33" t="s">
        <v>189</v>
      </c>
      <c r="C421" s="33" t="s">
        <v>188</v>
      </c>
      <c r="D421" s="23">
        <v>81.519</v>
      </c>
    </row>
    <row r="422" spans="1:4">
      <c r="A422" s="45">
        <v>44932</v>
      </c>
      <c r="B422" s="33" t="s">
        <v>189</v>
      </c>
      <c r="C422" s="33" t="s">
        <v>188</v>
      </c>
      <c r="D422" s="23">
        <v>81.599</v>
      </c>
    </row>
    <row r="423" spans="1:4">
      <c r="A423" s="45">
        <v>44931</v>
      </c>
      <c r="B423" s="33" t="s">
        <v>189</v>
      </c>
      <c r="C423" s="33" t="s">
        <v>188</v>
      </c>
      <c r="D423" s="23">
        <v>81.483</v>
      </c>
    </row>
    <row r="424" spans="1:4">
      <c r="A424" s="45">
        <v>44930</v>
      </c>
      <c r="B424" s="33" t="s">
        <v>189</v>
      </c>
      <c r="C424" s="33" t="s">
        <v>188</v>
      </c>
      <c r="D424" s="23">
        <v>80.984</v>
      </c>
    </row>
    <row r="425" spans="1:4">
      <c r="A425" s="45">
        <v>44929</v>
      </c>
      <c r="B425" s="33" t="s">
        <v>189</v>
      </c>
      <c r="C425" s="33" t="s">
        <v>188</v>
      </c>
      <c r="D425" s="23">
        <v>81.245</v>
      </c>
    </row>
    <row r="426" spans="1:4">
      <c r="A426" s="45">
        <v>44928</v>
      </c>
      <c r="B426" s="33" t="s">
        <v>189</v>
      </c>
      <c r="C426" s="33" t="s">
        <v>188</v>
      </c>
      <c r="D426" s="23">
        <v>81.445</v>
      </c>
    </row>
    <row r="427" spans="1:4">
      <c r="A427" s="45">
        <v>44925</v>
      </c>
      <c r="B427" s="33" t="s">
        <v>189</v>
      </c>
      <c r="C427" s="33" t="s">
        <v>188</v>
      </c>
      <c r="D427" s="23">
        <v>81.635</v>
      </c>
    </row>
    <row r="428" spans="1:4">
      <c r="A428" s="45">
        <v>44924</v>
      </c>
      <c r="B428" s="33" t="s">
        <v>189</v>
      </c>
      <c r="C428" s="33" t="s">
        <v>188</v>
      </c>
      <c r="D428" s="23">
        <v>81.656</v>
      </c>
    </row>
    <row r="429" spans="1:4">
      <c r="A429" s="45">
        <v>44923</v>
      </c>
      <c r="B429" s="33" t="s">
        <v>189</v>
      </c>
      <c r="C429" s="33" t="s">
        <v>188</v>
      </c>
      <c r="D429" s="23">
        <v>81.285</v>
      </c>
    </row>
    <row r="430" spans="1:4">
      <c r="A430" s="45">
        <v>44922</v>
      </c>
      <c r="B430" s="33" t="s">
        <v>189</v>
      </c>
      <c r="C430" s="33" t="s">
        <v>188</v>
      </c>
      <c r="D430" s="23">
        <v>81.11</v>
      </c>
    </row>
    <row r="431" spans="1:4">
      <c r="A431" s="45">
        <v>44921</v>
      </c>
      <c r="B431" s="33" t="s">
        <v>189</v>
      </c>
      <c r="C431" s="33" t="s">
        <v>188</v>
      </c>
      <c r="D431" s="23">
        <v>81.642</v>
      </c>
    </row>
    <row r="432" spans="1:4">
      <c r="A432" s="45">
        <v>44918</v>
      </c>
      <c r="B432" s="33" t="s">
        <v>189</v>
      </c>
      <c r="C432" s="33" t="s">
        <v>188</v>
      </c>
      <c r="D432" s="23">
        <v>81.63</v>
      </c>
    </row>
    <row r="433" spans="1:4">
      <c r="A433" s="45">
        <v>44917</v>
      </c>
      <c r="B433" s="33" t="s">
        <v>189</v>
      </c>
      <c r="C433" s="33" t="s">
        <v>188</v>
      </c>
      <c r="D433" s="23">
        <v>82.18</v>
      </c>
    </row>
    <row r="434" spans="1:4">
      <c r="A434" s="45">
        <v>44916</v>
      </c>
      <c r="B434" s="33" t="s">
        <v>189</v>
      </c>
      <c r="C434" s="33" t="s">
        <v>188</v>
      </c>
      <c r="D434" s="23">
        <v>82.275</v>
      </c>
    </row>
    <row r="435" spans="1:4">
      <c r="A435" s="45">
        <v>44915</v>
      </c>
      <c r="B435" s="33" t="s">
        <v>189</v>
      </c>
      <c r="C435" s="33" t="s">
        <v>188</v>
      </c>
      <c r="D435" s="23">
        <v>82.596</v>
      </c>
    </row>
    <row r="436" spans="1:4">
      <c r="A436" s="45">
        <v>44914</v>
      </c>
      <c r="B436" s="33" t="s">
        <v>189</v>
      </c>
      <c r="C436" s="33" t="s">
        <v>188</v>
      </c>
      <c r="D436" s="23">
        <v>82.667</v>
      </c>
    </row>
    <row r="437" spans="1:4">
      <c r="A437" s="45">
        <v>44911</v>
      </c>
      <c r="B437" s="33" t="s">
        <v>189</v>
      </c>
      <c r="C437" s="33" t="s">
        <v>188</v>
      </c>
      <c r="D437" s="23">
        <v>82.779</v>
      </c>
    </row>
    <row r="438" spans="1:4">
      <c r="A438" s="45">
        <v>44910</v>
      </c>
      <c r="B438" s="33" t="s">
        <v>189</v>
      </c>
      <c r="C438" s="33" t="s">
        <v>188</v>
      </c>
      <c r="D438" s="23">
        <v>82.773</v>
      </c>
    </row>
    <row r="439" spans="1:4">
      <c r="A439" s="45">
        <v>44909</v>
      </c>
      <c r="B439" s="33" t="s">
        <v>189</v>
      </c>
      <c r="C439" s="33" t="s">
        <v>188</v>
      </c>
      <c r="D439" s="23">
        <v>82.745</v>
      </c>
    </row>
    <row r="440" spans="1:4">
      <c r="A440" s="45">
        <v>44908</v>
      </c>
      <c r="B440" s="33" t="s">
        <v>189</v>
      </c>
      <c r="C440" s="33" t="s">
        <v>188</v>
      </c>
      <c r="D440" s="23">
        <v>82.787</v>
      </c>
    </row>
    <row r="441" spans="1:4">
      <c r="A441" s="45">
        <v>44907</v>
      </c>
      <c r="B441" s="33" t="s">
        <v>189</v>
      </c>
      <c r="C441" s="33" t="s">
        <v>188</v>
      </c>
      <c r="D441" s="23">
        <v>82.763</v>
      </c>
    </row>
    <row r="442" spans="1:4">
      <c r="A442" s="45">
        <v>44904</v>
      </c>
      <c r="B442" s="33" t="s">
        <v>189</v>
      </c>
      <c r="C442" s="33" t="s">
        <v>188</v>
      </c>
      <c r="D442" s="23">
        <v>82.835</v>
      </c>
    </row>
    <row r="443" spans="1:4">
      <c r="A443" s="45">
        <v>44903</v>
      </c>
      <c r="B443" s="33" t="s">
        <v>189</v>
      </c>
      <c r="C443" s="33" t="s">
        <v>188</v>
      </c>
      <c r="D443" s="23">
        <v>82.665</v>
      </c>
    </row>
    <row r="444" spans="1:4">
      <c r="A444" s="45">
        <v>44902</v>
      </c>
      <c r="B444" s="33" t="s">
        <v>189</v>
      </c>
      <c r="C444" s="33" t="s">
        <v>188</v>
      </c>
      <c r="D444" s="23">
        <v>82.79</v>
      </c>
    </row>
    <row r="445" spans="1:4">
      <c r="A445" s="45">
        <v>44901</v>
      </c>
      <c r="B445" s="33" t="s">
        <v>189</v>
      </c>
      <c r="C445" s="33" t="s">
        <v>188</v>
      </c>
      <c r="D445" s="23">
        <v>82.985</v>
      </c>
    </row>
    <row r="446" spans="1:4">
      <c r="A446" s="45">
        <v>44900</v>
      </c>
      <c r="B446" s="33" t="s">
        <v>189</v>
      </c>
      <c r="C446" s="33" t="s">
        <v>188</v>
      </c>
      <c r="D446" s="23">
        <v>82.885</v>
      </c>
    </row>
    <row r="447" spans="1:4">
      <c r="A447" s="45">
        <v>44897</v>
      </c>
      <c r="B447" s="33" t="s">
        <v>189</v>
      </c>
      <c r="C447" s="33" t="s">
        <v>188</v>
      </c>
      <c r="D447" s="23">
        <v>82.61</v>
      </c>
    </row>
    <row r="448" spans="1:4">
      <c r="A448" s="45">
        <v>44896</v>
      </c>
      <c r="B448" s="33" t="s">
        <v>189</v>
      </c>
      <c r="C448" s="33" t="s">
        <v>188</v>
      </c>
      <c r="D448" s="23">
        <v>82.677</v>
      </c>
    </row>
    <row r="449" spans="1:4">
      <c r="A449" s="45">
        <v>44895</v>
      </c>
      <c r="B449" s="33" t="s">
        <v>189</v>
      </c>
      <c r="C449" s="33" t="s">
        <v>188</v>
      </c>
      <c r="D449" s="23">
        <v>82.733</v>
      </c>
    </row>
    <row r="450" spans="1:4">
      <c r="A450" s="45">
        <v>44894</v>
      </c>
      <c r="B450" s="33" t="s">
        <v>189</v>
      </c>
      <c r="C450" s="33" t="s">
        <v>188</v>
      </c>
      <c r="D450" s="23">
        <v>82.862</v>
      </c>
    </row>
    <row r="451" spans="1:4">
      <c r="A451" s="45">
        <v>44893</v>
      </c>
      <c r="B451" s="33" t="s">
        <v>189</v>
      </c>
      <c r="C451" s="33" t="s">
        <v>188</v>
      </c>
      <c r="D451" s="23">
        <v>82.495</v>
      </c>
    </row>
    <row r="452" spans="1:4">
      <c r="A452" s="45">
        <v>44890</v>
      </c>
      <c r="B452" s="33" t="s">
        <v>189</v>
      </c>
      <c r="C452" s="33" t="s">
        <v>188</v>
      </c>
      <c r="D452" s="23">
        <v>82.403</v>
      </c>
    </row>
    <row r="453" spans="1:4">
      <c r="A453" s="45">
        <v>44889</v>
      </c>
      <c r="B453" s="33" t="s">
        <v>189</v>
      </c>
      <c r="C453" s="33" t="s">
        <v>188</v>
      </c>
      <c r="D453" s="23">
        <v>82.647</v>
      </c>
    </row>
    <row r="454" spans="1:4">
      <c r="A454" s="45">
        <v>44888</v>
      </c>
      <c r="B454" s="33" t="s">
        <v>189</v>
      </c>
      <c r="C454" s="33" t="s">
        <v>188</v>
      </c>
      <c r="D454" s="23">
        <v>82.42</v>
      </c>
    </row>
    <row r="455" spans="1:4">
      <c r="A455" s="45">
        <v>44887</v>
      </c>
      <c r="B455" s="33" t="s">
        <v>189</v>
      </c>
      <c r="C455" s="33" t="s">
        <v>188</v>
      </c>
      <c r="D455" s="23">
        <v>82.29</v>
      </c>
    </row>
    <row r="456" spans="1:4">
      <c r="A456" s="45">
        <v>44886</v>
      </c>
      <c r="B456" s="33" t="s">
        <v>189</v>
      </c>
      <c r="C456" s="33" t="s">
        <v>188</v>
      </c>
      <c r="D456" s="23">
        <v>82.216</v>
      </c>
    </row>
    <row r="457" spans="1:4">
      <c r="A457" s="45">
        <v>44883</v>
      </c>
      <c r="B457" s="33" t="s">
        <v>189</v>
      </c>
      <c r="C457" s="33" t="s">
        <v>188</v>
      </c>
      <c r="D457" s="23">
        <v>82.49</v>
      </c>
    </row>
    <row r="458" spans="1:4">
      <c r="A458" s="45">
        <v>44882</v>
      </c>
      <c r="B458" s="33" t="s">
        <v>189</v>
      </c>
      <c r="C458" s="33" t="s">
        <v>188</v>
      </c>
      <c r="D458" s="23">
        <v>81.9</v>
      </c>
    </row>
    <row r="459" spans="1:4">
      <c r="A459" s="45">
        <v>44881</v>
      </c>
      <c r="B459" s="33" t="s">
        <v>189</v>
      </c>
      <c r="C459" s="33" t="s">
        <v>188</v>
      </c>
      <c r="D459" s="23">
        <v>81.438</v>
      </c>
    </row>
    <row r="460" spans="1:4">
      <c r="A460" s="45">
        <v>44880</v>
      </c>
      <c r="B460" s="33" t="s">
        <v>189</v>
      </c>
      <c r="C460" s="33" t="s">
        <v>188</v>
      </c>
      <c r="D460" s="23">
        <v>81.13</v>
      </c>
    </row>
    <row r="461" spans="1:4">
      <c r="A461" s="45">
        <v>44879</v>
      </c>
      <c r="B461" s="33" t="s">
        <v>189</v>
      </c>
      <c r="C461" s="33" t="s">
        <v>188</v>
      </c>
      <c r="D461" s="23">
        <v>81.374</v>
      </c>
    </row>
    <row r="462" spans="1:4">
      <c r="A462" s="45">
        <v>44876</v>
      </c>
      <c r="B462" s="33" t="s">
        <v>189</v>
      </c>
      <c r="C462" s="33" t="s">
        <v>188</v>
      </c>
      <c r="D462" s="23">
        <v>81.626</v>
      </c>
    </row>
    <row r="463" spans="1:4">
      <c r="A463" s="45">
        <v>44875</v>
      </c>
      <c r="B463" s="33" t="s">
        <v>189</v>
      </c>
      <c r="C463" s="33" t="s">
        <v>188</v>
      </c>
      <c r="D463" s="23">
        <v>81.65</v>
      </c>
    </row>
    <row r="464" spans="1:4">
      <c r="A464" s="45">
        <v>44874</v>
      </c>
      <c r="B464" s="33" t="s">
        <v>189</v>
      </c>
      <c r="C464" s="33" t="s">
        <v>188</v>
      </c>
      <c r="D464" s="23">
        <v>81.713</v>
      </c>
    </row>
    <row r="465" spans="1:4">
      <c r="A465" s="45">
        <v>44873</v>
      </c>
      <c r="B465" s="33" t="s">
        <v>189</v>
      </c>
      <c r="C465" s="33" t="s">
        <v>188</v>
      </c>
      <c r="D465" s="23">
        <v>81.642</v>
      </c>
    </row>
    <row r="466" spans="1:4">
      <c r="A466" s="45">
        <v>44872</v>
      </c>
      <c r="B466" s="33" t="s">
        <v>189</v>
      </c>
      <c r="C466" s="33" t="s">
        <v>188</v>
      </c>
      <c r="D466" s="23">
        <v>81.633</v>
      </c>
    </row>
    <row r="467" spans="1:4">
      <c r="A467" s="45">
        <v>44869</v>
      </c>
      <c r="B467" s="33" t="s">
        <v>189</v>
      </c>
      <c r="C467" s="33" t="s">
        <v>188</v>
      </c>
      <c r="D467" s="23">
        <v>81.719</v>
      </c>
    </row>
    <row r="468" spans="1:4">
      <c r="A468" s="45">
        <v>44868</v>
      </c>
      <c r="B468" s="33" t="s">
        <v>189</v>
      </c>
      <c r="C468" s="33" t="s">
        <v>188</v>
      </c>
      <c r="D468" s="23">
        <v>81.728</v>
      </c>
    </row>
    <row r="469" spans="1:4">
      <c r="A469" s="45">
        <v>44867</v>
      </c>
      <c r="B469" s="33" t="s">
        <v>189</v>
      </c>
      <c r="C469" s="33" t="s">
        <v>188</v>
      </c>
      <c r="D469" s="23">
        <v>81.644</v>
      </c>
    </row>
    <row r="470" spans="1:4">
      <c r="A470" s="45">
        <v>44866</v>
      </c>
      <c r="B470" s="33" t="s">
        <v>189</v>
      </c>
      <c r="C470" s="33" t="s">
        <v>188</v>
      </c>
      <c r="D470" s="23">
        <v>81.54</v>
      </c>
    </row>
    <row r="471" spans="1:4">
      <c r="A471" s="45">
        <v>44865</v>
      </c>
      <c r="B471" s="33" t="s">
        <v>189</v>
      </c>
      <c r="C471" s="33" t="s">
        <v>188</v>
      </c>
      <c r="D471" s="23">
        <v>81.495</v>
      </c>
    </row>
    <row r="472" spans="1:4">
      <c r="A472" s="45">
        <v>44862</v>
      </c>
      <c r="B472" s="33" t="s">
        <v>189</v>
      </c>
      <c r="C472" s="33" t="s">
        <v>188</v>
      </c>
      <c r="D472" s="23">
        <v>81.091</v>
      </c>
    </row>
    <row r="473" spans="1:4">
      <c r="A473" s="45">
        <v>44861</v>
      </c>
      <c r="B473" s="33" t="s">
        <v>189</v>
      </c>
      <c r="C473" s="33" t="s">
        <v>188</v>
      </c>
      <c r="D473" s="23">
        <v>80.992</v>
      </c>
    </row>
    <row r="474" spans="1:4">
      <c r="A474" s="45">
        <v>44860</v>
      </c>
      <c r="B474" s="33" t="s">
        <v>189</v>
      </c>
      <c r="C474" s="33" t="s">
        <v>188</v>
      </c>
      <c r="D474" s="23">
        <v>80.505</v>
      </c>
    </row>
    <row r="475" spans="1:4">
      <c r="A475" s="45">
        <v>44859</v>
      </c>
      <c r="B475" s="33" t="s">
        <v>189</v>
      </c>
      <c r="C475" s="33" t="s">
        <v>188</v>
      </c>
      <c r="D475" s="23">
        <v>80.64</v>
      </c>
    </row>
    <row r="476" spans="1:4">
      <c r="A476" s="45">
        <v>44858</v>
      </c>
      <c r="B476" s="33" t="s">
        <v>189</v>
      </c>
      <c r="C476" s="33" t="s">
        <v>188</v>
      </c>
      <c r="D476" s="23">
        <v>81.355</v>
      </c>
    </row>
    <row r="477" spans="1:4">
      <c r="A477" s="45">
        <v>44855</v>
      </c>
      <c r="B477" s="33" t="s">
        <v>189</v>
      </c>
      <c r="C477" s="33" t="s">
        <v>188</v>
      </c>
      <c r="D477" s="23">
        <v>81.38</v>
      </c>
    </row>
    <row r="478" spans="1:4">
      <c r="A478" s="45">
        <v>44854</v>
      </c>
      <c r="B478" s="33" t="s">
        <v>189</v>
      </c>
      <c r="C478" s="33" t="s">
        <v>188</v>
      </c>
      <c r="D478" s="23">
        <v>81.832</v>
      </c>
    </row>
    <row r="479" spans="1:4">
      <c r="A479" s="45">
        <v>44853</v>
      </c>
      <c r="B479" s="33" t="s">
        <v>189</v>
      </c>
      <c r="C479" s="33" t="s">
        <v>188</v>
      </c>
      <c r="D479" s="23">
        <v>81.982</v>
      </c>
    </row>
    <row r="480" spans="1:4">
      <c r="A480" s="45">
        <v>44852</v>
      </c>
      <c r="B480" s="33" t="s">
        <v>189</v>
      </c>
      <c r="C480" s="33" t="s">
        <v>188</v>
      </c>
      <c r="D480" s="23">
        <v>82.738</v>
      </c>
    </row>
    <row r="481" spans="1:4">
      <c r="A481" s="45">
        <v>44851</v>
      </c>
      <c r="B481" s="33" t="s">
        <v>189</v>
      </c>
      <c r="C481" s="33" t="s">
        <v>188</v>
      </c>
      <c r="D481" s="23">
        <v>82.739</v>
      </c>
    </row>
    <row r="482" spans="1:4">
      <c r="A482" s="45">
        <v>44848</v>
      </c>
      <c r="B482" s="33" t="s">
        <v>189</v>
      </c>
      <c r="C482" s="33" t="s">
        <v>188</v>
      </c>
      <c r="D482" s="23">
        <v>82.66</v>
      </c>
    </row>
    <row r="483" spans="1:4">
      <c r="A483" s="45">
        <v>44847</v>
      </c>
      <c r="B483" s="33" t="s">
        <v>189</v>
      </c>
      <c r="C483" s="33" t="s">
        <v>188</v>
      </c>
      <c r="D483" s="23">
        <v>82.78</v>
      </c>
    </row>
    <row r="484" spans="1:4">
      <c r="A484" s="45">
        <v>44846</v>
      </c>
      <c r="B484" s="33" t="s">
        <v>189</v>
      </c>
      <c r="C484" s="33" t="s">
        <v>188</v>
      </c>
      <c r="D484" s="23">
        <v>82.268</v>
      </c>
    </row>
    <row r="485" spans="1:4">
      <c r="A485" s="45">
        <v>44845</v>
      </c>
      <c r="B485" s="33" t="s">
        <v>189</v>
      </c>
      <c r="C485" s="33" t="s">
        <v>188</v>
      </c>
      <c r="D485" s="23">
        <v>82.393</v>
      </c>
    </row>
    <row r="486" spans="1:4">
      <c r="A486" s="45">
        <v>44844</v>
      </c>
      <c r="B486" s="33" t="s">
        <v>189</v>
      </c>
      <c r="C486" s="33" t="s">
        <v>188</v>
      </c>
      <c r="D486" s="23">
        <v>81.928</v>
      </c>
    </row>
    <row r="487" spans="1:4">
      <c r="A487" s="45">
        <v>44841</v>
      </c>
      <c r="B487" s="33" t="s">
        <v>189</v>
      </c>
      <c r="C487" s="33" t="s">
        <v>188</v>
      </c>
      <c r="D487" s="23">
        <v>82.523</v>
      </c>
    </row>
    <row r="488" spans="1:4">
      <c r="A488" s="45">
        <v>44840</v>
      </c>
      <c r="B488" s="33" t="s">
        <v>189</v>
      </c>
      <c r="C488" s="33" t="s">
        <v>188</v>
      </c>
      <c r="D488" s="23">
        <v>82.761</v>
      </c>
    </row>
    <row r="489" spans="1:4">
      <c r="A489" s="45">
        <v>44839</v>
      </c>
      <c r="B489" s="33" t="s">
        <v>189</v>
      </c>
      <c r="C489" s="33" t="s">
        <v>188</v>
      </c>
      <c r="D489" s="23">
        <v>82.541</v>
      </c>
    </row>
    <row r="490" spans="1:4">
      <c r="A490" s="45">
        <v>44838</v>
      </c>
      <c r="B490" s="33" t="s">
        <v>189</v>
      </c>
      <c r="C490" s="33" t="s">
        <v>188</v>
      </c>
      <c r="D490" s="23">
        <v>82.825</v>
      </c>
    </row>
    <row r="491" spans="1:4">
      <c r="A491" s="45">
        <v>44837</v>
      </c>
      <c r="B491" s="33" t="s">
        <v>189</v>
      </c>
      <c r="C491" s="33" t="s">
        <v>188</v>
      </c>
      <c r="D491" s="23">
        <v>83.02</v>
      </c>
    </row>
    <row r="492" spans="1:4">
      <c r="A492" s="45">
        <v>44834</v>
      </c>
      <c r="B492" s="33" t="s">
        <v>189</v>
      </c>
      <c r="C492" s="33" t="s">
        <v>188</v>
      </c>
      <c r="D492" s="23">
        <v>82.298</v>
      </c>
    </row>
    <row r="493" spans="1:4">
      <c r="A493" s="45">
        <v>44833</v>
      </c>
      <c r="B493" s="33" t="s">
        <v>189</v>
      </c>
      <c r="C493" s="33" t="s">
        <v>188</v>
      </c>
      <c r="D493" s="23">
        <v>82.189</v>
      </c>
    </row>
    <row r="494" spans="1:4">
      <c r="A494" s="45">
        <v>44832</v>
      </c>
      <c r="B494" s="33" t="s">
        <v>189</v>
      </c>
      <c r="C494" s="33" t="s">
        <v>188</v>
      </c>
      <c r="D494" s="23">
        <v>82.367</v>
      </c>
    </row>
    <row r="495" spans="1:4">
      <c r="A495" s="45">
        <v>44831</v>
      </c>
      <c r="B495" s="33" t="s">
        <v>189</v>
      </c>
      <c r="C495" s="33" t="s">
        <v>188</v>
      </c>
      <c r="D495" s="23">
        <v>82.192</v>
      </c>
    </row>
    <row r="496" spans="1:4">
      <c r="A496" s="45">
        <v>44830</v>
      </c>
      <c r="B496" s="33" t="s">
        <v>189</v>
      </c>
      <c r="C496" s="33" t="s">
        <v>188</v>
      </c>
      <c r="D496" s="23">
        <v>82.177</v>
      </c>
    </row>
    <row r="497" spans="1:4">
      <c r="A497" s="45">
        <v>44827</v>
      </c>
      <c r="B497" s="33" t="s">
        <v>189</v>
      </c>
      <c r="C497" s="33" t="s">
        <v>188</v>
      </c>
      <c r="D497" s="23">
        <v>82.273</v>
      </c>
    </row>
    <row r="498" spans="1:4">
      <c r="A498" s="45">
        <v>44826</v>
      </c>
      <c r="B498" s="33" t="s">
        <v>189</v>
      </c>
      <c r="C498" s="33" t="s">
        <v>188</v>
      </c>
      <c r="D498" s="23">
        <v>82.385</v>
      </c>
    </row>
    <row r="499" spans="1:4">
      <c r="A499" s="45">
        <v>44825</v>
      </c>
      <c r="B499" s="33" t="s">
        <v>189</v>
      </c>
      <c r="C499" s="33" t="s">
        <v>188</v>
      </c>
      <c r="D499" s="23">
        <v>82.832</v>
      </c>
    </row>
    <row r="500" spans="1:4">
      <c r="A500" s="45">
        <v>44824</v>
      </c>
      <c r="B500" s="33" t="s">
        <v>189</v>
      </c>
      <c r="C500" s="33" t="s">
        <v>188</v>
      </c>
      <c r="D500" s="23">
        <v>82.088</v>
      </c>
    </row>
    <row r="501" spans="1:4">
      <c r="A501" s="45">
        <v>44823</v>
      </c>
      <c r="B501" s="33" t="s">
        <v>189</v>
      </c>
      <c r="C501" s="33" t="s">
        <v>188</v>
      </c>
      <c r="D501" s="23">
        <v>81.648</v>
      </c>
    </row>
    <row r="502" spans="1:4">
      <c r="A502" s="45">
        <v>44820</v>
      </c>
      <c r="B502" s="33" t="s">
        <v>189</v>
      </c>
      <c r="C502" s="33" t="s">
        <v>188</v>
      </c>
      <c r="D502" s="23">
        <v>81.478</v>
      </c>
    </row>
    <row r="503" spans="1:4">
      <c r="A503" s="45">
        <v>44819</v>
      </c>
      <c r="B503" s="33" t="s">
        <v>189</v>
      </c>
      <c r="C503" s="33" t="s">
        <v>188</v>
      </c>
      <c r="D503" s="23">
        <v>81.509</v>
      </c>
    </row>
  </sheetData>
  <autoFilter ref="A1:D503">
    <extLst/>
  </autoFilter>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
  <sheetViews>
    <sheetView showGridLines="0" tabSelected="1" zoomScale="107" zoomScaleNormal="107" workbookViewId="0">
      <selection activeCell="B2" sqref="B2"/>
    </sheetView>
  </sheetViews>
  <sheetFormatPr defaultColWidth="9" defaultRowHeight="19.95" customHeight="1" outlineLevelRow="1"/>
  <cols>
    <col min="1" max="1" width="19.4615384615385" style="1" customWidth="1"/>
    <col min="2" max="2" width="20.8461538461538" style="1" customWidth="1"/>
    <col min="3" max="6" width="16.6923076923077" style="1" customWidth="1"/>
    <col min="7" max="10" width="21" style="1" customWidth="1"/>
    <col min="11" max="11" width="19.6153846153846" style="1" customWidth="1"/>
    <col min="12" max="12" width="18.6153846153846" style="1" customWidth="1"/>
    <col min="13" max="13" width="19.3846153846154" style="1" customWidth="1"/>
    <col min="14" max="16" width="17.6923076923077" style="1" customWidth="1"/>
    <col min="17" max="17" width="19.3846153846154" style="1" customWidth="1"/>
    <col min="18" max="20" width="30.6153846153846" style="1" customWidth="1"/>
    <col min="21" max="21" width="16.6923076923077" style="1" customWidth="1"/>
    <col min="22" max="32" width="24.6923076923077" style="1" customWidth="1"/>
    <col min="33" max="33" width="20.9230769230769" style="1" customWidth="1"/>
    <col min="34" max="34" width="20.1538461538462" style="1" customWidth="1"/>
    <col min="35" max="35" width="14.1538461538462" style="1" customWidth="1"/>
    <col min="36" max="36" width="10.8461538461538" style="1" customWidth="1"/>
    <col min="37" max="37" width="18.8461538461538" style="1" customWidth="1"/>
    <col min="38" max="38" width="8.46153846153846" style="1" customWidth="1"/>
    <col min="39" max="16383" width="9.23076923076923" style="1"/>
    <col min="16384" max="16384" width="9" style="1"/>
  </cols>
  <sheetData>
    <row r="1" ht="44.4" customHeight="1" spans="1:34">
      <c r="A1" s="39" t="s">
        <v>190</v>
      </c>
      <c r="B1" s="39" t="s">
        <v>191</v>
      </c>
      <c r="C1" s="39" t="s">
        <v>192</v>
      </c>
      <c r="D1" s="39" t="s">
        <v>193</v>
      </c>
      <c r="E1" s="39" t="s">
        <v>194</v>
      </c>
      <c r="F1" s="39" t="s">
        <v>195</v>
      </c>
      <c r="G1" s="39" t="s">
        <v>177</v>
      </c>
      <c r="H1" s="39" t="s">
        <v>178</v>
      </c>
      <c r="I1" s="39" t="s">
        <v>196</v>
      </c>
      <c r="J1" s="39" t="s">
        <v>197</v>
      </c>
      <c r="K1" s="39" t="s">
        <v>198</v>
      </c>
      <c r="L1" s="39" t="s">
        <v>199</v>
      </c>
      <c r="M1" s="39" t="s">
        <v>200</v>
      </c>
      <c r="N1" s="39" t="s">
        <v>201</v>
      </c>
      <c r="O1" s="39" t="s">
        <v>202</v>
      </c>
      <c r="P1" s="39" t="s">
        <v>203</v>
      </c>
      <c r="Q1" s="39" t="s">
        <v>204</v>
      </c>
      <c r="R1" s="39" t="s">
        <v>205</v>
      </c>
      <c r="S1" s="39" t="s">
        <v>206</v>
      </c>
      <c r="T1" s="39" t="s">
        <v>207</v>
      </c>
      <c r="U1" s="39" t="s">
        <v>180</v>
      </c>
      <c r="V1" s="39" t="s">
        <v>208</v>
      </c>
      <c r="W1" s="39" t="s">
        <v>209</v>
      </c>
      <c r="X1" s="39" t="s">
        <v>210</v>
      </c>
      <c r="Y1" s="39" t="s">
        <v>211</v>
      </c>
      <c r="Z1" s="39" t="s">
        <v>212</v>
      </c>
      <c r="AA1" s="39" t="s">
        <v>213</v>
      </c>
      <c r="AB1" s="39" t="s">
        <v>214</v>
      </c>
      <c r="AC1" s="39" t="s">
        <v>215</v>
      </c>
      <c r="AD1" s="39" t="s">
        <v>216</v>
      </c>
      <c r="AE1" s="39" t="s">
        <v>217</v>
      </c>
      <c r="AF1" s="39" t="s">
        <v>218</v>
      </c>
      <c r="AG1" s="39" t="s">
        <v>219</v>
      </c>
      <c r="AH1" s="39" t="s">
        <v>220</v>
      </c>
    </row>
    <row r="2" ht="48" customHeight="1" spans="1:34">
      <c r="A2" s="30">
        <v>45169</v>
      </c>
      <c r="B2" s="31" t="s">
        <v>221</v>
      </c>
      <c r="C2" s="32" t="s">
        <v>222</v>
      </c>
      <c r="D2" s="33">
        <v>1</v>
      </c>
      <c r="E2" s="32" t="s">
        <v>223</v>
      </c>
      <c r="F2" s="33" t="s">
        <v>224</v>
      </c>
      <c r="G2" s="34" t="s">
        <v>168</v>
      </c>
      <c r="H2" s="32" t="s">
        <v>225</v>
      </c>
      <c r="I2" s="34" t="s">
        <v>176</v>
      </c>
      <c r="J2" s="34" t="s">
        <v>226</v>
      </c>
      <c r="K2" s="32" t="s">
        <v>188</v>
      </c>
      <c r="L2" s="32" t="s">
        <v>188</v>
      </c>
      <c r="M2" s="32" t="s">
        <v>188</v>
      </c>
      <c r="N2" s="32">
        <v>1</v>
      </c>
      <c r="O2" s="32">
        <v>50</v>
      </c>
      <c r="P2" s="32">
        <v>20</v>
      </c>
      <c r="Q2" s="32">
        <v>19500</v>
      </c>
      <c r="R2" s="36">
        <v>150000</v>
      </c>
      <c r="S2" s="36">
        <v>150000</v>
      </c>
      <c r="T2" s="36">
        <v>150000</v>
      </c>
      <c r="U2" s="36" t="s">
        <v>183</v>
      </c>
      <c r="V2" s="30">
        <f>+DATE(2023,9,28)</f>
        <v>45197</v>
      </c>
      <c r="W2" s="41">
        <f>+YEARFRAC(A2,V2,1)</f>
        <v>0.0767123287671233</v>
      </c>
      <c r="X2" s="41"/>
      <c r="Y2" s="41">
        <v>2.61437908496732</v>
      </c>
      <c r="Z2" s="44" t="s">
        <v>4</v>
      </c>
      <c r="AA2" s="38" t="s">
        <v>5</v>
      </c>
      <c r="AB2" s="38" t="s">
        <v>5</v>
      </c>
      <c r="AC2" s="38">
        <v>92</v>
      </c>
      <c r="AD2" s="38">
        <v>92</v>
      </c>
      <c r="AE2" s="32"/>
      <c r="AF2" s="32">
        <v>1</v>
      </c>
      <c r="AG2" s="41">
        <v>1</v>
      </c>
      <c r="AH2" s="34" t="s">
        <v>227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AW8"/>
  <sheetViews>
    <sheetView showGridLines="0" topLeftCell="AT1" workbookViewId="0">
      <selection activeCell="C1" sqref="C$1:AW$1048576"/>
    </sheetView>
  </sheetViews>
  <sheetFormatPr defaultColWidth="9" defaultRowHeight="16.2" outlineLevelRow="7"/>
  <cols>
    <col min="1" max="2" width="9.23076923076923" style="1"/>
    <col min="3" max="3" width="17.3846153846154" style="1" customWidth="1"/>
    <col min="4" max="4" width="18.9230769230769" style="1" customWidth="1"/>
    <col min="5" max="8" width="20.6923076923077" style="1" customWidth="1"/>
    <col min="9" max="9" width="26.0769230769231" style="1" customWidth="1"/>
    <col min="10" max="10" width="18.7628205128205" style="1" customWidth="1"/>
    <col min="11" max="12" width="16.6923076923077" style="1" customWidth="1"/>
    <col min="13" max="13" width="19.3846153846154" style="1" customWidth="1"/>
    <col min="14" max="14" width="17.4615384615385" style="1" customWidth="1"/>
    <col min="15" max="15" width="17.6923076923077" style="1" customWidth="1"/>
    <col min="16" max="18" width="16.6923076923077" style="1" customWidth="1"/>
    <col min="19" max="19" width="20.8461538461538" style="1" customWidth="1"/>
    <col min="20" max="20" width="22.1538461538462" style="1" customWidth="1"/>
    <col min="21" max="21" width="30.6153846153846" style="1" customWidth="1"/>
    <col min="22" max="22" width="28.6153846153846" style="1" customWidth="1"/>
    <col min="23" max="23" width="28.8461538461538" style="1" customWidth="1"/>
    <col min="24" max="25" width="22.4615384615385" style="1" customWidth="1"/>
    <col min="26" max="26" width="25" style="1" customWidth="1"/>
    <col min="27" max="27" width="14.4615384615385" style="1" customWidth="1"/>
    <col min="28" max="28" width="11.4615384615385" style="1" customWidth="1"/>
    <col min="29" max="29" width="11.5320512820513" style="1" customWidth="1"/>
    <col min="30" max="30" width="19.4615384615385" style="1" customWidth="1"/>
    <col min="31" max="31" width="19.5320512820513" style="1" customWidth="1"/>
    <col min="32" max="32" width="21.5320512820513" style="1" customWidth="1"/>
    <col min="33" max="33" width="19.0769230769231" style="1" customWidth="1"/>
    <col min="34" max="34" width="18.3076923076923" style="1" customWidth="1"/>
    <col min="35" max="35" width="21.2307692307692" style="1" customWidth="1"/>
    <col min="36" max="36" width="26.0769230769231" style="1" customWidth="1"/>
    <col min="37" max="41" width="20.6923076923077" style="1" customWidth="1"/>
    <col min="42" max="42" width="21.6153846153846" style="1" customWidth="1"/>
    <col min="43" max="43" width="20.9230769230769" style="1" customWidth="1"/>
    <col min="44" max="44" width="21.6153846153846" style="1" customWidth="1"/>
    <col min="45" max="45" width="20.7628205128205" style="1" customWidth="1"/>
    <col min="46" max="47" width="19.9230769230769" style="1" customWidth="1"/>
    <col min="48" max="49" width="20.6923076923077" style="1" customWidth="1"/>
    <col min="50" max="50" width="15" style="1" customWidth="1"/>
    <col min="51" max="16384" width="9.23076923076923" style="1"/>
  </cols>
  <sheetData>
    <row r="3" spans="45:45">
      <c r="AS3" s="4"/>
    </row>
    <row r="6" ht="58.2" customHeight="1" spans="3:49">
      <c r="C6" s="29" t="s">
        <v>190</v>
      </c>
      <c r="D6" s="29" t="s">
        <v>191</v>
      </c>
      <c r="E6" s="29" t="s">
        <v>192</v>
      </c>
      <c r="F6" s="29" t="s">
        <v>193</v>
      </c>
      <c r="G6" s="29" t="s">
        <v>194</v>
      </c>
      <c r="H6" s="29" t="s">
        <v>195</v>
      </c>
      <c r="I6" s="29" t="s">
        <v>177</v>
      </c>
      <c r="J6" s="29" t="s">
        <v>178</v>
      </c>
      <c r="K6" s="29" t="s">
        <v>196</v>
      </c>
      <c r="L6" s="29" t="s">
        <v>197</v>
      </c>
      <c r="M6" s="29" t="s">
        <v>198</v>
      </c>
      <c r="N6" s="29" t="s">
        <v>199</v>
      </c>
      <c r="O6" s="29" t="s">
        <v>200</v>
      </c>
      <c r="P6" s="29" t="s">
        <v>201</v>
      </c>
      <c r="Q6" s="29" t="s">
        <v>202</v>
      </c>
      <c r="R6" s="29" t="s">
        <v>203</v>
      </c>
      <c r="S6" s="29" t="s">
        <v>228</v>
      </c>
      <c r="T6" s="29" t="s">
        <v>204</v>
      </c>
      <c r="U6" s="29" t="s">
        <v>205</v>
      </c>
      <c r="V6" s="29" t="s">
        <v>206</v>
      </c>
      <c r="W6" s="29" t="s">
        <v>207</v>
      </c>
      <c r="X6" s="29" t="s">
        <v>208</v>
      </c>
      <c r="Y6" s="29" t="s">
        <v>229</v>
      </c>
      <c r="Z6" s="29" t="s">
        <v>209</v>
      </c>
      <c r="AA6" s="29" t="s">
        <v>212</v>
      </c>
      <c r="AB6" s="29" t="s">
        <v>213</v>
      </c>
      <c r="AC6" s="29" t="s">
        <v>214</v>
      </c>
      <c r="AD6" s="29" t="s">
        <v>215</v>
      </c>
      <c r="AE6" s="29" t="s">
        <v>216</v>
      </c>
      <c r="AF6" s="29" t="s">
        <v>230</v>
      </c>
      <c r="AG6" s="29" t="s">
        <v>231</v>
      </c>
      <c r="AH6" s="29" t="s">
        <v>232</v>
      </c>
      <c r="AI6" s="29" t="s">
        <v>233</v>
      </c>
      <c r="AJ6" s="39" t="s">
        <v>234</v>
      </c>
      <c r="AK6" s="29" t="s">
        <v>211</v>
      </c>
      <c r="AL6" s="29" t="s">
        <v>235</v>
      </c>
      <c r="AM6" s="29" t="s">
        <v>236</v>
      </c>
      <c r="AN6" s="29" t="s">
        <v>237</v>
      </c>
      <c r="AO6" s="29" t="s">
        <v>238</v>
      </c>
      <c r="AP6" s="22" t="s">
        <v>239</v>
      </c>
      <c r="AQ6" s="42" t="s">
        <v>240</v>
      </c>
      <c r="AR6" s="42" t="s">
        <v>241</v>
      </c>
      <c r="AS6" s="42" t="s">
        <v>242</v>
      </c>
      <c r="AT6" s="22" t="s">
        <v>243</v>
      </c>
      <c r="AU6" s="29" t="s">
        <v>220</v>
      </c>
      <c r="AV6" s="22" t="s">
        <v>244</v>
      </c>
      <c r="AW6" s="22" t="s">
        <v>245</v>
      </c>
    </row>
    <row r="7" ht="43.8" customHeight="1" spans="3:49">
      <c r="C7" s="30">
        <v>45169</v>
      </c>
      <c r="D7" s="31" t="s">
        <v>221</v>
      </c>
      <c r="E7" s="32" t="s">
        <v>222</v>
      </c>
      <c r="F7" s="33">
        <v>1</v>
      </c>
      <c r="G7" s="32" t="s">
        <v>223</v>
      </c>
      <c r="H7" s="33" t="s">
        <v>224</v>
      </c>
      <c r="I7" s="34" t="s">
        <v>168</v>
      </c>
      <c r="J7" s="32" t="s">
        <v>225</v>
      </c>
      <c r="K7" s="34" t="s">
        <v>176</v>
      </c>
      <c r="L7" s="34" t="s">
        <v>226</v>
      </c>
      <c r="M7" s="32" t="s">
        <v>188</v>
      </c>
      <c r="N7" s="32" t="s">
        <v>188</v>
      </c>
      <c r="O7" s="32" t="s">
        <v>188</v>
      </c>
      <c r="P7" s="32">
        <v>1</v>
      </c>
      <c r="Q7" s="32">
        <v>50</v>
      </c>
      <c r="R7" s="32">
        <v>20</v>
      </c>
      <c r="S7" s="35">
        <f>+rates_instruments!D2</f>
        <v>19650</v>
      </c>
      <c r="T7" s="35">
        <v>19500</v>
      </c>
      <c r="U7" s="36">
        <v>150000</v>
      </c>
      <c r="V7" s="36">
        <v>150000</v>
      </c>
      <c r="W7" s="36">
        <v>150000</v>
      </c>
      <c r="X7" s="30">
        <f>+DATE(2023,9,28)</f>
        <v>45197</v>
      </c>
      <c r="Y7" s="37">
        <f>+X7-C7</f>
        <v>28</v>
      </c>
      <c r="Z7" s="37">
        <f>+YEARFRAC(C7,X7,1)</f>
        <v>0.0767123287671233</v>
      </c>
      <c r="AA7" s="36" t="s">
        <v>4</v>
      </c>
      <c r="AB7" s="38" t="s">
        <v>5</v>
      </c>
      <c r="AC7" s="38" t="s">
        <v>5</v>
      </c>
      <c r="AD7" s="38">
        <v>92</v>
      </c>
      <c r="AE7" s="37">
        <v>92</v>
      </c>
      <c r="AF7" s="37">
        <f>+rates_interest!D2</f>
        <v>5.47905180427754</v>
      </c>
      <c r="AG7" s="37">
        <f>+rates_interest!D2</f>
        <v>5.47905180427754</v>
      </c>
      <c r="AH7" s="37">
        <f>+IF(AB7=AC7,AF7,(AG7-AF7)*(AE7-AD7)*(Y7-AD7)+AF7)</f>
        <v>5.47905180427754</v>
      </c>
      <c r="AI7" s="40">
        <f>+rates_implied_volatility!F253</f>
        <v>14.07</v>
      </c>
      <c r="AJ7" s="41"/>
      <c r="AK7" s="37">
        <f>+Exposure!Y2</f>
        <v>2.61437908496732</v>
      </c>
      <c r="AL7" s="37">
        <f>+(LN((S7-AJ7)/T7)+(AH7%-AK7%+AI7%^2/2)*Z7)/(AI7%*SQRT(Z7))</f>
        <v>0.272513174493909</v>
      </c>
      <c r="AM7" s="37">
        <f>+AL7-AI7%*SQRT(Z7)</f>
        <v>0.23354350873559</v>
      </c>
      <c r="AN7" s="37">
        <f>(S7-AJ7)*EXP(-AK7%*Z7)*NORMSDIST(AL7)-T7*EXP(-AH7%*Z7)*NORMSDIST(AM7)</f>
        <v>409.232539853896</v>
      </c>
      <c r="AO7" s="37">
        <f>+T7*EXP(-AH7%*Z7)*NORMSDIST(-AM7)-(S7-AJ7)*EXP(-AK7%*Z7)*NORMSDIST(-AL7)</f>
        <v>216.813519538478</v>
      </c>
      <c r="AP7" s="43">
        <f>+IF(AND(L7="C",P7=1),(AN7*R7*Q7),IF(AND(L7="C",P7=-1),-(AN7*R7*Q7),IF(AND(L7="P",P7=1),(AO7*R7*Q7),IF(AND(L7="P",P7=-1),-(AO7*R7*Q7)))))</f>
        <v>409232.539853896</v>
      </c>
      <c r="AQ7" s="23">
        <f>+rates_exchange!D2</f>
        <v>1</v>
      </c>
      <c r="AR7" s="43">
        <f>+AP7*AQ7</f>
        <v>409232.539853896</v>
      </c>
      <c r="AS7" s="23">
        <f>+rates_exchange!D2</f>
        <v>1</v>
      </c>
      <c r="AT7" s="43">
        <f>+AP7*AS7</f>
        <v>409232.539853896</v>
      </c>
      <c r="AU7" s="34" t="s">
        <v>227</v>
      </c>
      <c r="AV7" s="33" t="s">
        <v>246</v>
      </c>
      <c r="AW7" s="33" t="s">
        <v>247</v>
      </c>
    </row>
    <row r="8" ht="28.05" customHeight="1"/>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R32"/>
  <sheetViews>
    <sheetView showGridLines="0" workbookViewId="0">
      <selection activeCell="G5" sqref="G5"/>
    </sheetView>
  </sheetViews>
  <sheetFormatPr defaultColWidth="9" defaultRowHeight="16.2"/>
  <cols>
    <col min="1" max="2" width="9.23076923076923" style="1"/>
    <col min="3" max="5" width="12.6923076923077" style="1" customWidth="1"/>
    <col min="6" max="6" width="14" style="1" customWidth="1"/>
    <col min="7" max="25" width="12.6923076923077" style="1" customWidth="1"/>
    <col min="26" max="16384" width="9.23076923076923" style="1"/>
  </cols>
  <sheetData>
    <row r="1" ht="19.95" customHeight="1" spans="3:3">
      <c r="C1" s="2" t="s">
        <v>248</v>
      </c>
    </row>
    <row r="2" ht="19.95" customHeight="1"/>
    <row r="3" ht="19.95" customHeight="1"/>
    <row r="4" ht="19.95" customHeight="1" spans="9:18">
      <c r="I4" s="21" t="s">
        <v>249</v>
      </c>
      <c r="J4" s="21"/>
      <c r="K4" s="21"/>
      <c r="L4" s="21"/>
      <c r="M4" s="21"/>
      <c r="N4" s="21" t="s">
        <v>250</v>
      </c>
      <c r="O4" s="21"/>
      <c r="P4" s="21"/>
      <c r="Q4" s="21"/>
      <c r="R4" s="21"/>
    </row>
    <row r="5" ht="45" customHeight="1" spans="3:18">
      <c r="C5" s="17" t="s">
        <v>251</v>
      </c>
      <c r="D5" s="17" t="s">
        <v>252</v>
      </c>
      <c r="E5" s="17" t="s">
        <v>253</v>
      </c>
      <c r="F5" s="17" t="s">
        <v>254</v>
      </c>
      <c r="G5" s="17" t="s">
        <v>255</v>
      </c>
      <c r="H5" s="17" t="s">
        <v>256</v>
      </c>
      <c r="I5" s="22" t="s">
        <v>257</v>
      </c>
      <c r="J5" s="22" t="s">
        <v>258</v>
      </c>
      <c r="K5" s="22" t="s">
        <v>259</v>
      </c>
      <c r="L5" s="22" t="s">
        <v>260</v>
      </c>
      <c r="M5" s="22" t="s">
        <v>261</v>
      </c>
      <c r="N5" s="22" t="s">
        <v>257</v>
      </c>
      <c r="O5" s="22" t="s">
        <v>258</v>
      </c>
      <c r="P5" s="22" t="s">
        <v>259</v>
      </c>
      <c r="Q5" s="22" t="s">
        <v>260</v>
      </c>
      <c r="R5" s="22" t="s">
        <v>261</v>
      </c>
    </row>
    <row r="6" ht="19.95" customHeight="1" spans="3:18">
      <c r="C6" s="18">
        <f>+'OUTPUT 1'!S7-'OUTPUT 1'!AJ7</f>
        <v>19650</v>
      </c>
      <c r="D6" s="19">
        <f>+'OUTPUT 1'!T7</f>
        <v>19500</v>
      </c>
      <c r="E6" s="20">
        <f>+'OUTPUT 1'!AH7</f>
        <v>5.47905180427754</v>
      </c>
      <c r="F6" s="20">
        <f>+'OUTPUT 1'!Z7</f>
        <v>0.0767123287671233</v>
      </c>
      <c r="G6" s="19">
        <f>+'OUTPUT 1'!AI7</f>
        <v>14.07</v>
      </c>
      <c r="H6" s="20">
        <f>+'OUTPUT 1'!AK7</f>
        <v>2.61437908496732</v>
      </c>
      <c r="I6" s="23">
        <f>+EXP(-H6%*F6)*NORMSDIST('OUTPUT 1'!AL7)</f>
        <v>0.60616934517796</v>
      </c>
      <c r="J6" s="23">
        <f>+EXP(-H6%*F6)/(C6*G6%*SQRT(F6))*(EXP(-('OUTPUT 1'!AL7^2)/2)/SQRT(2*PI()))</f>
        <v>0.000500983856400586</v>
      </c>
      <c r="K6" s="20">
        <f>+(C6*EXP(-H6%*F6)*SQRT(F6)*EXP(-('OUTPUT 1'!AL7^2)/2)/(SQRT(2*PI())))/100</f>
        <v>20.8789236046828</v>
      </c>
      <c r="L6" s="20">
        <f>+((-(C6*G6%*EXP(-H6%*F6)/(2*SQRT(F6))*(EXP(-('OUTPUT 1'!AL7^2)/2)/(SQRT(2*PI())))))-(E6%*D6*EXP(-E6%*F6))*NORMSDIST('OUTPUT 1'!AM7)+H6%*C6*EXP(-H6%*F6)*NORMSDIST('OUTPUT 1'!AL7))/365</f>
        <v>-6.11924222874966</v>
      </c>
      <c r="M6" s="20">
        <f>+(D6*F6*EXP(-E6%*F6)*NORMSDIST('OUTPUT 1'!AM7))/100</f>
        <v>8.82344829043848</v>
      </c>
      <c r="N6" s="20">
        <f>+EXP(-H6%*F6)*(NORMSDIST('OUTPUT 1'!AL7)-1)</f>
        <v>-0.391827113516933</v>
      </c>
      <c r="O6" s="20">
        <f>+J6</f>
        <v>0.000500983856400586</v>
      </c>
      <c r="P6" s="20">
        <f>+K6</f>
        <v>20.8789236046828</v>
      </c>
      <c r="Q6" s="20">
        <f>+((-(C6*G6%*EXP(-H6%*F6)/(2*SQRT(F6))*(EXP(-('OUTPUT 1'!AL7^2)/2)/(SQRT(2*PI())))))+(E6%*D6*EXP(-E6%*F6))*NORMSDIST(-'OUTPUT 1'!AM7)-H6%*C6*EXP(-H6%*F6)*NORMSDIST(-'OUTPUT 1'!AL7))/365</f>
        <v>-4.60900211441607</v>
      </c>
      <c r="R6" s="20">
        <f>-D6*F6*EXP(-E6%*F6)*NORMSDIST(-'OUTPUT 1'!AM7)/100</f>
        <v>-6.07271387408477</v>
      </c>
    </row>
    <row r="7" ht="19.95" customHeight="1" spans="9:9">
      <c r="I7" s="24"/>
    </row>
    <row r="8" ht="19.95" customHeight="1" spans="6:14">
      <c r="F8"/>
      <c r="I8" s="24"/>
      <c r="J8" s="24"/>
      <c r="K8" s="24"/>
      <c r="N8" s="25"/>
    </row>
    <row r="9" ht="19.95" customHeight="1" spans="8:16">
      <c r="H9"/>
      <c r="J9" s="1" t="s">
        <v>235</v>
      </c>
      <c r="K9" s="26">
        <f>+(LN(C6/D6)+(E6%-H6%+G6%^2/2)*F6)/(G6%*SQRT(F6))</f>
        <v>0.272513174493909</v>
      </c>
      <c r="L9" s="24" t="s">
        <v>262</v>
      </c>
      <c r="M9"/>
      <c r="O9" s="26">
        <f>+EXP(-H6%*F6)*K10</f>
        <v>0.60616934517796</v>
      </c>
      <c r="P9" s="24"/>
    </row>
    <row r="10" ht="19.95" customHeight="1" spans="10:15">
      <c r="J10" s="1" t="s">
        <v>263</v>
      </c>
      <c r="K10" s="26">
        <f>+NORMSDIST(K9)</f>
        <v>0.607386268655366</v>
      </c>
      <c r="L10" s="1" t="s">
        <v>264</v>
      </c>
      <c r="M10"/>
      <c r="O10" s="26">
        <f>+EXP(-H6%*F6)*(K10-1)</f>
        <v>-0.391827113516933</v>
      </c>
    </row>
    <row r="11" ht="19.95" customHeight="1" spans="7:15">
      <c r="G11"/>
      <c r="J11" s="1" t="s">
        <v>236</v>
      </c>
      <c r="K11" s="26">
        <f>+K9-G6%*SQRT(F6)</f>
        <v>0.23354350873559</v>
      </c>
      <c r="L11" s="24" t="s">
        <v>258</v>
      </c>
      <c r="M11"/>
      <c r="O11" s="24"/>
    </row>
    <row r="12" ht="19.95" customHeight="1" spans="10:15">
      <c r="J12" s="24" t="s">
        <v>265</v>
      </c>
      <c r="K12" s="26">
        <f>+NORMSDIST(K11)</f>
        <v>0.592330305818799</v>
      </c>
      <c r="O12" s="26">
        <f>EXP(-H6%*F6)/(C6*G6%*SQRT(F6))*(EXP(-(K9^2)/2)/(SQRT(2*PI())))</f>
        <v>0.000500983856400586</v>
      </c>
    </row>
    <row r="13" ht="19.95" customHeight="1" spans="7:12">
      <c r="G13"/>
      <c r="J13" s="1" t="s">
        <v>226</v>
      </c>
      <c r="K13" s="26">
        <f>+C6*EXP(-H6%*F6)*K10-D6*EXP(-E6%*F6)*K12</f>
        <v>409.232539853896</v>
      </c>
      <c r="L13" s="27"/>
    </row>
    <row r="14" ht="19.95" customHeight="1" spans="7:15">
      <c r="G14"/>
      <c r="J14" s="1" t="s">
        <v>266</v>
      </c>
      <c r="K14" s="26">
        <f>+D6*EXP(-E6%*F6)*NORMSDIST(-K11)-C6*EXP(-H6%*F6)*NORMSDIST(-K9)</f>
        <v>216.813519538478</v>
      </c>
      <c r="L14" s="1" t="s">
        <v>259</v>
      </c>
      <c r="M14"/>
      <c r="O14" s="26">
        <f>+C6*EXP(-H6%*F6)*SQRT(F6)*K16/100</f>
        <v>20.8789236046828</v>
      </c>
    </row>
    <row r="15" ht="19.95" customHeight="1" spans="11:16">
      <c r="K15" s="26">
        <f>+EXP(-(K9^2)/2)</f>
        <v>0.963549212974448</v>
      </c>
      <c r="O15" s="25"/>
      <c r="P15" s="20"/>
    </row>
    <row r="16" ht="19.95" customHeight="1" spans="7:16">
      <c r="G16"/>
      <c r="J16" s="1" t="s">
        <v>267</v>
      </c>
      <c r="K16" s="26">
        <f>+EXP(-(K9^2)/2)/(SQRT(2*PI()))</f>
        <v>0.384400520303032</v>
      </c>
      <c r="O16" s="25"/>
      <c r="P16" s="27"/>
    </row>
    <row r="17" ht="19.95" customHeight="1" spans="12:12">
      <c r="L17" s="24"/>
    </row>
    <row r="18" ht="19.95" customHeight="1" spans="12:14">
      <c r="L18" s="24" t="s">
        <v>268</v>
      </c>
      <c r="N18" s="27"/>
    </row>
    <row r="19" ht="19.95" customHeight="1" spans="15:15">
      <c r="O19" s="26">
        <f>+((-(C6*G6%*EXP(-H6%*F6)/(2*SQRT(F6))*(EXP(-('OUTPUT 1'!AL7^2)/2)/(SQRT(2*PI())))))-(E6%*D6*EXP(-E6%*F6))*NORMSDIST('OUTPUT 1'!AM7)+H6%*C6*EXP(-H6%*F6)*NORMSDIST('OUTPUT 1'!AL7))/365</f>
        <v>-6.11924222874966</v>
      </c>
    </row>
    <row r="20" ht="19.95" customHeight="1" spans="13:13">
      <c r="M20"/>
    </row>
    <row r="21" ht="19.95" customHeight="1"/>
    <row r="22" ht="19.95" customHeight="1" spans="12:12">
      <c r="L22" s="1" t="s">
        <v>269</v>
      </c>
    </row>
    <row r="23" ht="19.95" customHeight="1" spans="15:15">
      <c r="O23" s="26">
        <f>+((-(C6*G6%*EXP(-H6%*F6)/(2*SQRT(F6))*(EXP(-('OUTPUT 1'!AL7^2)/2)/(SQRT(2*PI())))))+(E6%*D6*EXP(-E6%*F6))*NORMSDIST(-'OUTPUT 1'!AM7)-H6%*C6*EXP(-H6%*F6)*NORMSDIST(-'OUTPUT 1'!AL7))/365</f>
        <v>-4.60900211441607</v>
      </c>
    </row>
    <row r="24" ht="19.95" customHeight="1"/>
    <row r="25" ht="19.95" customHeight="1" spans="12:15">
      <c r="L25" s="1" t="s">
        <v>270</v>
      </c>
      <c r="M25"/>
      <c r="O25" s="26">
        <f>+D6/100*F6*EXP(-E6%*F6)*NORMSDIST(K11)</f>
        <v>8.82344829043848</v>
      </c>
    </row>
    <row r="26" ht="19.95" customHeight="1"/>
    <row r="27" ht="19.95" customHeight="1"/>
    <row r="28" ht="19.95" customHeight="1" spans="12:18">
      <c r="L28" s="1" t="s">
        <v>271</v>
      </c>
      <c r="M28"/>
      <c r="O28" s="26">
        <f>-1/100*D6*F6*EXP(-E6%*F6)*NORMSDIST(-K11)</f>
        <v>-6.07271387408477</v>
      </c>
      <c r="R28" s="28"/>
    </row>
    <row r="29" ht="19.95" customHeight="1"/>
    <row r="30" ht="19.95" customHeight="1"/>
    <row r="31" ht="19.95" customHeight="1"/>
    <row r="32" ht="19.95" customHeight="1"/>
  </sheetData>
  <mergeCells count="2">
    <mergeCell ref="I4:M4"/>
    <mergeCell ref="N4:R4"/>
  </mergeCells>
  <hyperlinks>
    <hyperlink ref="C1" r:id="rId2" display="https://www.macroption.com/black-scholes-formula/"/>
  </hyperlink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showGridLines="0" workbookViewId="0">
      <selection activeCell="A1" sqref="A1"/>
    </sheetView>
  </sheetViews>
  <sheetFormatPr defaultColWidth="9" defaultRowHeight="16.2"/>
  <cols>
    <col min="1" max="2" width="9.23076923076923" style="1"/>
    <col min="3" max="3" width="23.4615384615385" style="1" customWidth="1"/>
    <col min="4" max="4" width="18.9230769230769" style="1" customWidth="1"/>
    <col min="5" max="7" width="20.6923076923077" style="1" customWidth="1"/>
    <col min="8" max="8" width="13.6153846153846" style="1" customWidth="1"/>
    <col min="9" max="9" width="23.2307692307692" style="1" customWidth="1"/>
    <col min="10" max="10" width="25.3076923076923" style="1" customWidth="1"/>
    <col min="11" max="11" width="22.5320512820513" style="1" customWidth="1"/>
    <col min="12" max="12" width="16.6923076923077" style="1" customWidth="1"/>
    <col min="13" max="13" width="19.3846153846154" style="1" customWidth="1"/>
    <col min="14" max="14" width="17.4615384615385" style="1" customWidth="1"/>
    <col min="15" max="15" width="17.6923076923077" style="1" customWidth="1"/>
    <col min="16" max="18" width="16.6923076923077" style="1" customWidth="1"/>
    <col min="19" max="19" width="20.8461538461538" style="1" customWidth="1"/>
    <col min="20" max="20" width="22.1538461538462" style="1" customWidth="1"/>
    <col min="21" max="21" width="30.6153846153846" style="1" customWidth="1"/>
    <col min="22" max="22" width="28.6153846153846" style="1" customWidth="1"/>
    <col min="23" max="23" width="28.8461538461538" style="1" customWidth="1"/>
    <col min="24" max="25" width="22.4615384615385" style="1" customWidth="1"/>
    <col min="26" max="26" width="25" style="1" customWidth="1"/>
    <col min="27" max="27" width="14.4615384615385" style="1" customWidth="1"/>
    <col min="28" max="28" width="11.4615384615385" style="1" customWidth="1"/>
    <col min="29" max="29" width="11.5320512820513" style="1" customWidth="1"/>
    <col min="30" max="30" width="19.4615384615385" style="1" customWidth="1"/>
    <col min="31" max="31" width="19.5320512820513" style="1" customWidth="1"/>
    <col min="32" max="32" width="21.5320512820513" style="1" customWidth="1"/>
    <col min="33" max="33" width="19.0769230769231" style="1" customWidth="1"/>
    <col min="34" max="34" width="18.3076923076923" style="1" customWidth="1"/>
    <col min="35" max="35" width="21.2307692307692" style="1" customWidth="1"/>
    <col min="36" max="36" width="23.0769230769231" style="1" customWidth="1"/>
    <col min="37" max="41" width="20.6923076923077" style="1" customWidth="1"/>
    <col min="42" max="42" width="21.6153846153846" style="1" customWidth="1"/>
    <col min="43" max="43" width="19.9230769230769" style="1" customWidth="1"/>
    <col min="44" max="44" width="22.3076923076923" style="1" customWidth="1"/>
    <col min="45" max="50" width="14.6923076923077" style="1" customWidth="1"/>
    <col min="51" max="52" width="20.6923076923077" style="1" customWidth="1"/>
    <col min="53" max="16384" width="9.23076923076923" style="1"/>
  </cols>
  <sheetData>
    <row r="1" ht="28.05" customHeight="1" spans="4:9">
      <c r="D1" s="2" t="s">
        <v>248</v>
      </c>
      <c r="H1" s="3" t="s">
        <v>272</v>
      </c>
      <c r="I1" s="2" t="s">
        <v>248</v>
      </c>
    </row>
    <row r="2" ht="24" customHeight="1" spans="9:9">
      <c r="I2" s="7"/>
    </row>
    <row r="3" ht="24" customHeight="1" spans="9:10">
      <c r="I3" s="6" t="s">
        <v>249</v>
      </c>
      <c r="J3" s="6" t="s">
        <v>250</v>
      </c>
    </row>
    <row r="4" ht="24" customHeight="1" spans="1:10">
      <c r="A4" s="1" t="s">
        <v>273</v>
      </c>
      <c r="B4" s="1">
        <v>21</v>
      </c>
      <c r="C4" s="4" t="s">
        <v>274</v>
      </c>
      <c r="D4" s="1" t="s">
        <v>275</v>
      </c>
      <c r="F4" s="5" t="s">
        <v>276</v>
      </c>
      <c r="H4" s="6" t="s">
        <v>257</v>
      </c>
      <c r="I4" s="1" t="s">
        <v>277</v>
      </c>
      <c r="J4" s="57" t="s">
        <v>278</v>
      </c>
    </row>
    <row r="5" ht="24" customHeight="1" spans="1:4">
      <c r="A5" s="1" t="s">
        <v>279</v>
      </c>
      <c r="B5" s="1">
        <v>18</v>
      </c>
      <c r="C5" s="4" t="s">
        <v>280</v>
      </c>
      <c r="D5" s="1" t="s">
        <v>281</v>
      </c>
    </row>
    <row r="6" ht="28.05" customHeight="1" spans="1:14">
      <c r="A6" s="1" t="s">
        <v>282</v>
      </c>
      <c r="B6" s="1">
        <v>0.1</v>
      </c>
      <c r="C6" s="4" t="s">
        <v>283</v>
      </c>
      <c r="D6" s="1" t="s">
        <v>284</v>
      </c>
      <c r="H6" s="6" t="s">
        <v>258</v>
      </c>
      <c r="I6" s="8" t="s">
        <v>285</v>
      </c>
      <c r="J6" s="8"/>
      <c r="K6" s="7" t="s">
        <v>286</v>
      </c>
      <c r="L6" s="9" t="s">
        <v>287</v>
      </c>
      <c r="M6" s="9"/>
      <c r="N6" s="9"/>
    </row>
    <row r="7" ht="28.05" customHeight="1" spans="1:14">
      <c r="A7" s="1" t="s">
        <v>288</v>
      </c>
      <c r="B7" s="1">
        <v>0.02468</v>
      </c>
      <c r="C7" s="4" t="s">
        <v>289</v>
      </c>
      <c r="D7" s="1" t="s">
        <v>290</v>
      </c>
      <c r="I7" s="10" t="s">
        <v>291</v>
      </c>
      <c r="J7" s="10"/>
      <c r="K7" s="11" t="s">
        <v>292</v>
      </c>
      <c r="L7" s="9"/>
      <c r="M7" s="9"/>
      <c r="N7" s="9"/>
    </row>
    <row r="8" ht="28.05" customHeight="1" spans="1:14">
      <c r="A8" s="1" t="s">
        <v>273</v>
      </c>
      <c r="B8" s="1">
        <v>0.1908</v>
      </c>
      <c r="L8" s="9"/>
      <c r="M8" s="9"/>
      <c r="N8" s="9"/>
    </row>
    <row r="9" ht="24" customHeight="1" spans="1:14">
      <c r="A9" s="1" t="s">
        <v>293</v>
      </c>
      <c r="B9" s="1">
        <v>0.25</v>
      </c>
      <c r="H9" s="6" t="s">
        <v>259</v>
      </c>
      <c r="I9" s="10" t="s">
        <v>294</v>
      </c>
      <c r="J9" s="10"/>
      <c r="K9" s="12" t="s">
        <v>295</v>
      </c>
      <c r="L9" s="9" t="s">
        <v>296</v>
      </c>
      <c r="M9" s="9"/>
      <c r="N9" s="9"/>
    </row>
    <row r="10" ht="24" customHeight="1" spans="4:14">
      <c r="D10" s="1">
        <f>+(LN(B4/B5)+(B6-B7+B8^2/2)*B9)</f>
        <v>0.177531259827258</v>
      </c>
      <c r="K10" s="12"/>
      <c r="L10" s="9"/>
      <c r="M10" s="9"/>
      <c r="N10" s="9"/>
    </row>
    <row r="11" ht="24" customHeight="1" spans="4:14">
      <c r="D11" s="1" t="s">
        <v>297</v>
      </c>
      <c r="K11" s="12"/>
      <c r="L11" s="9"/>
      <c r="M11" s="9"/>
      <c r="N11" s="9"/>
    </row>
    <row r="12" ht="24" customHeight="1" spans="1:9">
      <c r="A12" s="1" t="s">
        <v>235</v>
      </c>
      <c r="B12" s="1" t="s">
        <v>297</v>
      </c>
      <c r="D12" s="1" t="s">
        <v>297</v>
      </c>
      <c r="H12" s="6" t="s">
        <v>260</v>
      </c>
      <c r="I12" s="13" t="s">
        <v>298</v>
      </c>
    </row>
    <row r="13" ht="24" customHeight="1" spans="4:4">
      <c r="D13" s="1" t="s">
        <v>297</v>
      </c>
    </row>
    <row r="14" ht="24" customHeight="1" spans="9:9">
      <c r="I14" s="14" t="s">
        <v>299</v>
      </c>
    </row>
    <row r="15" ht="24" customHeight="1"/>
    <row r="16" ht="24" customHeight="1" spans="8:11">
      <c r="H16" s="6" t="s">
        <v>261</v>
      </c>
      <c r="I16" s="1" t="s">
        <v>300</v>
      </c>
      <c r="J16" s="57" t="s">
        <v>301</v>
      </c>
      <c r="K16" s="15" t="s">
        <v>302</v>
      </c>
    </row>
    <row r="17" ht="24" customHeight="1" spans="11:11">
      <c r="K17" s="15" t="s">
        <v>303</v>
      </c>
    </row>
    <row r="18" ht="24" customHeight="1"/>
    <row r="19" ht="24" customHeight="1"/>
    <row r="20" ht="24" customHeight="1"/>
    <row r="21" ht="24" customHeight="1"/>
    <row r="22" ht="24" customHeight="1"/>
    <row r="23" ht="24" customHeight="1"/>
    <row r="24" ht="24" customHeight="1"/>
    <row r="25" ht="24" customHeight="1"/>
    <row r="26" ht="24" customHeight="1"/>
    <row r="27" ht="24" customHeight="1"/>
    <row r="28" ht="24" customHeight="1"/>
    <row r="29" ht="24" customHeight="1"/>
    <row r="30" ht="24" customHeight="1"/>
    <row r="31" ht="24" customHeight="1"/>
    <row r="32" ht="24" customHeight="1"/>
    <row r="33" ht="24" customHeight="1"/>
    <row r="34" ht="24" customHeight="1"/>
    <row r="35" ht="24" customHeight="1"/>
    <row r="36" ht="24" customHeight="1"/>
    <row r="37" ht="24" customHeight="1"/>
    <row r="38" ht="67.2" customHeight="1" spans="12:12">
      <c r="L38" s="16"/>
    </row>
    <row r="39" ht="24" customHeight="1"/>
    <row r="40" ht="24" customHeight="1"/>
    <row r="41" ht="24" customHeight="1"/>
    <row r="42" ht="24" customHeight="1"/>
    <row r="43" ht="24" customHeight="1"/>
    <row r="44" ht="24" customHeight="1"/>
    <row r="45" ht="24" customHeight="1"/>
    <row r="46" ht="24" customHeight="1"/>
    <row r="47" ht="24" customHeight="1"/>
    <row r="48" ht="24" customHeight="1"/>
  </sheetData>
  <mergeCells count="5">
    <mergeCell ref="I6:J6"/>
    <mergeCell ref="I7:J7"/>
    <mergeCell ref="I9:J9"/>
    <mergeCell ref="L6:N8"/>
    <mergeCell ref="L9:N11"/>
  </mergeCells>
  <hyperlinks>
    <hyperlink ref="D1" r:id="rId2" display="https://www.macroption.com/black-scholes-formula/"/>
    <hyperlink ref="I1" r:id="rId2" display="https://www.macroption.com/black-scholes-formula/"/>
  </hyperlink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3 D B 9 A 7 3 B C 6 B 5 0 5 4 0 9 A 5 1 C 6 2 0 0 B 0 1 3 0 8 E "   m a : c o n t e n t T y p e V e r s i o n = " 5 "   m a : c o n t e n t T y p e D e s c r i p t i o n = " C r e a t e   a   n e w   d o c u m e n t . "   m a : c o n t e n t T y p e S c o p e = " "   m a : v e r s i o n I D = " c 0 1 7 f f 4 d 4 f 6 0 a 6 0 b f a 8 9 e e 6 7 e 1 7 2 a 4 7 6 "   x m l n s : c t = " h t t p : / / s c h e m a s . m i c r o s o f t . c o m / o f f i c e / 2 0 0 6 / m e t a d a t a / c o n t e n t T y p e "   x m l n s : m a = " h t t p : / / s c h e m a s . m i c r o s o f t . c o m / o f f i c e / 2 0 0 6 / m e t a d a t a / p r o p e r t i e s / m e t a A t t r i b u t e s " >  
 < x s d : s c h e m a   t a r g e t N a m e s p a c e = " h t t p : / / s c h e m a s . m i c r o s o f t . c o m / o f f i c e / 2 0 0 6 / m e t a d a t a / p r o p e r t i e s "   m a : r o o t = " t r u e "   m a : f i e l d s I D = " d f c d 9 e d d 9 b 5 e f 3 d 0 f c b d b b 7 5 9 c d e b 9 0 b "   n s 2 : _ = " "   n s 3 : _ = " "   x m l n s : x s d = " h t t p : / / w w w . w 3 . o r g / 2 0 0 1 / X M L S c h e m a "   x m l n s : x s = " h t t p : / / w w w . w 3 . o r g / 2 0 0 1 / X M L S c h e m a "   x m l n s : p = " h t t p : / / s c h e m a s . m i c r o s o f t . c o m / o f f i c e / 2 0 0 6 / m e t a d a t a / p r o p e r t i e s "   x m l n s : n s 2 = " 9 b 2 c 6 1 7 d - 5 2 9 f - 4 e 7 7 - 9 1 5 7 - 9 f c 6 a 8 9 8 1 c c 1 "   x m l n s : n s 3 = " 7 0 8 4 5 6 5 8 - a e 9 8 - 4 8 f e - b e f d - b a 9 9 b 0 7 e a 5 5 a " >  
 < x s d : i m p o r t   n a m e s p a c e = " 9 b 2 c 6 1 7 d - 5 2 9 f - 4 e 7 7 - 9 1 5 7 - 9 f c 6 a 8 9 8 1 c c 1 " / >  
 < x s d : i m p o r t   n a m e s p a c e = " 7 0 8 4 5 6 5 8 - a e 9 8 - 4 8 f e - b e f d - b a 9 9 b 0 7 e a 5 5 a " / >  
 < x s d : e l e m e n t   n a m e = " p r o p e r t i e s " >  
 < x s d : c o m p l e x T y p e >  
 < x s d : s e q u e n c e >  
 < x s d : e l e m e n t   n a m e = " d o c u m e n t M a n a g e m e n t " >  
 < x s d : c o m p l e x T y p e >  
 < x s d : a l l >  
 < x s d : e l e m e n t   r e f = " n s 2 : S h a r e d W i t h U s e r s "   m i n O c c u r s = " 0 " / >  
 < x s d : e l e m e n t   r e f = " n s 2 : S h a r e d W i t h D e t a i l s "   m i n O c c u r s = " 0 " / >  
 < x s d : e l e m e n t   r e f = " n s 3 : M e d i a S e r v i c e M e t a d a t a "   m i n O c c u r s = " 0 " / >  
 < x s d : e l e m e n t   r e f = " n s 3 : M e d i a S e r v i c e F a s t M e t a d a t a "   m i n O c c u r s = " 0 " / >  
 < x s d : e l e m e n t   r e f = " n s 3 : M e d i a S e r v i c e O b j e c t D e t e c t o r V e r s i o n s "   m i n O c c u r s = " 0 " / >  
 < / x s d : a l l >  
 < / x s d : c o m p l e x T y p e >  
 < / x s d : e l e m e n t >  
 < / x s d : s e q u e n c e >  
 < / x s d : c o m p l e x T y p e >  
 < / x s d : e l e m e n t >  
 < / x s d : s c h e m a >  
 < x s d : s c h e m a   t a r g e t N a m e s p a c e = " 9 b 2 c 6 1 7 d - 5 2 9 f - 4 e 7 7 - 9 1 5 7 - 9 f c 6 a 8 9 8 1 c c 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S h a r e d   W i t h   D e t a i l s "   m a : i n t e r n a l N a m e = " S h a r e d W i t h D e t a i l s "   m a : r e a d O n l y = " t r u e " >  
 < x s d : s i m p l e T y p e >  
 < x s d : r e s t r i c t i o n   b a s e = " d m s : N o t e " >  
 < x s d : m a x L e n g t h   v a l u e = " 2 5 5 " / >  
 < / x s d : r e s t r i c t i o n >  
 < / x s d : s i m p l e T y p e >  
 < / x s d : e l e m e n t >  
 < / x s d : s c h e m a >  
 < x s d : s c h e m a   t a r g e t N a m e s p a c e = " 7 0 8 4 5 6 5 8 - a e 9 8 - 4 8 f e - b e f d - b a 9 9 b 0 7 e a 5 5 a " 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E5868B93-5FF8-4ED7-B4C3-0A50E5D26876}">
  <ds:schemaRefs/>
</ds:datastoreItem>
</file>

<file path=customXml/itemProps2.xml><?xml version="1.0" encoding="utf-8"?>
<ds:datastoreItem xmlns:ds="http://schemas.openxmlformats.org/officeDocument/2006/customXml" ds:itemID="{15BC560B-55AE-49F8-B2B3-0A3B57CB33F2}">
  <ds:schemaRefs/>
</ds:datastoreItem>
</file>

<file path=customXml/itemProps3.xml><?xml version="1.0" encoding="utf-8"?>
<ds:datastoreItem xmlns:ds="http://schemas.openxmlformats.org/officeDocument/2006/customXml" ds:itemID="{AF251D09-898F-4ED5-914D-712E8CC2F12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rates_interest</vt:lpstr>
      <vt:lpstr>rates_instruments</vt:lpstr>
      <vt:lpstr>rates_implied_volatility</vt:lpstr>
      <vt:lpstr>rates_exchange</vt:lpstr>
      <vt:lpstr>Exposure</vt:lpstr>
      <vt:lpstr>OUTPUT 1</vt:lpstr>
      <vt:lpstr>OUTPUT 2</vt:lpstr>
      <vt:lpstr>Formulas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Kothavle</dc:creator>
  <cp:lastModifiedBy>preety.tiwari</cp:lastModifiedBy>
  <dcterms:created xsi:type="dcterms:W3CDTF">2023-10-04T06:16:00Z</dcterms:created>
  <dcterms:modified xsi:type="dcterms:W3CDTF">2023-11-27T05:45:30Z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0x0101003DB9A73BC6B505409A51C6200B01308E</vt:lpwstr>
  </property>
  <property fmtid="{D5CDD505-2E9C-101B-9397-08002B2CF9AE}" pid="3" name="ICV">
    <vt:lpwstr>BA720ACC69EF40BABC76FE208A8401F1_12</vt:lpwstr>
  </property>
  <property fmtid="{D5CDD505-2E9C-101B-9397-08002B2CF9AE}" pid="4" name="KSOProductBuildVer">
    <vt:lpwstr>1033-12.2.0.13306</vt:lpwstr>
  </property>
</Properties>
</file>