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pivotTables/pivotTable8.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hidePivotFieldList="1"/>
  <mc:AlternateContent xmlns:mc="http://schemas.openxmlformats.org/markup-compatibility/2006">
    <mc:Choice Requires="x15">
      <x15ac:absPath xmlns:x15ac="http://schemas.microsoft.com/office/spreadsheetml/2010/11/ac" url="C:\Users\capta\Desktop\DA Class\EXCEL\Sales Records Analysis\"/>
    </mc:Choice>
  </mc:AlternateContent>
  <xr:revisionPtr revIDLastSave="0" documentId="13_ncr:1_{3CD86D5B-2F28-4174-9EA4-0F69F9B66DBB}" xr6:coauthVersionLast="47" xr6:coauthVersionMax="47" xr10:uidLastSave="{00000000-0000-0000-0000-000000000000}"/>
  <bookViews>
    <workbookView xWindow="-108" yWindow="-108" windowWidth="23256" windowHeight="12456" firstSheet="5" activeTab="9" xr2:uid="{00000000-000D-0000-FFFF-FFFF00000000}"/>
  </bookViews>
  <sheets>
    <sheet name="KPI" sheetId="3" r:id="rId1"/>
    <sheet name="Item" sheetId="4" r:id="rId2"/>
    <sheet name="Sales Channel" sheetId="5" r:id="rId3"/>
    <sheet name="Order Priority" sheetId="6" r:id="rId4"/>
    <sheet name="Order Date (Month)" sheetId="9" r:id="rId5"/>
    <sheet name="Ship Date (Month)" sheetId="10" r:id="rId6"/>
    <sheet name="Region" sheetId="12" r:id="rId7"/>
    <sheet name="Top 10 Countries" sheetId="13" r:id="rId8"/>
    <sheet name="Sales Records" sheetId="1" r:id="rId9"/>
    <sheet name="Dashboard" sheetId="14" r:id="rId10"/>
    <sheet name="Expenses" sheetId="2" r:id="rId11"/>
  </sheets>
  <definedNames>
    <definedName name="_xlnm._FilterDatabase" localSheetId="8" hidden="1">'Sales Records'!$A$1:$P$102</definedName>
    <definedName name="Slicer_Region">#N/A</definedName>
  </definedNames>
  <calcPr calcId="191029"/>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1" i="1" l="1"/>
  <c r="K101" i="1"/>
  <c r="L100" i="1"/>
  <c r="K100" i="1"/>
  <c r="L99" i="1"/>
  <c r="M99" i="1" s="1"/>
  <c r="N99" i="1" s="1"/>
  <c r="K99" i="1"/>
  <c r="L98" i="1"/>
  <c r="K98" i="1"/>
  <c r="L97" i="1"/>
  <c r="K97" i="1"/>
  <c r="L96" i="1"/>
  <c r="K96" i="1"/>
  <c r="L95" i="1"/>
  <c r="M95" i="1" s="1"/>
  <c r="N95" i="1" s="1"/>
  <c r="K95" i="1"/>
  <c r="L94" i="1"/>
  <c r="K94" i="1"/>
  <c r="L93" i="1"/>
  <c r="K93" i="1"/>
  <c r="L92" i="1"/>
  <c r="K92" i="1"/>
  <c r="L91" i="1"/>
  <c r="M91" i="1" s="1"/>
  <c r="N91" i="1" s="1"/>
  <c r="K91" i="1"/>
  <c r="L90" i="1"/>
  <c r="K90" i="1"/>
  <c r="L89" i="1"/>
  <c r="K89" i="1"/>
  <c r="L88" i="1"/>
  <c r="M88" i="1" s="1"/>
  <c r="N88" i="1" s="1"/>
  <c r="K88" i="1"/>
  <c r="L87" i="1"/>
  <c r="K87" i="1"/>
  <c r="M87" i="1" s="1"/>
  <c r="N87" i="1" s="1"/>
  <c r="L86" i="1"/>
  <c r="K86" i="1"/>
  <c r="L85" i="1"/>
  <c r="K85" i="1"/>
  <c r="L84" i="1"/>
  <c r="K84" i="1"/>
  <c r="L83" i="1"/>
  <c r="M83" i="1" s="1"/>
  <c r="N83" i="1" s="1"/>
  <c r="K83" i="1"/>
  <c r="L82" i="1"/>
  <c r="K82" i="1"/>
  <c r="L81" i="1"/>
  <c r="K81" i="1"/>
  <c r="L80" i="1"/>
  <c r="K80" i="1"/>
  <c r="N79" i="1"/>
  <c r="M79" i="1"/>
  <c r="L79" i="1"/>
  <c r="K79" i="1"/>
  <c r="L78" i="1"/>
  <c r="K78" i="1"/>
  <c r="L77" i="1"/>
  <c r="M77" i="1" s="1"/>
  <c r="K77" i="1"/>
  <c r="L76" i="1"/>
  <c r="K76" i="1"/>
  <c r="M75" i="1"/>
  <c r="N75" i="1" s="1"/>
  <c r="L75" i="1"/>
  <c r="K75" i="1"/>
  <c r="L74" i="1"/>
  <c r="K74" i="1"/>
  <c r="L73" i="1"/>
  <c r="K73" i="1"/>
  <c r="L72" i="1"/>
  <c r="M72" i="1" s="1"/>
  <c r="K72" i="1"/>
  <c r="L71" i="1"/>
  <c r="M71" i="1" s="1"/>
  <c r="N71" i="1" s="1"/>
  <c r="K71" i="1"/>
  <c r="L70" i="1"/>
  <c r="K70" i="1"/>
  <c r="L69" i="1"/>
  <c r="K69" i="1"/>
  <c r="N68" i="1"/>
  <c r="L68" i="1"/>
  <c r="M68" i="1" s="1"/>
  <c r="K68" i="1"/>
  <c r="L67" i="1"/>
  <c r="M67" i="1" s="1"/>
  <c r="N67" i="1" s="1"/>
  <c r="K67" i="1"/>
  <c r="L66" i="1"/>
  <c r="K66" i="1"/>
  <c r="L65" i="1"/>
  <c r="M65" i="1" s="1"/>
  <c r="K65" i="1"/>
  <c r="L64" i="1"/>
  <c r="M64" i="1" s="1"/>
  <c r="N64" i="1" s="1"/>
  <c r="K64" i="1"/>
  <c r="L63" i="1"/>
  <c r="M63" i="1" s="1"/>
  <c r="N63" i="1" s="1"/>
  <c r="K63" i="1"/>
  <c r="L62" i="1"/>
  <c r="K62" i="1"/>
  <c r="L61" i="1"/>
  <c r="K61" i="1"/>
  <c r="L60" i="1"/>
  <c r="K60" i="1"/>
  <c r="L59" i="1"/>
  <c r="M59" i="1" s="1"/>
  <c r="N59" i="1" s="1"/>
  <c r="K59" i="1"/>
  <c r="L58" i="1"/>
  <c r="K58" i="1"/>
  <c r="L57" i="1"/>
  <c r="M57" i="1" s="1"/>
  <c r="K57" i="1"/>
  <c r="L56" i="1"/>
  <c r="K56" i="1"/>
  <c r="N55" i="1"/>
  <c r="M55" i="1"/>
  <c r="L55" i="1"/>
  <c r="K55" i="1"/>
  <c r="L54" i="1"/>
  <c r="K54" i="1"/>
  <c r="L53" i="1"/>
  <c r="M53" i="1" s="1"/>
  <c r="K53" i="1"/>
  <c r="L52" i="1"/>
  <c r="M52" i="1" s="1"/>
  <c r="K52" i="1"/>
  <c r="M51" i="1"/>
  <c r="N51" i="1" s="1"/>
  <c r="L51" i="1"/>
  <c r="K51" i="1"/>
  <c r="L50" i="1"/>
  <c r="K50" i="1"/>
  <c r="L49" i="1"/>
  <c r="K49" i="1"/>
  <c r="L48" i="1"/>
  <c r="K48" i="1"/>
  <c r="L47" i="1"/>
  <c r="M47" i="1" s="1"/>
  <c r="N47" i="1" s="1"/>
  <c r="K47" i="1"/>
  <c r="L46" i="1"/>
  <c r="K46" i="1"/>
  <c r="L45" i="1"/>
  <c r="K45" i="1"/>
  <c r="N44" i="1"/>
  <c r="L44" i="1"/>
  <c r="M44" i="1" s="1"/>
  <c r="K44" i="1"/>
  <c r="L43" i="1"/>
  <c r="M43" i="1" s="1"/>
  <c r="N43" i="1" s="1"/>
  <c r="K43" i="1"/>
  <c r="L42" i="1"/>
  <c r="K42" i="1"/>
  <c r="L41" i="1"/>
  <c r="M41" i="1" s="1"/>
  <c r="K41" i="1"/>
  <c r="L40" i="1"/>
  <c r="M40" i="1" s="1"/>
  <c r="K40" i="1"/>
  <c r="L39" i="1"/>
  <c r="K39" i="1"/>
  <c r="M39" i="1" s="1"/>
  <c r="N39" i="1" s="1"/>
  <c r="L38" i="1"/>
  <c r="K38" i="1"/>
  <c r="L37" i="1"/>
  <c r="K37" i="1"/>
  <c r="L36" i="1"/>
  <c r="M36" i="1" s="1"/>
  <c r="K36" i="1"/>
  <c r="M35" i="1"/>
  <c r="L35" i="1"/>
  <c r="K35" i="1"/>
  <c r="L34" i="1"/>
  <c r="K34" i="1"/>
  <c r="L33" i="1"/>
  <c r="K33" i="1"/>
  <c r="L32" i="1"/>
  <c r="M32" i="1" s="1"/>
  <c r="K32" i="1"/>
  <c r="L31" i="1"/>
  <c r="M31" i="1" s="1"/>
  <c r="N31" i="1" s="1"/>
  <c r="K31" i="1"/>
  <c r="L30" i="1"/>
  <c r="K30" i="1"/>
  <c r="L29" i="1"/>
  <c r="M29" i="1" s="1"/>
  <c r="K29" i="1"/>
  <c r="L28" i="1"/>
  <c r="K28" i="1"/>
  <c r="M27" i="1"/>
  <c r="L27" i="1"/>
  <c r="K27" i="1"/>
  <c r="L26" i="1"/>
  <c r="K26" i="1"/>
  <c r="L25" i="1"/>
  <c r="K25" i="1"/>
  <c r="L24" i="1"/>
  <c r="M24" i="1" s="1"/>
  <c r="N24" i="1" s="1"/>
  <c r="K24" i="1"/>
  <c r="L23" i="1"/>
  <c r="M23" i="1" s="1"/>
  <c r="K23" i="1"/>
  <c r="L22" i="1"/>
  <c r="K22" i="1"/>
  <c r="L21" i="1"/>
  <c r="M21" i="1" s="1"/>
  <c r="K21" i="1"/>
  <c r="L20" i="1"/>
  <c r="K20" i="1"/>
  <c r="L19" i="1"/>
  <c r="M19" i="1" s="1"/>
  <c r="K19" i="1"/>
  <c r="L18" i="1"/>
  <c r="K18" i="1"/>
  <c r="L17" i="1"/>
  <c r="K17" i="1"/>
  <c r="L16" i="1"/>
  <c r="K16" i="1"/>
  <c r="L15" i="1"/>
  <c r="M15" i="1" s="1"/>
  <c r="K15" i="1"/>
  <c r="L14" i="1"/>
  <c r="M14" i="1" s="1"/>
  <c r="K14" i="1"/>
  <c r="L13" i="1"/>
  <c r="M13" i="1" s="1"/>
  <c r="K13" i="1"/>
  <c r="L12" i="1"/>
  <c r="M12" i="1" s="1"/>
  <c r="K12" i="1"/>
  <c r="L11" i="1"/>
  <c r="M11" i="1" s="1"/>
  <c r="K11" i="1"/>
  <c r="L10" i="1"/>
  <c r="K10" i="1"/>
  <c r="M9" i="1"/>
  <c r="L9" i="1"/>
  <c r="K9" i="1"/>
  <c r="L8" i="1"/>
  <c r="K8" i="1"/>
  <c r="M7" i="1"/>
  <c r="L7" i="1"/>
  <c r="K7" i="1"/>
  <c r="L6" i="1"/>
  <c r="M6" i="1" s="1"/>
  <c r="K6" i="1"/>
  <c r="L5" i="1"/>
  <c r="M5" i="1" s="1"/>
  <c r="K5" i="1"/>
  <c r="L4" i="1"/>
  <c r="M4" i="1" s="1"/>
  <c r="K4" i="1"/>
  <c r="L3" i="1"/>
  <c r="M3" i="1" s="1"/>
  <c r="K3" i="1"/>
  <c r="L2" i="1"/>
  <c r="M2" i="1" s="1"/>
  <c r="K2" i="1"/>
  <c r="M10" i="1" l="1"/>
  <c r="M20" i="1"/>
  <c r="M25" i="1"/>
  <c r="N40" i="1"/>
  <c r="O40" i="1" s="1"/>
  <c r="P40" i="1" s="1"/>
  <c r="M49" i="1"/>
  <c r="M84" i="1"/>
  <c r="M97" i="1"/>
  <c r="M45" i="1"/>
  <c r="M80" i="1"/>
  <c r="M93" i="1"/>
  <c r="N93" i="1" s="1"/>
  <c r="O93" i="1" s="1"/>
  <c r="P93" i="1" s="1"/>
  <c r="M76" i="1"/>
  <c r="M89" i="1"/>
  <c r="M16" i="1"/>
  <c r="M37" i="1"/>
  <c r="M85" i="1"/>
  <c r="O68" i="1"/>
  <c r="P68" i="1" s="1"/>
  <c r="N72" i="1"/>
  <c r="O72" i="1" s="1"/>
  <c r="P72" i="1" s="1"/>
  <c r="M81" i="1"/>
  <c r="M33" i="1"/>
  <c r="M60" i="1"/>
  <c r="M73" i="1"/>
  <c r="N73" i="1" s="1"/>
  <c r="O73" i="1" s="1"/>
  <c r="P73" i="1" s="1"/>
  <c r="M8" i="1"/>
  <c r="N8" i="1" s="1"/>
  <c r="M28" i="1"/>
  <c r="M56" i="1"/>
  <c r="M69" i="1"/>
  <c r="M100" i="1"/>
  <c r="N100" i="1" s="1"/>
  <c r="O100" i="1" s="1"/>
  <c r="P100" i="1" s="1"/>
  <c r="M48" i="1"/>
  <c r="N52" i="1"/>
  <c r="O52" i="1" s="1"/>
  <c r="P52" i="1" s="1"/>
  <c r="M61" i="1"/>
  <c r="M96" i="1"/>
  <c r="N96" i="1" s="1"/>
  <c r="O96" i="1" s="1"/>
  <c r="P96" i="1" s="1"/>
  <c r="O44" i="1"/>
  <c r="P44" i="1" s="1"/>
  <c r="M92" i="1"/>
  <c r="O64" i="1"/>
  <c r="P64" i="1" s="1"/>
  <c r="O88" i="1"/>
  <c r="P88" i="1" s="1"/>
  <c r="M101" i="1"/>
  <c r="N2" i="1"/>
  <c r="O2" i="1"/>
  <c r="P2" i="1" s="1"/>
  <c r="N10" i="1"/>
  <c r="O10" i="1" s="1"/>
  <c r="P10" i="1" s="1"/>
  <c r="N4" i="1"/>
  <c r="O4" i="1"/>
  <c r="P4" i="1" s="1"/>
  <c r="N12" i="1"/>
  <c r="O12" i="1"/>
  <c r="P12" i="1" s="1"/>
  <c r="O15" i="1"/>
  <c r="P15" i="1" s="1"/>
  <c r="N6" i="1"/>
  <c r="O6" i="1" s="1"/>
  <c r="P6" i="1" s="1"/>
  <c r="N14" i="1"/>
  <c r="O14" i="1" s="1"/>
  <c r="P14" i="1" s="1"/>
  <c r="N16" i="1"/>
  <c r="O16" i="1" s="1"/>
  <c r="P16" i="1" s="1"/>
  <c r="N21" i="1"/>
  <c r="O21" i="1" s="1"/>
  <c r="P21" i="1" s="1"/>
  <c r="O23" i="1"/>
  <c r="P23" i="1" s="1"/>
  <c r="N29" i="1"/>
  <c r="O29" i="1" s="1"/>
  <c r="P29" i="1" s="1"/>
  <c r="N3" i="1"/>
  <c r="O3" i="1" s="1"/>
  <c r="P3" i="1" s="1"/>
  <c r="N5" i="1"/>
  <c r="O5" i="1" s="1"/>
  <c r="P5" i="1" s="1"/>
  <c r="N7" i="1"/>
  <c r="O7" i="1" s="1"/>
  <c r="P7" i="1" s="1"/>
  <c r="N9" i="1"/>
  <c r="O9" i="1" s="1"/>
  <c r="P9" i="1" s="1"/>
  <c r="N11" i="1"/>
  <c r="O11" i="1" s="1"/>
  <c r="P11" i="1" s="1"/>
  <c r="N13" i="1"/>
  <c r="O13" i="1" s="1"/>
  <c r="P13" i="1" s="1"/>
  <c r="N15" i="1"/>
  <c r="N23" i="1"/>
  <c r="O36" i="1"/>
  <c r="P36" i="1" s="1"/>
  <c r="M17" i="1"/>
  <c r="N20" i="1"/>
  <c r="O20" i="1" s="1"/>
  <c r="P20" i="1" s="1"/>
  <c r="N25" i="1"/>
  <c r="O25" i="1" s="1"/>
  <c r="P25" i="1" s="1"/>
  <c r="N28" i="1"/>
  <c r="O28" i="1" s="1"/>
  <c r="P28" i="1" s="1"/>
  <c r="N33" i="1"/>
  <c r="O33" i="1" s="1"/>
  <c r="P33" i="1" s="1"/>
  <c r="N36" i="1"/>
  <c r="N19" i="1"/>
  <c r="O19" i="1" s="1"/>
  <c r="P19" i="1" s="1"/>
  <c r="O24" i="1"/>
  <c r="P24" i="1" s="1"/>
  <c r="N27" i="1"/>
  <c r="O27" i="1" s="1"/>
  <c r="P27" i="1" s="1"/>
  <c r="N35" i="1"/>
  <c r="O35" i="1" s="1"/>
  <c r="P35" i="1" s="1"/>
  <c r="O31" i="1"/>
  <c r="P31" i="1" s="1"/>
  <c r="N32" i="1"/>
  <c r="O32" i="1" s="1"/>
  <c r="P32" i="1" s="1"/>
  <c r="N37" i="1"/>
  <c r="O37" i="1" s="1"/>
  <c r="P37" i="1" s="1"/>
  <c r="O41" i="1"/>
  <c r="P41" i="1" s="1"/>
  <c r="N41" i="1"/>
  <c r="N45" i="1"/>
  <c r="O45" i="1" s="1"/>
  <c r="P45" i="1" s="1"/>
  <c r="N49" i="1"/>
  <c r="O49" i="1" s="1"/>
  <c r="P49" i="1" s="1"/>
  <c r="N53" i="1"/>
  <c r="O53" i="1" s="1"/>
  <c r="P53" i="1" s="1"/>
  <c r="O57" i="1"/>
  <c r="P57" i="1" s="1"/>
  <c r="N57" i="1"/>
  <c r="N61" i="1"/>
  <c r="O61" i="1" s="1"/>
  <c r="P61" i="1" s="1"/>
  <c r="N65" i="1"/>
  <c r="O65" i="1" s="1"/>
  <c r="P65" i="1" s="1"/>
  <c r="N69" i="1"/>
  <c r="O69" i="1" s="1"/>
  <c r="P69" i="1" s="1"/>
  <c r="N77" i="1"/>
  <c r="O77" i="1" s="1"/>
  <c r="P77" i="1" s="1"/>
  <c r="N81" i="1"/>
  <c r="O81" i="1" s="1"/>
  <c r="P81" i="1" s="1"/>
  <c r="N85" i="1"/>
  <c r="O85" i="1" s="1"/>
  <c r="P85" i="1" s="1"/>
  <c r="O89" i="1"/>
  <c r="P89" i="1" s="1"/>
  <c r="N89" i="1"/>
  <c r="N97" i="1"/>
  <c r="O97" i="1" s="1"/>
  <c r="P97" i="1" s="1"/>
  <c r="N101" i="1"/>
  <c r="O101" i="1" s="1"/>
  <c r="P101" i="1" s="1"/>
  <c r="M18" i="1"/>
  <c r="M22" i="1"/>
  <c r="M26" i="1"/>
  <c r="M30" i="1"/>
  <c r="M34" i="1"/>
  <c r="M38" i="1"/>
  <c r="M42" i="1"/>
  <c r="M46" i="1"/>
  <c r="M50" i="1"/>
  <c r="M54" i="1"/>
  <c r="M58" i="1"/>
  <c r="M62" i="1"/>
  <c r="M66" i="1"/>
  <c r="M70" i="1"/>
  <c r="M74" i="1"/>
  <c r="M78" i="1"/>
  <c r="M82" i="1"/>
  <c r="M86" i="1"/>
  <c r="M90" i="1"/>
  <c r="M94" i="1"/>
  <c r="M98" i="1"/>
  <c r="O39" i="1"/>
  <c r="P39" i="1" s="1"/>
  <c r="O43" i="1"/>
  <c r="P43" i="1" s="1"/>
  <c r="O47" i="1"/>
  <c r="P47" i="1" s="1"/>
  <c r="O51" i="1"/>
  <c r="P51" i="1" s="1"/>
  <c r="O55" i="1"/>
  <c r="P55" i="1" s="1"/>
  <c r="O59" i="1"/>
  <c r="P59" i="1" s="1"/>
  <c r="O63" i="1"/>
  <c r="P63" i="1" s="1"/>
  <c r="O67" i="1"/>
  <c r="P67" i="1" s="1"/>
  <c r="O71" i="1"/>
  <c r="P71" i="1" s="1"/>
  <c r="O75" i="1"/>
  <c r="P75" i="1" s="1"/>
  <c r="O79" i="1"/>
  <c r="P79" i="1" s="1"/>
  <c r="O83" i="1"/>
  <c r="P83" i="1" s="1"/>
  <c r="O87" i="1"/>
  <c r="P87" i="1" s="1"/>
  <c r="O91" i="1"/>
  <c r="P91" i="1" s="1"/>
  <c r="O95" i="1"/>
  <c r="P95" i="1" s="1"/>
  <c r="O99" i="1"/>
  <c r="P99" i="1" s="1"/>
  <c r="N60" i="1" l="1"/>
  <c r="O60" i="1" s="1"/>
  <c r="P60" i="1" s="1"/>
  <c r="N84" i="1"/>
  <c r="O84" i="1" s="1"/>
  <c r="P84" i="1" s="1"/>
  <c r="N48" i="1"/>
  <c r="O48" i="1" s="1"/>
  <c r="P48" i="1" s="1"/>
  <c r="N76" i="1"/>
  <c r="O76" i="1" s="1"/>
  <c r="P76" i="1" s="1"/>
  <c r="O8" i="1"/>
  <c r="P8" i="1" s="1"/>
  <c r="N92" i="1"/>
  <c r="O92" i="1" s="1"/>
  <c r="P92" i="1" s="1"/>
  <c r="O80" i="1"/>
  <c r="P80" i="1" s="1"/>
  <c r="N80" i="1"/>
  <c r="N56" i="1"/>
  <c r="O56" i="1" s="1"/>
  <c r="P56" i="1" s="1"/>
  <c r="N98" i="1"/>
  <c r="O98" i="1" s="1"/>
  <c r="P98" i="1" s="1"/>
  <c r="N82" i="1"/>
  <c r="O82" i="1" s="1"/>
  <c r="P82" i="1" s="1"/>
  <c r="N66" i="1"/>
  <c r="O66" i="1" s="1"/>
  <c r="P66" i="1" s="1"/>
  <c r="N50" i="1"/>
  <c r="O50" i="1" s="1"/>
  <c r="P50" i="1" s="1"/>
  <c r="N34" i="1"/>
  <c r="O34" i="1"/>
  <c r="P34" i="1" s="1"/>
  <c r="N18" i="1"/>
  <c r="O18" i="1"/>
  <c r="P18" i="1" s="1"/>
  <c r="N17" i="1"/>
  <c r="O17" i="1" s="1"/>
  <c r="P17" i="1" s="1"/>
  <c r="N94" i="1"/>
  <c r="O94" i="1" s="1"/>
  <c r="P94" i="1" s="1"/>
  <c r="N78" i="1"/>
  <c r="O78" i="1" s="1"/>
  <c r="P78" i="1" s="1"/>
  <c r="N62" i="1"/>
  <c r="O62" i="1" s="1"/>
  <c r="P62" i="1" s="1"/>
  <c r="N46" i="1"/>
  <c r="O46" i="1" s="1"/>
  <c r="P46" i="1" s="1"/>
  <c r="N30" i="1"/>
  <c r="O30" i="1"/>
  <c r="P30" i="1" s="1"/>
  <c r="N90" i="1"/>
  <c r="O90" i="1" s="1"/>
  <c r="P90" i="1" s="1"/>
  <c r="N74" i="1"/>
  <c r="O74" i="1" s="1"/>
  <c r="P74" i="1" s="1"/>
  <c r="N58" i="1"/>
  <c r="O58" i="1" s="1"/>
  <c r="P58" i="1" s="1"/>
  <c r="N42" i="1"/>
  <c r="O42" i="1" s="1"/>
  <c r="P42" i="1" s="1"/>
  <c r="N26" i="1"/>
  <c r="O26" i="1"/>
  <c r="P26" i="1" s="1"/>
  <c r="N86" i="1"/>
  <c r="O86" i="1" s="1"/>
  <c r="P86" i="1" s="1"/>
  <c r="N70" i="1"/>
  <c r="O70" i="1" s="1"/>
  <c r="P70" i="1" s="1"/>
  <c r="N54" i="1"/>
  <c r="O54" i="1" s="1"/>
  <c r="P54" i="1" s="1"/>
  <c r="N38" i="1"/>
  <c r="O38" i="1" s="1"/>
  <c r="P38" i="1" s="1"/>
  <c r="N22" i="1"/>
  <c r="O22" i="1"/>
  <c r="P22" i="1" s="1"/>
</calcChain>
</file>

<file path=xl/sharedStrings.xml><?xml version="1.0" encoding="utf-8"?>
<sst xmlns="http://schemas.openxmlformats.org/spreadsheetml/2006/main" count="595" uniqueCount="144">
  <si>
    <t>Region</t>
  </si>
  <si>
    <t>Country</t>
  </si>
  <si>
    <t>Item Type</t>
  </si>
  <si>
    <t>Sales Channel</t>
  </si>
  <si>
    <t>Order Priority</t>
  </si>
  <si>
    <t>Order Date</t>
  </si>
  <si>
    <t>Ship Date</t>
  </si>
  <si>
    <t>Units Sold</t>
  </si>
  <si>
    <t>Unit Price</t>
  </si>
  <si>
    <t>Unit Cost</t>
  </si>
  <si>
    <t>Tax</t>
  </si>
  <si>
    <t>Net Profit</t>
  </si>
  <si>
    <t>Australia and Oceania</t>
  </si>
  <si>
    <t>Tuvalu</t>
  </si>
  <si>
    <t>Baby Food</t>
  </si>
  <si>
    <t>Offline</t>
  </si>
  <si>
    <t>H</t>
  </si>
  <si>
    <t>Central America and the Caribbean</t>
  </si>
  <si>
    <t>Grenada</t>
  </si>
  <si>
    <t>Cereal</t>
  </si>
  <si>
    <t>Online</t>
  </si>
  <si>
    <t>C</t>
  </si>
  <si>
    <t>Europe</t>
  </si>
  <si>
    <t>Russia</t>
  </si>
  <si>
    <t>Office Supplies</t>
  </si>
  <si>
    <t>L</t>
  </si>
  <si>
    <t>Sub-Saharan Africa</t>
  </si>
  <si>
    <t>Sao Tome and Principe</t>
  </si>
  <si>
    <t>Fruits</t>
  </si>
  <si>
    <t>Rwanda</t>
  </si>
  <si>
    <t>Solomon Islands</t>
  </si>
  <si>
    <t>Angola</t>
  </si>
  <si>
    <t>Household</t>
  </si>
  <si>
    <t>M</t>
  </si>
  <si>
    <t>Burkina Faso</t>
  </si>
  <si>
    <t>Vegetables</t>
  </si>
  <si>
    <t>Republic of the Congo</t>
  </si>
  <si>
    <t>Personal Care</t>
  </si>
  <si>
    <t>Senegal</t>
  </si>
  <si>
    <t>Asia</t>
  </si>
  <si>
    <t>Kyrgyzstan</t>
  </si>
  <si>
    <t>Cape Verde</t>
  </si>
  <si>
    <t>Clothes</t>
  </si>
  <si>
    <t>Bangladesh</t>
  </si>
  <si>
    <t>Honduras</t>
  </si>
  <si>
    <t>Mongolia</t>
  </si>
  <si>
    <t>Bulgaria</t>
  </si>
  <si>
    <t>Sri Lanka</t>
  </si>
  <si>
    <t>Cosmetics</t>
  </si>
  <si>
    <t>Cameroon</t>
  </si>
  <si>
    <t>Beverages</t>
  </si>
  <si>
    <t>Turkmenistan</t>
  </si>
  <si>
    <t>East Timor</t>
  </si>
  <si>
    <t>Meat</t>
  </si>
  <si>
    <t>Norway</t>
  </si>
  <si>
    <t>Portugal</t>
  </si>
  <si>
    <t>Snacks</t>
  </si>
  <si>
    <t>New Zealand</t>
  </si>
  <si>
    <t xml:space="preserve">Moldova </t>
  </si>
  <si>
    <t>France</t>
  </si>
  <si>
    <t>Kiribati</t>
  </si>
  <si>
    <t>Mali</t>
  </si>
  <si>
    <t>The Gambia</t>
  </si>
  <si>
    <t>Switzerland</t>
  </si>
  <si>
    <t>South Sudan</t>
  </si>
  <si>
    <t>Australia</t>
  </si>
  <si>
    <t>Myanmar</t>
  </si>
  <si>
    <t>Djibouti</t>
  </si>
  <si>
    <t>Costa Rica</t>
  </si>
  <si>
    <t>Middle East and North Africa</t>
  </si>
  <si>
    <t>Syria</t>
  </si>
  <si>
    <t>Brunei</t>
  </si>
  <si>
    <t>Niger</t>
  </si>
  <si>
    <t>Azerbaijan</t>
  </si>
  <si>
    <t>Slovakia</t>
  </si>
  <si>
    <t>Comoros</t>
  </si>
  <si>
    <t>Iceland</t>
  </si>
  <si>
    <t>Macedonia</t>
  </si>
  <si>
    <t>Mauritania</t>
  </si>
  <si>
    <t>Albania</t>
  </si>
  <si>
    <t>Lesotho</t>
  </si>
  <si>
    <t>Saudi Arabia</t>
  </si>
  <si>
    <t>Sierra Leone</t>
  </si>
  <si>
    <t>Cote d'Ivoire</t>
  </si>
  <si>
    <t>Fiji</t>
  </si>
  <si>
    <t>Austria</t>
  </si>
  <si>
    <t>United Kingdom</t>
  </si>
  <si>
    <t>San Marino</t>
  </si>
  <si>
    <t>Libya</t>
  </si>
  <si>
    <t>Haiti</t>
  </si>
  <si>
    <t>Gabon</t>
  </si>
  <si>
    <t>Belize</t>
  </si>
  <si>
    <t>Lithuania</t>
  </si>
  <si>
    <t>Madagascar</t>
  </si>
  <si>
    <t>Democratic Republic of the Congo</t>
  </si>
  <si>
    <t>Pakistan</t>
  </si>
  <si>
    <t>North America</t>
  </si>
  <si>
    <t>Mexico</t>
  </si>
  <si>
    <t>Federated States of Micronesia</t>
  </si>
  <si>
    <t>Laos</t>
  </si>
  <si>
    <t>Monaco</t>
  </si>
  <si>
    <t xml:space="preserve">Samoa </t>
  </si>
  <si>
    <t>Spain</t>
  </si>
  <si>
    <t>Lebanon</t>
  </si>
  <si>
    <t>Iran</t>
  </si>
  <si>
    <t>Zambia</t>
  </si>
  <si>
    <t>Kenya</t>
  </si>
  <si>
    <t>Kuwait</t>
  </si>
  <si>
    <t>Slovenia</t>
  </si>
  <si>
    <t>Romania</t>
  </si>
  <si>
    <t>Nicaragua</t>
  </si>
  <si>
    <t>Malaysia</t>
  </si>
  <si>
    <t>Mozambique</t>
  </si>
  <si>
    <t>Total Cost</t>
  </si>
  <si>
    <t>Total Price</t>
  </si>
  <si>
    <t>Total Profit</t>
  </si>
  <si>
    <t>Expenses</t>
  </si>
  <si>
    <t>Amount</t>
  </si>
  <si>
    <t>Reward</t>
  </si>
  <si>
    <t>Sum of Units Sold</t>
  </si>
  <si>
    <t>Sum of Total Cost</t>
  </si>
  <si>
    <t>Sum of Total Price</t>
  </si>
  <si>
    <t>Sum of Tax</t>
  </si>
  <si>
    <t>Sum of Net Profit</t>
  </si>
  <si>
    <t>Row Labels</t>
  </si>
  <si>
    <t>Grand Total</t>
  </si>
  <si>
    <t>Count of Sales Channel</t>
  </si>
  <si>
    <t>Count of Order Priority</t>
  </si>
  <si>
    <t>Feb</t>
  </si>
  <si>
    <t>May</t>
  </si>
  <si>
    <t>Jun</t>
  </si>
  <si>
    <t>Jul</t>
  </si>
  <si>
    <t>Oct</t>
  </si>
  <si>
    <t>Nov</t>
  </si>
  <si>
    <t>Dec</t>
  </si>
  <si>
    <t>Jan</t>
  </si>
  <si>
    <t>Apr</t>
  </si>
  <si>
    <t>Aug</t>
  </si>
  <si>
    <t>Sep</t>
  </si>
  <si>
    <t>Mar</t>
  </si>
  <si>
    <t>Count of Order Date</t>
  </si>
  <si>
    <t>Count of Ship Date</t>
  </si>
  <si>
    <t>Total Units Sold</t>
  </si>
  <si>
    <t>Total Net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</si>
</sst>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0.0%"/>
    <numFmt numFmtId="166" formatCode="_(* #,##0_);_(* \(#,##0\);_(* &quot;-&quot;??_);_(@_)"/>
    <numFmt numFmtId="167" formatCode="[$£-809]#,##0.00;\-[$£-809]#,##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
    <xf numFmtId="0" fontId="0" fillId="0" borderId="0" xfId="0"/>
    <xf numFmtId="2" fontId="0" fillId="0" borderId="0" xfId="0" applyNumberFormat="1"/>
    <xf numFmtId="14" fontId="0" fillId="0" borderId="0" xfId="0" applyNumberFormat="1"/>
    <xf numFmtId="164" fontId="0" fillId="0" borderId="0" xfId="1" applyFont="1"/>
    <xf numFmtId="164" fontId="0" fillId="0" borderId="0" xfId="0" applyNumberFormat="1"/>
    <xf numFmtId="9" fontId="0" fillId="0" borderId="0" xfId="0" applyNumberFormat="1"/>
    <xf numFmtId="0" fontId="0" fillId="0" borderId="0" xfId="0" pivotButton="1"/>
    <xf numFmtId="0" fontId="0" fillId="0" borderId="0" xfId="0" applyAlignment="1">
      <alignment horizontal="left"/>
    </xf>
    <xf numFmtId="10" fontId="0" fillId="0" borderId="0" xfId="0" applyNumberFormat="1"/>
    <xf numFmtId="165" fontId="0" fillId="0" borderId="0" xfId="0" applyNumberFormat="1"/>
    <xf numFmtId="14" fontId="0" fillId="0" borderId="0" xfId="0" applyNumberFormat="1" applyAlignment="1">
      <alignment horizontal="left"/>
    </xf>
    <xf numFmtId="166" fontId="0" fillId="0" borderId="0" xfId="0" applyNumberFormat="1"/>
    <xf numFmtId="167"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2">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solid">
          <fgColor rgb="FFC6EFCE"/>
          <bgColor rgb="FF000000"/>
        </patternFill>
      </fill>
    </dxf>
    <dxf>
      <numFmt numFmtId="165" formatCode="0.0%"/>
    </dxf>
    <dxf>
      <numFmt numFmtId="165" formatCode="0.0%"/>
    </dxf>
    <dxf>
      <numFmt numFmtId="14" formatCode="0.00%"/>
    </dxf>
    <dxf>
      <numFmt numFmtId="165" formatCode="0.0%"/>
    </dxf>
    <dxf>
      <numFmt numFmtId="167" formatCode="[$£-809]#,##0.00;\-[$£-809]#,##0.00"/>
    </dxf>
    <dxf>
      <numFmt numFmtId="164" formatCode="_(* #,##0.00_);_(* \(#,##0.00\);_(* &quot;-&quot;??_);_(@_)"/>
    </dxf>
    <dxf>
      <numFmt numFmtId="167" formatCode="[$£-809]#,##0.00;\-[$£-809]#,##0.00"/>
    </dxf>
    <dxf>
      <numFmt numFmtId="164" formatCode="_(* #,##0.00_);_(* \(#,##0.00\);_(* &quot;-&quot;??_);_(@_)"/>
    </dxf>
    <dxf>
      <numFmt numFmtId="167" formatCode="[$£-809]#,##0.00;\-[$£-809]#,##0.00"/>
    </dxf>
    <dxf>
      <numFmt numFmtId="164" formatCode="_(* #,##0.00_);_(* \(#,##0.00\);_(* &quot;-&quot;??_);_(@_)"/>
    </dxf>
    <dxf>
      <numFmt numFmtId="167" formatCode="[$£-809]#,##0.00;\-[$£-809]#,##0.00"/>
    </dxf>
    <dxf>
      <numFmt numFmtId="164" formatCode="_(* #,##0.00_);_(* \(#,##0.00\);_(* &quot;-&quot;??_);_(@_)"/>
    </dxf>
    <dxf>
      <numFmt numFmtId="166" formatCode="_(* #,##0_);_(* \(#,##0\);_(* &quot;-&quot;??_);_(@_)"/>
    </dxf>
    <dxf>
      <numFmt numFmtId="168" formatCode="_(* #,##0.0_);_(* \(#,##0.0\);_(* &quot;-&quot;??_);_(@_)"/>
    </dxf>
    <dxf>
      <numFmt numFmtId="164" formatCode="_(* #,##0.00_);_(* \(#,##0.00\);_(* &quot;-&quot;??_);_(@_)"/>
    </dxf>
    <dxf>
      <fill>
        <patternFill>
          <bgColor theme="8" tint="-0.499984740745262"/>
        </patternFill>
      </fill>
      <border>
        <left style="medium">
          <color theme="8" tint="0.79998168889431442"/>
        </left>
        <right style="medium">
          <color theme="8" tint="0.79998168889431442"/>
        </right>
        <top style="medium">
          <color theme="8" tint="0.79998168889431442"/>
        </top>
        <bottom style="medium">
          <color theme="8" tint="0.79998168889431442"/>
        </bottom>
      </border>
    </dxf>
  </dxfs>
  <tableStyles count="1" defaultTableStyle="TableStyleMedium2" defaultPivotStyle="PivotStyleLight16">
    <tableStyle name="Slicer Style 1" pivot="0" table="0" count="7" xr9:uid="{00000000-0011-0000-FFFF-FFFF00000000}">
      <tableStyleElement type="wholeTable" dxfId="21"/>
    </tableStyle>
  </tableStyles>
  <extLst>
    <ext xmlns:x14="http://schemas.microsoft.com/office/spreadsheetml/2009/9/main" uri="{46F421CA-312F-682f-3DD2-61675219B42D}">
      <x14:dxfs count="6">
        <dxf>
          <font>
            <color theme="8" tint="-0.24994659260841701"/>
          </font>
          <fill>
            <patternFill>
              <bgColor theme="8" tint="0.79998168889431442"/>
            </patternFill>
          </fill>
        </dxf>
        <dxf>
          <font>
            <color theme="8" tint="0.79998168889431442"/>
          </font>
        </dxf>
        <dxf>
          <font>
            <color theme="8" tint="-0.24994659260841701"/>
          </font>
          <fill>
            <patternFill>
              <bgColor theme="8" tint="0.79998168889431442"/>
            </patternFill>
          </fill>
        </dxf>
        <dxf>
          <font>
            <color theme="8" tint="0.79998168889431442"/>
          </font>
          <fill>
            <patternFill>
              <bgColor theme="8" tint="-0.24994659260841701"/>
            </patternFill>
          </fill>
        </dxf>
        <dxf>
          <font>
            <color theme="8" tint="-0.24994659260841701"/>
          </font>
          <fill>
            <patternFill>
              <bgColor theme="8" tint="0.79998168889431442"/>
            </patternFill>
          </fill>
        </dxf>
        <dxf>
          <font>
            <color theme="8" tint="-0.24994659260841701"/>
          </font>
          <fill>
            <patternFill>
              <bgColor theme="8"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Records Analysis.xlsx]Item!PivotTable2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Item!$B$3</c:f>
              <c:strCache>
                <c:ptCount val="1"/>
                <c:pt idx="0">
                  <c:v>Total Units Sold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Item!$A$4:$A$16</c:f>
              <c:strCache>
                <c:ptCount val="12"/>
                <c:pt idx="0">
                  <c:v>Cosmetics</c:v>
                </c:pt>
                <c:pt idx="1">
                  <c:v>Household</c:v>
                </c:pt>
                <c:pt idx="2">
                  <c:v>Office Supplies</c:v>
                </c:pt>
                <c:pt idx="3">
                  <c:v>Clothes</c:v>
                </c:pt>
                <c:pt idx="4">
                  <c:v>Baby Food</c:v>
                </c:pt>
                <c:pt idx="5">
                  <c:v>Cereal</c:v>
                </c:pt>
                <c:pt idx="6">
                  <c:v>Vegetables</c:v>
                </c:pt>
                <c:pt idx="7">
                  <c:v>Personal Care</c:v>
                </c:pt>
                <c:pt idx="8">
                  <c:v>Beverages</c:v>
                </c:pt>
                <c:pt idx="9">
                  <c:v>Snacks</c:v>
                </c:pt>
                <c:pt idx="10">
                  <c:v>Meat</c:v>
                </c:pt>
                <c:pt idx="11">
                  <c:v>Fruits</c:v>
                </c:pt>
              </c:strCache>
            </c:strRef>
          </c:cat>
          <c:val>
            <c:numRef>
              <c:f>Item!$B$4:$B$16</c:f>
              <c:numCache>
                <c:formatCode>0.0%</c:formatCode>
                <c:ptCount val="12"/>
                <c:pt idx="0">
                  <c:v>0.16323402960978492</c:v>
                </c:pt>
                <c:pt idx="1">
                  <c:v>8.7209064267622857E-2</c:v>
                </c:pt>
                <c:pt idx="2">
                  <c:v>9.1576634280355104E-2</c:v>
                </c:pt>
                <c:pt idx="3">
                  <c:v>0.13894332103004459</c:v>
                </c:pt>
                <c:pt idx="4">
                  <c:v>7.9054967038495058E-2</c:v>
                </c:pt>
                <c:pt idx="5">
                  <c:v>5.0455182687264441E-2</c:v>
                </c:pt>
                <c:pt idx="6">
                  <c:v>3.9095601038077799E-2</c:v>
                </c:pt>
                <c:pt idx="7">
                  <c:v>9.4971250080429587E-2</c:v>
                </c:pt>
                <c:pt idx="8">
                  <c:v>0.11056971441161617</c:v>
                </c:pt>
                <c:pt idx="9">
                  <c:v>2.658953226054895E-2</c:v>
                </c:pt>
                <c:pt idx="10">
                  <c:v>2.0814200841927113E-2</c:v>
                </c:pt>
                <c:pt idx="11">
                  <c:v>9.7486502453833418E-2</c:v>
                </c:pt>
              </c:numCache>
            </c:numRef>
          </c:val>
          <c:extLst>
            <c:ext xmlns:c16="http://schemas.microsoft.com/office/drawing/2014/chart" uri="{C3380CC4-5D6E-409C-BE32-E72D297353CC}">
              <c16:uniqueId val="{00000000-C968-4A47-B6B1-90D004EFB0DB}"/>
            </c:ext>
          </c:extLst>
        </c:ser>
        <c:ser>
          <c:idx val="1"/>
          <c:order val="1"/>
          <c:tx>
            <c:strRef>
              <c:f>Item!$C$3</c:f>
              <c:strCache>
                <c:ptCount val="1"/>
                <c:pt idx="0">
                  <c:v>Total Net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Item!$A$4:$A$16</c:f>
              <c:strCache>
                <c:ptCount val="12"/>
                <c:pt idx="0">
                  <c:v>Cosmetics</c:v>
                </c:pt>
                <c:pt idx="1">
                  <c:v>Household</c:v>
                </c:pt>
                <c:pt idx="2">
                  <c:v>Office Supplies</c:v>
                </c:pt>
                <c:pt idx="3">
                  <c:v>Clothes</c:v>
                </c:pt>
                <c:pt idx="4">
                  <c:v>Baby Food</c:v>
                </c:pt>
                <c:pt idx="5">
                  <c:v>Cereal</c:v>
                </c:pt>
                <c:pt idx="6">
                  <c:v>Vegetables</c:v>
                </c:pt>
                <c:pt idx="7">
                  <c:v>Personal Care</c:v>
                </c:pt>
                <c:pt idx="8">
                  <c:v>Beverages</c:v>
                </c:pt>
                <c:pt idx="9">
                  <c:v>Snacks</c:v>
                </c:pt>
                <c:pt idx="10">
                  <c:v>Meat</c:v>
                </c:pt>
                <c:pt idx="11">
                  <c:v>Fruits</c:v>
                </c:pt>
              </c:strCache>
            </c:strRef>
          </c:cat>
          <c:val>
            <c:numRef>
              <c:f>Item!$C$4:$C$16</c:f>
              <c:numCache>
                <c:formatCode>0.00%</c:formatCode>
                <c:ptCount val="12"/>
                <c:pt idx="0">
                  <c:v>0.32955948368498544</c:v>
                </c:pt>
                <c:pt idx="1">
                  <c:v>0.16782676175444816</c:v>
                </c:pt>
                <c:pt idx="2">
                  <c:v>0.13425007052132787</c:v>
                </c:pt>
                <c:pt idx="3">
                  <c:v>0.11848648098809481</c:v>
                </c:pt>
                <c:pt idx="4">
                  <c:v>8.799642821745704E-2</c:v>
                </c:pt>
                <c:pt idx="5">
                  <c:v>5.1902579526540066E-2</c:v>
                </c:pt>
                <c:pt idx="6">
                  <c:v>2.8659073176052385E-2</c:v>
                </c:pt>
                <c:pt idx="7">
                  <c:v>2.7635776966624028E-2</c:v>
                </c:pt>
                <c:pt idx="8">
                  <c:v>2.010603357550577E-2</c:v>
                </c:pt>
                <c:pt idx="9">
                  <c:v>1.702456082066504E-2</c:v>
                </c:pt>
                <c:pt idx="10">
                  <c:v>1.3824652626084925E-2</c:v>
                </c:pt>
                <c:pt idx="11">
                  <c:v>2.7280981422144672E-3</c:v>
                </c:pt>
              </c:numCache>
            </c:numRef>
          </c:val>
          <c:extLst>
            <c:ext xmlns:c16="http://schemas.microsoft.com/office/drawing/2014/chart" uri="{C3380CC4-5D6E-409C-BE32-E72D297353CC}">
              <c16:uniqueId val="{00000000-2148-482B-976E-6CBA32C44A01}"/>
            </c:ext>
          </c:extLst>
        </c:ser>
        <c:dLbls>
          <c:dLblPos val="outEnd"/>
          <c:showLegendKey val="0"/>
          <c:showVal val="1"/>
          <c:showCatName val="0"/>
          <c:showSerName val="0"/>
          <c:showPercent val="0"/>
          <c:showBubbleSize val="0"/>
        </c:dLbls>
        <c:gapWidth val="60"/>
        <c:axId val="500397080"/>
        <c:axId val="500400688"/>
      </c:barChart>
      <c:catAx>
        <c:axId val="500397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400688"/>
        <c:crosses val="autoZero"/>
        <c:auto val="1"/>
        <c:lblAlgn val="ctr"/>
        <c:lblOffset val="100"/>
        <c:noMultiLvlLbl val="0"/>
      </c:catAx>
      <c:valAx>
        <c:axId val="500400688"/>
        <c:scaling>
          <c:orientation val="minMax"/>
        </c:scaling>
        <c:delete val="1"/>
        <c:axPos val="l"/>
        <c:numFmt formatCode="0.0%" sourceLinked="1"/>
        <c:majorTickMark val="none"/>
        <c:minorTickMark val="none"/>
        <c:tickLblPos val="nextTo"/>
        <c:crossAx val="500397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Records Analysis.xlsx]Ship Date (Month)!PivotTable8</c:name>
    <c:fmtId val="4"/>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Shipping Frequency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'Ship Date (Month)'!$B$3</c:f>
              <c:strCache>
                <c:ptCount val="1"/>
                <c:pt idx="0">
                  <c:v>Total</c:v>
                </c:pt>
              </c:strCache>
            </c:strRef>
          </c:tx>
          <c:spPr>
            <a:ln w="28575" cap="rnd">
              <a:solidFill>
                <a:schemeClr val="accent5">
                  <a:lumMod val="75000"/>
                </a:schemeClr>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'Ship Date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 Date (Month)'!$B$4:$B$16</c:f>
              <c:numCache>
                <c:formatCode>General</c:formatCode>
                <c:ptCount val="12"/>
                <c:pt idx="0">
                  <c:v>8</c:v>
                </c:pt>
                <c:pt idx="1">
                  <c:v>9</c:v>
                </c:pt>
                <c:pt idx="2">
                  <c:v>9</c:v>
                </c:pt>
                <c:pt idx="3">
                  <c:v>5</c:v>
                </c:pt>
                <c:pt idx="4">
                  <c:v>9</c:v>
                </c:pt>
                <c:pt idx="5">
                  <c:v>10</c:v>
                </c:pt>
                <c:pt idx="6">
                  <c:v>11</c:v>
                </c:pt>
                <c:pt idx="7">
                  <c:v>6</c:v>
                </c:pt>
                <c:pt idx="8">
                  <c:v>7</c:v>
                </c:pt>
                <c:pt idx="9">
                  <c:v>5</c:v>
                </c:pt>
                <c:pt idx="10">
                  <c:v>13</c:v>
                </c:pt>
                <c:pt idx="11">
                  <c:v>8</c:v>
                </c:pt>
              </c:numCache>
            </c:numRef>
          </c:val>
          <c:smooth val="0"/>
          <c:extLst>
            <c:ext xmlns:c16="http://schemas.microsoft.com/office/drawing/2014/chart" uri="{C3380CC4-5D6E-409C-BE32-E72D297353CC}">
              <c16:uniqueId val="{00000000-B078-4371-B67E-11BFC45DBF9E}"/>
            </c:ext>
          </c:extLst>
        </c:ser>
        <c:dLbls>
          <c:dLblPos val="t"/>
          <c:showLegendKey val="0"/>
          <c:showVal val="1"/>
          <c:showCatName val="0"/>
          <c:showSerName val="0"/>
          <c:showPercent val="0"/>
          <c:showBubbleSize val="0"/>
        </c:dLbls>
        <c:smooth val="0"/>
        <c:axId val="501244920"/>
        <c:axId val="501243280"/>
      </c:lineChart>
      <c:catAx>
        <c:axId val="501244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501243280"/>
        <c:crosses val="autoZero"/>
        <c:auto val="1"/>
        <c:lblAlgn val="ctr"/>
        <c:lblOffset val="100"/>
        <c:noMultiLvlLbl val="0"/>
      </c:catAx>
      <c:valAx>
        <c:axId val="501243280"/>
        <c:scaling>
          <c:orientation val="minMax"/>
        </c:scaling>
        <c:delete val="1"/>
        <c:axPos val="l"/>
        <c:numFmt formatCode="General" sourceLinked="1"/>
        <c:majorTickMark val="none"/>
        <c:minorTickMark val="none"/>
        <c:tickLblPos val="nextTo"/>
        <c:crossAx val="501244920"/>
        <c:crosses val="autoZero"/>
        <c:crossBetween val="between"/>
      </c:valAx>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Records Analysis.xlsx]Item!PivotTable2</c:name>
    <c:fmtId val="7"/>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Item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Item!$B$3</c:f>
              <c:strCache>
                <c:ptCount val="1"/>
                <c:pt idx="0">
                  <c:v>Total Units Sold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Item!$A$4:$A$16</c:f>
              <c:strCache>
                <c:ptCount val="12"/>
                <c:pt idx="0">
                  <c:v>Cosmetics</c:v>
                </c:pt>
                <c:pt idx="1">
                  <c:v>Household</c:v>
                </c:pt>
                <c:pt idx="2">
                  <c:v>Office Supplies</c:v>
                </c:pt>
                <c:pt idx="3">
                  <c:v>Clothes</c:v>
                </c:pt>
                <c:pt idx="4">
                  <c:v>Baby Food</c:v>
                </c:pt>
                <c:pt idx="5">
                  <c:v>Cereal</c:v>
                </c:pt>
                <c:pt idx="6">
                  <c:v>Vegetables</c:v>
                </c:pt>
                <c:pt idx="7">
                  <c:v>Personal Care</c:v>
                </c:pt>
                <c:pt idx="8">
                  <c:v>Beverages</c:v>
                </c:pt>
                <c:pt idx="9">
                  <c:v>Snacks</c:v>
                </c:pt>
                <c:pt idx="10">
                  <c:v>Meat</c:v>
                </c:pt>
                <c:pt idx="11">
                  <c:v>Fruits</c:v>
                </c:pt>
              </c:strCache>
            </c:strRef>
          </c:cat>
          <c:val>
            <c:numRef>
              <c:f>Item!$B$4:$B$16</c:f>
              <c:numCache>
                <c:formatCode>0.0%</c:formatCode>
                <c:ptCount val="12"/>
                <c:pt idx="0">
                  <c:v>0.16323402960978492</c:v>
                </c:pt>
                <c:pt idx="1">
                  <c:v>8.7209064267622857E-2</c:v>
                </c:pt>
                <c:pt idx="2">
                  <c:v>9.1576634280355104E-2</c:v>
                </c:pt>
                <c:pt idx="3">
                  <c:v>0.13894332103004459</c:v>
                </c:pt>
                <c:pt idx="4">
                  <c:v>7.9054967038495058E-2</c:v>
                </c:pt>
                <c:pt idx="5">
                  <c:v>5.0455182687264441E-2</c:v>
                </c:pt>
                <c:pt idx="6">
                  <c:v>3.9095601038077799E-2</c:v>
                </c:pt>
                <c:pt idx="7">
                  <c:v>9.4971250080429587E-2</c:v>
                </c:pt>
                <c:pt idx="8">
                  <c:v>0.11056971441161617</c:v>
                </c:pt>
                <c:pt idx="9">
                  <c:v>2.658953226054895E-2</c:v>
                </c:pt>
                <c:pt idx="10">
                  <c:v>2.0814200841927113E-2</c:v>
                </c:pt>
                <c:pt idx="11">
                  <c:v>9.7486502453833418E-2</c:v>
                </c:pt>
              </c:numCache>
            </c:numRef>
          </c:val>
          <c:extLst>
            <c:ext xmlns:c16="http://schemas.microsoft.com/office/drawing/2014/chart" uri="{C3380CC4-5D6E-409C-BE32-E72D297353CC}">
              <c16:uniqueId val="{00000000-70CB-49A3-8F9F-2A65DDE0DF6C}"/>
            </c:ext>
          </c:extLst>
        </c:ser>
        <c:ser>
          <c:idx val="1"/>
          <c:order val="1"/>
          <c:tx>
            <c:strRef>
              <c:f>Item!$C$3</c:f>
              <c:strCache>
                <c:ptCount val="1"/>
                <c:pt idx="0">
                  <c:v>Total Net Profit</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Item!$A$4:$A$16</c:f>
              <c:strCache>
                <c:ptCount val="12"/>
                <c:pt idx="0">
                  <c:v>Cosmetics</c:v>
                </c:pt>
                <c:pt idx="1">
                  <c:v>Household</c:v>
                </c:pt>
                <c:pt idx="2">
                  <c:v>Office Supplies</c:v>
                </c:pt>
                <c:pt idx="3">
                  <c:v>Clothes</c:v>
                </c:pt>
                <c:pt idx="4">
                  <c:v>Baby Food</c:v>
                </c:pt>
                <c:pt idx="5">
                  <c:v>Cereal</c:v>
                </c:pt>
                <c:pt idx="6">
                  <c:v>Vegetables</c:v>
                </c:pt>
                <c:pt idx="7">
                  <c:v>Personal Care</c:v>
                </c:pt>
                <c:pt idx="8">
                  <c:v>Beverages</c:v>
                </c:pt>
                <c:pt idx="9">
                  <c:v>Snacks</c:v>
                </c:pt>
                <c:pt idx="10">
                  <c:v>Meat</c:v>
                </c:pt>
                <c:pt idx="11">
                  <c:v>Fruits</c:v>
                </c:pt>
              </c:strCache>
            </c:strRef>
          </c:cat>
          <c:val>
            <c:numRef>
              <c:f>Item!$C$4:$C$16</c:f>
              <c:numCache>
                <c:formatCode>0.00%</c:formatCode>
                <c:ptCount val="12"/>
                <c:pt idx="0">
                  <c:v>0.32955948368498544</c:v>
                </c:pt>
                <c:pt idx="1">
                  <c:v>0.16782676175444816</c:v>
                </c:pt>
                <c:pt idx="2">
                  <c:v>0.13425007052132787</c:v>
                </c:pt>
                <c:pt idx="3">
                  <c:v>0.11848648098809481</c:v>
                </c:pt>
                <c:pt idx="4">
                  <c:v>8.799642821745704E-2</c:v>
                </c:pt>
                <c:pt idx="5">
                  <c:v>5.1902579526540066E-2</c:v>
                </c:pt>
                <c:pt idx="6">
                  <c:v>2.8659073176052385E-2</c:v>
                </c:pt>
                <c:pt idx="7">
                  <c:v>2.7635776966624028E-2</c:v>
                </c:pt>
                <c:pt idx="8">
                  <c:v>2.010603357550577E-2</c:v>
                </c:pt>
                <c:pt idx="9">
                  <c:v>1.702456082066504E-2</c:v>
                </c:pt>
                <c:pt idx="10">
                  <c:v>1.3824652626084925E-2</c:v>
                </c:pt>
                <c:pt idx="11">
                  <c:v>2.7280981422144672E-3</c:v>
                </c:pt>
              </c:numCache>
            </c:numRef>
          </c:val>
          <c:extLst>
            <c:ext xmlns:c16="http://schemas.microsoft.com/office/drawing/2014/chart" uri="{C3380CC4-5D6E-409C-BE32-E72D297353CC}">
              <c16:uniqueId val="{00000001-70CB-49A3-8F9F-2A65DDE0DF6C}"/>
            </c:ext>
          </c:extLst>
        </c:ser>
        <c:dLbls>
          <c:dLblPos val="outEnd"/>
          <c:showLegendKey val="0"/>
          <c:showVal val="1"/>
          <c:showCatName val="0"/>
          <c:showSerName val="0"/>
          <c:showPercent val="0"/>
          <c:showBubbleSize val="0"/>
        </c:dLbls>
        <c:gapWidth val="30"/>
        <c:axId val="500397080"/>
        <c:axId val="500400688"/>
      </c:barChart>
      <c:catAx>
        <c:axId val="500397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500400688"/>
        <c:crosses val="autoZero"/>
        <c:auto val="1"/>
        <c:lblAlgn val="ctr"/>
        <c:lblOffset val="100"/>
        <c:noMultiLvlLbl val="0"/>
      </c:catAx>
      <c:valAx>
        <c:axId val="500400688"/>
        <c:scaling>
          <c:orientation val="minMax"/>
        </c:scaling>
        <c:delete val="1"/>
        <c:axPos val="l"/>
        <c:numFmt formatCode="0.0%" sourceLinked="1"/>
        <c:majorTickMark val="none"/>
        <c:minorTickMark val="none"/>
        <c:tickLblPos val="nextTo"/>
        <c:crossAx val="500397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Records Analysis.xlsx]Top 10 Countries!PivotTable2</c:name>
    <c:fmtId val="2"/>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Top 10 Performing Countries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Countries'!$B$3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Countries'!$A$4:$A$14</c:f>
              <c:strCache>
                <c:ptCount val="10"/>
                <c:pt idx="0">
                  <c:v>Rwanda</c:v>
                </c:pt>
                <c:pt idx="1">
                  <c:v>Mexico</c:v>
                </c:pt>
                <c:pt idx="2">
                  <c:v>Switzerland</c:v>
                </c:pt>
                <c:pt idx="3">
                  <c:v>Azerbaijan</c:v>
                </c:pt>
                <c:pt idx="4">
                  <c:v>Iceland</c:v>
                </c:pt>
                <c:pt idx="5">
                  <c:v>Honduras</c:v>
                </c:pt>
                <c:pt idx="6">
                  <c:v>Samoa </c:v>
                </c:pt>
                <c:pt idx="7">
                  <c:v>Pakistan</c:v>
                </c:pt>
                <c:pt idx="8">
                  <c:v>Myanmar</c:v>
                </c:pt>
                <c:pt idx="9">
                  <c:v>Djibouti</c:v>
                </c:pt>
              </c:strCache>
            </c:strRef>
          </c:cat>
          <c:val>
            <c:numRef>
              <c:f>'Top 10 Countries'!$B$4:$B$14</c:f>
              <c:numCache>
                <c:formatCode>0.00%</c:formatCode>
                <c:ptCount val="10"/>
                <c:pt idx="0">
                  <c:v>8.4985201172673094E-2</c:v>
                </c:pt>
                <c:pt idx="1">
                  <c:v>8.7410319434230541E-2</c:v>
                </c:pt>
                <c:pt idx="2">
                  <c:v>9.0695031430498577E-2</c:v>
                </c:pt>
                <c:pt idx="3">
                  <c:v>9.0706865261924133E-2</c:v>
                </c:pt>
                <c:pt idx="4">
                  <c:v>9.2432265223048288E-2</c:v>
                </c:pt>
                <c:pt idx="5">
                  <c:v>9.6523698224988755E-2</c:v>
                </c:pt>
                <c:pt idx="6">
                  <c:v>0.10063618906770137</c:v>
                </c:pt>
                <c:pt idx="7">
                  <c:v>0.10311717239048082</c:v>
                </c:pt>
                <c:pt idx="8">
                  <c:v>0.10808438745838747</c:v>
                </c:pt>
                <c:pt idx="9">
                  <c:v>0.14540887033606695</c:v>
                </c:pt>
              </c:numCache>
            </c:numRef>
          </c:val>
          <c:extLst>
            <c:ext xmlns:c16="http://schemas.microsoft.com/office/drawing/2014/chart" uri="{C3380CC4-5D6E-409C-BE32-E72D297353CC}">
              <c16:uniqueId val="{00000000-56E3-4F09-A501-67168FE93DD0}"/>
            </c:ext>
          </c:extLst>
        </c:ser>
        <c:dLbls>
          <c:dLblPos val="outEnd"/>
          <c:showLegendKey val="0"/>
          <c:showVal val="1"/>
          <c:showCatName val="0"/>
          <c:showSerName val="0"/>
          <c:showPercent val="0"/>
          <c:showBubbleSize val="0"/>
        </c:dLbls>
        <c:gapWidth val="62"/>
        <c:axId val="649888008"/>
        <c:axId val="649887680"/>
      </c:barChart>
      <c:catAx>
        <c:axId val="649888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649887680"/>
        <c:crosses val="autoZero"/>
        <c:auto val="1"/>
        <c:lblAlgn val="ctr"/>
        <c:lblOffset val="100"/>
        <c:noMultiLvlLbl val="0"/>
      </c:catAx>
      <c:valAx>
        <c:axId val="649887680"/>
        <c:scaling>
          <c:orientation val="minMax"/>
        </c:scaling>
        <c:delete val="1"/>
        <c:axPos val="b"/>
        <c:numFmt formatCode="0.00%" sourceLinked="1"/>
        <c:majorTickMark val="none"/>
        <c:minorTickMark val="none"/>
        <c:tickLblPos val="nextTo"/>
        <c:crossAx val="649888008"/>
        <c:crosses val="autoZero"/>
        <c:crossBetween val="between"/>
      </c:valAx>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Records Analysis.xlsx]Sales Channel!PivotTable3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Channel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'Sales Channel'!$B$3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38-494E-98F1-D91D29E3C8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38-494E-98F1-D91D29E3C8BE}"/>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Channel'!$A$4:$A$6</c:f>
              <c:strCache>
                <c:ptCount val="2"/>
                <c:pt idx="0">
                  <c:v>Offline</c:v>
                </c:pt>
                <c:pt idx="1">
                  <c:v>Online</c:v>
                </c:pt>
              </c:strCache>
            </c:strRef>
          </c:cat>
          <c:val>
            <c:numRef>
              <c:f>'Sales Channel'!$B$4:$B$6</c:f>
              <c:numCache>
                <c:formatCode>0.0%</c:formatCode>
                <c:ptCount val="2"/>
                <c:pt idx="0">
                  <c:v>0.5</c:v>
                </c:pt>
                <c:pt idx="1">
                  <c:v>0.5</c:v>
                </c:pt>
              </c:numCache>
            </c:numRef>
          </c:val>
          <c:extLst>
            <c:ext xmlns:c16="http://schemas.microsoft.com/office/drawing/2014/chart" uri="{C3380CC4-5D6E-409C-BE32-E72D297353CC}">
              <c16:uniqueId val="{00000000-9425-4870-B312-9779D743EBC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Records Analysis.xlsx]Order Priority!PivotTable4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Priority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Priority'!$B$3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Priority'!$A$4:$A$8</c:f>
              <c:strCache>
                <c:ptCount val="4"/>
                <c:pt idx="0">
                  <c:v>C</c:v>
                </c:pt>
                <c:pt idx="1">
                  <c:v>H</c:v>
                </c:pt>
                <c:pt idx="2">
                  <c:v>L</c:v>
                </c:pt>
                <c:pt idx="3">
                  <c:v>M</c:v>
                </c:pt>
              </c:strCache>
            </c:strRef>
          </c:cat>
          <c:val>
            <c:numRef>
              <c:f>'Order Priority'!$B$4:$B$8</c:f>
              <c:numCache>
                <c:formatCode>0.0%</c:formatCode>
                <c:ptCount val="4"/>
                <c:pt idx="0">
                  <c:v>0.22</c:v>
                </c:pt>
                <c:pt idx="1">
                  <c:v>0.3</c:v>
                </c:pt>
                <c:pt idx="2">
                  <c:v>0.27</c:v>
                </c:pt>
                <c:pt idx="3">
                  <c:v>0.21</c:v>
                </c:pt>
              </c:numCache>
            </c:numRef>
          </c:val>
          <c:extLst>
            <c:ext xmlns:c16="http://schemas.microsoft.com/office/drawing/2014/chart" uri="{C3380CC4-5D6E-409C-BE32-E72D297353CC}">
              <c16:uniqueId val="{00000000-43A4-40EA-9AE8-4C85298436DA}"/>
            </c:ext>
          </c:extLst>
        </c:ser>
        <c:dLbls>
          <c:dLblPos val="outEnd"/>
          <c:showLegendKey val="0"/>
          <c:showVal val="1"/>
          <c:showCatName val="0"/>
          <c:showSerName val="0"/>
          <c:showPercent val="0"/>
          <c:showBubbleSize val="0"/>
        </c:dLbls>
        <c:gapWidth val="219"/>
        <c:overlap val="-27"/>
        <c:axId val="500404952"/>
        <c:axId val="500399376"/>
      </c:barChart>
      <c:catAx>
        <c:axId val="500404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399376"/>
        <c:crosses val="autoZero"/>
        <c:auto val="1"/>
        <c:lblAlgn val="ctr"/>
        <c:lblOffset val="100"/>
        <c:noMultiLvlLbl val="0"/>
      </c:catAx>
      <c:valAx>
        <c:axId val="500399376"/>
        <c:scaling>
          <c:orientation val="minMax"/>
        </c:scaling>
        <c:delete val="1"/>
        <c:axPos val="l"/>
        <c:numFmt formatCode="0.0%" sourceLinked="1"/>
        <c:majorTickMark val="none"/>
        <c:minorTickMark val="none"/>
        <c:tickLblPos val="nextTo"/>
        <c:crossAx val="500404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Records Analysis.xlsx]Order Date (Month)!PivotTable7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Frequency</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 Date (Month)'!$B$3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Date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 Date (Month)'!$B$4:$B$16</c:f>
              <c:numCache>
                <c:formatCode>General</c:formatCode>
                <c:ptCount val="12"/>
                <c:pt idx="0">
                  <c:v>8</c:v>
                </c:pt>
                <c:pt idx="1">
                  <c:v>8</c:v>
                </c:pt>
                <c:pt idx="2">
                  <c:v>4</c:v>
                </c:pt>
                <c:pt idx="3">
                  <c:v>8</c:v>
                </c:pt>
                <c:pt idx="4">
                  <c:v>9</c:v>
                </c:pt>
                <c:pt idx="5">
                  <c:v>10</c:v>
                </c:pt>
                <c:pt idx="6">
                  <c:v>15</c:v>
                </c:pt>
                <c:pt idx="7">
                  <c:v>9</c:v>
                </c:pt>
                <c:pt idx="8">
                  <c:v>5</c:v>
                </c:pt>
                <c:pt idx="9">
                  <c:v>10</c:v>
                </c:pt>
                <c:pt idx="10">
                  <c:v>10</c:v>
                </c:pt>
                <c:pt idx="11">
                  <c:v>4</c:v>
                </c:pt>
              </c:numCache>
            </c:numRef>
          </c:val>
          <c:smooth val="0"/>
          <c:extLst>
            <c:ext xmlns:c16="http://schemas.microsoft.com/office/drawing/2014/chart" uri="{C3380CC4-5D6E-409C-BE32-E72D297353CC}">
              <c16:uniqueId val="{00000000-012A-412D-A0B8-C75B16044C47}"/>
            </c:ext>
          </c:extLst>
        </c:ser>
        <c:dLbls>
          <c:dLblPos val="t"/>
          <c:showLegendKey val="0"/>
          <c:showVal val="1"/>
          <c:showCatName val="0"/>
          <c:showSerName val="0"/>
          <c:showPercent val="0"/>
          <c:showBubbleSize val="0"/>
        </c:dLbls>
        <c:smooth val="0"/>
        <c:axId val="392257440"/>
        <c:axId val="392263344"/>
      </c:lineChart>
      <c:catAx>
        <c:axId val="39225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263344"/>
        <c:crosses val="autoZero"/>
        <c:auto val="1"/>
        <c:lblAlgn val="ctr"/>
        <c:lblOffset val="100"/>
        <c:noMultiLvlLbl val="0"/>
      </c:catAx>
      <c:valAx>
        <c:axId val="392263344"/>
        <c:scaling>
          <c:orientation val="minMax"/>
        </c:scaling>
        <c:delete val="1"/>
        <c:axPos val="l"/>
        <c:numFmt formatCode="General" sourceLinked="1"/>
        <c:majorTickMark val="none"/>
        <c:minorTickMark val="none"/>
        <c:tickLblPos val="nextTo"/>
        <c:crossAx val="392257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Records Analysis.xlsx]Ship Date (Month)!PivotTable8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a:t>
            </a:r>
            <a:r>
              <a:rPr lang="en-US" baseline="0"/>
              <a:t> F</a:t>
            </a:r>
            <a:r>
              <a:rPr lang="en-US"/>
              <a:t>requency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'Ship Date (Month)'!$B$3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'Ship Date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 Date (Month)'!$B$4:$B$16</c:f>
              <c:numCache>
                <c:formatCode>General</c:formatCode>
                <c:ptCount val="12"/>
                <c:pt idx="0">
                  <c:v>8</c:v>
                </c:pt>
                <c:pt idx="1">
                  <c:v>9</c:v>
                </c:pt>
                <c:pt idx="2">
                  <c:v>9</c:v>
                </c:pt>
                <c:pt idx="3">
                  <c:v>5</c:v>
                </c:pt>
                <c:pt idx="4">
                  <c:v>9</c:v>
                </c:pt>
                <c:pt idx="5">
                  <c:v>10</c:v>
                </c:pt>
                <c:pt idx="6">
                  <c:v>11</c:v>
                </c:pt>
                <c:pt idx="7">
                  <c:v>6</c:v>
                </c:pt>
                <c:pt idx="8">
                  <c:v>7</c:v>
                </c:pt>
                <c:pt idx="9">
                  <c:v>5</c:v>
                </c:pt>
                <c:pt idx="10">
                  <c:v>13</c:v>
                </c:pt>
                <c:pt idx="11">
                  <c:v>8</c:v>
                </c:pt>
              </c:numCache>
            </c:numRef>
          </c:val>
          <c:smooth val="0"/>
          <c:extLst>
            <c:ext xmlns:c16="http://schemas.microsoft.com/office/drawing/2014/chart" uri="{C3380CC4-5D6E-409C-BE32-E72D297353CC}">
              <c16:uniqueId val="{00000000-3870-4F1A-940E-75B5C4ED1382}"/>
            </c:ext>
          </c:extLst>
        </c:ser>
        <c:dLbls>
          <c:dLblPos val="t"/>
          <c:showLegendKey val="0"/>
          <c:showVal val="1"/>
          <c:showCatName val="0"/>
          <c:showSerName val="0"/>
          <c:showPercent val="0"/>
          <c:showBubbleSize val="0"/>
        </c:dLbls>
        <c:smooth val="0"/>
        <c:axId val="501244920"/>
        <c:axId val="501243280"/>
      </c:lineChart>
      <c:catAx>
        <c:axId val="501244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43280"/>
        <c:crosses val="autoZero"/>
        <c:auto val="1"/>
        <c:lblAlgn val="ctr"/>
        <c:lblOffset val="100"/>
        <c:noMultiLvlLbl val="0"/>
      </c:catAx>
      <c:valAx>
        <c:axId val="501243280"/>
        <c:scaling>
          <c:orientation val="minMax"/>
        </c:scaling>
        <c:delete val="1"/>
        <c:axPos val="l"/>
        <c:numFmt formatCode="General" sourceLinked="1"/>
        <c:majorTickMark val="none"/>
        <c:minorTickMark val="none"/>
        <c:tickLblPos val="nextTo"/>
        <c:crossAx val="501244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Records Analysis.xlsx]Top 10 Countries!PivotTable2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Performing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Countries'!$B$3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Countries'!$A$4:$A$14</c:f>
              <c:strCache>
                <c:ptCount val="10"/>
                <c:pt idx="0">
                  <c:v>Rwanda</c:v>
                </c:pt>
                <c:pt idx="1">
                  <c:v>Mexico</c:v>
                </c:pt>
                <c:pt idx="2">
                  <c:v>Switzerland</c:v>
                </c:pt>
                <c:pt idx="3">
                  <c:v>Azerbaijan</c:v>
                </c:pt>
                <c:pt idx="4">
                  <c:v>Iceland</c:v>
                </c:pt>
                <c:pt idx="5">
                  <c:v>Honduras</c:v>
                </c:pt>
                <c:pt idx="6">
                  <c:v>Samoa </c:v>
                </c:pt>
                <c:pt idx="7">
                  <c:v>Pakistan</c:v>
                </c:pt>
                <c:pt idx="8">
                  <c:v>Myanmar</c:v>
                </c:pt>
                <c:pt idx="9">
                  <c:v>Djibouti</c:v>
                </c:pt>
              </c:strCache>
            </c:strRef>
          </c:cat>
          <c:val>
            <c:numRef>
              <c:f>'Top 10 Countries'!$B$4:$B$14</c:f>
              <c:numCache>
                <c:formatCode>0.00%</c:formatCode>
                <c:ptCount val="10"/>
                <c:pt idx="0">
                  <c:v>8.4985201172673094E-2</c:v>
                </c:pt>
                <c:pt idx="1">
                  <c:v>8.7410319434230541E-2</c:v>
                </c:pt>
                <c:pt idx="2">
                  <c:v>9.0695031430498577E-2</c:v>
                </c:pt>
                <c:pt idx="3">
                  <c:v>9.0706865261924133E-2</c:v>
                </c:pt>
                <c:pt idx="4">
                  <c:v>9.2432265223048288E-2</c:v>
                </c:pt>
                <c:pt idx="5">
                  <c:v>9.6523698224988755E-2</c:v>
                </c:pt>
                <c:pt idx="6">
                  <c:v>0.10063618906770137</c:v>
                </c:pt>
                <c:pt idx="7">
                  <c:v>0.10311717239048082</c:v>
                </c:pt>
                <c:pt idx="8">
                  <c:v>0.10808438745838747</c:v>
                </c:pt>
                <c:pt idx="9">
                  <c:v>0.14540887033606695</c:v>
                </c:pt>
              </c:numCache>
            </c:numRef>
          </c:val>
          <c:extLst>
            <c:ext xmlns:c16="http://schemas.microsoft.com/office/drawing/2014/chart" uri="{C3380CC4-5D6E-409C-BE32-E72D297353CC}">
              <c16:uniqueId val="{00000000-AD2C-4290-8337-909D44A61B28}"/>
            </c:ext>
          </c:extLst>
        </c:ser>
        <c:dLbls>
          <c:dLblPos val="outEnd"/>
          <c:showLegendKey val="0"/>
          <c:showVal val="1"/>
          <c:showCatName val="0"/>
          <c:showSerName val="0"/>
          <c:showPercent val="0"/>
          <c:showBubbleSize val="0"/>
        </c:dLbls>
        <c:gapWidth val="62"/>
        <c:overlap val="-27"/>
        <c:axId val="649888008"/>
        <c:axId val="649887680"/>
      </c:barChart>
      <c:catAx>
        <c:axId val="649888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887680"/>
        <c:crosses val="autoZero"/>
        <c:auto val="1"/>
        <c:lblAlgn val="ctr"/>
        <c:lblOffset val="100"/>
        <c:noMultiLvlLbl val="0"/>
      </c:catAx>
      <c:valAx>
        <c:axId val="649887680"/>
        <c:scaling>
          <c:orientation val="minMax"/>
        </c:scaling>
        <c:delete val="1"/>
        <c:axPos val="l"/>
        <c:numFmt formatCode="0.00%" sourceLinked="1"/>
        <c:majorTickMark val="none"/>
        <c:minorTickMark val="none"/>
        <c:tickLblPos val="nextTo"/>
        <c:crossAx val="649888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Records Analysis.xlsx]Sales Channel!PivotTable3</c:name>
    <c:fmtId val="4"/>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Sales Channel Distribution</a:t>
            </a:r>
          </a:p>
        </c:rich>
      </c:tx>
      <c:layout>
        <c:manualLayout>
          <c:xMode val="edge"/>
          <c:yMode val="edge"/>
          <c:x val="0.19352603712773861"/>
          <c:y val="4.51281978391766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5">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20000"/>
                      <a:lumOff val="8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schemeClr>
          </a:solidFill>
          <a:ln w="19050">
            <a:solidFill>
              <a:schemeClr val="lt1"/>
            </a:solidFill>
          </a:ln>
          <a:effectLst/>
        </c:spPr>
      </c:pivotFmt>
      <c:pivotFmt>
        <c:idx val="8"/>
        <c:spPr>
          <a:solidFill>
            <a:schemeClr val="accent5">
              <a:lumMod val="5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5">
              <a:lumMod val="75000"/>
            </a:schemeClr>
          </a:solidFill>
          <a:ln w="19050">
            <a:solidFill>
              <a:schemeClr val="lt1"/>
            </a:solidFill>
          </a:ln>
          <a:effectLst/>
        </c:spPr>
      </c:pivotFmt>
    </c:pivotFmts>
    <c:plotArea>
      <c:layout>
        <c:manualLayout>
          <c:layoutTarget val="inner"/>
          <c:xMode val="edge"/>
          <c:yMode val="edge"/>
          <c:x val="0.24829623248696481"/>
          <c:y val="0.17500122910744945"/>
          <c:w val="0.4737153022169463"/>
          <c:h val="0.61582972036439854"/>
        </c:manualLayout>
      </c:layout>
      <c:pieChart>
        <c:varyColors val="1"/>
        <c:ser>
          <c:idx val="0"/>
          <c:order val="0"/>
          <c:tx>
            <c:strRef>
              <c:f>'Sales Channel'!$B$3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73-4394-928F-970A93C84B28}"/>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5373-4394-928F-970A93C84B2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Channel'!$A$4:$A$6</c:f>
              <c:strCache>
                <c:ptCount val="2"/>
                <c:pt idx="0">
                  <c:v>Offline</c:v>
                </c:pt>
                <c:pt idx="1">
                  <c:v>Online</c:v>
                </c:pt>
              </c:strCache>
            </c:strRef>
          </c:cat>
          <c:val>
            <c:numRef>
              <c:f>'Sales Channel'!$B$4:$B$6</c:f>
              <c:numCache>
                <c:formatCode>0.0%</c:formatCode>
                <c:ptCount val="2"/>
                <c:pt idx="0">
                  <c:v>0.5</c:v>
                </c:pt>
                <c:pt idx="1">
                  <c:v>0.5</c:v>
                </c:pt>
              </c:numCache>
            </c:numRef>
          </c:val>
          <c:extLst>
            <c:ext xmlns:c16="http://schemas.microsoft.com/office/drawing/2014/chart" uri="{C3380CC4-5D6E-409C-BE32-E72D297353CC}">
              <c16:uniqueId val="{00000004-5373-4394-928F-970A93C84B2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26855374982929053"/>
          <c:y val="0.8125438154044492"/>
          <c:w val="0.43027772233369399"/>
          <c:h val="0.104649586100348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Records Analysis.xlsx]Order Priority!PivotTable4</c:name>
    <c:fmtId val="4"/>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Order Priority Distribution</a:t>
            </a:r>
          </a:p>
        </c:rich>
      </c:tx>
      <c:layout>
        <c:manualLayout>
          <c:xMode val="edge"/>
          <c:yMode val="edge"/>
          <c:x val="0.26330942224287263"/>
          <c:y val="5.38539824081029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Priority'!$B$3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Priority'!$A$4:$A$8</c:f>
              <c:strCache>
                <c:ptCount val="4"/>
                <c:pt idx="0">
                  <c:v>C</c:v>
                </c:pt>
                <c:pt idx="1">
                  <c:v>H</c:v>
                </c:pt>
                <c:pt idx="2">
                  <c:v>L</c:v>
                </c:pt>
                <c:pt idx="3">
                  <c:v>M</c:v>
                </c:pt>
              </c:strCache>
            </c:strRef>
          </c:cat>
          <c:val>
            <c:numRef>
              <c:f>'Order Priority'!$B$4:$B$8</c:f>
              <c:numCache>
                <c:formatCode>0.0%</c:formatCode>
                <c:ptCount val="4"/>
                <c:pt idx="0">
                  <c:v>0.22</c:v>
                </c:pt>
                <c:pt idx="1">
                  <c:v>0.3</c:v>
                </c:pt>
                <c:pt idx="2">
                  <c:v>0.27</c:v>
                </c:pt>
                <c:pt idx="3">
                  <c:v>0.21</c:v>
                </c:pt>
              </c:numCache>
            </c:numRef>
          </c:val>
          <c:extLst>
            <c:ext xmlns:c16="http://schemas.microsoft.com/office/drawing/2014/chart" uri="{C3380CC4-5D6E-409C-BE32-E72D297353CC}">
              <c16:uniqueId val="{00000000-6568-4311-AF36-B89A81B68B34}"/>
            </c:ext>
          </c:extLst>
        </c:ser>
        <c:dLbls>
          <c:dLblPos val="outEnd"/>
          <c:showLegendKey val="0"/>
          <c:showVal val="1"/>
          <c:showCatName val="0"/>
          <c:showSerName val="0"/>
          <c:showPercent val="0"/>
          <c:showBubbleSize val="0"/>
        </c:dLbls>
        <c:gapWidth val="219"/>
        <c:overlap val="-27"/>
        <c:axId val="500404952"/>
        <c:axId val="500399376"/>
      </c:barChart>
      <c:catAx>
        <c:axId val="500404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500399376"/>
        <c:crosses val="autoZero"/>
        <c:auto val="1"/>
        <c:lblAlgn val="ctr"/>
        <c:lblOffset val="100"/>
        <c:noMultiLvlLbl val="0"/>
      </c:catAx>
      <c:valAx>
        <c:axId val="500399376"/>
        <c:scaling>
          <c:orientation val="minMax"/>
        </c:scaling>
        <c:delete val="1"/>
        <c:axPos val="l"/>
        <c:numFmt formatCode="0.0%" sourceLinked="1"/>
        <c:majorTickMark val="none"/>
        <c:minorTickMark val="none"/>
        <c:tickLblPos val="nextTo"/>
        <c:crossAx val="500404952"/>
        <c:crosses val="autoZero"/>
        <c:crossBetween val="between"/>
      </c:valAx>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Records Analysis.xlsx]Order Date (Month)!PivotTable7</c:name>
    <c:fmtId val="4"/>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Order Frequency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 Date (Month)'!$B$3</c:f>
              <c:strCache>
                <c:ptCount val="1"/>
                <c:pt idx="0">
                  <c:v>Total</c:v>
                </c:pt>
              </c:strCache>
            </c:strRef>
          </c:tx>
          <c:spPr>
            <a:ln w="28575" cap="rnd">
              <a:solidFill>
                <a:schemeClr val="accent5">
                  <a:lumMod val="75000"/>
                </a:schemeClr>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Date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 Date (Month)'!$B$4:$B$16</c:f>
              <c:numCache>
                <c:formatCode>General</c:formatCode>
                <c:ptCount val="12"/>
                <c:pt idx="0">
                  <c:v>8</c:v>
                </c:pt>
                <c:pt idx="1">
                  <c:v>8</c:v>
                </c:pt>
                <c:pt idx="2">
                  <c:v>4</c:v>
                </c:pt>
                <c:pt idx="3">
                  <c:v>8</c:v>
                </c:pt>
                <c:pt idx="4">
                  <c:v>9</c:v>
                </c:pt>
                <c:pt idx="5">
                  <c:v>10</c:v>
                </c:pt>
                <c:pt idx="6">
                  <c:v>15</c:v>
                </c:pt>
                <c:pt idx="7">
                  <c:v>9</c:v>
                </c:pt>
                <c:pt idx="8">
                  <c:v>5</c:v>
                </c:pt>
                <c:pt idx="9">
                  <c:v>10</c:v>
                </c:pt>
                <c:pt idx="10">
                  <c:v>10</c:v>
                </c:pt>
                <c:pt idx="11">
                  <c:v>4</c:v>
                </c:pt>
              </c:numCache>
            </c:numRef>
          </c:val>
          <c:smooth val="0"/>
          <c:extLst>
            <c:ext xmlns:c16="http://schemas.microsoft.com/office/drawing/2014/chart" uri="{C3380CC4-5D6E-409C-BE32-E72D297353CC}">
              <c16:uniqueId val="{00000000-50C0-4A27-B2FF-B16B8B335526}"/>
            </c:ext>
          </c:extLst>
        </c:ser>
        <c:dLbls>
          <c:dLblPos val="t"/>
          <c:showLegendKey val="0"/>
          <c:showVal val="1"/>
          <c:showCatName val="0"/>
          <c:showSerName val="0"/>
          <c:showPercent val="0"/>
          <c:showBubbleSize val="0"/>
        </c:dLbls>
        <c:smooth val="0"/>
        <c:axId val="392257440"/>
        <c:axId val="392263344"/>
      </c:lineChart>
      <c:catAx>
        <c:axId val="39225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392263344"/>
        <c:crosses val="autoZero"/>
        <c:auto val="1"/>
        <c:lblAlgn val="ctr"/>
        <c:lblOffset val="100"/>
        <c:noMultiLvlLbl val="0"/>
      </c:catAx>
      <c:valAx>
        <c:axId val="392263344"/>
        <c:scaling>
          <c:orientation val="minMax"/>
        </c:scaling>
        <c:delete val="1"/>
        <c:axPos val="l"/>
        <c:numFmt formatCode="General" sourceLinked="1"/>
        <c:majorTickMark val="none"/>
        <c:minorTickMark val="none"/>
        <c:tickLblPos val="nextTo"/>
        <c:crossAx val="392257440"/>
        <c:crosses val="autoZero"/>
        <c:crossBetween val="between"/>
      </c:valAx>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png"/><Relationship Id="rId18" Type="http://schemas.openxmlformats.org/officeDocument/2006/relationships/image" Target="../media/image12.png"/><Relationship Id="rId3" Type="http://schemas.openxmlformats.org/officeDocument/2006/relationships/chart" Target="../charts/chart9.xml"/><Relationship Id="rId7" Type="http://schemas.openxmlformats.org/officeDocument/2006/relationships/image" Target="../media/image1.png"/><Relationship Id="rId12" Type="http://schemas.openxmlformats.org/officeDocument/2006/relationships/image" Target="../media/image6.png"/><Relationship Id="rId17" Type="http://schemas.openxmlformats.org/officeDocument/2006/relationships/image" Target="../media/image11.png"/><Relationship Id="rId2" Type="http://schemas.openxmlformats.org/officeDocument/2006/relationships/chart" Target="../charts/chart8.xml"/><Relationship Id="rId16" Type="http://schemas.openxmlformats.org/officeDocument/2006/relationships/image" Target="../media/image10.png"/><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5.png"/><Relationship Id="rId5" Type="http://schemas.openxmlformats.org/officeDocument/2006/relationships/chart" Target="../charts/chart11.xml"/><Relationship Id="rId15" Type="http://schemas.openxmlformats.org/officeDocument/2006/relationships/image" Target="../media/image9.png"/><Relationship Id="rId10" Type="http://schemas.openxmlformats.org/officeDocument/2006/relationships/image" Target="../media/image4.gif"/><Relationship Id="rId19" Type="http://schemas.openxmlformats.org/officeDocument/2006/relationships/image" Target="../media/image13.png"/><Relationship Id="rId4" Type="http://schemas.openxmlformats.org/officeDocument/2006/relationships/chart" Target="../charts/chart10.xml"/><Relationship Id="rId9" Type="http://schemas.openxmlformats.org/officeDocument/2006/relationships/image" Target="../media/image3.gif"/><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5</xdr:col>
      <xdr:colOff>167640</xdr:colOff>
      <xdr:row>2</xdr:row>
      <xdr:rowOff>15240</xdr:rowOff>
    </xdr:from>
    <xdr:to>
      <xdr:col>16</xdr:col>
      <xdr:colOff>548640</xdr:colOff>
      <xdr:row>32</xdr:row>
      <xdr:rowOff>175260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502920</xdr:colOff>
      <xdr:row>7</xdr:row>
      <xdr:rowOff>156210</xdr:rowOff>
    </xdr:from>
    <xdr:to>
      <xdr:col>12</xdr:col>
      <xdr:colOff>198120</xdr:colOff>
      <xdr:row>22</xdr:row>
      <xdr:rowOff>156210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518160</xdr:colOff>
      <xdr:row>7</xdr:row>
      <xdr:rowOff>156210</xdr:rowOff>
    </xdr:from>
    <xdr:to>
      <xdr:col>12</xdr:col>
      <xdr:colOff>213360</xdr:colOff>
      <xdr:row>22</xdr:row>
      <xdr:rowOff>156210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533400</xdr:colOff>
      <xdr:row>2</xdr:row>
      <xdr:rowOff>60960</xdr:rowOff>
    </xdr:from>
    <xdr:to>
      <xdr:col>12</xdr:col>
      <xdr:colOff>99060</xdr:colOff>
      <xdr:row>22</xdr:row>
      <xdr:rowOff>156210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xdr:colOff>
      <xdr:row>3</xdr:row>
      <xdr:rowOff>76200</xdr:rowOff>
    </xdr:from>
    <xdr:to>
      <xdr:col>12</xdr:col>
      <xdr:colOff>419100</xdr:colOff>
      <xdr:row>20</xdr:row>
      <xdr:rowOff>83820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121920</xdr:colOff>
      <xdr:row>10</xdr:row>
      <xdr:rowOff>60960</xdr:rowOff>
    </xdr:from>
    <xdr:to>
      <xdr:col>11</xdr:col>
      <xdr:colOff>121920</xdr:colOff>
      <xdr:row>23</xdr:row>
      <xdr:rowOff>150495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998720" y="1889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556260</xdr:colOff>
      <xdr:row>10</xdr:row>
      <xdr:rowOff>7620</xdr:rowOff>
    </xdr:from>
    <xdr:to>
      <xdr:col>14</xdr:col>
      <xdr:colOff>251460</xdr:colOff>
      <xdr:row>25</xdr:row>
      <xdr:rowOff>7620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15240</xdr:colOff>
      <xdr:row>0</xdr:row>
      <xdr:rowOff>0</xdr:rowOff>
    </xdr:from>
    <xdr:to>
      <xdr:col>23</xdr:col>
      <xdr:colOff>0</xdr:colOff>
      <xdr:row>34</xdr:row>
      <xdr:rowOff>0</xdr:rowOff>
    </xdr:to>
    <xdr:sp macro="" textlink="">
      <xdr:nvSpPr>
        <xdr:cNvPr id="2" name="Rectangle 1">
          <a:extLst>
            <a:ext uri="{FF2B5EF4-FFF2-40B4-BE49-F238E27FC236}">
              <a16:creationId xmlns:a16="http://schemas.microsoft.com/office/drawing/2014/main" id="{00000000-0008-0000-0900-000002000000}"/>
            </a:ext>
          </a:extLst>
        </xdr:cNvPr>
        <xdr:cNvSpPr/>
      </xdr:nvSpPr>
      <xdr:spPr>
        <a:xfrm>
          <a:off x="15240" y="0"/>
          <a:ext cx="14005560" cy="6217920"/>
        </a:xfrm>
        <a:prstGeom prst="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30480</xdr:colOff>
      <xdr:row>0</xdr:row>
      <xdr:rowOff>144780</xdr:rowOff>
    </xdr:from>
    <xdr:to>
      <xdr:col>16</xdr:col>
      <xdr:colOff>22860</xdr:colOff>
      <xdr:row>2</xdr:row>
      <xdr:rowOff>83820</xdr:rowOff>
    </xdr:to>
    <xdr:sp macro="" textlink="">
      <xdr:nvSpPr>
        <xdr:cNvPr id="3" name="Rectangle 2">
          <a:extLst>
            <a:ext uri="{FF2B5EF4-FFF2-40B4-BE49-F238E27FC236}">
              <a16:creationId xmlns:a16="http://schemas.microsoft.com/office/drawing/2014/main" id="{00000000-0008-0000-0900-000003000000}"/>
            </a:ext>
          </a:extLst>
        </xdr:cNvPr>
        <xdr:cNvSpPr/>
      </xdr:nvSpPr>
      <xdr:spPr>
        <a:xfrm>
          <a:off x="4297680" y="144780"/>
          <a:ext cx="5478780" cy="304800"/>
        </a:xfrm>
        <a:prstGeom prst="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accent5">
                  <a:lumMod val="50000"/>
                </a:schemeClr>
              </a:solidFill>
            </a:rPr>
            <a:t>GLOBALMART</a:t>
          </a:r>
          <a:r>
            <a:rPr lang="en-US" sz="1200" b="1" baseline="0">
              <a:solidFill>
                <a:schemeClr val="accent5">
                  <a:lumMod val="50000"/>
                </a:schemeClr>
              </a:solidFill>
            </a:rPr>
            <a:t> </a:t>
          </a:r>
          <a:r>
            <a:rPr lang="en-US" sz="1200" b="1">
              <a:solidFill>
                <a:schemeClr val="accent5">
                  <a:lumMod val="50000"/>
                </a:schemeClr>
              </a:solidFill>
            </a:rPr>
            <a:t>SALES</a:t>
          </a:r>
          <a:r>
            <a:rPr lang="en-US" sz="1200" b="1" baseline="0">
              <a:solidFill>
                <a:schemeClr val="accent5">
                  <a:lumMod val="50000"/>
                </a:schemeClr>
              </a:solidFill>
            </a:rPr>
            <a:t> PERFORMANCE DASHBOARD</a:t>
          </a:r>
          <a:endParaRPr lang="en-US" sz="1200" b="1">
            <a:solidFill>
              <a:schemeClr val="accent5">
                <a:lumMod val="50000"/>
              </a:schemeClr>
            </a:solidFill>
          </a:endParaRPr>
        </a:p>
      </xdr:txBody>
    </xdr:sp>
    <xdr:clientData/>
  </xdr:twoCellAnchor>
  <xdr:twoCellAnchor>
    <xdr:from>
      <xdr:col>0</xdr:col>
      <xdr:colOff>144780</xdr:colOff>
      <xdr:row>0</xdr:row>
      <xdr:rowOff>137160</xdr:rowOff>
    </xdr:from>
    <xdr:to>
      <xdr:col>2</xdr:col>
      <xdr:colOff>53340</xdr:colOff>
      <xdr:row>3</xdr:row>
      <xdr:rowOff>68580</xdr:rowOff>
    </xdr:to>
    <xdr:sp macro="" textlink="KPI!$A$4">
      <xdr:nvSpPr>
        <xdr:cNvPr id="4" name="TextBox 3">
          <a:extLst>
            <a:ext uri="{FF2B5EF4-FFF2-40B4-BE49-F238E27FC236}">
              <a16:creationId xmlns:a16="http://schemas.microsoft.com/office/drawing/2014/main" id="{00000000-0008-0000-0900-000004000000}"/>
            </a:ext>
          </a:extLst>
        </xdr:cNvPr>
        <xdr:cNvSpPr txBox="1"/>
      </xdr:nvSpPr>
      <xdr:spPr>
        <a:xfrm>
          <a:off x="144780" y="137160"/>
          <a:ext cx="1127760" cy="48006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fld id="{20DCFEAA-6393-4122-B4E3-823C871C138E}" type="TxLink">
            <a:rPr lang="en-US" sz="1400" b="1" i="0" u="none" strike="noStrike">
              <a:solidFill>
                <a:schemeClr val="accent5">
                  <a:lumMod val="50000"/>
                </a:schemeClr>
              </a:solidFill>
              <a:latin typeface="Calibri"/>
              <a:cs typeface="Calibri"/>
            </a:rPr>
            <a:pPr algn="r"/>
            <a:t> 512,871 </a:t>
          </a:fld>
          <a:endParaRPr lang="en-US" sz="1400" b="1">
            <a:solidFill>
              <a:schemeClr val="accent5">
                <a:lumMod val="50000"/>
              </a:schemeClr>
            </a:solidFill>
          </a:endParaRPr>
        </a:p>
      </xdr:txBody>
    </xdr:sp>
    <xdr:clientData/>
  </xdr:twoCellAnchor>
  <xdr:twoCellAnchor>
    <xdr:from>
      <xdr:col>0</xdr:col>
      <xdr:colOff>183516</xdr:colOff>
      <xdr:row>0</xdr:row>
      <xdr:rowOff>104772</xdr:rowOff>
    </xdr:from>
    <xdr:to>
      <xdr:col>2</xdr:col>
      <xdr:colOff>53976</xdr:colOff>
      <xdr:row>1</xdr:row>
      <xdr:rowOff>97152</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183516" y="104772"/>
          <a:ext cx="1092835" cy="174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5">
                  <a:lumMod val="50000"/>
                </a:schemeClr>
              </a:solidFill>
            </a:rPr>
            <a:t>Total Units Sold</a:t>
          </a:r>
        </a:p>
      </xdr:txBody>
    </xdr:sp>
    <xdr:clientData/>
  </xdr:twoCellAnchor>
  <xdr:twoCellAnchor>
    <xdr:from>
      <xdr:col>2</xdr:col>
      <xdr:colOff>167640</xdr:colOff>
      <xdr:row>0</xdr:row>
      <xdr:rowOff>137160</xdr:rowOff>
    </xdr:from>
    <xdr:to>
      <xdr:col>4</xdr:col>
      <xdr:colOff>289560</xdr:colOff>
      <xdr:row>3</xdr:row>
      <xdr:rowOff>68580</xdr:rowOff>
    </xdr:to>
    <xdr:sp macro="" textlink="KPI!$B$4">
      <xdr:nvSpPr>
        <xdr:cNvPr id="6" name="TextBox 5">
          <a:extLst>
            <a:ext uri="{FF2B5EF4-FFF2-40B4-BE49-F238E27FC236}">
              <a16:creationId xmlns:a16="http://schemas.microsoft.com/office/drawing/2014/main" id="{00000000-0008-0000-0900-000006000000}"/>
            </a:ext>
          </a:extLst>
        </xdr:cNvPr>
        <xdr:cNvSpPr txBox="1"/>
      </xdr:nvSpPr>
      <xdr:spPr>
        <a:xfrm>
          <a:off x="1386840" y="137160"/>
          <a:ext cx="1341120" cy="48006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AEDE8560-3626-4D8B-ACAC-4E0D4C90B4E2}" type="TxLink">
            <a:rPr lang="en-US" sz="1400" b="1" i="0" u="none" strike="noStrike">
              <a:solidFill>
                <a:schemeClr val="accent5">
                  <a:lumMod val="50000"/>
                </a:schemeClr>
              </a:solidFill>
              <a:latin typeface="Calibri"/>
              <a:cs typeface="Calibri"/>
            </a:rPr>
            <a:pPr algn="ctr"/>
            <a:t>£93,180,569.91</a:t>
          </a:fld>
          <a:endParaRPr lang="en-US" sz="1400" b="1">
            <a:solidFill>
              <a:schemeClr val="accent5">
                <a:lumMod val="50000"/>
              </a:schemeClr>
            </a:solidFill>
          </a:endParaRPr>
        </a:p>
      </xdr:txBody>
    </xdr:sp>
    <xdr:clientData/>
  </xdr:twoCellAnchor>
  <xdr:twoCellAnchor>
    <xdr:from>
      <xdr:col>2</xdr:col>
      <xdr:colOff>213360</xdr:colOff>
      <xdr:row>0</xdr:row>
      <xdr:rowOff>152400</xdr:rowOff>
    </xdr:from>
    <xdr:to>
      <xdr:col>4</xdr:col>
      <xdr:colOff>259080</xdr:colOff>
      <xdr:row>2</xdr:row>
      <xdr:rowOff>15393</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1432560" y="152400"/>
          <a:ext cx="1264920" cy="228753"/>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accent5">
                  <a:lumMod val="50000"/>
                </a:schemeClr>
              </a:solidFill>
            </a:rPr>
            <a:t>                Total</a:t>
          </a:r>
          <a:r>
            <a:rPr lang="en-US" sz="1100" baseline="0">
              <a:solidFill>
                <a:schemeClr val="accent5">
                  <a:lumMod val="50000"/>
                </a:schemeClr>
              </a:solidFill>
            </a:rPr>
            <a:t> Cost</a:t>
          </a:r>
          <a:endParaRPr lang="en-US" sz="1100">
            <a:solidFill>
              <a:schemeClr val="accent5">
                <a:lumMod val="50000"/>
              </a:schemeClr>
            </a:solidFill>
          </a:endParaRPr>
        </a:p>
      </xdr:txBody>
    </xdr:sp>
    <xdr:clientData/>
  </xdr:twoCellAnchor>
  <xdr:twoCellAnchor>
    <xdr:from>
      <xdr:col>4</xdr:col>
      <xdr:colOff>396240</xdr:colOff>
      <xdr:row>0</xdr:row>
      <xdr:rowOff>137160</xdr:rowOff>
    </xdr:from>
    <xdr:to>
      <xdr:col>6</xdr:col>
      <xdr:colOff>518160</xdr:colOff>
      <xdr:row>3</xdr:row>
      <xdr:rowOff>68580</xdr:rowOff>
    </xdr:to>
    <xdr:sp macro="" textlink="KPI!$C$4">
      <xdr:nvSpPr>
        <xdr:cNvPr id="8" name="TextBox 7">
          <a:extLst>
            <a:ext uri="{FF2B5EF4-FFF2-40B4-BE49-F238E27FC236}">
              <a16:creationId xmlns:a16="http://schemas.microsoft.com/office/drawing/2014/main" id="{00000000-0008-0000-0900-000008000000}"/>
            </a:ext>
          </a:extLst>
        </xdr:cNvPr>
        <xdr:cNvSpPr txBox="1"/>
      </xdr:nvSpPr>
      <xdr:spPr>
        <a:xfrm>
          <a:off x="2834640" y="137160"/>
          <a:ext cx="1341120" cy="48006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764C3847-7E1D-4D61-BFCD-8A252E916546}" type="TxLink">
            <a:rPr lang="en-US" sz="1400" b="1" i="0" u="none" strike="noStrike">
              <a:solidFill>
                <a:schemeClr val="accent5">
                  <a:lumMod val="50000"/>
                </a:schemeClr>
              </a:solidFill>
              <a:latin typeface="Calibri"/>
              <a:cs typeface="Calibri"/>
            </a:rPr>
            <a:pPr algn="ctr"/>
            <a:t>£137,348,768.31</a:t>
          </a:fld>
          <a:endParaRPr lang="en-US" sz="1400" b="1">
            <a:solidFill>
              <a:schemeClr val="accent5">
                <a:lumMod val="50000"/>
              </a:schemeClr>
            </a:solidFill>
          </a:endParaRPr>
        </a:p>
      </xdr:txBody>
    </xdr:sp>
    <xdr:clientData/>
  </xdr:twoCellAnchor>
  <xdr:twoCellAnchor>
    <xdr:from>
      <xdr:col>4</xdr:col>
      <xdr:colOff>441960</xdr:colOff>
      <xdr:row>0</xdr:row>
      <xdr:rowOff>144780</xdr:rowOff>
    </xdr:from>
    <xdr:to>
      <xdr:col>6</xdr:col>
      <xdr:colOff>487680</xdr:colOff>
      <xdr:row>1</xdr:row>
      <xdr:rowOff>161637</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2880360" y="144780"/>
          <a:ext cx="1264920" cy="199737"/>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accent5">
                  <a:lumMod val="50000"/>
                </a:schemeClr>
              </a:solidFill>
            </a:rPr>
            <a:t>        Total</a:t>
          </a:r>
          <a:r>
            <a:rPr lang="en-US" sz="1100" baseline="0">
              <a:solidFill>
                <a:schemeClr val="accent5">
                  <a:lumMod val="50000"/>
                </a:schemeClr>
              </a:solidFill>
            </a:rPr>
            <a:t> Revenue</a:t>
          </a:r>
          <a:endParaRPr lang="en-US" sz="1100">
            <a:solidFill>
              <a:schemeClr val="accent5">
                <a:lumMod val="50000"/>
              </a:schemeClr>
            </a:solidFill>
          </a:endParaRPr>
        </a:p>
      </xdr:txBody>
    </xdr:sp>
    <xdr:clientData/>
  </xdr:twoCellAnchor>
  <xdr:twoCellAnchor>
    <xdr:from>
      <xdr:col>0</xdr:col>
      <xdr:colOff>144780</xdr:colOff>
      <xdr:row>3</xdr:row>
      <xdr:rowOff>175260</xdr:rowOff>
    </xdr:from>
    <xdr:to>
      <xdr:col>2</xdr:col>
      <xdr:colOff>266700</xdr:colOff>
      <xdr:row>6</xdr:row>
      <xdr:rowOff>106680</xdr:rowOff>
    </xdr:to>
    <xdr:sp macro="" textlink="KPI!$D$4">
      <xdr:nvSpPr>
        <xdr:cNvPr id="10" name="TextBox 9">
          <a:extLst>
            <a:ext uri="{FF2B5EF4-FFF2-40B4-BE49-F238E27FC236}">
              <a16:creationId xmlns:a16="http://schemas.microsoft.com/office/drawing/2014/main" id="{00000000-0008-0000-0900-00000A000000}"/>
            </a:ext>
          </a:extLst>
        </xdr:cNvPr>
        <xdr:cNvSpPr txBox="1"/>
      </xdr:nvSpPr>
      <xdr:spPr>
        <a:xfrm>
          <a:off x="144780" y="723900"/>
          <a:ext cx="1341120" cy="48006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49AA727E-6CFF-4315-A332-F6318A0EA8AF}" type="TxLink">
            <a:rPr lang="en-US" sz="1400" b="1" i="0" u="none" strike="noStrike">
              <a:solidFill>
                <a:schemeClr val="accent5">
                  <a:lumMod val="50000"/>
                </a:schemeClr>
              </a:solidFill>
              <a:latin typeface="Calibri"/>
              <a:cs typeface="Calibri"/>
            </a:rPr>
            <a:pPr algn="ctr"/>
            <a:t>£8,833,639.68</a:t>
          </a:fld>
          <a:endParaRPr lang="en-US" sz="1400" b="1">
            <a:solidFill>
              <a:schemeClr val="accent5">
                <a:lumMod val="50000"/>
              </a:schemeClr>
            </a:solidFill>
          </a:endParaRPr>
        </a:p>
      </xdr:txBody>
    </xdr:sp>
    <xdr:clientData/>
  </xdr:twoCellAnchor>
  <xdr:twoCellAnchor>
    <xdr:from>
      <xdr:col>0</xdr:col>
      <xdr:colOff>198120</xdr:colOff>
      <xdr:row>4</xdr:row>
      <xdr:rowOff>7312</xdr:rowOff>
    </xdr:from>
    <xdr:to>
      <xdr:col>2</xdr:col>
      <xdr:colOff>243840</xdr:colOff>
      <xdr:row>5</xdr:row>
      <xdr:rowOff>30788</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198120" y="738832"/>
          <a:ext cx="1264920" cy="206356"/>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accent5">
                  <a:lumMod val="50000"/>
                </a:schemeClr>
              </a:solidFill>
            </a:rPr>
            <a:t>               Total</a:t>
          </a:r>
          <a:r>
            <a:rPr lang="en-US" sz="1100" baseline="0">
              <a:solidFill>
                <a:schemeClr val="accent5">
                  <a:lumMod val="50000"/>
                </a:schemeClr>
              </a:solidFill>
            </a:rPr>
            <a:t> Tax</a:t>
          </a:r>
          <a:endParaRPr lang="en-US" sz="1100">
            <a:solidFill>
              <a:schemeClr val="accent5">
                <a:lumMod val="50000"/>
              </a:schemeClr>
            </a:solidFill>
          </a:endParaRPr>
        </a:p>
      </xdr:txBody>
    </xdr:sp>
    <xdr:clientData/>
  </xdr:twoCellAnchor>
  <xdr:twoCellAnchor>
    <xdr:from>
      <xdr:col>2</xdr:col>
      <xdr:colOff>373380</xdr:colOff>
      <xdr:row>3</xdr:row>
      <xdr:rowOff>175260</xdr:rowOff>
    </xdr:from>
    <xdr:to>
      <xdr:col>4</xdr:col>
      <xdr:colOff>495300</xdr:colOff>
      <xdr:row>6</xdr:row>
      <xdr:rowOff>106680</xdr:rowOff>
    </xdr:to>
    <xdr:sp macro="" textlink="KPI!$E$4">
      <xdr:nvSpPr>
        <xdr:cNvPr id="12" name="TextBox 11">
          <a:extLst>
            <a:ext uri="{FF2B5EF4-FFF2-40B4-BE49-F238E27FC236}">
              <a16:creationId xmlns:a16="http://schemas.microsoft.com/office/drawing/2014/main" id="{00000000-0008-0000-0900-00000C000000}"/>
            </a:ext>
          </a:extLst>
        </xdr:cNvPr>
        <xdr:cNvSpPr txBox="1"/>
      </xdr:nvSpPr>
      <xdr:spPr>
        <a:xfrm>
          <a:off x="1592580" y="723900"/>
          <a:ext cx="1341120" cy="48006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D88934A-1664-43C2-81C8-E413AFC039B9}" type="TxLink">
            <a:rPr lang="en-US" sz="1400" b="1" i="0" u="none" strike="noStrike">
              <a:solidFill>
                <a:schemeClr val="accent5">
                  <a:lumMod val="50000"/>
                </a:schemeClr>
              </a:solidFill>
              <a:latin typeface="Calibri"/>
              <a:cs typeface="Calibri"/>
            </a:rPr>
            <a:pPr algn="ctr"/>
            <a:t>£35,334,558.72</a:t>
          </a:fld>
          <a:endParaRPr lang="en-US" sz="1400" b="1">
            <a:solidFill>
              <a:schemeClr val="accent5">
                <a:lumMod val="50000"/>
              </a:schemeClr>
            </a:solidFill>
          </a:endParaRPr>
        </a:p>
      </xdr:txBody>
    </xdr:sp>
    <xdr:clientData/>
  </xdr:twoCellAnchor>
  <xdr:twoCellAnchor>
    <xdr:from>
      <xdr:col>2</xdr:col>
      <xdr:colOff>403860</xdr:colOff>
      <xdr:row>4</xdr:row>
      <xdr:rowOff>15240</xdr:rowOff>
    </xdr:from>
    <xdr:to>
      <xdr:col>4</xdr:col>
      <xdr:colOff>449580</xdr:colOff>
      <xdr:row>5</xdr:row>
      <xdr:rowOff>46182</xdr:rowOff>
    </xdr:to>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623060" y="746760"/>
          <a:ext cx="1264920" cy="213822"/>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accent5">
                  <a:lumMod val="50000"/>
                </a:schemeClr>
              </a:solidFill>
            </a:rPr>
            <a:t>                Net</a:t>
          </a:r>
          <a:r>
            <a:rPr lang="en-US" sz="1100" baseline="0">
              <a:solidFill>
                <a:schemeClr val="accent5">
                  <a:lumMod val="50000"/>
                </a:schemeClr>
              </a:solidFill>
            </a:rPr>
            <a:t> Profit</a:t>
          </a:r>
          <a:endParaRPr lang="en-US" sz="1100">
            <a:solidFill>
              <a:schemeClr val="accent5">
                <a:lumMod val="50000"/>
              </a:schemeClr>
            </a:solidFill>
          </a:endParaRPr>
        </a:p>
      </xdr:txBody>
    </xdr:sp>
    <xdr:clientData/>
  </xdr:twoCellAnchor>
  <xdr:twoCellAnchor>
    <xdr:from>
      <xdr:col>4</xdr:col>
      <xdr:colOff>592667</xdr:colOff>
      <xdr:row>3</xdr:row>
      <xdr:rowOff>161636</xdr:rowOff>
    </xdr:from>
    <xdr:to>
      <xdr:col>9</xdr:col>
      <xdr:colOff>123151</xdr:colOff>
      <xdr:row>16</xdr:row>
      <xdr:rowOff>39688</xdr:rowOff>
    </xdr:to>
    <xdr:graphicFrame macro="">
      <xdr:nvGraphicFramePr>
        <xdr:cNvPr id="15" name="Chart 14">
          <a:extLst>
            <a:ext uri="{FF2B5EF4-FFF2-40B4-BE49-F238E27FC236}">
              <a16:creationId xmlns:a16="http://schemas.microsoft.com/office/drawing/2014/main" id="{00000000-0008-0000-0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123152</xdr:colOff>
      <xdr:row>7</xdr:row>
      <xdr:rowOff>30787</xdr:rowOff>
    </xdr:from>
    <xdr:to>
      <xdr:col>4</xdr:col>
      <xdr:colOff>484910</xdr:colOff>
      <xdr:row>16</xdr:row>
      <xdr:rowOff>38485</xdr:rowOff>
    </xdr:to>
    <xdr:graphicFrame macro="">
      <xdr:nvGraphicFramePr>
        <xdr:cNvPr id="16" name="Chart 15">
          <a:extLst>
            <a:ext uri="{FF2B5EF4-FFF2-40B4-BE49-F238E27FC236}">
              <a16:creationId xmlns:a16="http://schemas.microsoft.com/office/drawing/2014/main" id="{00000000-0008-0000-09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119063</xdr:colOff>
      <xdr:row>0</xdr:row>
      <xdr:rowOff>138546</xdr:rowOff>
    </xdr:from>
    <xdr:to>
      <xdr:col>22</xdr:col>
      <xdr:colOff>531091</xdr:colOff>
      <xdr:row>4</xdr:row>
      <xdr:rowOff>84666</xdr:rowOff>
    </xdr:to>
    <mc:AlternateContent xmlns:mc="http://schemas.openxmlformats.org/markup-compatibility/2006" xmlns:a14="http://schemas.microsoft.com/office/drawing/2010/main">
      <mc:Choice Requires="a14">
        <xdr:graphicFrame macro="">
          <xdr:nvGraphicFramePr>
            <xdr:cNvPr id="17" name="Region 2">
              <a:extLst>
                <a:ext uri="{FF2B5EF4-FFF2-40B4-BE49-F238E27FC236}">
                  <a16:creationId xmlns:a16="http://schemas.microsoft.com/office/drawing/2014/main" id="{00000000-0008-0000-0900-00001100000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898063" y="138546"/>
              <a:ext cx="4079153" cy="6763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119064</xdr:colOff>
      <xdr:row>4</xdr:row>
      <xdr:rowOff>177032</xdr:rowOff>
    </xdr:from>
    <xdr:to>
      <xdr:col>22</xdr:col>
      <xdr:colOff>523395</xdr:colOff>
      <xdr:row>18</xdr:row>
      <xdr:rowOff>107757</xdr:rowOff>
    </xdr:to>
    <xdr:graphicFrame macro="">
      <xdr:nvGraphicFramePr>
        <xdr:cNvPr id="18" name="Chart 17">
          <a:extLst>
            <a:ext uri="{FF2B5EF4-FFF2-40B4-BE49-F238E27FC236}">
              <a16:creationId xmlns:a16="http://schemas.microsoft.com/office/drawing/2014/main" id="{00000000-0008-0000-09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126999</xdr:colOff>
      <xdr:row>19</xdr:row>
      <xdr:rowOff>30789</xdr:rowOff>
    </xdr:from>
    <xdr:to>
      <xdr:col>22</xdr:col>
      <xdr:colOff>523875</xdr:colOff>
      <xdr:row>33</xdr:row>
      <xdr:rowOff>92365</xdr:rowOff>
    </xdr:to>
    <xdr:graphicFrame macro="">
      <xdr:nvGraphicFramePr>
        <xdr:cNvPr id="19" name="Chart 18">
          <a:extLst>
            <a:ext uri="{FF2B5EF4-FFF2-40B4-BE49-F238E27FC236}">
              <a16:creationId xmlns:a16="http://schemas.microsoft.com/office/drawing/2014/main" id="{00000000-0008-0000-09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107759</xdr:colOff>
      <xdr:row>16</xdr:row>
      <xdr:rowOff>138547</xdr:rowOff>
    </xdr:from>
    <xdr:to>
      <xdr:col>16</xdr:col>
      <xdr:colOff>15875</xdr:colOff>
      <xdr:row>33</xdr:row>
      <xdr:rowOff>100061</xdr:rowOff>
    </xdr:to>
    <xdr:graphicFrame macro="">
      <xdr:nvGraphicFramePr>
        <xdr:cNvPr id="20" name="Chart 19">
          <a:extLst>
            <a:ext uri="{FF2B5EF4-FFF2-40B4-BE49-F238E27FC236}">
              <a16:creationId xmlns:a16="http://schemas.microsoft.com/office/drawing/2014/main" id="{00000000-0008-0000-09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222250</xdr:colOff>
      <xdr:row>2</xdr:row>
      <xdr:rowOff>161636</xdr:rowOff>
    </xdr:from>
    <xdr:to>
      <xdr:col>16</xdr:col>
      <xdr:colOff>15395</xdr:colOff>
      <xdr:row>16</xdr:row>
      <xdr:rowOff>39688</xdr:rowOff>
    </xdr:to>
    <xdr:graphicFrame macro="">
      <xdr:nvGraphicFramePr>
        <xdr:cNvPr id="21" name="Chart 20">
          <a:extLst>
            <a:ext uri="{FF2B5EF4-FFF2-40B4-BE49-F238E27FC236}">
              <a16:creationId xmlns:a16="http://schemas.microsoft.com/office/drawing/2014/main" id="{00000000-0008-0000-09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0</xdr:colOff>
      <xdr:row>0</xdr:row>
      <xdr:rowOff>0</xdr:rowOff>
    </xdr:from>
    <xdr:to>
      <xdr:col>23</xdr:col>
      <xdr:colOff>0</xdr:colOff>
      <xdr:row>26</xdr:row>
      <xdr:rowOff>130856</xdr:rowOff>
    </xdr:to>
    <xdr:pic>
      <xdr:nvPicPr>
        <xdr:cNvPr id="14" name="Picture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057313" y="0"/>
          <a:ext cx="0" cy="4877481"/>
        </a:xfrm>
        <a:prstGeom prst="rect">
          <a:avLst/>
        </a:prstGeom>
      </xdr:spPr>
    </xdr:pic>
    <xdr:clientData/>
  </xdr:twoCellAnchor>
  <xdr:twoCellAnchor editAs="oneCell">
    <xdr:from>
      <xdr:col>23</xdr:col>
      <xdr:colOff>0</xdr:colOff>
      <xdr:row>0</xdr:row>
      <xdr:rowOff>150000</xdr:rowOff>
    </xdr:from>
    <xdr:to>
      <xdr:col>23</xdr:col>
      <xdr:colOff>0</xdr:colOff>
      <xdr:row>27</xdr:row>
      <xdr:rowOff>98293</xdr:rowOff>
    </xdr:to>
    <xdr:pic>
      <xdr:nvPicPr>
        <xdr:cNvPr id="22" name="Picture 21">
          <a:extLst>
            <a:ext uri="{FF2B5EF4-FFF2-40B4-BE49-F238E27FC236}">
              <a16:creationId xmlns:a16="http://schemas.microsoft.com/office/drawing/2014/main" id="{00000000-0008-0000-0900-000016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057313" y="150000"/>
          <a:ext cx="0" cy="4877481"/>
        </a:xfrm>
        <a:prstGeom prst="rect">
          <a:avLst/>
        </a:prstGeom>
      </xdr:spPr>
    </xdr:pic>
    <xdr:clientData/>
  </xdr:twoCellAnchor>
  <xdr:twoCellAnchor editAs="oneCell">
    <xdr:from>
      <xdr:col>23</xdr:col>
      <xdr:colOff>0</xdr:colOff>
      <xdr:row>1</xdr:row>
      <xdr:rowOff>117437</xdr:rowOff>
    </xdr:from>
    <xdr:to>
      <xdr:col>23</xdr:col>
      <xdr:colOff>0</xdr:colOff>
      <xdr:row>34</xdr:row>
      <xdr:rowOff>0</xdr:rowOff>
    </xdr:to>
    <xdr:pic>
      <xdr:nvPicPr>
        <xdr:cNvPr id="23" name="Picture 22">
          <a:extLst>
            <a:ext uri="{FF2B5EF4-FFF2-40B4-BE49-F238E27FC236}">
              <a16:creationId xmlns:a16="http://schemas.microsoft.com/office/drawing/2014/main" id="{00000000-0008-0000-0900-000017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057313" y="300000"/>
          <a:ext cx="0" cy="5907125"/>
        </a:xfrm>
        <a:prstGeom prst="rect">
          <a:avLst/>
        </a:prstGeom>
      </xdr:spPr>
    </xdr:pic>
    <xdr:clientData/>
  </xdr:twoCellAnchor>
  <xdr:twoCellAnchor editAs="oneCell">
    <xdr:from>
      <xdr:col>23</xdr:col>
      <xdr:colOff>0</xdr:colOff>
      <xdr:row>2</xdr:row>
      <xdr:rowOff>84875</xdr:rowOff>
    </xdr:from>
    <xdr:to>
      <xdr:col>23</xdr:col>
      <xdr:colOff>0</xdr:colOff>
      <xdr:row>34</xdr:row>
      <xdr:rowOff>0</xdr:rowOff>
    </xdr:to>
    <xdr:pic>
      <xdr:nvPicPr>
        <xdr:cNvPr id="24" name="Picture 23">
          <a:extLst>
            <a:ext uri="{FF2B5EF4-FFF2-40B4-BE49-F238E27FC236}">
              <a16:creationId xmlns:a16="http://schemas.microsoft.com/office/drawing/2014/main" id="{00000000-0008-0000-0900-000018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057313" y="450000"/>
          <a:ext cx="0" cy="5757125"/>
        </a:xfrm>
        <a:prstGeom prst="rect">
          <a:avLst/>
        </a:prstGeom>
      </xdr:spPr>
    </xdr:pic>
    <xdr:clientData/>
  </xdr:twoCellAnchor>
  <xdr:twoCellAnchor editAs="oneCell">
    <xdr:from>
      <xdr:col>23</xdr:col>
      <xdr:colOff>0</xdr:colOff>
      <xdr:row>3</xdr:row>
      <xdr:rowOff>52312</xdr:rowOff>
    </xdr:from>
    <xdr:to>
      <xdr:col>23</xdr:col>
      <xdr:colOff>0</xdr:colOff>
      <xdr:row>29</xdr:row>
      <xdr:rowOff>181877</xdr:rowOff>
    </xdr:to>
    <xdr:pic>
      <xdr:nvPicPr>
        <xdr:cNvPr id="25" name="Picture 24">
          <a:extLst>
            <a:ext uri="{FF2B5EF4-FFF2-40B4-BE49-F238E27FC236}">
              <a16:creationId xmlns:a16="http://schemas.microsoft.com/office/drawing/2014/main" id="{00000000-0008-0000-0900-00001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4057313" y="600000"/>
          <a:ext cx="0" cy="4876190"/>
        </a:xfrm>
        <a:prstGeom prst="rect">
          <a:avLst/>
        </a:prstGeom>
      </xdr:spPr>
    </xdr:pic>
    <xdr:clientData/>
  </xdr:twoCellAnchor>
  <xdr:twoCellAnchor editAs="oneCell">
    <xdr:from>
      <xdr:col>23</xdr:col>
      <xdr:colOff>0</xdr:colOff>
      <xdr:row>4</xdr:row>
      <xdr:rowOff>19750</xdr:rowOff>
    </xdr:from>
    <xdr:to>
      <xdr:col>23</xdr:col>
      <xdr:colOff>0</xdr:colOff>
      <xdr:row>30</xdr:row>
      <xdr:rowOff>149315</xdr:rowOff>
    </xdr:to>
    <xdr:pic>
      <xdr:nvPicPr>
        <xdr:cNvPr id="26" name="Picture 25">
          <a:extLst>
            <a:ext uri="{FF2B5EF4-FFF2-40B4-BE49-F238E27FC236}">
              <a16:creationId xmlns:a16="http://schemas.microsoft.com/office/drawing/2014/main" id="{00000000-0008-0000-0900-00001A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057313" y="750000"/>
          <a:ext cx="0" cy="4876190"/>
        </a:xfrm>
        <a:prstGeom prst="rect">
          <a:avLst/>
        </a:prstGeom>
      </xdr:spPr>
    </xdr:pic>
    <xdr:clientData/>
  </xdr:twoCellAnchor>
  <xdr:twoCellAnchor editAs="oneCell">
    <xdr:from>
      <xdr:col>23</xdr:col>
      <xdr:colOff>0</xdr:colOff>
      <xdr:row>4</xdr:row>
      <xdr:rowOff>169750</xdr:rowOff>
    </xdr:from>
    <xdr:to>
      <xdr:col>23</xdr:col>
      <xdr:colOff>0</xdr:colOff>
      <xdr:row>31</xdr:row>
      <xdr:rowOff>116752</xdr:rowOff>
    </xdr:to>
    <xdr:pic>
      <xdr:nvPicPr>
        <xdr:cNvPr id="27" name="Picture 26">
          <a:extLst>
            <a:ext uri="{FF2B5EF4-FFF2-40B4-BE49-F238E27FC236}">
              <a16:creationId xmlns:a16="http://schemas.microsoft.com/office/drawing/2014/main" id="{00000000-0008-0000-0900-00001B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4057313" y="900000"/>
          <a:ext cx="0" cy="4876190"/>
        </a:xfrm>
        <a:prstGeom prst="rect">
          <a:avLst/>
        </a:prstGeom>
      </xdr:spPr>
    </xdr:pic>
    <xdr:clientData/>
  </xdr:twoCellAnchor>
  <xdr:twoCellAnchor editAs="oneCell">
    <xdr:from>
      <xdr:col>23</xdr:col>
      <xdr:colOff>0</xdr:colOff>
      <xdr:row>5</xdr:row>
      <xdr:rowOff>137187</xdr:rowOff>
    </xdr:from>
    <xdr:to>
      <xdr:col>23</xdr:col>
      <xdr:colOff>0</xdr:colOff>
      <xdr:row>32</xdr:row>
      <xdr:rowOff>84190</xdr:rowOff>
    </xdr:to>
    <xdr:pic>
      <xdr:nvPicPr>
        <xdr:cNvPr id="28" name="Picture 27">
          <a:extLst>
            <a:ext uri="{FF2B5EF4-FFF2-40B4-BE49-F238E27FC236}">
              <a16:creationId xmlns:a16="http://schemas.microsoft.com/office/drawing/2014/main" id="{00000000-0008-0000-0900-00001C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057313" y="1050000"/>
          <a:ext cx="0" cy="4876190"/>
        </a:xfrm>
        <a:prstGeom prst="rect">
          <a:avLst/>
        </a:prstGeom>
      </xdr:spPr>
    </xdr:pic>
    <xdr:clientData/>
  </xdr:twoCellAnchor>
  <xdr:twoCellAnchor editAs="oneCell">
    <xdr:from>
      <xdr:col>0</xdr:col>
      <xdr:colOff>221429</xdr:colOff>
      <xdr:row>1</xdr:row>
      <xdr:rowOff>119063</xdr:rowOff>
    </xdr:from>
    <xdr:to>
      <xdr:col>0</xdr:col>
      <xdr:colOff>547688</xdr:colOff>
      <xdr:row>3</xdr:row>
      <xdr:rowOff>78306</xdr:rowOff>
    </xdr:to>
    <xdr:pic>
      <xdr:nvPicPr>
        <xdr:cNvPr id="29" name="Picture 28">
          <a:extLst>
            <a:ext uri="{FF2B5EF4-FFF2-40B4-BE49-F238E27FC236}">
              <a16:creationId xmlns:a16="http://schemas.microsoft.com/office/drawing/2014/main" id="{00000000-0008-0000-0900-00001D000000}"/>
            </a:ext>
          </a:extLst>
        </xdr:cNvPr>
        <xdr:cNvPicPr>
          <a:picLocks noChangeAspect="1"/>
        </xdr:cNvPicPr>
      </xdr:nvPicPr>
      <xdr:blipFill>
        <a:blip xmlns:r="http://schemas.openxmlformats.org/officeDocument/2006/relationships" r:embed="rId15"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221429" y="301626"/>
          <a:ext cx="326259" cy="324368"/>
        </a:xfrm>
        <a:prstGeom prst="rect">
          <a:avLst/>
        </a:prstGeom>
      </xdr:spPr>
    </xdr:pic>
    <xdr:clientData/>
  </xdr:twoCellAnchor>
  <xdr:twoCellAnchor editAs="oneCell">
    <xdr:from>
      <xdr:col>23</xdr:col>
      <xdr:colOff>0</xdr:colOff>
      <xdr:row>0</xdr:row>
      <xdr:rowOff>0</xdr:rowOff>
    </xdr:from>
    <xdr:to>
      <xdr:col>23</xdr:col>
      <xdr:colOff>0</xdr:colOff>
      <xdr:row>26</xdr:row>
      <xdr:rowOff>130856</xdr:rowOff>
    </xdr:to>
    <xdr:pic>
      <xdr:nvPicPr>
        <xdr:cNvPr id="30" name="Picture 29">
          <a:extLst>
            <a:ext uri="{FF2B5EF4-FFF2-40B4-BE49-F238E27FC236}">
              <a16:creationId xmlns:a16="http://schemas.microsoft.com/office/drawing/2014/main" id="{00000000-0008-0000-0900-00001E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057313" y="0"/>
          <a:ext cx="0" cy="4877481"/>
        </a:xfrm>
        <a:prstGeom prst="rect">
          <a:avLst/>
        </a:prstGeom>
      </xdr:spPr>
    </xdr:pic>
    <xdr:clientData/>
  </xdr:twoCellAnchor>
  <xdr:twoCellAnchor editAs="oneCell">
    <xdr:from>
      <xdr:col>23</xdr:col>
      <xdr:colOff>0</xdr:colOff>
      <xdr:row>0</xdr:row>
      <xdr:rowOff>150000</xdr:rowOff>
    </xdr:from>
    <xdr:to>
      <xdr:col>23</xdr:col>
      <xdr:colOff>0</xdr:colOff>
      <xdr:row>27</xdr:row>
      <xdr:rowOff>98293</xdr:rowOff>
    </xdr:to>
    <xdr:pic>
      <xdr:nvPicPr>
        <xdr:cNvPr id="31" name="Picture 30">
          <a:extLst>
            <a:ext uri="{FF2B5EF4-FFF2-40B4-BE49-F238E27FC236}">
              <a16:creationId xmlns:a16="http://schemas.microsoft.com/office/drawing/2014/main" id="{00000000-0008-0000-0900-00001F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057313" y="150000"/>
          <a:ext cx="0" cy="4877481"/>
        </a:xfrm>
        <a:prstGeom prst="rect">
          <a:avLst/>
        </a:prstGeom>
      </xdr:spPr>
    </xdr:pic>
    <xdr:clientData/>
  </xdr:twoCellAnchor>
  <xdr:twoCellAnchor editAs="oneCell">
    <xdr:from>
      <xdr:col>23</xdr:col>
      <xdr:colOff>0</xdr:colOff>
      <xdr:row>1</xdr:row>
      <xdr:rowOff>117437</xdr:rowOff>
    </xdr:from>
    <xdr:to>
      <xdr:col>23</xdr:col>
      <xdr:colOff>0</xdr:colOff>
      <xdr:row>34</xdr:row>
      <xdr:rowOff>0</xdr:rowOff>
    </xdr:to>
    <xdr:pic>
      <xdr:nvPicPr>
        <xdr:cNvPr id="32" name="Picture 31">
          <a:extLst>
            <a:ext uri="{FF2B5EF4-FFF2-40B4-BE49-F238E27FC236}">
              <a16:creationId xmlns:a16="http://schemas.microsoft.com/office/drawing/2014/main" id="{00000000-0008-0000-0900-000020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057313" y="300000"/>
          <a:ext cx="0" cy="5907125"/>
        </a:xfrm>
        <a:prstGeom prst="rect">
          <a:avLst/>
        </a:prstGeom>
      </xdr:spPr>
    </xdr:pic>
    <xdr:clientData/>
  </xdr:twoCellAnchor>
  <xdr:twoCellAnchor editAs="oneCell">
    <xdr:from>
      <xdr:col>23</xdr:col>
      <xdr:colOff>0</xdr:colOff>
      <xdr:row>2</xdr:row>
      <xdr:rowOff>84875</xdr:rowOff>
    </xdr:from>
    <xdr:to>
      <xdr:col>23</xdr:col>
      <xdr:colOff>0</xdr:colOff>
      <xdr:row>34</xdr:row>
      <xdr:rowOff>0</xdr:rowOff>
    </xdr:to>
    <xdr:pic>
      <xdr:nvPicPr>
        <xdr:cNvPr id="33" name="Picture 32">
          <a:extLst>
            <a:ext uri="{FF2B5EF4-FFF2-40B4-BE49-F238E27FC236}">
              <a16:creationId xmlns:a16="http://schemas.microsoft.com/office/drawing/2014/main" id="{00000000-0008-0000-0900-000021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057313" y="450000"/>
          <a:ext cx="0" cy="5757125"/>
        </a:xfrm>
        <a:prstGeom prst="rect">
          <a:avLst/>
        </a:prstGeom>
      </xdr:spPr>
    </xdr:pic>
    <xdr:clientData/>
  </xdr:twoCellAnchor>
  <xdr:twoCellAnchor editAs="oneCell">
    <xdr:from>
      <xdr:col>23</xdr:col>
      <xdr:colOff>0</xdr:colOff>
      <xdr:row>3</xdr:row>
      <xdr:rowOff>52312</xdr:rowOff>
    </xdr:from>
    <xdr:to>
      <xdr:col>23</xdr:col>
      <xdr:colOff>0</xdr:colOff>
      <xdr:row>29</xdr:row>
      <xdr:rowOff>181877</xdr:rowOff>
    </xdr:to>
    <xdr:pic>
      <xdr:nvPicPr>
        <xdr:cNvPr id="34" name="Picture 33">
          <a:extLst>
            <a:ext uri="{FF2B5EF4-FFF2-40B4-BE49-F238E27FC236}">
              <a16:creationId xmlns:a16="http://schemas.microsoft.com/office/drawing/2014/main" id="{00000000-0008-0000-0900-000022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4057313" y="600000"/>
          <a:ext cx="0" cy="4876190"/>
        </a:xfrm>
        <a:prstGeom prst="rect">
          <a:avLst/>
        </a:prstGeom>
      </xdr:spPr>
    </xdr:pic>
    <xdr:clientData/>
  </xdr:twoCellAnchor>
  <xdr:twoCellAnchor editAs="oneCell">
    <xdr:from>
      <xdr:col>23</xdr:col>
      <xdr:colOff>0</xdr:colOff>
      <xdr:row>4</xdr:row>
      <xdr:rowOff>19750</xdr:rowOff>
    </xdr:from>
    <xdr:to>
      <xdr:col>23</xdr:col>
      <xdr:colOff>0</xdr:colOff>
      <xdr:row>30</xdr:row>
      <xdr:rowOff>149315</xdr:rowOff>
    </xdr:to>
    <xdr:pic>
      <xdr:nvPicPr>
        <xdr:cNvPr id="35" name="Picture 34">
          <a:extLst>
            <a:ext uri="{FF2B5EF4-FFF2-40B4-BE49-F238E27FC236}">
              <a16:creationId xmlns:a16="http://schemas.microsoft.com/office/drawing/2014/main" id="{00000000-0008-0000-0900-000023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057313" y="750000"/>
          <a:ext cx="0" cy="4876190"/>
        </a:xfrm>
        <a:prstGeom prst="rect">
          <a:avLst/>
        </a:prstGeom>
      </xdr:spPr>
    </xdr:pic>
    <xdr:clientData/>
  </xdr:twoCellAnchor>
  <xdr:twoCellAnchor editAs="oneCell">
    <xdr:from>
      <xdr:col>23</xdr:col>
      <xdr:colOff>0</xdr:colOff>
      <xdr:row>4</xdr:row>
      <xdr:rowOff>169750</xdr:rowOff>
    </xdr:from>
    <xdr:to>
      <xdr:col>23</xdr:col>
      <xdr:colOff>0</xdr:colOff>
      <xdr:row>31</xdr:row>
      <xdr:rowOff>116752</xdr:rowOff>
    </xdr:to>
    <xdr:pic>
      <xdr:nvPicPr>
        <xdr:cNvPr id="36" name="Picture 35">
          <a:extLst>
            <a:ext uri="{FF2B5EF4-FFF2-40B4-BE49-F238E27FC236}">
              <a16:creationId xmlns:a16="http://schemas.microsoft.com/office/drawing/2014/main" id="{00000000-0008-0000-0900-000024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4057313" y="900000"/>
          <a:ext cx="0" cy="4876190"/>
        </a:xfrm>
        <a:prstGeom prst="rect">
          <a:avLst/>
        </a:prstGeom>
      </xdr:spPr>
    </xdr:pic>
    <xdr:clientData/>
  </xdr:twoCellAnchor>
  <xdr:twoCellAnchor editAs="oneCell">
    <xdr:from>
      <xdr:col>23</xdr:col>
      <xdr:colOff>0</xdr:colOff>
      <xdr:row>0</xdr:row>
      <xdr:rowOff>0</xdr:rowOff>
    </xdr:from>
    <xdr:to>
      <xdr:col>23</xdr:col>
      <xdr:colOff>0</xdr:colOff>
      <xdr:row>26</xdr:row>
      <xdr:rowOff>129565</xdr:rowOff>
    </xdr:to>
    <xdr:pic>
      <xdr:nvPicPr>
        <xdr:cNvPr id="37" name="Picture 36">
          <a:extLst>
            <a:ext uri="{FF2B5EF4-FFF2-40B4-BE49-F238E27FC236}">
              <a16:creationId xmlns:a16="http://schemas.microsoft.com/office/drawing/2014/main" id="{00000000-0008-0000-0900-000025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4057313" y="0"/>
          <a:ext cx="0" cy="4876190"/>
        </a:xfrm>
        <a:prstGeom prst="rect">
          <a:avLst/>
        </a:prstGeom>
      </xdr:spPr>
    </xdr:pic>
    <xdr:clientData/>
  </xdr:twoCellAnchor>
  <xdr:twoCellAnchor editAs="oneCell">
    <xdr:from>
      <xdr:col>5</xdr:col>
      <xdr:colOff>108583</xdr:colOff>
      <xdr:row>4</xdr:row>
      <xdr:rowOff>55562</xdr:rowOff>
    </xdr:from>
    <xdr:to>
      <xdr:col>5</xdr:col>
      <xdr:colOff>442661</xdr:colOff>
      <xdr:row>5</xdr:row>
      <xdr:rowOff>163799</xdr:rowOff>
    </xdr:to>
    <xdr:pic>
      <xdr:nvPicPr>
        <xdr:cNvPr id="45" name="Picture 44">
          <a:extLst>
            <a:ext uri="{FF2B5EF4-FFF2-40B4-BE49-F238E27FC236}">
              <a16:creationId xmlns:a16="http://schemas.microsoft.com/office/drawing/2014/main" id="{00000000-0008-0000-0900-00002D000000}"/>
            </a:ext>
          </a:extLst>
        </xdr:cNvPr>
        <xdr:cNvPicPr>
          <a:picLocks noChangeAspect="1"/>
        </xdr:cNvPicPr>
      </xdr:nvPicPr>
      <xdr:blipFill>
        <a:blip xmlns:r="http://schemas.openxmlformats.org/officeDocument/2006/relationships" r:embed="rId16"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3164521" y="785812"/>
          <a:ext cx="334078" cy="290800"/>
        </a:xfrm>
        <a:prstGeom prst="rect">
          <a:avLst/>
        </a:prstGeom>
      </xdr:spPr>
    </xdr:pic>
    <xdr:clientData/>
  </xdr:twoCellAnchor>
  <xdr:twoCellAnchor editAs="oneCell">
    <xdr:from>
      <xdr:col>0</xdr:col>
      <xdr:colOff>396876</xdr:colOff>
      <xdr:row>7</xdr:row>
      <xdr:rowOff>109062</xdr:rowOff>
    </xdr:from>
    <xdr:to>
      <xdr:col>1</xdr:col>
      <xdr:colOff>268038</xdr:colOff>
      <xdr:row>9</xdr:row>
      <xdr:rowOff>163801</xdr:rowOff>
    </xdr:to>
    <xdr:pic>
      <xdr:nvPicPr>
        <xdr:cNvPr id="50" name="Picture 49">
          <a:extLst>
            <a:ext uri="{FF2B5EF4-FFF2-40B4-BE49-F238E27FC236}">
              <a16:creationId xmlns:a16="http://schemas.microsoft.com/office/drawing/2014/main" id="{00000000-0008-0000-0900-000032000000}"/>
            </a:ext>
          </a:extLst>
        </xdr:cNvPr>
        <xdr:cNvPicPr>
          <a:picLocks noChangeAspect="1"/>
        </xdr:cNvPicPr>
      </xdr:nvPicPr>
      <xdr:blipFill>
        <a:blip xmlns:r="http://schemas.openxmlformats.org/officeDocument/2006/relationships" r:embed="rId17"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396876" y="1387000"/>
          <a:ext cx="482350" cy="419864"/>
        </a:xfrm>
        <a:prstGeom prst="rect">
          <a:avLst/>
        </a:prstGeom>
      </xdr:spPr>
    </xdr:pic>
    <xdr:clientData/>
  </xdr:twoCellAnchor>
  <xdr:twoCellAnchor editAs="oneCell">
    <xdr:from>
      <xdr:col>2</xdr:col>
      <xdr:colOff>358143</xdr:colOff>
      <xdr:row>0</xdr:row>
      <xdr:rowOff>126999</xdr:rowOff>
    </xdr:from>
    <xdr:to>
      <xdr:col>3</xdr:col>
      <xdr:colOff>73739</xdr:colOff>
      <xdr:row>2</xdr:row>
      <xdr:rowOff>46325</xdr:rowOff>
    </xdr:to>
    <xdr:pic>
      <xdr:nvPicPr>
        <xdr:cNvPr id="51" name="Picture 50">
          <a:extLst>
            <a:ext uri="{FF2B5EF4-FFF2-40B4-BE49-F238E27FC236}">
              <a16:creationId xmlns:a16="http://schemas.microsoft.com/office/drawing/2014/main" id="{00000000-0008-0000-0900-000033000000}"/>
            </a:ext>
          </a:extLst>
        </xdr:cNvPr>
        <xdr:cNvPicPr>
          <a:picLocks noChangeAspect="1"/>
        </xdr:cNvPicPr>
      </xdr:nvPicPr>
      <xdr:blipFill>
        <a:blip xmlns:r="http://schemas.openxmlformats.org/officeDocument/2006/relationships" r:embed="rId18"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580518" y="126999"/>
          <a:ext cx="326784" cy="284451"/>
        </a:xfrm>
        <a:prstGeom prst="rect">
          <a:avLst/>
        </a:prstGeom>
      </xdr:spPr>
    </xdr:pic>
    <xdr:clientData/>
  </xdr:twoCellAnchor>
  <xdr:twoCellAnchor editAs="oneCell">
    <xdr:from>
      <xdr:col>4</xdr:col>
      <xdr:colOff>454981</xdr:colOff>
      <xdr:row>0</xdr:row>
      <xdr:rowOff>120649</xdr:rowOff>
    </xdr:from>
    <xdr:to>
      <xdr:col>5</xdr:col>
      <xdr:colOff>170577</xdr:colOff>
      <xdr:row>2</xdr:row>
      <xdr:rowOff>39975</xdr:rowOff>
    </xdr:to>
    <xdr:pic>
      <xdr:nvPicPr>
        <xdr:cNvPr id="52" name="Picture 51">
          <a:extLst>
            <a:ext uri="{FF2B5EF4-FFF2-40B4-BE49-F238E27FC236}">
              <a16:creationId xmlns:a16="http://schemas.microsoft.com/office/drawing/2014/main" id="{00000000-0008-0000-0900-000034000000}"/>
            </a:ext>
          </a:extLst>
        </xdr:cNvPr>
        <xdr:cNvPicPr>
          <a:picLocks noChangeAspect="1"/>
        </xdr:cNvPicPr>
      </xdr:nvPicPr>
      <xdr:blipFill>
        <a:blip xmlns:r="http://schemas.openxmlformats.org/officeDocument/2006/relationships" r:embed="rId18"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2899731" y="120649"/>
          <a:ext cx="326784" cy="284451"/>
        </a:xfrm>
        <a:prstGeom prst="rect">
          <a:avLst/>
        </a:prstGeom>
      </xdr:spPr>
    </xdr:pic>
    <xdr:clientData/>
  </xdr:twoCellAnchor>
  <xdr:twoCellAnchor editAs="oneCell">
    <xdr:from>
      <xdr:col>0</xdr:col>
      <xdr:colOff>401006</xdr:colOff>
      <xdr:row>3</xdr:row>
      <xdr:rowOff>169861</xdr:rowOff>
    </xdr:from>
    <xdr:to>
      <xdr:col>1</xdr:col>
      <xdr:colOff>116602</xdr:colOff>
      <xdr:row>5</xdr:row>
      <xdr:rowOff>89187</xdr:rowOff>
    </xdr:to>
    <xdr:pic>
      <xdr:nvPicPr>
        <xdr:cNvPr id="53" name="Picture 52">
          <a:extLst>
            <a:ext uri="{FF2B5EF4-FFF2-40B4-BE49-F238E27FC236}">
              <a16:creationId xmlns:a16="http://schemas.microsoft.com/office/drawing/2014/main" id="{00000000-0008-0000-0900-000035000000}"/>
            </a:ext>
          </a:extLst>
        </xdr:cNvPr>
        <xdr:cNvPicPr>
          <a:picLocks noChangeAspect="1"/>
        </xdr:cNvPicPr>
      </xdr:nvPicPr>
      <xdr:blipFill>
        <a:blip xmlns:r="http://schemas.openxmlformats.org/officeDocument/2006/relationships" r:embed="rId18"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401006" y="717549"/>
          <a:ext cx="326784" cy="284451"/>
        </a:xfrm>
        <a:prstGeom prst="rect">
          <a:avLst/>
        </a:prstGeom>
      </xdr:spPr>
    </xdr:pic>
    <xdr:clientData/>
  </xdr:twoCellAnchor>
  <xdr:twoCellAnchor editAs="oneCell">
    <xdr:from>
      <xdr:col>2</xdr:col>
      <xdr:colOff>593093</xdr:colOff>
      <xdr:row>3</xdr:row>
      <xdr:rowOff>155574</xdr:rowOff>
    </xdr:from>
    <xdr:to>
      <xdr:col>3</xdr:col>
      <xdr:colOff>308689</xdr:colOff>
      <xdr:row>5</xdr:row>
      <xdr:rowOff>74900</xdr:rowOff>
    </xdr:to>
    <xdr:pic>
      <xdr:nvPicPr>
        <xdr:cNvPr id="54" name="Picture 53">
          <a:extLst>
            <a:ext uri="{FF2B5EF4-FFF2-40B4-BE49-F238E27FC236}">
              <a16:creationId xmlns:a16="http://schemas.microsoft.com/office/drawing/2014/main" id="{00000000-0008-0000-0900-000036000000}"/>
            </a:ext>
          </a:extLst>
        </xdr:cNvPr>
        <xdr:cNvPicPr>
          <a:picLocks noChangeAspect="1"/>
        </xdr:cNvPicPr>
      </xdr:nvPicPr>
      <xdr:blipFill>
        <a:blip xmlns:r="http://schemas.openxmlformats.org/officeDocument/2006/relationships" r:embed="rId18"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815468" y="703262"/>
          <a:ext cx="326784" cy="284451"/>
        </a:xfrm>
        <a:prstGeom prst="rect">
          <a:avLst/>
        </a:prstGeom>
      </xdr:spPr>
    </xdr:pic>
    <xdr:clientData/>
  </xdr:twoCellAnchor>
  <xdr:twoCellAnchor editAs="oneCell">
    <xdr:from>
      <xdr:col>23</xdr:col>
      <xdr:colOff>0</xdr:colOff>
      <xdr:row>0</xdr:row>
      <xdr:rowOff>0</xdr:rowOff>
    </xdr:from>
    <xdr:to>
      <xdr:col>23</xdr:col>
      <xdr:colOff>0</xdr:colOff>
      <xdr:row>33</xdr:row>
      <xdr:rowOff>71437</xdr:rowOff>
    </xdr:to>
    <xdr:pic>
      <xdr:nvPicPr>
        <xdr:cNvPr id="55" name="Picture 54">
          <a:extLst>
            <a:ext uri="{FF2B5EF4-FFF2-40B4-BE49-F238E27FC236}">
              <a16:creationId xmlns:a16="http://schemas.microsoft.com/office/drawing/2014/main" id="{00000000-0008-0000-0900-000037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057313" y="0"/>
          <a:ext cx="0" cy="6096000"/>
        </a:xfrm>
        <a:prstGeom prst="rect">
          <a:avLst/>
        </a:prstGeom>
      </xdr:spPr>
    </xdr:pic>
    <xdr:clientData/>
  </xdr:twoCellAnchor>
  <xdr:twoCellAnchor editAs="oneCell">
    <xdr:from>
      <xdr:col>23</xdr:col>
      <xdr:colOff>0</xdr:colOff>
      <xdr:row>0</xdr:row>
      <xdr:rowOff>0</xdr:rowOff>
    </xdr:from>
    <xdr:to>
      <xdr:col>23</xdr:col>
      <xdr:colOff>0</xdr:colOff>
      <xdr:row>26</xdr:row>
      <xdr:rowOff>129565</xdr:rowOff>
    </xdr:to>
    <xdr:pic>
      <xdr:nvPicPr>
        <xdr:cNvPr id="57" name="Picture 56">
          <a:extLst>
            <a:ext uri="{FF2B5EF4-FFF2-40B4-BE49-F238E27FC236}">
              <a16:creationId xmlns:a16="http://schemas.microsoft.com/office/drawing/2014/main" id="{00000000-0008-0000-0900-00003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4057313" y="0"/>
          <a:ext cx="0" cy="4876190"/>
        </a:xfrm>
        <a:prstGeom prst="rect">
          <a:avLst/>
        </a:prstGeom>
      </xdr:spPr>
    </xdr:pic>
    <xdr:clientData/>
  </xdr:twoCellAnchor>
  <xdr:twoCellAnchor editAs="oneCell">
    <xdr:from>
      <xdr:col>16</xdr:col>
      <xdr:colOff>494883</xdr:colOff>
      <xdr:row>19</xdr:row>
      <xdr:rowOff>119062</xdr:rowOff>
    </xdr:from>
    <xdr:to>
      <xdr:col>17</xdr:col>
      <xdr:colOff>365125</xdr:colOff>
      <xdr:row>21</xdr:row>
      <xdr:rowOff>64006</xdr:rowOff>
    </xdr:to>
    <xdr:pic>
      <xdr:nvPicPr>
        <xdr:cNvPr id="58" name="Picture 57">
          <a:extLst>
            <a:ext uri="{FF2B5EF4-FFF2-40B4-BE49-F238E27FC236}">
              <a16:creationId xmlns:a16="http://schemas.microsoft.com/office/drawing/2014/main" id="{00000000-0008-0000-0900-00003A000000}"/>
            </a:ext>
          </a:extLst>
        </xdr:cNvPr>
        <xdr:cNvPicPr>
          <a:picLocks noChangeAspect="1"/>
        </xdr:cNvPicPr>
      </xdr:nvPicPr>
      <xdr:blipFill>
        <a:blip xmlns:r="http://schemas.openxmlformats.org/officeDocument/2006/relationships" r:embed="rId19"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0273883" y="3587750"/>
          <a:ext cx="481430" cy="31006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CIOUS" refreshedDate="45666.813741666665" createdVersion="6" refreshedVersion="6" minRefreshableVersion="3" recordCount="100" xr:uid="{00000000-000A-0000-FFFF-FFFF44000000}">
  <cacheSource type="worksheet">
    <worksheetSource ref="A1:P101" sheet="Sales Records"/>
  </cacheSource>
  <cacheFields count="16">
    <cacheField name="Region" numFmtId="0">
      <sharedItems count="7">
        <s v="Central America and the Caribbean"/>
        <s v="Europe"/>
        <s v="Asia"/>
        <s v="Middle East and North Africa"/>
        <s v="Sub-Saharan Africa"/>
        <s v="Australia and Oceania"/>
        <s v="North America"/>
      </sharedItems>
    </cacheField>
    <cacheField name="Country" numFmtId="0">
      <sharedItems count="76">
        <s v="Honduras"/>
        <s v="Switzerland"/>
        <s v="Myanmar"/>
        <s v="Azerbaijan"/>
        <s v="Iceland"/>
        <s v="Djibouti"/>
        <s v="Pakistan"/>
        <s v="Samoa "/>
        <s v="Romania"/>
        <s v="Tuvalu"/>
        <s v="Rwanda"/>
        <s v="Angola"/>
        <s v="Sri Lanka"/>
        <s v="Turkmenistan"/>
        <s v="Norway"/>
        <s v="Brunei"/>
        <s v="Fiji"/>
        <s v="Cameroon"/>
        <s v="Lithuania"/>
        <s v="Mexico"/>
        <s v="Monaco"/>
        <s v="Spain"/>
        <s v="Iran"/>
        <s v="Mozambique"/>
        <s v="Grenada"/>
        <s v="Russia"/>
        <s v="Sao Tome and Principe"/>
        <s v="Solomon Islands"/>
        <s v="Burkina Faso"/>
        <s v="Republic of the Congo"/>
        <s v="Senegal"/>
        <s v="Kyrgyzstan"/>
        <s v="Cape Verde"/>
        <s v="Bangladesh"/>
        <s v="Mongolia"/>
        <s v="Bulgaria"/>
        <s v="East Timor"/>
        <s v="Portugal"/>
        <s v="New Zealand"/>
        <s v="Moldova "/>
        <s v="France"/>
        <s v="Kiribati"/>
        <s v="Mali"/>
        <s v="The Gambia"/>
        <s v="South Sudan"/>
        <s v="Australia"/>
        <s v="Costa Rica"/>
        <s v="Syria"/>
        <s v="Niger"/>
        <s v="Slovakia"/>
        <s v="Comoros"/>
        <s v="Macedonia"/>
        <s v="Mauritania"/>
        <s v="Albania"/>
        <s v="Lesotho"/>
        <s v="Saudi Arabia"/>
        <s v="Sierra Leone"/>
        <s v="Cote d'Ivoire"/>
        <s v="Austria"/>
        <s v="United Kingdom"/>
        <s v="San Marino"/>
        <s v="Libya"/>
        <s v="Haiti"/>
        <s v="Gabon"/>
        <s v="Belize"/>
        <s v="Madagascar"/>
        <s v="Democratic Republic of the Congo"/>
        <s v="Federated States of Micronesia"/>
        <s v="Laos"/>
        <s v="Lebanon"/>
        <s v="Zambia"/>
        <s v="Kenya"/>
        <s v="Kuwait"/>
        <s v="Slovenia"/>
        <s v="Nicaragua"/>
        <s v="Malaysia"/>
      </sharedItems>
    </cacheField>
    <cacheField name="Item Type" numFmtId="0">
      <sharedItems count="12">
        <s v="Household"/>
        <s v="Cosmetics"/>
        <s v="Baby Food"/>
        <s v="Office Supplies"/>
        <s v="Clothes"/>
        <s v="Cereal"/>
        <s v="Fruits"/>
        <s v="Vegetables"/>
        <s v="Personal Care"/>
        <s v="Beverages"/>
        <s v="Meat"/>
        <s v="Snacks"/>
      </sharedItems>
    </cacheField>
    <cacheField name="Sales Channel" numFmtId="0">
      <sharedItems count="2">
        <s v="Offline"/>
        <s v="Online"/>
      </sharedItems>
    </cacheField>
    <cacheField name="Order Priority" numFmtId="0">
      <sharedItems count="4">
        <s v="H"/>
        <s v="M"/>
        <s v="C"/>
        <s v="L"/>
      </sharedItems>
    </cacheField>
    <cacheField name="Order Date" numFmtId="14">
      <sharedItems containsSemiMixedTypes="0" containsNonDate="0" containsDate="1" containsString="0" minDate="2010-02-02T00:00:00" maxDate="2017-11-04T00:00:00" count="100">
        <d v="2017-08-02T00:00:00"/>
        <d v="2012-09-17T00:00:00"/>
        <d v="2015-01-16T00:00:00"/>
        <d v="2010-06-02T00:00:00"/>
        <d v="2016-12-31T00:00:00"/>
        <d v="2014-07-04T00:00:00"/>
        <d v="2013-05-07T00:00:00"/>
        <d v="2013-07-20T00:00:00"/>
        <d v="2010-11-26T00:00:00"/>
        <d v="2010-05-28T00:00:00"/>
        <d v="2013-01-02T00:00:00"/>
        <d v="2011-04-23T00:00:00"/>
        <d v="2016-11-19T00:00:00"/>
        <d v="2010-12-30T00:00:00"/>
        <d v="2014-05-14T00:00:00"/>
        <d v="2012-01-04T00:00:00"/>
        <d v="2010-06-30T00:00:00"/>
        <d v="2011-07-11T00:00:00"/>
        <d v="2013-11-10T00:00:00"/>
        <d v="2010-10-24T00:00:00"/>
        <d v="2013-04-23T00:00:00"/>
        <d v="2017-05-20T00:00:00"/>
        <d v="2014-06-11T00:00:00"/>
        <d v="2012-05-29T00:00:00"/>
        <d v="2012-10-21T00:00:00"/>
        <d v="2016-11-15T00:00:00"/>
        <d v="2012-10-02T00:00:00"/>
        <d v="2012-08-22T00:00:00"/>
        <d v="2014-02-05T00:00:00"/>
        <d v="2014-06-20T00:00:00"/>
        <d v="2015-04-02T00:00:00"/>
        <d v="2012-07-17T00:00:00"/>
        <d v="2015-07-14T00:00:00"/>
        <d v="2014-04-18T00:00:00"/>
        <d v="2011-06-24T00:00:00"/>
        <d v="2014-02-18T00:00:00"/>
        <d v="2017-01-13T00:00:00"/>
        <d v="2014-02-19T00:00:00"/>
        <d v="2012-04-23T00:00:00"/>
        <d v="2015-01-04T00:00:00"/>
        <d v="2012-07-31T00:00:00"/>
        <d v="2015-07-31T00:00:00"/>
        <d v="2016-06-30T00:00:00"/>
        <d v="2014-08-09T00:00:00"/>
        <d v="2016-07-05T00:00:00"/>
        <d v="2017-05-22T00:00:00"/>
        <d v="2014-10-13T00:00:00"/>
        <d v="2010-07-05T00:00:00"/>
        <d v="2014-07-18T00:00:00"/>
        <d v="2012-05-26T00:00:00"/>
        <d v="2013-12-29T00:00:00"/>
        <d v="2015-10-27T00:00:00"/>
        <d v="2017-02-25T00:00:00"/>
        <d v="2017-08-05T00:00:00"/>
        <d v="2011-11-22T00:00:00"/>
        <d v="2017-01-14T00:00:00"/>
        <d v="2012-02-16T00:00:00"/>
        <d v="2017-11-03T00:00:00"/>
        <d v="2012-07-06T00:00:00"/>
        <d v="2012-06-10T00:00:00"/>
        <d v="2015-11-14T00:00:00"/>
        <d v="2016-03-29T00:00:00"/>
        <d v="2010-12-23T00:00:00"/>
        <d v="2014-10-14T00:00:00"/>
        <d v="2012-11-01T00:00:00"/>
        <d v="2010-02-02T00:00:00"/>
        <d v="2013-08-18T00:00:00"/>
        <d v="2013-03-25T00:00:00"/>
        <d v="2011-11-26T00:00:00"/>
        <d v="2013-09-17T00:00:00"/>
        <d v="2012-08-06T00:00:00"/>
        <d v="2015-02-23T00:00:00"/>
        <d v="2012-05-01T00:00:00"/>
        <d v="2013-09-06T00:00:00"/>
        <d v="2013-06-26T00:00:00"/>
        <d v="2010-10-30T00:00:00"/>
        <d v="2013-10-13T00:00:00"/>
        <d v="2012-08-07T00:00:00"/>
        <d v="2016-07-25T00:00:00"/>
        <d v="2015-04-25T00:00:00"/>
        <d v="2015-08-14T00:00:00"/>
        <d v="2011-05-26T00:00:00"/>
        <d v="2014-10-28T00:00:00"/>
        <d v="2011-09-15T00:00:00"/>
        <d v="2012-09-18T00:00:00"/>
        <d v="2011-04-01T00:00:00"/>
        <d v="2012-03-18T00:00:00"/>
        <d v="2012-02-17T00:00:00"/>
        <d v="2011-01-16T00:00:00"/>
        <d v="2014-03-02T00:00:00"/>
        <d v="2012-04-30T00:00:00"/>
        <d v="2016-10-23T00:00:00"/>
        <d v="2016-06-12T00:00:00"/>
        <d v="2014-07-07T00:00:00"/>
        <d v="2012-06-13T00:00:00"/>
        <d v="2011-08-02T00:00:00"/>
        <d v="2011-07-26T00:00:00"/>
        <d v="2011-11-11T00:00:00"/>
        <d v="2016-01-06T00:00:00"/>
        <d v="2015-07-30T00:00:00"/>
      </sharedItems>
      <fieldGroup base="5">
        <rangePr groupBy="months" startDate="2010-02-02T00:00:00" endDate="2017-11-04T00:00:00"/>
        <groupItems count="14">
          <s v="&lt;2/2/2010"/>
          <s v="Jan"/>
          <s v="Feb"/>
          <s v="Mar"/>
          <s v="Apr"/>
          <s v="May"/>
          <s v="Jun"/>
          <s v="Jul"/>
          <s v="Aug"/>
          <s v="Sep"/>
          <s v="Oct"/>
          <s v="Nov"/>
          <s v="Dec"/>
          <s v="&gt;11/4/2017"/>
        </groupItems>
      </fieldGroup>
    </cacheField>
    <cacheField name="Ship Date" numFmtId="14">
      <sharedItems containsSemiMixedTypes="0" containsNonDate="0" containsDate="1" containsString="0" minDate="2010-02-25T00:00:00" maxDate="2017-06-18T00:00:00" count="99">
        <d v="2017-02-13T00:00:00"/>
        <d v="2012-10-20T00:00:00"/>
        <d v="2015-03-01T00:00:00"/>
        <d v="2010-02-25T00:00:00"/>
        <d v="2016-12-31T00:00:00"/>
        <d v="2014-04-19T00:00:00"/>
        <d v="2013-08-16T00:00:00"/>
        <d v="2013-08-07T00:00:00"/>
        <d v="2010-12-25T00:00:00"/>
        <d v="2010-06-27T00:00:00"/>
        <d v="2013-02-06T00:00:00"/>
        <d v="2011-04-27T00:00:00"/>
        <d v="2016-12-18T00:00:00"/>
        <d v="2011-01-20T00:00:00"/>
        <d v="2014-06-28T00:00:00"/>
        <d v="2012-05-08T00:00:00"/>
        <d v="2010-08-01T00:00:00"/>
        <d v="2011-11-15T00:00:00"/>
        <d v="2013-11-25T00:00:00"/>
        <d v="2010-11-17T00:00:00"/>
        <d v="2013-05-20T00:00:00"/>
        <d v="2017-06-17T00:00:00"/>
        <d v="2014-12-12T00:00:00"/>
        <d v="2012-06-02T00:00:00"/>
        <d v="2012-11-30T00:00:00"/>
        <d v="2016-12-08T00:00:00"/>
        <d v="2012-02-15T00:00:00"/>
        <d v="2012-09-15T00:00:00"/>
        <d v="2014-05-08T00:00:00"/>
        <d v="2014-07-05T00:00:00"/>
        <d v="2015-02-21T00:00:00"/>
        <d v="2012-07-27T00:00:00"/>
        <d v="2015-08-25T00:00:00"/>
        <d v="2014-05-30T00:00:00"/>
        <d v="2011-07-12T00:00:00"/>
        <d v="2014-08-19T00:00:00"/>
        <d v="2017-03-01T00:00:00"/>
        <d v="2014-02-23T00:00:00"/>
        <d v="2012-06-03T00:00:00"/>
        <d v="2015-04-18T00:00:00"/>
        <d v="2012-09-11T00:00:00"/>
        <d v="2015-09-03T00:00:00"/>
        <d v="2016-07-26T00:00:00"/>
        <d v="2014-10-04T00:00:00"/>
        <d v="2016-05-10T00:00:00"/>
        <d v="2017-06-05T00:00:00"/>
        <d v="2014-11-10T00:00:00"/>
        <d v="2010-05-10T00:00:00"/>
        <d v="2014-07-30T00:00:00"/>
        <d v="2012-06-09T00:00:00"/>
        <d v="2014-01-28T00:00:00"/>
        <d v="2015-11-25T00:00:00"/>
        <d v="2017-02-25T00:00:00"/>
        <d v="2017-05-21T00:00:00"/>
        <d v="2011-12-03T00:00:00"/>
        <d v="2017-01-23T00:00:00"/>
        <d v="2012-02-28T00:00:00"/>
        <d v="2017-03-28T00:00:00"/>
        <d v="2012-06-08T00:00:00"/>
        <d v="2012-11-10T00:00:00"/>
        <d v="2015-11-18T00:00:00"/>
        <d v="2016-04-29T00:00:00"/>
        <d v="2011-01-31T00:00:00"/>
        <d v="2014-11-14T00:00:00"/>
        <d v="2012-01-13T00:00:00"/>
        <d v="2010-03-18T00:00:00"/>
        <d v="2013-09-18T00:00:00"/>
        <d v="2013-03-28T00:00:00"/>
        <d v="2012-01-07T00:00:00"/>
        <d v="2013-10-24T00:00:00"/>
        <d v="2012-06-27T00:00:00"/>
        <d v="2015-03-02T00:00:00"/>
        <d v="2012-02-14T00:00:00"/>
        <d v="2013-07-02T00:00:00"/>
        <d v="2013-07-01T00:00:00"/>
        <d v="2013-11-16T00:00:00"/>
        <d v="2012-07-09T00:00:00"/>
        <d v="2016-09-07T00:00:00"/>
        <d v="2015-05-28T00:00:00"/>
        <d v="2015-09-30T00:00:00"/>
        <d v="2011-07-15T00:00:00"/>
        <d v="2014-11-15T00:00:00"/>
        <d v="2011-10-23T00:00:00"/>
        <d v="2012-10-08T00:00:00"/>
        <d v="2011-01-05T00:00:00"/>
        <d v="2012-04-07T00:00:00"/>
        <d v="2012-03-20T00:00:00"/>
        <d v="2011-01-21T00:00:00"/>
        <d v="2014-03-20T00:00:00"/>
        <d v="2012-05-18T00:00:00"/>
        <d v="2016-11-25T00:00:00"/>
        <d v="2016-12-14T00:00:00"/>
        <d v="2014-07-11T00:00:00"/>
        <d v="2012-07-24T00:00:00"/>
        <d v="2011-03-21T00:00:00"/>
        <d v="2011-09-03T00:00:00"/>
        <d v="2011-12-28T00:00:00"/>
        <d v="2016-06-29T00:00:00"/>
        <d v="2015-08-08T00:00:00"/>
      </sharedItems>
      <fieldGroup base="6">
        <rangePr groupBy="months" startDate="2010-02-25T00:00:00" endDate="2017-06-18T00:00:00"/>
        <groupItems count="14">
          <s v="&lt;2/25/2010"/>
          <s v="Jan"/>
          <s v="Feb"/>
          <s v="Mar"/>
          <s v="Apr"/>
          <s v="May"/>
          <s v="Jun"/>
          <s v="Jul"/>
          <s v="Aug"/>
          <s v="Sep"/>
          <s v="Oct"/>
          <s v="Nov"/>
          <s v="Dec"/>
          <s v="&gt;6/18/2017"/>
        </groupItems>
      </fieldGroup>
    </cacheField>
    <cacheField name="Units Sold" numFmtId="0">
      <sharedItems containsSemiMixedTypes="0" containsString="0" containsNumber="1" containsInteger="1" minValue="124" maxValue="9925"/>
    </cacheField>
    <cacheField name="Unit Price" numFmtId="2">
      <sharedItems containsSemiMixedTypes="0" containsString="0" containsNumber="1" minValue="9.33" maxValue="668.27"/>
    </cacheField>
    <cacheField name="Unit Cost" numFmtId="2">
      <sharedItems containsSemiMixedTypes="0" containsString="0" containsNumber="1" minValue="6.92" maxValue="524.96"/>
    </cacheField>
    <cacheField name="Total Cost" numFmtId="164">
      <sharedItems containsSemiMixedTypes="0" containsString="0" containsNumber="1" minValue="3612.24" maxValue="4509793.96"/>
    </cacheField>
    <cacheField name="Total Price" numFmtId="164">
      <sharedItems containsSemiMixedTypes="0" containsString="0" containsNumber="1" minValue="4870.26" maxValue="5997054.9799999995"/>
    </cacheField>
    <cacheField name="Total Profit" numFmtId="164">
      <sharedItems containsSemiMixedTypes="0" containsString="0" containsNumber="1" minValue="1258.0200000000004" maxValue="1719922.0399999996"/>
    </cacheField>
    <cacheField name="Tax" numFmtId="164">
      <sharedItems containsSemiMixedTypes="0" containsString="0" containsNumber="1" minValue="251.6040000000001" maxValue="343984.40799999994"/>
    </cacheField>
    <cacheField name="Net Profit" numFmtId="164">
      <sharedItems containsSemiMixedTypes="0" containsString="0" containsNumber="1" minValue="1006.4160000000004" maxValue="1375937.6319999998"/>
    </cacheField>
    <cacheField name="Reward"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x v="0"/>
    <x v="0"/>
    <x v="0"/>
    <x v="0"/>
    <x v="0"/>
    <n v="8974"/>
    <n v="668.27"/>
    <n v="502.54"/>
    <n v="4509793.96"/>
    <n v="5997054.9799999995"/>
    <n v="1487261.0199999996"/>
    <n v="297452.20399999991"/>
    <n v="1189808.8159999996"/>
    <s v="30% Salary Increase"/>
  </r>
  <r>
    <x v="1"/>
    <x v="1"/>
    <x v="1"/>
    <x v="0"/>
    <x v="1"/>
    <x v="1"/>
    <x v="1"/>
    <n v="8661"/>
    <n v="437.2"/>
    <n v="263.33"/>
    <n v="2280701.13"/>
    <n v="3786589.1999999997"/>
    <n v="1505888.0699999998"/>
    <n v="301177.614"/>
    <n v="1204710.4559999998"/>
    <s v="30% Salary Increase"/>
  </r>
  <r>
    <x v="2"/>
    <x v="2"/>
    <x v="0"/>
    <x v="0"/>
    <x v="0"/>
    <x v="2"/>
    <x v="2"/>
    <n v="8250"/>
    <n v="668.27"/>
    <n v="502.54"/>
    <n v="4145955"/>
    <n v="5513227.5"/>
    <n v="1367272.5"/>
    <n v="273454.5"/>
    <n v="1093818"/>
    <s v="30% Salary Increase"/>
  </r>
  <r>
    <x v="3"/>
    <x v="3"/>
    <x v="1"/>
    <x v="1"/>
    <x v="1"/>
    <x v="3"/>
    <x v="3"/>
    <n v="7234"/>
    <n v="437.2"/>
    <n v="263.33"/>
    <n v="1904929.22"/>
    <n v="3162704.8"/>
    <n v="1257775.5799999998"/>
    <n v="251555.11599999998"/>
    <n v="1006220.4639999999"/>
    <s v="30% Salary Increase"/>
  </r>
  <r>
    <x v="1"/>
    <x v="4"/>
    <x v="1"/>
    <x v="1"/>
    <x v="2"/>
    <x v="4"/>
    <x v="4"/>
    <n v="8867"/>
    <n v="437.2"/>
    <n v="263.33"/>
    <n v="2334947.11"/>
    <n v="3876652.4"/>
    <n v="1541705.29"/>
    <n v="308341.05800000002"/>
    <n v="1233364.2320000001"/>
    <s v="30% Salary Increase"/>
  </r>
  <r>
    <x v="4"/>
    <x v="5"/>
    <x v="1"/>
    <x v="0"/>
    <x v="0"/>
    <x v="5"/>
    <x v="5"/>
    <n v="7215"/>
    <n v="437.2"/>
    <n v="263.33"/>
    <n v="1899925.95"/>
    <n v="3154398"/>
    <n v="1254472.05"/>
    <n v="250894.41000000003"/>
    <n v="1003577.64"/>
    <s v="30% Salary Increase"/>
  </r>
  <r>
    <x v="3"/>
    <x v="6"/>
    <x v="1"/>
    <x v="0"/>
    <x v="3"/>
    <x v="6"/>
    <x v="6"/>
    <n v="9892"/>
    <n v="437.2"/>
    <n v="263.33"/>
    <n v="2604860.36"/>
    <n v="4324782.3999999994"/>
    <n v="1719922.0399999996"/>
    <n v="343984.40799999994"/>
    <n v="1375937.6319999998"/>
    <s v="30% Salary Increase"/>
  </r>
  <r>
    <x v="5"/>
    <x v="7"/>
    <x v="1"/>
    <x v="1"/>
    <x v="0"/>
    <x v="7"/>
    <x v="7"/>
    <n v="9654"/>
    <n v="437.2"/>
    <n v="263.33"/>
    <n v="2542187.8199999998"/>
    <n v="4220728.8"/>
    <n v="1678540.98"/>
    <n v="335708.196"/>
    <n v="1342832.784"/>
    <s v="30% Salary Increase"/>
  </r>
  <r>
    <x v="1"/>
    <x v="8"/>
    <x v="1"/>
    <x v="1"/>
    <x v="0"/>
    <x v="8"/>
    <x v="8"/>
    <n v="7910"/>
    <n v="437.2"/>
    <n v="263.33"/>
    <n v="2082940.2999999998"/>
    <n v="3458252"/>
    <n v="1375311.7000000002"/>
    <n v="275062.34000000003"/>
    <n v="1100249.3600000001"/>
    <s v="30% Salary Increase"/>
  </r>
  <r>
    <x v="5"/>
    <x v="9"/>
    <x v="2"/>
    <x v="0"/>
    <x v="0"/>
    <x v="9"/>
    <x v="9"/>
    <n v="9925"/>
    <n v="255.28"/>
    <n v="159.41999999999999"/>
    <n v="1582243.4999999998"/>
    <n v="2533654"/>
    <n v="951410.50000000023"/>
    <n v="190282.10000000006"/>
    <n v="761128.40000000014"/>
    <s v="10% Salary Increase"/>
  </r>
  <r>
    <x v="4"/>
    <x v="10"/>
    <x v="3"/>
    <x v="0"/>
    <x v="3"/>
    <x v="10"/>
    <x v="10"/>
    <n v="5062"/>
    <n v="651.21"/>
    <n v="524.96"/>
    <n v="2657347.52"/>
    <n v="3296425.02"/>
    <n v="639077.5"/>
    <n v="127815.5"/>
    <n v="511262"/>
    <s v="10% Salary Increase"/>
  </r>
  <r>
    <x v="4"/>
    <x v="11"/>
    <x v="0"/>
    <x v="0"/>
    <x v="1"/>
    <x v="11"/>
    <x v="11"/>
    <n v="4187"/>
    <n v="668.27"/>
    <n v="502.54"/>
    <n v="2104134.98"/>
    <n v="2798046.4899999998"/>
    <n v="693911.50999999978"/>
    <n v="138782.30199999997"/>
    <n v="555129.20799999987"/>
    <s v="10% Salary Increase"/>
  </r>
  <r>
    <x v="2"/>
    <x v="12"/>
    <x v="1"/>
    <x v="0"/>
    <x v="1"/>
    <x v="12"/>
    <x v="12"/>
    <n v="6952"/>
    <n v="437.2"/>
    <n v="263.33"/>
    <n v="1830670.16"/>
    <n v="3039414.4"/>
    <n v="1208744.24"/>
    <n v="241748.848"/>
    <n v="966995.39199999999"/>
    <s v="10% Salary Increase"/>
  </r>
  <r>
    <x v="2"/>
    <x v="13"/>
    <x v="0"/>
    <x v="0"/>
    <x v="3"/>
    <x v="13"/>
    <x v="13"/>
    <n v="3830"/>
    <n v="668.27"/>
    <n v="502.54"/>
    <n v="1924728.2000000002"/>
    <n v="2559474.1"/>
    <n v="634745.89999999991"/>
    <n v="126949.18"/>
    <n v="507796.71999999991"/>
    <s v="10% Salary Increase"/>
  </r>
  <r>
    <x v="1"/>
    <x v="14"/>
    <x v="2"/>
    <x v="1"/>
    <x v="3"/>
    <x v="14"/>
    <x v="14"/>
    <n v="7450"/>
    <n v="255.28"/>
    <n v="159.41999999999999"/>
    <n v="1187679"/>
    <n v="1901836"/>
    <n v="714157"/>
    <n v="142831.4"/>
    <n v="571325.6"/>
    <s v="10% Salary Increase"/>
  </r>
  <r>
    <x v="2"/>
    <x v="15"/>
    <x v="3"/>
    <x v="1"/>
    <x v="3"/>
    <x v="15"/>
    <x v="15"/>
    <n v="6708"/>
    <n v="651.21"/>
    <n v="524.96"/>
    <n v="3521431.68"/>
    <n v="4368316.6800000006"/>
    <n v="846885.00000000047"/>
    <n v="169377.00000000012"/>
    <n v="677508.00000000035"/>
    <s v="10% Salary Increase"/>
  </r>
  <r>
    <x v="5"/>
    <x v="16"/>
    <x v="4"/>
    <x v="0"/>
    <x v="2"/>
    <x v="16"/>
    <x v="16"/>
    <n v="9905"/>
    <n v="109.28"/>
    <n v="35.840000000000003"/>
    <n v="354995.20000000001"/>
    <n v="1082418.3999999999"/>
    <n v="727423.2"/>
    <n v="145484.63999999998"/>
    <n v="581938.55999999994"/>
    <s v="10% Salary Increase"/>
  </r>
  <r>
    <x v="4"/>
    <x v="17"/>
    <x v="3"/>
    <x v="1"/>
    <x v="1"/>
    <x v="17"/>
    <x v="17"/>
    <n v="5518"/>
    <n v="651.21"/>
    <n v="524.96"/>
    <n v="2896729.2800000003"/>
    <n v="3593376.7800000003"/>
    <n v="696647.5"/>
    <n v="139329.5"/>
    <n v="557318"/>
    <s v="10% Salary Increase"/>
  </r>
  <r>
    <x v="4"/>
    <x v="10"/>
    <x v="1"/>
    <x v="0"/>
    <x v="0"/>
    <x v="18"/>
    <x v="18"/>
    <n v="4477"/>
    <n v="437.2"/>
    <n v="263.33"/>
    <n v="1178928.4099999999"/>
    <n v="1957344.4"/>
    <n v="778415.99"/>
    <n v="155683.198"/>
    <n v="622732.79200000002"/>
    <s v="10% Salary Increase"/>
  </r>
  <r>
    <x v="1"/>
    <x v="18"/>
    <x v="3"/>
    <x v="0"/>
    <x v="0"/>
    <x v="19"/>
    <x v="19"/>
    <n v="8287"/>
    <n v="651.21"/>
    <n v="524.96"/>
    <n v="4350343.5200000005"/>
    <n v="5396577.2700000005"/>
    <n v="1046233.75"/>
    <n v="209246.75"/>
    <n v="836987"/>
    <s v="10% Salary Increase"/>
  </r>
  <r>
    <x v="2"/>
    <x v="13"/>
    <x v="3"/>
    <x v="1"/>
    <x v="1"/>
    <x v="20"/>
    <x v="20"/>
    <n v="5010"/>
    <n v="651.21"/>
    <n v="524.96"/>
    <n v="2630049.6"/>
    <n v="3262562.1"/>
    <n v="632512.5"/>
    <n v="126502.5"/>
    <n v="506010"/>
    <s v="10% Salary Increase"/>
  </r>
  <r>
    <x v="4"/>
    <x v="5"/>
    <x v="5"/>
    <x v="1"/>
    <x v="0"/>
    <x v="21"/>
    <x v="21"/>
    <n v="8656"/>
    <n v="205.7"/>
    <n v="117.11"/>
    <n v="1013704.16"/>
    <n v="1780539.2"/>
    <n v="766835.03999999992"/>
    <n v="153367.008"/>
    <n v="613468.03199999989"/>
    <s v="10% Salary Increase"/>
  </r>
  <r>
    <x v="6"/>
    <x v="19"/>
    <x v="0"/>
    <x v="0"/>
    <x v="2"/>
    <x v="22"/>
    <x v="22"/>
    <n v="6954"/>
    <n v="668.27"/>
    <n v="502.54"/>
    <n v="3494663.16"/>
    <n v="4647149.58"/>
    <n v="1152486.42"/>
    <n v="230497.28399999999"/>
    <n v="921989.13599999994"/>
    <s v="10% Salary Increase"/>
  </r>
  <r>
    <x v="1"/>
    <x v="20"/>
    <x v="2"/>
    <x v="0"/>
    <x v="0"/>
    <x v="23"/>
    <x v="23"/>
    <n v="8614"/>
    <n v="255.28"/>
    <n v="159.41999999999999"/>
    <n v="1373243.88"/>
    <n v="2198981.92"/>
    <n v="825738.04"/>
    <n v="165147.60800000001"/>
    <n v="660590.43200000003"/>
    <s v="10% Salary Increase"/>
  </r>
  <r>
    <x v="1"/>
    <x v="21"/>
    <x v="0"/>
    <x v="0"/>
    <x v="3"/>
    <x v="24"/>
    <x v="24"/>
    <n v="4513"/>
    <n v="668.27"/>
    <n v="502.54"/>
    <n v="2267963.02"/>
    <n v="3015902.51"/>
    <n v="747939.48999999976"/>
    <n v="149587.89799999996"/>
    <n v="598351.59199999983"/>
    <s v="10% Salary Increase"/>
  </r>
  <r>
    <x v="3"/>
    <x v="22"/>
    <x v="1"/>
    <x v="1"/>
    <x v="0"/>
    <x v="25"/>
    <x v="25"/>
    <n v="6489"/>
    <n v="437.2"/>
    <n v="263.33"/>
    <n v="1708748.3699999999"/>
    <n v="2836990.8"/>
    <n v="1128242.43"/>
    <n v="225648.486"/>
    <n v="902593.9439999999"/>
    <s v="10% Salary Increase"/>
  </r>
  <r>
    <x v="4"/>
    <x v="23"/>
    <x v="0"/>
    <x v="0"/>
    <x v="3"/>
    <x v="26"/>
    <x v="26"/>
    <n v="5367"/>
    <n v="668.27"/>
    <n v="502.54"/>
    <n v="2697132.18"/>
    <n v="3586605.09"/>
    <n v="889472.90999999968"/>
    <n v="177894.58199999994"/>
    <n v="711578.32799999975"/>
    <s v="10% Salary Increase"/>
  </r>
  <r>
    <x v="0"/>
    <x v="24"/>
    <x v="5"/>
    <x v="1"/>
    <x v="2"/>
    <x v="27"/>
    <x v="27"/>
    <n v="2804"/>
    <n v="205.7"/>
    <n v="117.11"/>
    <n v="328376.44"/>
    <n v="576782.79999999993"/>
    <n v="248406.35999999993"/>
    <n v="49681.27199999999"/>
    <n v="198725.08799999993"/>
    <s v="No Salary Increase"/>
  </r>
  <r>
    <x v="1"/>
    <x v="25"/>
    <x v="3"/>
    <x v="0"/>
    <x v="3"/>
    <x v="28"/>
    <x v="28"/>
    <n v="1779"/>
    <n v="651.21"/>
    <n v="524.96"/>
    <n v="933903.84000000008"/>
    <n v="1158502.5900000001"/>
    <n v="224598.75"/>
    <n v="44919.75"/>
    <n v="179679"/>
    <s v="No Salary Increase"/>
  </r>
  <r>
    <x v="4"/>
    <x v="26"/>
    <x v="6"/>
    <x v="1"/>
    <x v="2"/>
    <x v="29"/>
    <x v="29"/>
    <n v="8102"/>
    <n v="9.33"/>
    <n v="6.92"/>
    <n v="56065.84"/>
    <n v="75591.66"/>
    <n v="19525.820000000007"/>
    <n v="3905.1640000000016"/>
    <n v="15620.656000000006"/>
    <s v="No Salary Increase"/>
  </r>
  <r>
    <x v="5"/>
    <x v="27"/>
    <x v="2"/>
    <x v="1"/>
    <x v="2"/>
    <x v="30"/>
    <x v="30"/>
    <n v="2974"/>
    <n v="255.28"/>
    <n v="159.41999999999999"/>
    <n v="474115.07999999996"/>
    <n v="759202.72"/>
    <n v="285087.64"/>
    <n v="57017.528000000006"/>
    <n v="228070.11200000002"/>
    <s v="No Salary Increase"/>
  </r>
  <r>
    <x v="4"/>
    <x v="28"/>
    <x v="7"/>
    <x v="1"/>
    <x v="0"/>
    <x v="31"/>
    <x v="31"/>
    <n v="8082"/>
    <n v="154.06"/>
    <n v="90.93"/>
    <n v="734896.26"/>
    <n v="1245112.92"/>
    <n v="510216.65999999992"/>
    <n v="102043.33199999999"/>
    <n v="408173.32799999992"/>
    <s v="No Salary Increase"/>
  </r>
  <r>
    <x v="4"/>
    <x v="29"/>
    <x v="8"/>
    <x v="0"/>
    <x v="1"/>
    <x v="32"/>
    <x v="32"/>
    <n v="6070"/>
    <n v="81.73"/>
    <n v="56.67"/>
    <n v="343986.9"/>
    <n v="496101.10000000003"/>
    <n v="152114.20000000001"/>
    <n v="30422.840000000004"/>
    <n v="121691.36000000002"/>
    <s v="No Salary Increase"/>
  </r>
  <r>
    <x v="4"/>
    <x v="30"/>
    <x v="5"/>
    <x v="1"/>
    <x v="0"/>
    <x v="33"/>
    <x v="33"/>
    <n v="6593"/>
    <n v="205.7"/>
    <n v="117.11"/>
    <n v="772106.23"/>
    <n v="1356180.0999999999"/>
    <n v="584073.86999999988"/>
    <n v="116814.77399999998"/>
    <n v="467259.0959999999"/>
    <s v="No Salary Increase"/>
  </r>
  <r>
    <x v="2"/>
    <x v="31"/>
    <x v="7"/>
    <x v="1"/>
    <x v="0"/>
    <x v="34"/>
    <x v="34"/>
    <n v="124"/>
    <n v="154.06"/>
    <n v="90.93"/>
    <n v="11275.320000000002"/>
    <n v="19103.439999999999"/>
    <n v="7828.1199999999972"/>
    <n v="1565.6239999999996"/>
    <n v="6262.4959999999974"/>
    <s v="No Salary Increase"/>
  </r>
  <r>
    <x v="4"/>
    <x v="32"/>
    <x v="4"/>
    <x v="0"/>
    <x v="0"/>
    <x v="35"/>
    <x v="35"/>
    <n v="4168"/>
    <n v="109.28"/>
    <n v="35.840000000000003"/>
    <n v="149381.12000000002"/>
    <n v="455479.03999999998"/>
    <n v="306097.91999999993"/>
    <n v="61219.583999999988"/>
    <n v="244878.33599999995"/>
    <s v="No Salary Increase"/>
  </r>
  <r>
    <x v="2"/>
    <x v="33"/>
    <x v="4"/>
    <x v="1"/>
    <x v="3"/>
    <x v="36"/>
    <x v="36"/>
    <n v="8263"/>
    <n v="109.28"/>
    <n v="35.840000000000003"/>
    <n v="296145.92000000004"/>
    <n v="902980.64"/>
    <n v="606834.72"/>
    <n v="121366.944"/>
    <n v="485467.77599999995"/>
    <s v="No Salary Increase"/>
  </r>
  <r>
    <x v="2"/>
    <x v="34"/>
    <x v="8"/>
    <x v="0"/>
    <x v="2"/>
    <x v="37"/>
    <x v="37"/>
    <n v="4901"/>
    <n v="81.73"/>
    <n v="56.67"/>
    <n v="277739.67"/>
    <n v="400558.73000000004"/>
    <n v="122819.06000000006"/>
    <n v="24563.812000000013"/>
    <n v="98255.248000000051"/>
    <s v="No Salary Increase"/>
  </r>
  <r>
    <x v="1"/>
    <x v="35"/>
    <x v="4"/>
    <x v="1"/>
    <x v="1"/>
    <x v="38"/>
    <x v="38"/>
    <n v="1673"/>
    <n v="109.28"/>
    <n v="35.840000000000003"/>
    <n v="59960.320000000007"/>
    <n v="182825.44"/>
    <n v="122865.12"/>
    <n v="24573.024000000001"/>
    <n v="98292.09599999999"/>
    <s v="No Salary Increase"/>
  </r>
  <r>
    <x v="4"/>
    <x v="17"/>
    <x v="9"/>
    <x v="0"/>
    <x v="2"/>
    <x v="39"/>
    <x v="39"/>
    <n v="5430"/>
    <n v="47.45"/>
    <n v="31.79"/>
    <n v="172619.69999999998"/>
    <n v="257653.50000000003"/>
    <n v="85033.800000000047"/>
    <n v="17006.760000000009"/>
    <n v="68027.040000000037"/>
    <s v="No Salary Increase"/>
  </r>
  <r>
    <x v="5"/>
    <x v="36"/>
    <x v="10"/>
    <x v="1"/>
    <x v="3"/>
    <x v="40"/>
    <x v="40"/>
    <n v="5908"/>
    <n v="421.89"/>
    <n v="364.69"/>
    <n v="2154588.52"/>
    <n v="2492526.12"/>
    <n v="337937.60000000009"/>
    <n v="67587.520000000019"/>
    <n v="270350.08000000007"/>
    <s v="No Salary Increase"/>
  </r>
  <r>
    <x v="1"/>
    <x v="37"/>
    <x v="2"/>
    <x v="1"/>
    <x v="0"/>
    <x v="41"/>
    <x v="41"/>
    <n v="1273"/>
    <n v="255.28"/>
    <n v="159.41999999999999"/>
    <n v="202941.65999999997"/>
    <n v="324971.44"/>
    <n v="122029.78000000003"/>
    <n v="24405.956000000006"/>
    <n v="97623.824000000022"/>
    <s v="No Salary Increase"/>
  </r>
  <r>
    <x v="0"/>
    <x v="0"/>
    <x v="11"/>
    <x v="1"/>
    <x v="3"/>
    <x v="42"/>
    <x v="42"/>
    <n v="2225"/>
    <n v="152.58000000000001"/>
    <n v="97.44"/>
    <n v="216804"/>
    <n v="339490.5"/>
    <n v="122686.5"/>
    <n v="24537.300000000003"/>
    <n v="98149.2"/>
    <s v="No Salary Increase"/>
  </r>
  <r>
    <x v="5"/>
    <x v="38"/>
    <x v="6"/>
    <x v="1"/>
    <x v="0"/>
    <x v="43"/>
    <x v="43"/>
    <n v="2187"/>
    <n v="9.33"/>
    <n v="6.92"/>
    <n v="15134.039999999999"/>
    <n v="20404.71"/>
    <n v="5270.67"/>
    <n v="1054.134"/>
    <n v="4216.5360000000001"/>
    <s v="No Salary Increase"/>
  </r>
  <r>
    <x v="1"/>
    <x v="39"/>
    <x v="8"/>
    <x v="1"/>
    <x v="3"/>
    <x v="44"/>
    <x v="44"/>
    <n v="5070"/>
    <n v="81.73"/>
    <n v="56.67"/>
    <n v="287316.90000000002"/>
    <n v="414371.10000000003"/>
    <n v="127054.20000000001"/>
    <n v="25410.840000000004"/>
    <n v="101643.36000000002"/>
    <s v="No Salary Increase"/>
  </r>
  <r>
    <x v="1"/>
    <x v="40"/>
    <x v="1"/>
    <x v="1"/>
    <x v="0"/>
    <x v="45"/>
    <x v="45"/>
    <n v="1815"/>
    <n v="437.2"/>
    <n v="263.33"/>
    <n v="477943.94999999995"/>
    <n v="793518"/>
    <n v="315574.05000000005"/>
    <n v="63114.810000000012"/>
    <n v="252459.24000000005"/>
    <s v="No Salary Increase"/>
  </r>
  <r>
    <x v="5"/>
    <x v="41"/>
    <x v="6"/>
    <x v="1"/>
    <x v="1"/>
    <x v="46"/>
    <x v="46"/>
    <n v="5398"/>
    <n v="9.33"/>
    <n v="6.92"/>
    <n v="37354.159999999996"/>
    <n v="50363.340000000004"/>
    <n v="13009.180000000008"/>
    <n v="2601.8360000000016"/>
    <n v="10407.344000000006"/>
    <s v="No Salary Increase"/>
  </r>
  <r>
    <x v="4"/>
    <x v="42"/>
    <x v="6"/>
    <x v="1"/>
    <x v="3"/>
    <x v="47"/>
    <x v="47"/>
    <n v="5822"/>
    <n v="9.33"/>
    <n v="6.92"/>
    <n v="40288.239999999998"/>
    <n v="54319.26"/>
    <n v="14031.020000000004"/>
    <n v="2806.2040000000011"/>
    <n v="11224.816000000003"/>
    <s v="No Salary Increase"/>
  </r>
  <r>
    <x v="1"/>
    <x v="14"/>
    <x v="9"/>
    <x v="0"/>
    <x v="2"/>
    <x v="48"/>
    <x v="48"/>
    <n v="5124"/>
    <n v="47.45"/>
    <n v="31.79"/>
    <n v="162891.96"/>
    <n v="243133.80000000002"/>
    <n v="80241.840000000026"/>
    <n v="16048.368000000006"/>
    <n v="64193.472000000023"/>
    <s v="No Salary Increase"/>
  </r>
  <r>
    <x v="4"/>
    <x v="43"/>
    <x v="0"/>
    <x v="0"/>
    <x v="3"/>
    <x v="49"/>
    <x v="49"/>
    <n v="2370"/>
    <n v="668.27"/>
    <n v="502.54"/>
    <n v="1191019.8"/>
    <n v="1583799.9"/>
    <n v="392780.09999999986"/>
    <n v="78556.019999999975"/>
    <n v="314224.0799999999"/>
    <s v="No Salary Increase"/>
  </r>
  <r>
    <x v="4"/>
    <x v="44"/>
    <x v="8"/>
    <x v="0"/>
    <x v="2"/>
    <x v="50"/>
    <x v="50"/>
    <n v="2125"/>
    <n v="81.73"/>
    <n v="56.67"/>
    <n v="120423.75"/>
    <n v="173676.25"/>
    <n v="53252.5"/>
    <n v="10650.5"/>
    <n v="42602"/>
    <s v="No Salary Increase"/>
  </r>
  <r>
    <x v="5"/>
    <x v="45"/>
    <x v="3"/>
    <x v="1"/>
    <x v="2"/>
    <x v="51"/>
    <x v="51"/>
    <n v="2924"/>
    <n v="651.21"/>
    <n v="524.96"/>
    <n v="1534983.04"/>
    <n v="1904138.04"/>
    <n v="369155"/>
    <n v="73831"/>
    <n v="295324"/>
    <s v="No Salary Increase"/>
  </r>
  <r>
    <x v="4"/>
    <x v="5"/>
    <x v="11"/>
    <x v="1"/>
    <x v="1"/>
    <x v="52"/>
    <x v="52"/>
    <n v="7327"/>
    <n v="152.58000000000001"/>
    <n v="97.44"/>
    <n v="713942.88"/>
    <n v="1117953.6600000001"/>
    <n v="404010.78000000014"/>
    <n v="80802.156000000032"/>
    <n v="323208.62400000013"/>
    <s v="No Salary Increase"/>
  </r>
  <r>
    <x v="0"/>
    <x v="46"/>
    <x v="8"/>
    <x v="0"/>
    <x v="3"/>
    <x v="53"/>
    <x v="53"/>
    <n v="6409"/>
    <n v="81.73"/>
    <n v="56.67"/>
    <n v="363198.03"/>
    <n v="523807.57"/>
    <n v="160609.53999999998"/>
    <n v="32121.907999999996"/>
    <n v="128487.63199999998"/>
    <s v="No Salary Increase"/>
  </r>
  <r>
    <x v="3"/>
    <x v="47"/>
    <x v="6"/>
    <x v="1"/>
    <x v="3"/>
    <x v="54"/>
    <x v="54"/>
    <n v="3784"/>
    <n v="9.33"/>
    <n v="6.92"/>
    <n v="26185.279999999999"/>
    <n v="35304.720000000001"/>
    <n v="9119.4400000000023"/>
    <n v="1823.8880000000006"/>
    <n v="7295.5520000000015"/>
    <s v="No Salary Increase"/>
  </r>
  <r>
    <x v="4"/>
    <x v="43"/>
    <x v="10"/>
    <x v="1"/>
    <x v="1"/>
    <x v="55"/>
    <x v="55"/>
    <n v="4767"/>
    <n v="421.89"/>
    <n v="364.69"/>
    <n v="1738477.23"/>
    <n v="2011149.63"/>
    <n v="272672.39999999991"/>
    <n v="54534.479999999981"/>
    <n v="218137.91999999993"/>
    <s v="No Salary Increase"/>
  </r>
  <r>
    <x v="1"/>
    <x v="35"/>
    <x v="3"/>
    <x v="1"/>
    <x v="1"/>
    <x v="56"/>
    <x v="56"/>
    <n v="3987"/>
    <n v="651.21"/>
    <n v="524.96"/>
    <n v="2093015.5200000003"/>
    <n v="2596374.27"/>
    <n v="503358.74999999977"/>
    <n v="100671.74999999996"/>
    <n v="402686.99999999983"/>
    <s v="No Salary Increase"/>
  </r>
  <r>
    <x v="4"/>
    <x v="48"/>
    <x v="8"/>
    <x v="1"/>
    <x v="0"/>
    <x v="57"/>
    <x v="57"/>
    <n v="3015"/>
    <n v="81.73"/>
    <n v="56.67"/>
    <n v="170860.05000000002"/>
    <n v="246415.95"/>
    <n v="75555.899999999994"/>
    <n v="15111.18"/>
    <n v="60444.719999999994"/>
    <s v="No Salary Increase"/>
  </r>
  <r>
    <x v="4"/>
    <x v="43"/>
    <x v="5"/>
    <x v="0"/>
    <x v="0"/>
    <x v="58"/>
    <x v="58"/>
    <n v="2117"/>
    <n v="205.7"/>
    <n v="117.11"/>
    <n v="247921.87"/>
    <n v="435466.89999999997"/>
    <n v="187545.02999999997"/>
    <n v="37509.005999999994"/>
    <n v="150036.02399999998"/>
    <s v="No Salary Increase"/>
  </r>
  <r>
    <x v="1"/>
    <x v="49"/>
    <x v="7"/>
    <x v="1"/>
    <x v="0"/>
    <x v="59"/>
    <x v="59"/>
    <n v="171"/>
    <n v="154.06"/>
    <n v="90.93"/>
    <n v="15549.03"/>
    <n v="26344.260000000002"/>
    <n v="10795.230000000001"/>
    <n v="2159.0460000000003"/>
    <n v="8636.1840000000011"/>
    <s v="No Salary Increase"/>
  </r>
  <r>
    <x v="2"/>
    <x v="2"/>
    <x v="4"/>
    <x v="1"/>
    <x v="0"/>
    <x v="60"/>
    <x v="60"/>
    <n v="5930"/>
    <n v="109.28"/>
    <n v="35.840000000000003"/>
    <n v="212531.20000000001"/>
    <n v="648030.4"/>
    <n v="435499.2"/>
    <n v="87099.840000000011"/>
    <n v="348399.35999999999"/>
    <s v="No Salary Increase"/>
  </r>
  <r>
    <x v="4"/>
    <x v="50"/>
    <x v="5"/>
    <x v="0"/>
    <x v="0"/>
    <x v="61"/>
    <x v="61"/>
    <n v="962"/>
    <n v="205.7"/>
    <n v="117.11"/>
    <n v="112659.81999999999"/>
    <n v="197883.4"/>
    <n v="85223.58"/>
    <n v="17044.716"/>
    <n v="68178.864000000001"/>
    <s v="No Salary Increase"/>
  </r>
  <r>
    <x v="1"/>
    <x v="1"/>
    <x v="8"/>
    <x v="1"/>
    <x v="1"/>
    <x v="62"/>
    <x v="62"/>
    <n v="273"/>
    <n v="81.73"/>
    <n v="56.67"/>
    <n v="15470.91"/>
    <n v="22312.29"/>
    <n v="6841.380000000001"/>
    <n v="1368.2760000000003"/>
    <n v="5473.1040000000012"/>
    <s v="No Salary Increase"/>
  </r>
  <r>
    <x v="1"/>
    <x v="51"/>
    <x v="4"/>
    <x v="0"/>
    <x v="2"/>
    <x v="63"/>
    <x v="63"/>
    <n v="7842"/>
    <n v="109.28"/>
    <n v="35.840000000000003"/>
    <n v="281057.28000000003"/>
    <n v="856973.76"/>
    <n v="575916.48"/>
    <n v="115183.296"/>
    <n v="460733.18400000001"/>
    <s v="No Salary Increase"/>
  </r>
  <r>
    <x v="4"/>
    <x v="52"/>
    <x v="3"/>
    <x v="0"/>
    <x v="2"/>
    <x v="64"/>
    <x v="64"/>
    <n v="1266"/>
    <n v="651.21"/>
    <n v="524.96"/>
    <n v="664599.3600000001"/>
    <n v="824431.8600000001"/>
    <n v="159832.5"/>
    <n v="31966.5"/>
    <n v="127866"/>
    <s v="No Salary Increase"/>
  </r>
  <r>
    <x v="1"/>
    <x v="53"/>
    <x v="4"/>
    <x v="1"/>
    <x v="2"/>
    <x v="65"/>
    <x v="65"/>
    <n v="2269"/>
    <n v="109.28"/>
    <n v="35.840000000000003"/>
    <n v="81320.960000000006"/>
    <n v="247956.32"/>
    <n v="166635.35999999999"/>
    <n v="33327.072"/>
    <n v="133308.288"/>
    <s v="No Salary Increase"/>
  </r>
  <r>
    <x v="4"/>
    <x v="54"/>
    <x v="6"/>
    <x v="1"/>
    <x v="3"/>
    <x v="66"/>
    <x v="66"/>
    <n v="9606"/>
    <n v="9.33"/>
    <n v="6.92"/>
    <n v="66473.52"/>
    <n v="89623.98"/>
    <n v="23150.459999999992"/>
    <n v="4630.0919999999987"/>
    <n v="18520.367999999995"/>
    <s v="No Salary Increase"/>
  </r>
  <r>
    <x v="3"/>
    <x v="55"/>
    <x v="5"/>
    <x v="1"/>
    <x v="1"/>
    <x v="67"/>
    <x v="67"/>
    <n v="4063"/>
    <n v="205.7"/>
    <n v="117.11"/>
    <n v="475817.93"/>
    <n v="835759.1"/>
    <n v="359941.17"/>
    <n v="71988.233999999997"/>
    <n v="287952.93599999999"/>
    <s v="No Salary Increase"/>
  </r>
  <r>
    <x v="4"/>
    <x v="56"/>
    <x v="3"/>
    <x v="0"/>
    <x v="1"/>
    <x v="68"/>
    <x v="68"/>
    <n v="3457"/>
    <n v="651.21"/>
    <n v="524.96"/>
    <n v="1814786.7200000002"/>
    <n v="2251232.9700000002"/>
    <n v="436446.25"/>
    <n v="87289.25"/>
    <n v="349157"/>
    <s v="No Salary Increase"/>
  </r>
  <r>
    <x v="4"/>
    <x v="26"/>
    <x v="6"/>
    <x v="0"/>
    <x v="0"/>
    <x v="69"/>
    <x v="69"/>
    <n v="7637"/>
    <n v="9.33"/>
    <n v="6.92"/>
    <n v="52848.04"/>
    <n v="71253.210000000006"/>
    <n v="18405.170000000006"/>
    <n v="3681.0340000000015"/>
    <n v="14724.136000000004"/>
    <s v="No Salary Increase"/>
  </r>
  <r>
    <x v="4"/>
    <x v="57"/>
    <x v="4"/>
    <x v="1"/>
    <x v="2"/>
    <x v="70"/>
    <x v="70"/>
    <n v="3482"/>
    <n v="109.28"/>
    <n v="35.840000000000003"/>
    <n v="124794.88"/>
    <n v="380512.96"/>
    <n v="255718.08000000002"/>
    <n v="51143.616000000009"/>
    <n v="204574.46400000001"/>
    <s v="No Salary Increase"/>
  </r>
  <r>
    <x v="1"/>
    <x v="58"/>
    <x v="1"/>
    <x v="0"/>
    <x v="0"/>
    <x v="71"/>
    <x v="71"/>
    <n v="2847"/>
    <n v="437.2"/>
    <n v="263.33"/>
    <n v="749700.51"/>
    <n v="1244708.3999999999"/>
    <n v="495007.8899999999"/>
    <n v="99001.57799999998"/>
    <n v="396006.31199999992"/>
    <s v="No Salary Increase"/>
  </r>
  <r>
    <x v="1"/>
    <x v="59"/>
    <x v="0"/>
    <x v="1"/>
    <x v="3"/>
    <x v="72"/>
    <x v="72"/>
    <n v="282"/>
    <n v="668.27"/>
    <n v="502.54"/>
    <n v="141716.28"/>
    <n v="188452.13999999998"/>
    <n v="46735.859999999986"/>
    <n v="9347.1719999999968"/>
    <n v="37388.687999999987"/>
    <s v="No Salary Increase"/>
  </r>
  <r>
    <x v="5"/>
    <x v="45"/>
    <x v="5"/>
    <x v="0"/>
    <x v="0"/>
    <x v="73"/>
    <x v="73"/>
    <n v="682"/>
    <n v="205.7"/>
    <n v="117.11"/>
    <n v="79869.02"/>
    <n v="140287.4"/>
    <n v="60418.37999999999"/>
    <n v="12083.675999999999"/>
    <n v="48334.703999999991"/>
    <s v="No Salary Increase"/>
  </r>
  <r>
    <x v="1"/>
    <x v="60"/>
    <x v="2"/>
    <x v="1"/>
    <x v="3"/>
    <x v="74"/>
    <x v="74"/>
    <n v="4750"/>
    <n v="255.28"/>
    <n v="159.41999999999999"/>
    <n v="757244.99999999988"/>
    <n v="1212580"/>
    <n v="455335.00000000012"/>
    <n v="91067.000000000029"/>
    <n v="364268.00000000012"/>
    <s v="No Salary Increase"/>
  </r>
  <r>
    <x v="3"/>
    <x v="61"/>
    <x v="4"/>
    <x v="0"/>
    <x v="0"/>
    <x v="75"/>
    <x v="19"/>
    <n v="6116"/>
    <n v="109.28"/>
    <n v="35.840000000000003"/>
    <n v="219197.44000000003"/>
    <n v="668356.48"/>
    <n v="449159.03999999992"/>
    <n v="89831.80799999999"/>
    <n v="359327.23199999996"/>
    <s v="No Salary Increase"/>
  </r>
  <r>
    <x v="0"/>
    <x v="62"/>
    <x v="1"/>
    <x v="0"/>
    <x v="0"/>
    <x v="76"/>
    <x v="75"/>
    <n v="1705"/>
    <n v="437.2"/>
    <n v="263.33"/>
    <n v="448977.64999999997"/>
    <n v="745426"/>
    <n v="296448.35000000003"/>
    <n v="59289.670000000013"/>
    <n v="237158.68000000002"/>
    <s v="No Salary Increase"/>
  </r>
  <r>
    <x v="4"/>
    <x v="63"/>
    <x v="8"/>
    <x v="0"/>
    <x v="3"/>
    <x v="77"/>
    <x v="76"/>
    <n v="8656"/>
    <n v="81.73"/>
    <n v="56.67"/>
    <n v="490535.52"/>
    <n v="707454.88"/>
    <n v="216919.36"/>
    <n v="43383.872000000003"/>
    <n v="173535.48799999998"/>
    <s v="No Salary Increase"/>
  </r>
  <r>
    <x v="0"/>
    <x v="64"/>
    <x v="4"/>
    <x v="0"/>
    <x v="1"/>
    <x v="78"/>
    <x v="77"/>
    <n v="5498"/>
    <n v="109.28"/>
    <n v="35.840000000000003"/>
    <n v="197048.32000000001"/>
    <n v="600821.44000000006"/>
    <n v="403773.12000000005"/>
    <n v="80754.624000000011"/>
    <n v="323018.49600000004"/>
    <s v="No Salary Increase"/>
  </r>
  <r>
    <x v="4"/>
    <x v="65"/>
    <x v="4"/>
    <x v="0"/>
    <x v="3"/>
    <x v="79"/>
    <x v="78"/>
    <n v="7342"/>
    <n v="109.28"/>
    <n v="35.840000000000003"/>
    <n v="263137.28000000003"/>
    <n v="802333.76"/>
    <n v="539196.48"/>
    <n v="107839.296"/>
    <n v="431357.18400000001"/>
    <s v="No Salary Increase"/>
  </r>
  <r>
    <x v="3"/>
    <x v="61"/>
    <x v="6"/>
    <x v="1"/>
    <x v="3"/>
    <x v="80"/>
    <x v="79"/>
    <n v="673"/>
    <n v="9.33"/>
    <n v="6.92"/>
    <n v="4657.16"/>
    <n v="6279.09"/>
    <n v="1621.9300000000003"/>
    <n v="324.38600000000008"/>
    <n v="1297.5440000000003"/>
    <s v="No Salary Increase"/>
  </r>
  <r>
    <x v="4"/>
    <x v="66"/>
    <x v="9"/>
    <x v="1"/>
    <x v="2"/>
    <x v="81"/>
    <x v="80"/>
    <n v="5741"/>
    <n v="47.45"/>
    <n v="31.79"/>
    <n v="182506.38999999998"/>
    <n v="272410.45"/>
    <n v="89904.060000000027"/>
    <n v="17980.812000000005"/>
    <n v="71923.248000000021"/>
    <s v="No Salary Increase"/>
  </r>
  <r>
    <x v="5"/>
    <x v="67"/>
    <x v="9"/>
    <x v="1"/>
    <x v="2"/>
    <x v="82"/>
    <x v="81"/>
    <n v="9379"/>
    <n v="47.45"/>
    <n v="31.79"/>
    <n v="298158.40999999997"/>
    <n v="445033.55000000005"/>
    <n v="146875.14000000007"/>
    <n v="29375.028000000017"/>
    <n v="117500.11200000005"/>
    <s v="No Salary Increase"/>
  </r>
  <r>
    <x v="2"/>
    <x v="68"/>
    <x v="7"/>
    <x v="0"/>
    <x v="2"/>
    <x v="83"/>
    <x v="82"/>
    <n v="3732"/>
    <n v="154.06"/>
    <n v="90.93"/>
    <n v="339350.76"/>
    <n v="574951.92000000004"/>
    <n v="235601.16000000003"/>
    <n v="47120.232000000011"/>
    <n v="188480.92800000001"/>
    <s v="No Salary Increase"/>
  </r>
  <r>
    <x v="3"/>
    <x v="69"/>
    <x v="4"/>
    <x v="1"/>
    <x v="3"/>
    <x v="84"/>
    <x v="83"/>
    <n v="7884"/>
    <n v="109.28"/>
    <n v="35.840000000000003"/>
    <n v="282562.56000000006"/>
    <n v="861563.52"/>
    <n v="579000.96"/>
    <n v="115800.192"/>
    <n v="463200.76799999998"/>
    <s v="No Salary Increase"/>
  </r>
  <r>
    <x v="4"/>
    <x v="70"/>
    <x v="11"/>
    <x v="1"/>
    <x v="3"/>
    <x v="85"/>
    <x v="84"/>
    <n v="4085"/>
    <n v="152.58000000000001"/>
    <n v="97.44"/>
    <n v="398042.39999999997"/>
    <n v="623289.30000000005"/>
    <n v="225246.90000000008"/>
    <n v="45049.380000000019"/>
    <n v="180197.52000000008"/>
    <s v="No Salary Increase"/>
  </r>
  <r>
    <x v="4"/>
    <x v="71"/>
    <x v="7"/>
    <x v="1"/>
    <x v="3"/>
    <x v="86"/>
    <x v="85"/>
    <n v="6457"/>
    <n v="154.06"/>
    <n v="90.93"/>
    <n v="587135.01"/>
    <n v="994765.42"/>
    <n v="407630.41000000003"/>
    <n v="81526.082000000009"/>
    <n v="326104.32800000004"/>
    <s v="No Salary Increase"/>
  </r>
  <r>
    <x v="6"/>
    <x v="19"/>
    <x v="8"/>
    <x v="0"/>
    <x v="3"/>
    <x v="87"/>
    <x v="86"/>
    <n v="6422"/>
    <n v="81.73"/>
    <n v="56.67"/>
    <n v="363934.74"/>
    <n v="524870.06000000006"/>
    <n v="160935.32000000007"/>
    <n v="32187.064000000013"/>
    <n v="128748.25600000005"/>
    <s v="No Salary Increase"/>
  </r>
  <r>
    <x v="4"/>
    <x v="26"/>
    <x v="9"/>
    <x v="0"/>
    <x v="2"/>
    <x v="88"/>
    <x v="87"/>
    <n v="8829"/>
    <n v="47.45"/>
    <n v="31.79"/>
    <n v="280673.90999999997"/>
    <n v="418936.05000000005"/>
    <n v="138262.14000000007"/>
    <n v="27652.428000000014"/>
    <n v="110609.71200000006"/>
    <s v="No Salary Increase"/>
  </r>
  <r>
    <x v="4"/>
    <x v="43"/>
    <x v="2"/>
    <x v="0"/>
    <x v="1"/>
    <x v="89"/>
    <x v="88"/>
    <n v="5559"/>
    <n v="255.28"/>
    <n v="159.41999999999999"/>
    <n v="886215.77999999991"/>
    <n v="1419101.52"/>
    <n v="532885.74000000011"/>
    <n v="106577.14800000003"/>
    <n v="426308.59200000006"/>
    <s v="No Salary Increase"/>
  </r>
  <r>
    <x v="3"/>
    <x v="72"/>
    <x v="6"/>
    <x v="1"/>
    <x v="1"/>
    <x v="90"/>
    <x v="89"/>
    <n v="522"/>
    <n v="9.33"/>
    <n v="6.92"/>
    <n v="3612.24"/>
    <n v="4870.26"/>
    <n v="1258.0200000000004"/>
    <n v="251.6040000000001"/>
    <n v="1006.4160000000004"/>
    <s v="No Salary Increase"/>
  </r>
  <r>
    <x v="1"/>
    <x v="73"/>
    <x v="9"/>
    <x v="0"/>
    <x v="2"/>
    <x v="91"/>
    <x v="90"/>
    <n v="4660"/>
    <n v="47.45"/>
    <n v="31.79"/>
    <n v="148141.4"/>
    <n v="221117"/>
    <n v="72975.600000000006"/>
    <n v="14595.120000000003"/>
    <n v="58380.480000000003"/>
    <s v="No Salary Increase"/>
  </r>
  <r>
    <x v="4"/>
    <x v="42"/>
    <x v="3"/>
    <x v="0"/>
    <x v="0"/>
    <x v="92"/>
    <x v="91"/>
    <n v="948"/>
    <n v="651.21"/>
    <n v="524.96"/>
    <n v="497662.08"/>
    <n v="617347.08000000007"/>
    <n v="119685.00000000006"/>
    <n v="23937.000000000015"/>
    <n v="95748.000000000044"/>
    <s v="No Salary Increase"/>
  </r>
  <r>
    <x v="5"/>
    <x v="45"/>
    <x v="9"/>
    <x v="0"/>
    <x v="0"/>
    <x v="93"/>
    <x v="92"/>
    <n v="9389"/>
    <n v="47.45"/>
    <n v="31.79"/>
    <n v="298476.31"/>
    <n v="445508.05000000005"/>
    <n v="147031.74000000005"/>
    <n v="29406.348000000013"/>
    <n v="117625.39200000004"/>
    <s v="No Salary Increase"/>
  </r>
  <r>
    <x v="3"/>
    <x v="3"/>
    <x v="3"/>
    <x v="1"/>
    <x v="1"/>
    <x v="94"/>
    <x v="93"/>
    <n v="2021"/>
    <n v="651.21"/>
    <n v="524.96"/>
    <n v="1060944.1600000001"/>
    <n v="1316095.4100000001"/>
    <n v="255151.25"/>
    <n v="51030.25"/>
    <n v="204121"/>
    <s v="No Salary Increase"/>
  </r>
  <r>
    <x v="0"/>
    <x v="74"/>
    <x v="9"/>
    <x v="0"/>
    <x v="2"/>
    <x v="95"/>
    <x v="94"/>
    <n v="8156"/>
    <n v="47.45"/>
    <n v="31.79"/>
    <n v="259279.24"/>
    <n v="387002.2"/>
    <n v="127722.96000000002"/>
    <n v="25544.592000000004"/>
    <n v="102178.36800000002"/>
    <s v="No Salary Increase"/>
  </r>
  <r>
    <x v="4"/>
    <x v="42"/>
    <x v="4"/>
    <x v="1"/>
    <x v="1"/>
    <x v="96"/>
    <x v="95"/>
    <n v="888"/>
    <n v="109.28"/>
    <n v="35.840000000000003"/>
    <n v="31825.920000000002"/>
    <n v="97040.639999999999"/>
    <n v="65214.720000000001"/>
    <n v="13042.944000000001"/>
    <n v="52171.775999999998"/>
    <s v="No Salary Increase"/>
  </r>
  <r>
    <x v="2"/>
    <x v="75"/>
    <x v="6"/>
    <x v="0"/>
    <x v="3"/>
    <x v="97"/>
    <x v="96"/>
    <n v="6267"/>
    <n v="9.33"/>
    <n v="6.92"/>
    <n v="43367.64"/>
    <n v="58471.11"/>
    <n v="15103.470000000001"/>
    <n v="3020.6940000000004"/>
    <n v="12082.776000000002"/>
    <s v="No Salary Increase"/>
  </r>
  <r>
    <x v="4"/>
    <x v="56"/>
    <x v="7"/>
    <x v="0"/>
    <x v="2"/>
    <x v="98"/>
    <x v="97"/>
    <n v="1485"/>
    <n v="154.06"/>
    <n v="90.93"/>
    <n v="135031.05000000002"/>
    <n v="228779.1"/>
    <n v="93748.049999999988"/>
    <n v="18749.609999999997"/>
    <n v="74998.439999999988"/>
    <s v="No Salary Increase"/>
  </r>
  <r>
    <x v="6"/>
    <x v="19"/>
    <x v="8"/>
    <x v="0"/>
    <x v="1"/>
    <x v="99"/>
    <x v="98"/>
    <n v="5767"/>
    <n v="81.73"/>
    <n v="56.67"/>
    <n v="326815.89"/>
    <n v="471336.91000000003"/>
    <n v="144521.02000000002"/>
    <n v="28904.204000000005"/>
    <n v="115616.81600000002"/>
    <s v="No Salary Increa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 firstHeaderRow="0" firstDataRow="1" firstDataCol="0"/>
  <pivotFields count="16">
    <pivotField showAll="0">
      <items count="8">
        <item x="2"/>
        <item x="5"/>
        <item x="0"/>
        <item x="1"/>
        <item x="3"/>
        <item x="6"/>
        <item x="4"/>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dataField="1" showAll="0"/>
    <pivotField numFmtId="2" showAll="0"/>
    <pivotField numFmtId="2" showAll="0"/>
    <pivotField dataField="1" numFmtId="164" showAll="0"/>
    <pivotField dataField="1" numFmtId="164" showAll="0"/>
    <pivotField numFmtId="164" showAll="0"/>
    <pivotField dataField="1" numFmtId="164" showAll="0"/>
    <pivotField dataField="1" numFmtId="164" showAll="0"/>
    <pivotField showAll="0"/>
  </pivotFields>
  <rowItems count="1">
    <i/>
  </rowItems>
  <colFields count="1">
    <field x="-2"/>
  </colFields>
  <colItems count="5">
    <i>
      <x/>
    </i>
    <i i="1">
      <x v="1"/>
    </i>
    <i i="2">
      <x v="2"/>
    </i>
    <i i="3">
      <x v="3"/>
    </i>
    <i i="4">
      <x v="4"/>
    </i>
  </colItems>
  <dataFields count="5">
    <dataField name="Sum of Units Sold" fld="7" baseField="0" baseItem="0" numFmtId="166"/>
    <dataField name="Sum of Total Cost" fld="10" baseField="0" baseItem="0" numFmtId="167"/>
    <dataField name="Sum of Total Price" fld="11" baseField="0" baseItem="0" numFmtId="167"/>
    <dataField name="Sum of Tax" fld="13" baseField="0" baseItem="0" numFmtId="167"/>
    <dataField name="Sum of Net Profit" fld="14" baseField="0" baseItem="0" numFmtId="167"/>
  </dataFields>
  <formats count="11">
    <format dxfId="20">
      <pivotArea outline="0" collapsedLevelsAreSubtotals="1" fieldPosition="0">
        <references count="1">
          <reference field="4294967294" count="1" selected="0">
            <x v="0"/>
          </reference>
        </references>
      </pivotArea>
    </format>
    <format dxfId="19">
      <pivotArea outline="0" collapsedLevelsAreSubtotals="1" fieldPosition="0">
        <references count="1">
          <reference field="4294967294" count="1" selected="0">
            <x v="0"/>
          </reference>
        </references>
      </pivotArea>
    </format>
    <format dxfId="18">
      <pivotArea outline="0" collapsedLevelsAreSubtotals="1" fieldPosition="0">
        <references count="1">
          <reference field="4294967294" count="1" selected="0">
            <x v="0"/>
          </reference>
        </references>
      </pivotArea>
    </format>
    <format dxfId="17">
      <pivotArea outline="0" collapsedLevelsAreSubtotals="1" fieldPosition="0">
        <references count="1">
          <reference field="4294967294" count="1" selected="0">
            <x v="1"/>
          </reference>
        </references>
      </pivotArea>
    </format>
    <format dxfId="16">
      <pivotArea outline="0" collapsedLevelsAreSubtotals="1" fieldPosition="0">
        <references count="1">
          <reference field="4294967294" count="1" selected="0">
            <x v="1"/>
          </reference>
        </references>
      </pivotArea>
    </format>
    <format dxfId="15">
      <pivotArea outline="0" collapsedLevelsAreSubtotals="1" fieldPosition="0">
        <references count="1">
          <reference field="4294967294" count="1" selected="0">
            <x v="2"/>
          </reference>
        </references>
      </pivotArea>
    </format>
    <format dxfId="14">
      <pivotArea outline="0" collapsedLevelsAreSubtotals="1" fieldPosition="0">
        <references count="1">
          <reference field="4294967294" count="1" selected="0">
            <x v="2"/>
          </reference>
        </references>
      </pivotArea>
    </format>
    <format dxfId="13">
      <pivotArea outline="0" collapsedLevelsAreSubtotals="1" fieldPosition="0">
        <references count="1">
          <reference field="4294967294" count="1" selected="0">
            <x v="3"/>
          </reference>
        </references>
      </pivotArea>
    </format>
    <format dxfId="12">
      <pivotArea outline="0" collapsedLevelsAreSubtotals="1" fieldPosition="0">
        <references count="1">
          <reference field="4294967294" count="1" selected="0">
            <x v="3"/>
          </reference>
        </references>
      </pivotArea>
    </format>
    <format dxfId="11">
      <pivotArea outline="0" collapsedLevelsAreSubtotals="1" fieldPosition="0">
        <references count="1">
          <reference field="4294967294" count="1" selected="0">
            <x v="4"/>
          </reference>
        </references>
      </pivotArea>
    </format>
    <format dxfId="10">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C16" firstHeaderRow="0" firstDataRow="1" firstDataCol="1"/>
  <pivotFields count="16">
    <pivotField showAll="0">
      <items count="8">
        <item x="2"/>
        <item x="5"/>
        <item x="0"/>
        <item x="1"/>
        <item x="3"/>
        <item x="6"/>
        <item x="4"/>
        <item t="default"/>
      </items>
    </pivotField>
    <pivotField showAll="0"/>
    <pivotField axis="axisRow" showAll="0" sortType="descending">
      <items count="13">
        <item x="2"/>
        <item x="9"/>
        <item x="5"/>
        <item x="4"/>
        <item x="1"/>
        <item x="6"/>
        <item x="0"/>
        <item x="10"/>
        <item x="3"/>
        <item x="8"/>
        <item x="11"/>
        <item x="7"/>
        <item t="default"/>
      </items>
      <autoSortScope>
        <pivotArea dataOnly="0" outline="0" fieldPosition="0">
          <references count="1">
            <reference field="4294967294" count="1" selected="0">
              <x v="1"/>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dataField="1" showAll="0"/>
    <pivotField numFmtId="2" showAll="0"/>
    <pivotField numFmtId="2" showAll="0"/>
    <pivotField numFmtId="164" showAll="0"/>
    <pivotField numFmtId="164" showAll="0"/>
    <pivotField numFmtId="164" showAll="0"/>
    <pivotField numFmtId="164" showAll="0"/>
    <pivotField dataField="1" numFmtId="164" showAll="0"/>
    <pivotField showAll="0"/>
  </pivotFields>
  <rowFields count="1">
    <field x="2"/>
  </rowFields>
  <rowItems count="13">
    <i>
      <x v="4"/>
    </i>
    <i>
      <x v="6"/>
    </i>
    <i>
      <x v="8"/>
    </i>
    <i>
      <x v="3"/>
    </i>
    <i>
      <x/>
    </i>
    <i>
      <x v="2"/>
    </i>
    <i>
      <x v="11"/>
    </i>
    <i>
      <x v="9"/>
    </i>
    <i>
      <x v="1"/>
    </i>
    <i>
      <x v="10"/>
    </i>
    <i>
      <x v="7"/>
    </i>
    <i>
      <x v="5"/>
    </i>
    <i t="grand">
      <x/>
    </i>
  </rowItems>
  <colFields count="1">
    <field x="-2"/>
  </colFields>
  <colItems count="2">
    <i>
      <x/>
    </i>
    <i i="1">
      <x v="1"/>
    </i>
  </colItems>
  <dataFields count="2">
    <dataField name="Total Units Sold" fld="7" showDataAs="percentOfTotal" baseField="0" baseItem="0" numFmtId="10"/>
    <dataField name="Total Net Profit" fld="14" showDataAs="percentOfTotal" baseField="0" baseItem="0" numFmtId="10"/>
  </dataFields>
  <formats count="2">
    <format dxfId="9">
      <pivotArea collapsedLevelsAreSubtotals="1" fieldPosition="0">
        <references count="1">
          <reference field="2" count="0"/>
        </references>
      </pivotArea>
    </format>
    <format dxfId="8">
      <pivotArea outline="0" fieldPosition="0">
        <references count="1">
          <reference field="4294967294" count="1">
            <x v="1"/>
          </reference>
        </references>
      </pivotArea>
    </format>
  </formats>
  <chartFormats count="4">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6" firstHeaderRow="1" firstDataRow="1" firstDataCol="1"/>
  <pivotFields count="16">
    <pivotField showAll="0">
      <items count="8">
        <item x="2"/>
        <item x="5"/>
        <item x="0"/>
        <item x="1"/>
        <item x="3"/>
        <item x="6"/>
        <item x="4"/>
        <item t="default"/>
      </items>
    </pivotField>
    <pivotField showAll="0"/>
    <pivotField showAll="0"/>
    <pivotField axis="axisRow" dataField="1"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numFmtId="2" showAll="0"/>
    <pivotField numFmtId="2" showAll="0"/>
    <pivotField numFmtId="164" showAll="0"/>
    <pivotField numFmtId="164" showAll="0"/>
    <pivotField numFmtId="164" showAll="0"/>
    <pivotField numFmtId="164" showAll="0"/>
    <pivotField numFmtId="164" showAll="0"/>
    <pivotField showAll="0"/>
  </pivotFields>
  <rowFields count="1">
    <field x="3"/>
  </rowFields>
  <rowItems count="3">
    <i>
      <x/>
    </i>
    <i>
      <x v="1"/>
    </i>
    <i t="grand">
      <x/>
    </i>
  </rowItems>
  <colItems count="1">
    <i/>
  </colItems>
  <dataFields count="1">
    <dataField name="Count of Sales Channel" fld="3" subtotal="count" showDataAs="percentOfTotal" baseField="0" baseItem="0" numFmtId="10"/>
  </dataFields>
  <formats count="1">
    <format dxfId="7">
      <pivotArea collapsedLevelsAreSubtotals="1" fieldPosition="0">
        <references count="1">
          <reference field="3" count="0"/>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3" count="1" selected="0">
            <x v="0"/>
          </reference>
        </references>
      </pivotArea>
    </chartFormat>
    <chartFormat chart="4" format="15">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16">
    <pivotField showAll="0">
      <items count="8">
        <item x="2"/>
        <item x="5"/>
        <item x="0"/>
        <item x="1"/>
        <item x="3"/>
        <item x="6"/>
        <item x="4"/>
        <item t="default"/>
      </items>
    </pivotField>
    <pivotField showAll="0"/>
    <pivotField showAll="0"/>
    <pivotField showAll="0"/>
    <pivotField axis="axisRow" dataField="1" showAll="0">
      <items count="5">
        <item x="2"/>
        <item x="0"/>
        <item x="3"/>
        <item x="1"/>
        <item t="default"/>
      </items>
    </pivotField>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numFmtId="2" showAll="0"/>
    <pivotField numFmtId="2" showAll="0"/>
    <pivotField numFmtId="164" showAll="0"/>
    <pivotField numFmtId="164" showAll="0"/>
    <pivotField numFmtId="164" showAll="0"/>
    <pivotField numFmtId="164" showAll="0"/>
    <pivotField numFmtId="164" showAll="0"/>
    <pivotField showAll="0"/>
  </pivotFields>
  <rowFields count="1">
    <field x="4"/>
  </rowFields>
  <rowItems count="5">
    <i>
      <x/>
    </i>
    <i>
      <x v="1"/>
    </i>
    <i>
      <x v="2"/>
    </i>
    <i>
      <x v="3"/>
    </i>
    <i t="grand">
      <x/>
    </i>
  </rowItems>
  <colItems count="1">
    <i/>
  </colItems>
  <dataFields count="1">
    <dataField name="Count of Order Priority" fld="4" subtotal="count" showDataAs="percentOfTotal" baseField="0" baseItem="0" numFmtId="10"/>
  </dataFields>
  <formats count="1">
    <format dxfId="6">
      <pivotArea collapsedLevelsAreSubtotals="1" fieldPosition="0">
        <references count="1">
          <reference field="4" count="0"/>
        </references>
      </pivotArea>
    </format>
  </format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6" firstHeaderRow="1" firstDataRow="1" firstDataCol="1"/>
  <pivotFields count="16">
    <pivotField showAll="0">
      <items count="8">
        <item x="2"/>
        <item x="5"/>
        <item x="0"/>
        <item x="1"/>
        <item x="3"/>
        <item x="6"/>
        <item x="4"/>
        <item t="default"/>
      </items>
    </pivotField>
    <pivotField showAll="0"/>
    <pivotField showAll="0"/>
    <pivotField showAll="0"/>
    <pivotField showAll="0"/>
    <pivotField axis="axisRow" dataField="1"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numFmtId="2" showAll="0"/>
    <pivotField numFmtId="2" showAll="0"/>
    <pivotField numFmtId="164" showAll="0"/>
    <pivotField numFmtId="164" showAll="0"/>
    <pivotField numFmtId="164" showAll="0"/>
    <pivotField numFmtId="164" showAll="0"/>
    <pivotField numFmtId="164" showAll="0"/>
    <pivotField showAll="0"/>
  </pivotFields>
  <rowFields count="1">
    <field x="5"/>
  </rowFields>
  <rowItems count="13">
    <i>
      <x v="1"/>
    </i>
    <i>
      <x v="2"/>
    </i>
    <i>
      <x v="3"/>
    </i>
    <i>
      <x v="4"/>
    </i>
    <i>
      <x v="5"/>
    </i>
    <i>
      <x v="6"/>
    </i>
    <i>
      <x v="7"/>
    </i>
    <i>
      <x v="8"/>
    </i>
    <i>
      <x v="9"/>
    </i>
    <i>
      <x v="10"/>
    </i>
    <i>
      <x v="11"/>
    </i>
    <i>
      <x v="12"/>
    </i>
    <i t="grand">
      <x/>
    </i>
  </rowItems>
  <colItems count="1">
    <i/>
  </colItems>
  <dataFields count="1">
    <dataField name="Count of Order Date" fld="5" subtotal="count"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6" firstHeaderRow="1" firstDataRow="1" firstDataCol="1"/>
  <pivotFields count="16">
    <pivotField showAll="0">
      <items count="8">
        <item x="2"/>
        <item x="5"/>
        <item x="0"/>
        <item x="1"/>
        <item x="3"/>
        <item x="6"/>
        <item x="4"/>
        <item t="default"/>
      </items>
    </pivotField>
    <pivotField showAll="0"/>
    <pivotField showAll="0"/>
    <pivotField showAll="0"/>
    <pivotField showAll="0"/>
    <pivotField numFmtId="14" showAll="0">
      <items count="15">
        <item h="1" x="0"/>
        <item x="1"/>
        <item x="2"/>
        <item x="3"/>
        <item x="4"/>
        <item x="5"/>
        <item x="6"/>
        <item x="7"/>
        <item x="8"/>
        <item x="9"/>
        <item x="10"/>
        <item x="11"/>
        <item x="12"/>
        <item h="1" x="13"/>
        <item t="default"/>
      </items>
    </pivotField>
    <pivotField axis="axisRow" dataField="1" numFmtId="14" showAll="0">
      <items count="15">
        <item x="0"/>
        <item x="1"/>
        <item x="2"/>
        <item x="3"/>
        <item x="4"/>
        <item x="5"/>
        <item x="6"/>
        <item x="7"/>
        <item x="8"/>
        <item x="9"/>
        <item x="10"/>
        <item x="11"/>
        <item x="12"/>
        <item x="13"/>
        <item t="default"/>
      </items>
    </pivotField>
    <pivotField showAll="0"/>
    <pivotField numFmtId="2" showAll="0"/>
    <pivotField numFmtId="2" showAll="0"/>
    <pivotField numFmtId="164" showAll="0"/>
    <pivotField numFmtId="164" showAll="0"/>
    <pivotField numFmtId="164" showAll="0"/>
    <pivotField numFmtId="164" showAll="0"/>
    <pivotField numFmtId="164" showAll="0"/>
    <pivotField showAll="0"/>
  </pivotFields>
  <rowFields count="1">
    <field x="6"/>
  </rowFields>
  <rowItems count="13">
    <i>
      <x v="1"/>
    </i>
    <i>
      <x v="2"/>
    </i>
    <i>
      <x v="3"/>
    </i>
    <i>
      <x v="4"/>
    </i>
    <i>
      <x v="5"/>
    </i>
    <i>
      <x v="6"/>
    </i>
    <i>
      <x v="7"/>
    </i>
    <i>
      <x v="8"/>
    </i>
    <i>
      <x v="9"/>
    </i>
    <i>
      <x v="10"/>
    </i>
    <i>
      <x v="11"/>
    </i>
    <i>
      <x v="12"/>
    </i>
    <i t="grand">
      <x/>
    </i>
  </rowItems>
  <colItems count="1">
    <i/>
  </colItems>
  <dataFields count="1">
    <dataField name="Count of Ship Date" fld="6" subtotal="count"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6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16">
    <pivotField showAll="0">
      <items count="8">
        <item x="2"/>
        <item x="5"/>
        <item x="0"/>
        <item x="1"/>
        <item x="3"/>
        <item x="6"/>
        <item x="4"/>
        <item t="default"/>
      </items>
    </pivotField>
    <pivotField showAll="0"/>
    <pivotField showAll="0"/>
    <pivotField showAll="0"/>
    <pivotField showAll="0"/>
    <pivotField numFmtId="14" showAll="0"/>
    <pivotField numFmtId="14" showAll="0"/>
    <pivotField showAll="0"/>
    <pivotField numFmtId="2" showAll="0"/>
    <pivotField numFmtId="2" showAll="0"/>
    <pivotField numFmtId="164" showAll="0"/>
    <pivotField numFmtId="164" showAll="0"/>
    <pivotField numFmtId="164" showAll="0"/>
    <pivotField numFmtId="164" showAll="0"/>
    <pivotField numFmtId="164"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7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16">
    <pivotField showAll="0">
      <items count="8">
        <item x="2"/>
        <item x="5"/>
        <item x="0"/>
        <item x="1"/>
        <item x="3"/>
        <item x="6"/>
        <item x="4"/>
        <item t="default"/>
      </items>
    </pivotField>
    <pivotField axis="axisRow" showAll="0" measureFilter="1" sortType="ascending">
      <items count="77">
        <item x="53"/>
        <item x="11"/>
        <item x="45"/>
        <item x="58"/>
        <item x="3"/>
        <item x="33"/>
        <item x="64"/>
        <item x="15"/>
        <item x="35"/>
        <item x="28"/>
        <item x="17"/>
        <item x="32"/>
        <item x="50"/>
        <item x="46"/>
        <item x="57"/>
        <item x="66"/>
        <item x="5"/>
        <item x="36"/>
        <item x="67"/>
        <item x="16"/>
        <item x="40"/>
        <item x="63"/>
        <item x="24"/>
        <item x="62"/>
        <item x="0"/>
        <item x="4"/>
        <item x="22"/>
        <item x="71"/>
        <item x="41"/>
        <item x="72"/>
        <item x="31"/>
        <item x="68"/>
        <item x="69"/>
        <item x="54"/>
        <item x="61"/>
        <item x="18"/>
        <item x="51"/>
        <item x="65"/>
        <item x="75"/>
        <item x="42"/>
        <item x="52"/>
        <item x="19"/>
        <item x="39"/>
        <item x="20"/>
        <item x="34"/>
        <item x="23"/>
        <item x="2"/>
        <item x="38"/>
        <item x="74"/>
        <item x="48"/>
        <item x="14"/>
        <item x="6"/>
        <item x="37"/>
        <item x="29"/>
        <item x="8"/>
        <item x="25"/>
        <item x="10"/>
        <item x="7"/>
        <item x="60"/>
        <item x="26"/>
        <item x="55"/>
        <item x="30"/>
        <item x="56"/>
        <item x="49"/>
        <item x="73"/>
        <item x="27"/>
        <item x="44"/>
        <item x="21"/>
        <item x="12"/>
        <item x="1"/>
        <item x="47"/>
        <item x="43"/>
        <item x="13"/>
        <item x="9"/>
        <item x="59"/>
        <item x="7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pivotField numFmtId="14" showAll="0"/>
    <pivotField showAll="0"/>
    <pivotField numFmtId="2" showAll="0"/>
    <pivotField numFmtId="2" showAll="0"/>
    <pivotField numFmtId="164" showAll="0"/>
    <pivotField numFmtId="164" showAll="0"/>
    <pivotField numFmtId="164" showAll="0"/>
    <pivotField numFmtId="164" showAll="0"/>
    <pivotField dataField="1" numFmtId="164" showAll="0"/>
    <pivotField showAll="0"/>
  </pivotFields>
  <rowFields count="1">
    <field x="1"/>
  </rowFields>
  <rowItems count="11">
    <i>
      <x v="56"/>
    </i>
    <i>
      <x v="41"/>
    </i>
    <i>
      <x v="69"/>
    </i>
    <i>
      <x v="4"/>
    </i>
    <i>
      <x v="25"/>
    </i>
    <i>
      <x v="24"/>
    </i>
    <i>
      <x v="57"/>
    </i>
    <i>
      <x v="51"/>
    </i>
    <i>
      <x v="46"/>
    </i>
    <i>
      <x v="16"/>
    </i>
    <i t="grand">
      <x/>
    </i>
  </rowItems>
  <colItems count="1">
    <i/>
  </colItems>
  <dataFields count="1">
    <dataField name="Sum of Net Profit" fld="14" showDataAs="percentOfTotal" baseField="0" baseItem="0" numFmtId="1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12" name="PivotTable1"/>
    <pivotTable tabId="4" name="PivotTable2"/>
    <pivotTable tabId="3" name="PivotTable1"/>
    <pivotTable tabId="9" name="PivotTable7"/>
    <pivotTable tabId="6" name="PivotTable4"/>
    <pivotTable tabId="5" name="PivotTable3"/>
    <pivotTable tabId="10" name="PivotTable8"/>
    <pivotTable tabId="13" name="PivotTable2"/>
  </pivotTables>
  <data>
    <tabular pivotCacheId="1">
      <items count="7">
        <i x="2" s="1"/>
        <i x="5" s="1"/>
        <i x="0" s="1"/>
        <i x="1" s="1"/>
        <i x="3"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0000000-0014-0000-FFFF-FFFF02000000}" cache="Slicer_Region" caption="Region" columnCount="4" showCaption="0"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3:E4"/>
  <sheetViews>
    <sheetView workbookViewId="0">
      <selection activeCell="F13" sqref="F13"/>
    </sheetView>
  </sheetViews>
  <sheetFormatPr defaultRowHeight="14.4" x14ac:dyDescent="0.3"/>
  <cols>
    <col min="1" max="1" width="16" customWidth="1"/>
    <col min="2" max="2" width="15.88671875" customWidth="1"/>
    <col min="3" max="3" width="16.33203125" customWidth="1"/>
    <col min="4" max="4" width="12.44140625" bestFit="1" customWidth="1"/>
    <col min="5" max="5" width="15.6640625" customWidth="1"/>
  </cols>
  <sheetData>
    <row r="3" spans="1:5" x14ac:dyDescent="0.3">
      <c r="A3" t="s">
        <v>119</v>
      </c>
      <c r="B3" t="s">
        <v>120</v>
      </c>
      <c r="C3" t="s">
        <v>121</v>
      </c>
      <c r="D3" t="s">
        <v>122</v>
      </c>
      <c r="E3" t="s">
        <v>123</v>
      </c>
    </row>
    <row r="4" spans="1:5" s="3" customFormat="1" x14ac:dyDescent="0.3">
      <c r="A4" s="11">
        <v>512871</v>
      </c>
      <c r="B4" s="12">
        <v>93180569.909999967</v>
      </c>
      <c r="C4" s="12">
        <v>137348768.31</v>
      </c>
      <c r="D4" s="12">
        <v>8833639.679999996</v>
      </c>
      <c r="E4" s="12">
        <v>35334558.719999984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2060"/>
  </sheetPr>
  <dimension ref="A1:W35"/>
  <sheetViews>
    <sheetView showGridLines="0" tabSelected="1" zoomScaleNormal="100" workbookViewId="0">
      <selection activeCell="X1" sqref="X1:XFD1048576"/>
    </sheetView>
  </sheetViews>
  <sheetFormatPr defaultColWidth="0" defaultRowHeight="14.4" customHeight="1" zeroHeight="1" x14ac:dyDescent="0.3"/>
  <cols>
    <col min="1" max="23" width="8.88671875" customWidth="1"/>
    <col min="24" max="16384" width="8.88671875" hidden="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row r="35" hidden="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tint="0.79998168889431442"/>
  </sheetPr>
  <dimension ref="A1:B2"/>
  <sheetViews>
    <sheetView workbookViewId="0">
      <selection activeCell="B2" sqref="B2"/>
    </sheetView>
  </sheetViews>
  <sheetFormatPr defaultRowHeight="14.4" x14ac:dyDescent="0.3"/>
  <sheetData>
    <row r="1" spans="1:2" x14ac:dyDescent="0.3">
      <c r="A1" t="s">
        <v>116</v>
      </c>
      <c r="B1" t="s">
        <v>117</v>
      </c>
    </row>
    <row r="2" spans="1:2" x14ac:dyDescent="0.3">
      <c r="A2" t="s">
        <v>10</v>
      </c>
      <c r="B2" s="5">
        <v>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499984740745262"/>
  </sheetPr>
  <dimension ref="A3:C16"/>
  <sheetViews>
    <sheetView workbookViewId="0">
      <selection activeCell="R22" sqref="R22"/>
    </sheetView>
  </sheetViews>
  <sheetFormatPr defaultRowHeight="14.4" x14ac:dyDescent="0.3"/>
  <cols>
    <col min="1" max="1" width="13.109375" customWidth="1"/>
    <col min="2" max="2" width="14.21875" bestFit="1" customWidth="1"/>
    <col min="3" max="3" width="13.88671875" bestFit="1" customWidth="1"/>
  </cols>
  <sheetData>
    <row r="3" spans="1:3" x14ac:dyDescent="0.3">
      <c r="A3" s="6" t="s">
        <v>124</v>
      </c>
      <c r="B3" t="s">
        <v>142</v>
      </c>
      <c r="C3" t="s">
        <v>143</v>
      </c>
    </row>
    <row r="4" spans="1:3" x14ac:dyDescent="0.3">
      <c r="A4" s="7" t="s">
        <v>48</v>
      </c>
      <c r="B4" s="9">
        <v>0.16323402960978492</v>
      </c>
      <c r="C4" s="8">
        <v>0.32955948368498544</v>
      </c>
    </row>
    <row r="5" spans="1:3" x14ac:dyDescent="0.3">
      <c r="A5" s="7" t="s">
        <v>32</v>
      </c>
      <c r="B5" s="9">
        <v>8.7209064267622857E-2</v>
      </c>
      <c r="C5" s="8">
        <v>0.16782676175444816</v>
      </c>
    </row>
    <row r="6" spans="1:3" x14ac:dyDescent="0.3">
      <c r="A6" s="7" t="s">
        <v>24</v>
      </c>
      <c r="B6" s="9">
        <v>9.1576634280355104E-2</v>
      </c>
      <c r="C6" s="8">
        <v>0.13425007052132787</v>
      </c>
    </row>
    <row r="7" spans="1:3" x14ac:dyDescent="0.3">
      <c r="A7" s="7" t="s">
        <v>42</v>
      </c>
      <c r="B7" s="9">
        <v>0.13894332103004459</v>
      </c>
      <c r="C7" s="8">
        <v>0.11848648098809481</v>
      </c>
    </row>
    <row r="8" spans="1:3" x14ac:dyDescent="0.3">
      <c r="A8" s="7" t="s">
        <v>14</v>
      </c>
      <c r="B8" s="9">
        <v>7.9054967038495058E-2</v>
      </c>
      <c r="C8" s="8">
        <v>8.799642821745704E-2</v>
      </c>
    </row>
    <row r="9" spans="1:3" x14ac:dyDescent="0.3">
      <c r="A9" s="7" t="s">
        <v>19</v>
      </c>
      <c r="B9" s="9">
        <v>5.0455182687264441E-2</v>
      </c>
      <c r="C9" s="8">
        <v>5.1902579526540066E-2</v>
      </c>
    </row>
    <row r="10" spans="1:3" x14ac:dyDescent="0.3">
      <c r="A10" s="7" t="s">
        <v>35</v>
      </c>
      <c r="B10" s="9">
        <v>3.9095601038077799E-2</v>
      </c>
      <c r="C10" s="8">
        <v>2.8659073176052385E-2</v>
      </c>
    </row>
    <row r="11" spans="1:3" x14ac:dyDescent="0.3">
      <c r="A11" s="7" t="s">
        <v>37</v>
      </c>
      <c r="B11" s="9">
        <v>9.4971250080429587E-2</v>
      </c>
      <c r="C11" s="8">
        <v>2.7635776966624028E-2</v>
      </c>
    </row>
    <row r="12" spans="1:3" x14ac:dyDescent="0.3">
      <c r="A12" s="7" t="s">
        <v>50</v>
      </c>
      <c r="B12" s="9">
        <v>0.11056971441161617</v>
      </c>
      <c r="C12" s="8">
        <v>2.010603357550577E-2</v>
      </c>
    </row>
    <row r="13" spans="1:3" x14ac:dyDescent="0.3">
      <c r="A13" s="7" t="s">
        <v>56</v>
      </c>
      <c r="B13" s="9">
        <v>2.658953226054895E-2</v>
      </c>
      <c r="C13" s="8">
        <v>1.702456082066504E-2</v>
      </c>
    </row>
    <row r="14" spans="1:3" x14ac:dyDescent="0.3">
      <c r="A14" s="7" t="s">
        <v>53</v>
      </c>
      <c r="B14" s="9">
        <v>2.0814200841927113E-2</v>
      </c>
      <c r="C14" s="8">
        <v>1.3824652626084925E-2</v>
      </c>
    </row>
    <row r="15" spans="1:3" x14ac:dyDescent="0.3">
      <c r="A15" s="7" t="s">
        <v>28</v>
      </c>
      <c r="B15" s="9">
        <v>9.7486502453833418E-2</v>
      </c>
      <c r="C15" s="8">
        <v>2.7280981422144672E-3</v>
      </c>
    </row>
    <row r="16" spans="1:3" x14ac:dyDescent="0.3">
      <c r="A16" s="7" t="s">
        <v>125</v>
      </c>
      <c r="B16" s="8">
        <v>1</v>
      </c>
      <c r="C16" s="8">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3:B6"/>
  <sheetViews>
    <sheetView workbookViewId="0">
      <selection activeCell="N9" sqref="N9"/>
    </sheetView>
  </sheetViews>
  <sheetFormatPr defaultRowHeight="14.4" x14ac:dyDescent="0.3"/>
  <cols>
    <col min="1" max="1" width="12.5546875" bestFit="1" customWidth="1"/>
    <col min="2" max="2" width="20.5546875" bestFit="1" customWidth="1"/>
  </cols>
  <sheetData>
    <row r="3" spans="1:2" x14ac:dyDescent="0.3">
      <c r="A3" s="6" t="s">
        <v>124</v>
      </c>
      <c r="B3" t="s">
        <v>126</v>
      </c>
    </row>
    <row r="4" spans="1:2" x14ac:dyDescent="0.3">
      <c r="A4" s="7" t="s">
        <v>15</v>
      </c>
      <c r="B4" s="9">
        <v>0.5</v>
      </c>
    </row>
    <row r="5" spans="1:2" x14ac:dyDescent="0.3">
      <c r="A5" s="7" t="s">
        <v>20</v>
      </c>
      <c r="B5" s="9">
        <v>0.5</v>
      </c>
    </row>
    <row r="6" spans="1:2" x14ac:dyDescent="0.3">
      <c r="A6" s="7" t="s">
        <v>125</v>
      </c>
      <c r="B6" s="8">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sheetPr>
  <dimension ref="A3:B8"/>
  <sheetViews>
    <sheetView workbookViewId="0">
      <selection activeCell="H28" sqref="H28"/>
    </sheetView>
  </sheetViews>
  <sheetFormatPr defaultRowHeight="14.4" x14ac:dyDescent="0.3"/>
  <cols>
    <col min="1" max="1" width="12.5546875" bestFit="1" customWidth="1"/>
    <col min="2" max="2" width="20.33203125" bestFit="1" customWidth="1"/>
  </cols>
  <sheetData>
    <row r="3" spans="1:2" x14ac:dyDescent="0.3">
      <c r="A3" s="6" t="s">
        <v>124</v>
      </c>
      <c r="B3" t="s">
        <v>127</v>
      </c>
    </row>
    <row r="4" spans="1:2" x14ac:dyDescent="0.3">
      <c r="A4" s="7" t="s">
        <v>21</v>
      </c>
      <c r="B4" s="9">
        <v>0.22</v>
      </c>
    </row>
    <row r="5" spans="1:2" x14ac:dyDescent="0.3">
      <c r="A5" s="7" t="s">
        <v>16</v>
      </c>
      <c r="B5" s="9">
        <v>0.3</v>
      </c>
    </row>
    <row r="6" spans="1:2" x14ac:dyDescent="0.3">
      <c r="A6" s="7" t="s">
        <v>25</v>
      </c>
      <c r="B6" s="9">
        <v>0.27</v>
      </c>
    </row>
    <row r="7" spans="1:2" x14ac:dyDescent="0.3">
      <c r="A7" s="7" t="s">
        <v>33</v>
      </c>
      <c r="B7" s="9">
        <v>0.21</v>
      </c>
    </row>
    <row r="8" spans="1:2" x14ac:dyDescent="0.3">
      <c r="A8" s="7" t="s">
        <v>125</v>
      </c>
      <c r="B8" s="8">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79998168889431442"/>
  </sheetPr>
  <dimension ref="A3:B16"/>
  <sheetViews>
    <sheetView workbookViewId="0">
      <selection activeCell="L12" sqref="L12"/>
    </sheetView>
  </sheetViews>
  <sheetFormatPr defaultRowHeight="14.4" x14ac:dyDescent="0.3"/>
  <cols>
    <col min="1" max="1" width="12.5546875" bestFit="1" customWidth="1"/>
    <col min="2" max="2" width="18.109375" bestFit="1" customWidth="1"/>
  </cols>
  <sheetData>
    <row r="3" spans="1:2" x14ac:dyDescent="0.3">
      <c r="A3" s="6" t="s">
        <v>124</v>
      </c>
      <c r="B3" t="s">
        <v>140</v>
      </c>
    </row>
    <row r="4" spans="1:2" x14ac:dyDescent="0.3">
      <c r="A4" s="10" t="s">
        <v>135</v>
      </c>
      <c r="B4">
        <v>8</v>
      </c>
    </row>
    <row r="5" spans="1:2" x14ac:dyDescent="0.3">
      <c r="A5" s="10" t="s">
        <v>128</v>
      </c>
      <c r="B5">
        <v>8</v>
      </c>
    </row>
    <row r="6" spans="1:2" x14ac:dyDescent="0.3">
      <c r="A6" s="10" t="s">
        <v>139</v>
      </c>
      <c r="B6">
        <v>4</v>
      </c>
    </row>
    <row r="7" spans="1:2" x14ac:dyDescent="0.3">
      <c r="A7" s="10" t="s">
        <v>136</v>
      </c>
      <c r="B7">
        <v>8</v>
      </c>
    </row>
    <row r="8" spans="1:2" x14ac:dyDescent="0.3">
      <c r="A8" s="10" t="s">
        <v>129</v>
      </c>
      <c r="B8">
        <v>9</v>
      </c>
    </row>
    <row r="9" spans="1:2" x14ac:dyDescent="0.3">
      <c r="A9" s="10" t="s">
        <v>130</v>
      </c>
      <c r="B9">
        <v>10</v>
      </c>
    </row>
    <row r="10" spans="1:2" x14ac:dyDescent="0.3">
      <c r="A10" s="10" t="s">
        <v>131</v>
      </c>
      <c r="B10">
        <v>15</v>
      </c>
    </row>
    <row r="11" spans="1:2" x14ac:dyDescent="0.3">
      <c r="A11" s="10" t="s">
        <v>137</v>
      </c>
      <c r="B11">
        <v>9</v>
      </c>
    </row>
    <row r="12" spans="1:2" x14ac:dyDescent="0.3">
      <c r="A12" s="10" t="s">
        <v>138</v>
      </c>
      <c r="B12">
        <v>5</v>
      </c>
    </row>
    <row r="13" spans="1:2" x14ac:dyDescent="0.3">
      <c r="A13" s="10" t="s">
        <v>132</v>
      </c>
      <c r="B13">
        <v>10</v>
      </c>
    </row>
    <row r="14" spans="1:2" x14ac:dyDescent="0.3">
      <c r="A14" s="10" t="s">
        <v>133</v>
      </c>
      <c r="B14">
        <v>10</v>
      </c>
    </row>
    <row r="15" spans="1:2" x14ac:dyDescent="0.3">
      <c r="A15" s="10" t="s">
        <v>134</v>
      </c>
      <c r="B15">
        <v>4</v>
      </c>
    </row>
    <row r="16" spans="1:2" x14ac:dyDescent="0.3">
      <c r="A16" s="10" t="s">
        <v>125</v>
      </c>
      <c r="B16">
        <v>100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3:B16"/>
  <sheetViews>
    <sheetView workbookViewId="0">
      <selection activeCell="L10" sqref="L10"/>
    </sheetView>
  </sheetViews>
  <sheetFormatPr defaultRowHeight="14.4" x14ac:dyDescent="0.3"/>
  <cols>
    <col min="1" max="1" width="12.5546875" bestFit="1" customWidth="1"/>
    <col min="2" max="2" width="16.88671875" bestFit="1" customWidth="1"/>
  </cols>
  <sheetData>
    <row r="3" spans="1:2" x14ac:dyDescent="0.3">
      <c r="A3" s="6" t="s">
        <v>124</v>
      </c>
      <c r="B3" t="s">
        <v>141</v>
      </c>
    </row>
    <row r="4" spans="1:2" x14ac:dyDescent="0.3">
      <c r="A4" s="10" t="s">
        <v>135</v>
      </c>
      <c r="B4">
        <v>8</v>
      </c>
    </row>
    <row r="5" spans="1:2" x14ac:dyDescent="0.3">
      <c r="A5" s="10" t="s">
        <v>128</v>
      </c>
      <c r="B5">
        <v>9</v>
      </c>
    </row>
    <row r="6" spans="1:2" x14ac:dyDescent="0.3">
      <c r="A6" s="10" t="s">
        <v>139</v>
      </c>
      <c r="B6">
        <v>9</v>
      </c>
    </row>
    <row r="7" spans="1:2" x14ac:dyDescent="0.3">
      <c r="A7" s="10" t="s">
        <v>136</v>
      </c>
      <c r="B7">
        <v>5</v>
      </c>
    </row>
    <row r="8" spans="1:2" x14ac:dyDescent="0.3">
      <c r="A8" s="10" t="s">
        <v>129</v>
      </c>
      <c r="B8">
        <v>9</v>
      </c>
    </row>
    <row r="9" spans="1:2" x14ac:dyDescent="0.3">
      <c r="A9" s="10" t="s">
        <v>130</v>
      </c>
      <c r="B9">
        <v>10</v>
      </c>
    </row>
    <row r="10" spans="1:2" x14ac:dyDescent="0.3">
      <c r="A10" s="10" t="s">
        <v>131</v>
      </c>
      <c r="B10">
        <v>11</v>
      </c>
    </row>
    <row r="11" spans="1:2" x14ac:dyDescent="0.3">
      <c r="A11" s="10" t="s">
        <v>137</v>
      </c>
      <c r="B11">
        <v>6</v>
      </c>
    </row>
    <row r="12" spans="1:2" x14ac:dyDescent="0.3">
      <c r="A12" s="10" t="s">
        <v>138</v>
      </c>
      <c r="B12">
        <v>7</v>
      </c>
    </row>
    <row r="13" spans="1:2" x14ac:dyDescent="0.3">
      <c r="A13" s="10" t="s">
        <v>132</v>
      </c>
      <c r="B13">
        <v>5</v>
      </c>
    </row>
    <row r="14" spans="1:2" x14ac:dyDescent="0.3">
      <c r="A14" s="10" t="s">
        <v>133</v>
      </c>
      <c r="B14">
        <v>13</v>
      </c>
    </row>
    <row r="15" spans="1:2" x14ac:dyDescent="0.3">
      <c r="A15" s="10" t="s">
        <v>134</v>
      </c>
      <c r="B15">
        <v>8</v>
      </c>
    </row>
    <row r="16" spans="1:2" x14ac:dyDescent="0.3">
      <c r="A16" s="10" t="s">
        <v>125</v>
      </c>
      <c r="B16">
        <v>100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39997558519241921"/>
  </sheetPr>
  <dimension ref="A3:C20"/>
  <sheetViews>
    <sheetView workbookViewId="0">
      <selection activeCell="A3" sqref="A3"/>
    </sheetView>
  </sheetViews>
  <sheetFormatPr defaultRowHeight="14.4" x14ac:dyDescent="0.3"/>
  <sheetData>
    <row r="3" spans="1:3" x14ac:dyDescent="0.3">
      <c r="A3" s="13"/>
      <c r="B3" s="14"/>
      <c r="C3" s="15"/>
    </row>
    <row r="4" spans="1:3" x14ac:dyDescent="0.3">
      <c r="A4" s="16"/>
      <c r="B4" s="17"/>
      <c r="C4" s="18"/>
    </row>
    <row r="5" spans="1:3" x14ac:dyDescent="0.3">
      <c r="A5" s="16"/>
      <c r="B5" s="17"/>
      <c r="C5" s="18"/>
    </row>
    <row r="6" spans="1:3" x14ac:dyDescent="0.3">
      <c r="A6" s="16"/>
      <c r="B6" s="17"/>
      <c r="C6" s="18"/>
    </row>
    <row r="7" spans="1:3" x14ac:dyDescent="0.3">
      <c r="A7" s="16"/>
      <c r="B7" s="17"/>
      <c r="C7" s="18"/>
    </row>
    <row r="8" spans="1:3" x14ac:dyDescent="0.3">
      <c r="A8" s="16"/>
      <c r="B8" s="17"/>
      <c r="C8" s="18"/>
    </row>
    <row r="9" spans="1:3" x14ac:dyDescent="0.3">
      <c r="A9" s="16"/>
      <c r="B9" s="17"/>
      <c r="C9" s="18"/>
    </row>
    <row r="10" spans="1:3" x14ac:dyDescent="0.3">
      <c r="A10" s="16"/>
      <c r="B10" s="17"/>
      <c r="C10" s="18"/>
    </row>
    <row r="11" spans="1:3" x14ac:dyDescent="0.3">
      <c r="A11" s="16"/>
      <c r="B11" s="17"/>
      <c r="C11" s="18"/>
    </row>
    <row r="12" spans="1:3" x14ac:dyDescent="0.3">
      <c r="A12" s="16"/>
      <c r="B12" s="17"/>
      <c r="C12" s="18"/>
    </row>
    <row r="13" spans="1:3" x14ac:dyDescent="0.3">
      <c r="A13" s="16"/>
      <c r="B13" s="17"/>
      <c r="C13" s="18"/>
    </row>
    <row r="14" spans="1:3" x14ac:dyDescent="0.3">
      <c r="A14" s="16"/>
      <c r="B14" s="17"/>
      <c r="C14" s="18"/>
    </row>
    <row r="15" spans="1:3" x14ac:dyDescent="0.3">
      <c r="A15" s="16"/>
      <c r="B15" s="17"/>
      <c r="C15" s="18"/>
    </row>
    <row r="16" spans="1:3" x14ac:dyDescent="0.3">
      <c r="A16" s="16"/>
      <c r="B16" s="17"/>
      <c r="C16" s="18"/>
    </row>
    <row r="17" spans="1:3" x14ac:dyDescent="0.3">
      <c r="A17" s="16"/>
      <c r="B17" s="17"/>
      <c r="C17" s="18"/>
    </row>
    <row r="18" spans="1:3" x14ac:dyDescent="0.3">
      <c r="A18" s="16"/>
      <c r="B18" s="17"/>
      <c r="C18" s="18"/>
    </row>
    <row r="19" spans="1:3" x14ac:dyDescent="0.3">
      <c r="A19" s="16"/>
      <c r="B19" s="17"/>
      <c r="C19" s="18"/>
    </row>
    <row r="20" spans="1:3" x14ac:dyDescent="0.3">
      <c r="A20" s="19"/>
      <c r="B20" s="20"/>
      <c r="C20" s="2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39997558519241921"/>
  </sheetPr>
  <dimension ref="A3:B14"/>
  <sheetViews>
    <sheetView workbookViewId="0">
      <selection activeCell="B8" sqref="B8"/>
    </sheetView>
  </sheetViews>
  <sheetFormatPr defaultRowHeight="14.4" x14ac:dyDescent="0.3"/>
  <cols>
    <col min="1" max="1" width="12.5546875" bestFit="1" customWidth="1"/>
    <col min="2" max="2" width="15.6640625" bestFit="1" customWidth="1"/>
  </cols>
  <sheetData>
    <row r="3" spans="1:2" x14ac:dyDescent="0.3">
      <c r="A3" s="6" t="s">
        <v>124</v>
      </c>
      <c r="B3" t="s">
        <v>123</v>
      </c>
    </row>
    <row r="4" spans="1:2" x14ac:dyDescent="0.3">
      <c r="A4" s="7" t="s">
        <v>29</v>
      </c>
      <c r="B4" s="8">
        <v>8.4985201172673094E-2</v>
      </c>
    </row>
    <row r="5" spans="1:2" x14ac:dyDescent="0.3">
      <c r="A5" s="7" t="s">
        <v>97</v>
      </c>
      <c r="B5" s="8">
        <v>8.7410319434230541E-2</v>
      </c>
    </row>
    <row r="6" spans="1:2" x14ac:dyDescent="0.3">
      <c r="A6" s="7" t="s">
        <v>63</v>
      </c>
      <c r="B6" s="8">
        <v>9.0695031430498577E-2</v>
      </c>
    </row>
    <row r="7" spans="1:2" x14ac:dyDescent="0.3">
      <c r="A7" s="7" t="s">
        <v>73</v>
      </c>
      <c r="B7" s="8">
        <v>9.0706865261924133E-2</v>
      </c>
    </row>
    <row r="8" spans="1:2" x14ac:dyDescent="0.3">
      <c r="A8" s="7" t="s">
        <v>76</v>
      </c>
      <c r="B8" s="8">
        <v>9.2432265223048288E-2</v>
      </c>
    </row>
    <row r="9" spans="1:2" x14ac:dyDescent="0.3">
      <c r="A9" s="7" t="s">
        <v>44</v>
      </c>
      <c r="B9" s="8">
        <v>9.6523698224988755E-2</v>
      </c>
    </row>
    <row r="10" spans="1:2" x14ac:dyDescent="0.3">
      <c r="A10" s="7" t="s">
        <v>101</v>
      </c>
      <c r="B10" s="8">
        <v>0.10063618906770137</v>
      </c>
    </row>
    <row r="11" spans="1:2" x14ac:dyDescent="0.3">
      <c r="A11" s="7" t="s">
        <v>95</v>
      </c>
      <c r="B11" s="8">
        <v>0.10311717239048082</v>
      </c>
    </row>
    <row r="12" spans="1:2" x14ac:dyDescent="0.3">
      <c r="A12" s="7" t="s">
        <v>66</v>
      </c>
      <c r="B12" s="8">
        <v>0.10808438745838747</v>
      </c>
    </row>
    <row r="13" spans="1:2" x14ac:dyDescent="0.3">
      <c r="A13" s="7" t="s">
        <v>67</v>
      </c>
      <c r="B13" s="8">
        <v>0.14540887033606695</v>
      </c>
    </row>
    <row r="14" spans="1:2" x14ac:dyDescent="0.3">
      <c r="A14" s="7" t="s">
        <v>125</v>
      </c>
      <c r="B14" s="8">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sheetPr>
  <dimension ref="A1:P101"/>
  <sheetViews>
    <sheetView topLeftCell="B1" workbookViewId="0">
      <selection activeCell="N2" sqref="N2"/>
    </sheetView>
  </sheetViews>
  <sheetFormatPr defaultRowHeight="14.4" x14ac:dyDescent="0.3"/>
  <cols>
    <col min="1" max="1" width="29.77734375" bestFit="1" customWidth="1"/>
    <col min="2" max="2" width="29.21875" bestFit="1" customWidth="1"/>
    <col min="3" max="3" width="13.109375" bestFit="1" customWidth="1"/>
    <col min="4" max="4" width="12.109375" bestFit="1" customWidth="1"/>
    <col min="5" max="5" width="12" bestFit="1" customWidth="1"/>
    <col min="6" max="6" width="14.109375" style="2" customWidth="1"/>
    <col min="7" max="7" width="14.6640625" style="2" customWidth="1"/>
    <col min="8" max="8" width="9.109375" bestFit="1" customWidth="1"/>
    <col min="10" max="10" width="8.5546875" bestFit="1" customWidth="1"/>
    <col min="11" max="13" width="12.5546875" bestFit="1" customWidth="1"/>
    <col min="14" max="14" width="11.109375" bestFit="1" customWidth="1"/>
    <col min="15" max="15" width="12.5546875" bestFit="1" customWidth="1"/>
    <col min="16" max="16" width="17.33203125" bestFit="1" customWidth="1"/>
  </cols>
  <sheetData>
    <row r="1" spans="1:16" x14ac:dyDescent="0.3">
      <c r="A1" t="s">
        <v>0</v>
      </c>
      <c r="B1" t="s">
        <v>1</v>
      </c>
      <c r="C1" t="s">
        <v>2</v>
      </c>
      <c r="D1" t="s">
        <v>3</v>
      </c>
      <c r="E1" t="s">
        <v>4</v>
      </c>
      <c r="F1" s="2" t="s">
        <v>5</v>
      </c>
      <c r="G1" s="2" t="s">
        <v>6</v>
      </c>
      <c r="H1" t="s">
        <v>7</v>
      </c>
      <c r="I1" t="s">
        <v>8</v>
      </c>
      <c r="J1" t="s">
        <v>9</v>
      </c>
      <c r="K1" t="s">
        <v>113</v>
      </c>
      <c r="L1" t="s">
        <v>114</v>
      </c>
      <c r="M1" t="s">
        <v>115</v>
      </c>
      <c r="N1" t="s">
        <v>10</v>
      </c>
      <c r="O1" t="s">
        <v>11</v>
      </c>
      <c r="P1" t="s">
        <v>118</v>
      </c>
    </row>
    <row r="2" spans="1:16" x14ac:dyDescent="0.3">
      <c r="A2" t="s">
        <v>17</v>
      </c>
      <c r="B2" t="s">
        <v>44</v>
      </c>
      <c r="C2" t="s">
        <v>32</v>
      </c>
      <c r="D2" t="s">
        <v>15</v>
      </c>
      <c r="E2" t="s">
        <v>16</v>
      </c>
      <c r="F2" s="2">
        <v>42949</v>
      </c>
      <c r="G2" s="2">
        <v>42779</v>
      </c>
      <c r="H2">
        <v>8974</v>
      </c>
      <c r="I2" s="1">
        <v>668.27</v>
      </c>
      <c r="J2" s="1">
        <v>502.54</v>
      </c>
      <c r="K2" s="3">
        <f t="shared" ref="K2:K33" si="0">H2*J2</f>
        <v>4509793.96</v>
      </c>
      <c r="L2" s="3">
        <f t="shared" ref="L2:L33" si="1">H2*I2</f>
        <v>5997054.9799999995</v>
      </c>
      <c r="M2" s="4">
        <f t="shared" ref="M2:M33" si="2">L2-K2</f>
        <v>1487261.0199999996</v>
      </c>
      <c r="N2" s="4">
        <f>M2*Expenses!$B$2</f>
        <v>297452.20399999991</v>
      </c>
      <c r="O2" s="4">
        <f t="shared" ref="O2:O33" si="3">M2-N2</f>
        <v>1189808.8159999996</v>
      </c>
      <c r="P2" t="str">
        <f t="shared" ref="P2:P33" si="4">IF(O2&gt;1000000, "30% Salary Increase", IF(O2&gt;500000, "10% Salary Increase", IF(O2&lt;500000, "No Salary Increase")))</f>
        <v>30% Salary Increase</v>
      </c>
    </row>
    <row r="3" spans="1:16" x14ac:dyDescent="0.3">
      <c r="A3" t="s">
        <v>22</v>
      </c>
      <c r="B3" t="s">
        <v>63</v>
      </c>
      <c r="C3" t="s">
        <v>48</v>
      </c>
      <c r="D3" t="s">
        <v>15</v>
      </c>
      <c r="E3" t="s">
        <v>33</v>
      </c>
      <c r="F3" s="2">
        <v>41169</v>
      </c>
      <c r="G3" s="2">
        <v>41202</v>
      </c>
      <c r="H3">
        <v>8661</v>
      </c>
      <c r="I3" s="1">
        <v>437.2</v>
      </c>
      <c r="J3" s="1">
        <v>263.33</v>
      </c>
      <c r="K3" s="3">
        <f t="shared" si="0"/>
        <v>2280701.13</v>
      </c>
      <c r="L3" s="3">
        <f t="shared" si="1"/>
        <v>3786589.1999999997</v>
      </c>
      <c r="M3" s="4">
        <f t="shared" si="2"/>
        <v>1505888.0699999998</v>
      </c>
      <c r="N3" s="4">
        <f>M3*Expenses!$B$2</f>
        <v>301177.614</v>
      </c>
      <c r="O3" s="4">
        <f t="shared" si="3"/>
        <v>1204710.4559999998</v>
      </c>
      <c r="P3" t="str">
        <f t="shared" si="4"/>
        <v>30% Salary Increase</v>
      </c>
    </row>
    <row r="4" spans="1:16" x14ac:dyDescent="0.3">
      <c r="A4" t="s">
        <v>39</v>
      </c>
      <c r="B4" t="s">
        <v>66</v>
      </c>
      <c r="C4" t="s">
        <v>32</v>
      </c>
      <c r="D4" t="s">
        <v>15</v>
      </c>
      <c r="E4" t="s">
        <v>16</v>
      </c>
      <c r="F4" s="2">
        <v>42020</v>
      </c>
      <c r="G4" s="2">
        <v>42064</v>
      </c>
      <c r="H4">
        <v>8250</v>
      </c>
      <c r="I4" s="1">
        <v>668.27</v>
      </c>
      <c r="J4" s="1">
        <v>502.54</v>
      </c>
      <c r="K4" s="3">
        <f t="shared" si="0"/>
        <v>4145955</v>
      </c>
      <c r="L4" s="3">
        <f t="shared" si="1"/>
        <v>5513227.5</v>
      </c>
      <c r="M4" s="4">
        <f t="shared" si="2"/>
        <v>1367272.5</v>
      </c>
      <c r="N4" s="4">
        <f>M4*Expenses!$B$2</f>
        <v>273454.5</v>
      </c>
      <c r="O4" s="4">
        <f t="shared" si="3"/>
        <v>1093818</v>
      </c>
      <c r="P4" t="str">
        <f t="shared" si="4"/>
        <v>30% Salary Increase</v>
      </c>
    </row>
    <row r="5" spans="1:16" x14ac:dyDescent="0.3">
      <c r="A5" t="s">
        <v>69</v>
      </c>
      <c r="B5" t="s">
        <v>73</v>
      </c>
      <c r="C5" t="s">
        <v>48</v>
      </c>
      <c r="D5" t="s">
        <v>20</v>
      </c>
      <c r="E5" t="s">
        <v>33</v>
      </c>
      <c r="F5" s="2">
        <v>40331</v>
      </c>
      <c r="G5" s="2">
        <v>40234</v>
      </c>
      <c r="H5">
        <v>7234</v>
      </c>
      <c r="I5" s="1">
        <v>437.2</v>
      </c>
      <c r="J5" s="1">
        <v>263.33</v>
      </c>
      <c r="K5" s="3">
        <f t="shared" si="0"/>
        <v>1904929.22</v>
      </c>
      <c r="L5" s="3">
        <f t="shared" si="1"/>
        <v>3162704.8</v>
      </c>
      <c r="M5" s="4">
        <f t="shared" si="2"/>
        <v>1257775.5799999998</v>
      </c>
      <c r="N5" s="4">
        <f>M5*Expenses!$B$2</f>
        <v>251555.11599999998</v>
      </c>
      <c r="O5" s="4">
        <f t="shared" si="3"/>
        <v>1006220.4639999999</v>
      </c>
      <c r="P5" t="str">
        <f t="shared" si="4"/>
        <v>30% Salary Increase</v>
      </c>
    </row>
    <row r="6" spans="1:16" x14ac:dyDescent="0.3">
      <c r="A6" t="s">
        <v>22</v>
      </c>
      <c r="B6" t="s">
        <v>76</v>
      </c>
      <c r="C6" t="s">
        <v>48</v>
      </c>
      <c r="D6" t="s">
        <v>20</v>
      </c>
      <c r="E6" t="s">
        <v>21</v>
      </c>
      <c r="F6" s="2">
        <v>42735</v>
      </c>
      <c r="G6" s="2">
        <v>42735</v>
      </c>
      <c r="H6">
        <v>8867</v>
      </c>
      <c r="I6" s="1">
        <v>437.2</v>
      </c>
      <c r="J6" s="1">
        <v>263.33</v>
      </c>
      <c r="K6" s="3">
        <f t="shared" si="0"/>
        <v>2334947.11</v>
      </c>
      <c r="L6" s="3">
        <f t="shared" si="1"/>
        <v>3876652.4</v>
      </c>
      <c r="M6" s="4">
        <f t="shared" si="2"/>
        <v>1541705.29</v>
      </c>
      <c r="N6" s="4">
        <f>M6*Expenses!$B$2</f>
        <v>308341.05800000002</v>
      </c>
      <c r="O6" s="4">
        <f t="shared" si="3"/>
        <v>1233364.2320000001</v>
      </c>
      <c r="P6" t="str">
        <f t="shared" si="4"/>
        <v>30% Salary Increase</v>
      </c>
    </row>
    <row r="7" spans="1:16" x14ac:dyDescent="0.3">
      <c r="A7" t="s">
        <v>26</v>
      </c>
      <c r="B7" t="s">
        <v>67</v>
      </c>
      <c r="C7" t="s">
        <v>48</v>
      </c>
      <c r="D7" t="s">
        <v>15</v>
      </c>
      <c r="E7" t="s">
        <v>16</v>
      </c>
      <c r="F7" s="2">
        <v>41824</v>
      </c>
      <c r="G7" s="2">
        <v>41748</v>
      </c>
      <c r="H7">
        <v>7215</v>
      </c>
      <c r="I7" s="1">
        <v>437.2</v>
      </c>
      <c r="J7" s="1">
        <v>263.33</v>
      </c>
      <c r="K7" s="3">
        <f t="shared" si="0"/>
        <v>1899925.95</v>
      </c>
      <c r="L7" s="3">
        <f t="shared" si="1"/>
        <v>3154398</v>
      </c>
      <c r="M7" s="4">
        <f t="shared" si="2"/>
        <v>1254472.05</v>
      </c>
      <c r="N7" s="4">
        <f>M7*Expenses!$B$2</f>
        <v>250894.41000000003</v>
      </c>
      <c r="O7" s="4">
        <f t="shared" si="3"/>
        <v>1003577.64</v>
      </c>
      <c r="P7" t="str">
        <f t="shared" si="4"/>
        <v>30% Salary Increase</v>
      </c>
    </row>
    <row r="8" spans="1:16" x14ac:dyDescent="0.3">
      <c r="A8" t="s">
        <v>69</v>
      </c>
      <c r="B8" t="s">
        <v>95</v>
      </c>
      <c r="C8" t="s">
        <v>48</v>
      </c>
      <c r="D8" t="s">
        <v>15</v>
      </c>
      <c r="E8" t="s">
        <v>25</v>
      </c>
      <c r="F8" s="2">
        <v>41401</v>
      </c>
      <c r="G8" s="2">
        <v>41502</v>
      </c>
      <c r="H8">
        <v>9892</v>
      </c>
      <c r="I8" s="1">
        <v>437.2</v>
      </c>
      <c r="J8" s="1">
        <v>263.33</v>
      </c>
      <c r="K8" s="3">
        <f t="shared" si="0"/>
        <v>2604860.36</v>
      </c>
      <c r="L8" s="3">
        <f t="shared" si="1"/>
        <v>4324782.3999999994</v>
      </c>
      <c r="M8" s="4">
        <f t="shared" si="2"/>
        <v>1719922.0399999996</v>
      </c>
      <c r="N8" s="4">
        <f>M8*Expenses!$B$2</f>
        <v>343984.40799999994</v>
      </c>
      <c r="O8" s="4">
        <f t="shared" si="3"/>
        <v>1375937.6319999998</v>
      </c>
      <c r="P8" t="str">
        <f t="shared" si="4"/>
        <v>30% Salary Increase</v>
      </c>
    </row>
    <row r="9" spans="1:16" x14ac:dyDescent="0.3">
      <c r="A9" t="s">
        <v>12</v>
      </c>
      <c r="B9" t="s">
        <v>101</v>
      </c>
      <c r="C9" t="s">
        <v>48</v>
      </c>
      <c r="D9" t="s">
        <v>20</v>
      </c>
      <c r="E9" t="s">
        <v>16</v>
      </c>
      <c r="F9" s="2">
        <v>41475</v>
      </c>
      <c r="G9" s="2">
        <v>41493</v>
      </c>
      <c r="H9">
        <v>9654</v>
      </c>
      <c r="I9" s="1">
        <v>437.2</v>
      </c>
      <c r="J9" s="1">
        <v>263.33</v>
      </c>
      <c r="K9" s="3">
        <f t="shared" si="0"/>
        <v>2542187.8199999998</v>
      </c>
      <c r="L9" s="3">
        <f t="shared" si="1"/>
        <v>4220728.8</v>
      </c>
      <c r="M9" s="4">
        <f t="shared" si="2"/>
        <v>1678540.98</v>
      </c>
      <c r="N9" s="4">
        <f>M9*Expenses!$B$2</f>
        <v>335708.196</v>
      </c>
      <c r="O9" s="4">
        <f t="shared" si="3"/>
        <v>1342832.784</v>
      </c>
      <c r="P9" t="str">
        <f t="shared" si="4"/>
        <v>30% Salary Increase</v>
      </c>
    </row>
    <row r="10" spans="1:16" x14ac:dyDescent="0.3">
      <c r="A10" t="s">
        <v>22</v>
      </c>
      <c r="B10" t="s">
        <v>109</v>
      </c>
      <c r="C10" t="s">
        <v>48</v>
      </c>
      <c r="D10" t="s">
        <v>20</v>
      </c>
      <c r="E10" t="s">
        <v>16</v>
      </c>
      <c r="F10" s="2">
        <v>40508</v>
      </c>
      <c r="G10" s="2">
        <v>40537</v>
      </c>
      <c r="H10">
        <v>7910</v>
      </c>
      <c r="I10" s="1">
        <v>437.2</v>
      </c>
      <c r="J10" s="1">
        <v>263.33</v>
      </c>
      <c r="K10" s="3">
        <f t="shared" si="0"/>
        <v>2082940.2999999998</v>
      </c>
      <c r="L10" s="3">
        <f t="shared" si="1"/>
        <v>3458252</v>
      </c>
      <c r="M10" s="4">
        <f t="shared" si="2"/>
        <v>1375311.7000000002</v>
      </c>
      <c r="N10" s="4">
        <f>M10*Expenses!$B$2</f>
        <v>275062.34000000003</v>
      </c>
      <c r="O10" s="4">
        <f t="shared" si="3"/>
        <v>1100249.3600000001</v>
      </c>
      <c r="P10" t="str">
        <f t="shared" si="4"/>
        <v>30% Salary Increase</v>
      </c>
    </row>
    <row r="11" spans="1:16" x14ac:dyDescent="0.3">
      <c r="A11" t="s">
        <v>12</v>
      </c>
      <c r="B11" t="s">
        <v>13</v>
      </c>
      <c r="C11" t="s">
        <v>14</v>
      </c>
      <c r="D11" t="s">
        <v>15</v>
      </c>
      <c r="E11" t="s">
        <v>16</v>
      </c>
      <c r="F11" s="2">
        <v>40326</v>
      </c>
      <c r="G11" s="2">
        <v>40356</v>
      </c>
      <c r="H11">
        <v>9925</v>
      </c>
      <c r="I11" s="1">
        <v>255.28</v>
      </c>
      <c r="J11" s="1">
        <v>159.41999999999999</v>
      </c>
      <c r="K11" s="3">
        <f t="shared" si="0"/>
        <v>1582243.4999999998</v>
      </c>
      <c r="L11" s="3">
        <f t="shared" si="1"/>
        <v>2533654</v>
      </c>
      <c r="M11" s="4">
        <f t="shared" si="2"/>
        <v>951410.50000000023</v>
      </c>
      <c r="N11" s="4">
        <f>M11*Expenses!$B$2</f>
        <v>190282.10000000006</v>
      </c>
      <c r="O11" s="4">
        <f t="shared" si="3"/>
        <v>761128.40000000014</v>
      </c>
      <c r="P11" t="str">
        <f t="shared" si="4"/>
        <v>10% Salary Increase</v>
      </c>
    </row>
    <row r="12" spans="1:16" x14ac:dyDescent="0.3">
      <c r="A12" t="s">
        <v>26</v>
      </c>
      <c r="B12" t="s">
        <v>29</v>
      </c>
      <c r="C12" t="s">
        <v>24</v>
      </c>
      <c r="D12" t="s">
        <v>15</v>
      </c>
      <c r="E12" t="s">
        <v>25</v>
      </c>
      <c r="F12" s="2">
        <v>41276</v>
      </c>
      <c r="G12" s="2">
        <v>41311</v>
      </c>
      <c r="H12">
        <v>5062</v>
      </c>
      <c r="I12" s="1">
        <v>651.21</v>
      </c>
      <c r="J12" s="1">
        <v>524.96</v>
      </c>
      <c r="K12" s="3">
        <f t="shared" si="0"/>
        <v>2657347.52</v>
      </c>
      <c r="L12" s="3">
        <f t="shared" si="1"/>
        <v>3296425.02</v>
      </c>
      <c r="M12" s="4">
        <f t="shared" si="2"/>
        <v>639077.5</v>
      </c>
      <c r="N12" s="4">
        <f>M12*Expenses!$B$2</f>
        <v>127815.5</v>
      </c>
      <c r="O12" s="4">
        <f t="shared" si="3"/>
        <v>511262</v>
      </c>
      <c r="P12" t="str">
        <f t="shared" si="4"/>
        <v>10% Salary Increase</v>
      </c>
    </row>
    <row r="13" spans="1:16" x14ac:dyDescent="0.3">
      <c r="A13" t="s">
        <v>26</v>
      </c>
      <c r="B13" t="s">
        <v>31</v>
      </c>
      <c r="C13" t="s">
        <v>32</v>
      </c>
      <c r="D13" t="s">
        <v>15</v>
      </c>
      <c r="E13" t="s">
        <v>33</v>
      </c>
      <c r="F13" s="2">
        <v>40656</v>
      </c>
      <c r="G13" s="2">
        <v>40660</v>
      </c>
      <c r="H13">
        <v>4187</v>
      </c>
      <c r="I13" s="1">
        <v>668.27</v>
      </c>
      <c r="J13" s="1">
        <v>502.54</v>
      </c>
      <c r="K13" s="3">
        <f t="shared" si="0"/>
        <v>2104134.98</v>
      </c>
      <c r="L13" s="3">
        <f t="shared" si="1"/>
        <v>2798046.4899999998</v>
      </c>
      <c r="M13" s="4">
        <f t="shared" si="2"/>
        <v>693911.50999999978</v>
      </c>
      <c r="N13" s="4">
        <f>M13*Expenses!$B$2</f>
        <v>138782.30199999997</v>
      </c>
      <c r="O13" s="4">
        <f t="shared" si="3"/>
        <v>555129.20799999987</v>
      </c>
      <c r="P13" t="str">
        <f t="shared" si="4"/>
        <v>10% Salary Increase</v>
      </c>
    </row>
    <row r="14" spans="1:16" x14ac:dyDescent="0.3">
      <c r="A14" t="s">
        <v>39</v>
      </c>
      <c r="B14" t="s">
        <v>47</v>
      </c>
      <c r="C14" t="s">
        <v>48</v>
      </c>
      <c r="D14" t="s">
        <v>15</v>
      </c>
      <c r="E14" t="s">
        <v>33</v>
      </c>
      <c r="F14" s="2">
        <v>42693</v>
      </c>
      <c r="G14" s="2">
        <v>42722</v>
      </c>
      <c r="H14">
        <v>6952</v>
      </c>
      <c r="I14" s="1">
        <v>437.2</v>
      </c>
      <c r="J14" s="1">
        <v>263.33</v>
      </c>
      <c r="K14" s="3">
        <f t="shared" si="0"/>
        <v>1830670.16</v>
      </c>
      <c r="L14" s="3">
        <f t="shared" si="1"/>
        <v>3039414.4</v>
      </c>
      <c r="M14" s="4">
        <f t="shared" si="2"/>
        <v>1208744.24</v>
      </c>
      <c r="N14" s="4">
        <f>M14*Expenses!$B$2</f>
        <v>241748.848</v>
      </c>
      <c r="O14" s="4">
        <f t="shared" si="3"/>
        <v>966995.39199999999</v>
      </c>
      <c r="P14" t="str">
        <f t="shared" si="4"/>
        <v>10% Salary Increase</v>
      </c>
    </row>
    <row r="15" spans="1:16" x14ac:dyDescent="0.3">
      <c r="A15" t="s">
        <v>39</v>
      </c>
      <c r="B15" t="s">
        <v>51</v>
      </c>
      <c r="C15" t="s">
        <v>32</v>
      </c>
      <c r="D15" t="s">
        <v>15</v>
      </c>
      <c r="E15" t="s">
        <v>25</v>
      </c>
      <c r="F15" s="2">
        <v>40542</v>
      </c>
      <c r="G15" s="2">
        <v>40563</v>
      </c>
      <c r="H15">
        <v>3830</v>
      </c>
      <c r="I15" s="1">
        <v>668.27</v>
      </c>
      <c r="J15" s="1">
        <v>502.54</v>
      </c>
      <c r="K15" s="3">
        <f t="shared" si="0"/>
        <v>1924728.2000000002</v>
      </c>
      <c r="L15" s="3">
        <f t="shared" si="1"/>
        <v>2559474.1</v>
      </c>
      <c r="M15" s="4">
        <f t="shared" si="2"/>
        <v>634745.89999999991</v>
      </c>
      <c r="N15" s="4">
        <f>M15*Expenses!$B$2</f>
        <v>126949.18</v>
      </c>
      <c r="O15" s="4">
        <f t="shared" si="3"/>
        <v>507796.71999999991</v>
      </c>
      <c r="P15" t="str">
        <f t="shared" si="4"/>
        <v>10% Salary Increase</v>
      </c>
    </row>
    <row r="16" spans="1:16" x14ac:dyDescent="0.3">
      <c r="A16" t="s">
        <v>22</v>
      </c>
      <c r="B16" t="s">
        <v>54</v>
      </c>
      <c r="C16" t="s">
        <v>14</v>
      </c>
      <c r="D16" t="s">
        <v>20</v>
      </c>
      <c r="E16" t="s">
        <v>25</v>
      </c>
      <c r="F16" s="2">
        <v>41773</v>
      </c>
      <c r="G16" s="2">
        <v>41818</v>
      </c>
      <c r="H16">
        <v>7450</v>
      </c>
      <c r="I16" s="1">
        <v>255.28</v>
      </c>
      <c r="J16" s="1">
        <v>159.41999999999999</v>
      </c>
      <c r="K16" s="3">
        <f t="shared" si="0"/>
        <v>1187679</v>
      </c>
      <c r="L16" s="3">
        <f t="shared" si="1"/>
        <v>1901836</v>
      </c>
      <c r="M16" s="4">
        <f t="shared" si="2"/>
        <v>714157</v>
      </c>
      <c r="N16" s="4">
        <f>M16*Expenses!$B$2</f>
        <v>142831.4</v>
      </c>
      <c r="O16" s="4">
        <f t="shared" si="3"/>
        <v>571325.6</v>
      </c>
      <c r="P16" t="str">
        <f t="shared" si="4"/>
        <v>10% Salary Increase</v>
      </c>
    </row>
    <row r="17" spans="1:16" x14ac:dyDescent="0.3">
      <c r="A17" t="s">
        <v>39</v>
      </c>
      <c r="B17" t="s">
        <v>71</v>
      </c>
      <c r="C17" t="s">
        <v>24</v>
      </c>
      <c r="D17" t="s">
        <v>20</v>
      </c>
      <c r="E17" t="s">
        <v>25</v>
      </c>
      <c r="F17" s="2">
        <v>40912</v>
      </c>
      <c r="G17" s="2">
        <v>41037</v>
      </c>
      <c r="H17">
        <v>6708</v>
      </c>
      <c r="I17" s="1">
        <v>651.21</v>
      </c>
      <c r="J17" s="1">
        <v>524.96</v>
      </c>
      <c r="K17" s="3">
        <f t="shared" si="0"/>
        <v>3521431.68</v>
      </c>
      <c r="L17" s="3">
        <f t="shared" si="1"/>
        <v>4368316.6800000006</v>
      </c>
      <c r="M17" s="4">
        <f t="shared" si="2"/>
        <v>846885.00000000047</v>
      </c>
      <c r="N17" s="4">
        <f>M17*Expenses!$B$2</f>
        <v>169377.00000000012</v>
      </c>
      <c r="O17" s="4">
        <f t="shared" si="3"/>
        <v>677508.00000000035</v>
      </c>
      <c r="P17" t="str">
        <f t="shared" si="4"/>
        <v>10% Salary Increase</v>
      </c>
    </row>
    <row r="18" spans="1:16" x14ac:dyDescent="0.3">
      <c r="A18" t="s">
        <v>12</v>
      </c>
      <c r="B18" t="s">
        <v>84</v>
      </c>
      <c r="C18" t="s">
        <v>42</v>
      </c>
      <c r="D18" t="s">
        <v>15</v>
      </c>
      <c r="E18" t="s">
        <v>21</v>
      </c>
      <c r="F18" s="2">
        <v>40359</v>
      </c>
      <c r="G18" s="2">
        <v>40391</v>
      </c>
      <c r="H18">
        <v>9905</v>
      </c>
      <c r="I18" s="1">
        <v>109.28</v>
      </c>
      <c r="J18" s="1">
        <v>35.840000000000003</v>
      </c>
      <c r="K18" s="3">
        <f t="shared" si="0"/>
        <v>354995.20000000001</v>
      </c>
      <c r="L18" s="3">
        <f t="shared" si="1"/>
        <v>1082418.3999999999</v>
      </c>
      <c r="M18" s="4">
        <f t="shared" si="2"/>
        <v>727423.2</v>
      </c>
      <c r="N18" s="4">
        <f>M18*Expenses!$B$2</f>
        <v>145484.63999999998</v>
      </c>
      <c r="O18" s="4">
        <f t="shared" si="3"/>
        <v>581938.55999999994</v>
      </c>
      <c r="P18" t="str">
        <f t="shared" si="4"/>
        <v>10% Salary Increase</v>
      </c>
    </row>
    <row r="19" spans="1:16" x14ac:dyDescent="0.3">
      <c r="A19" t="s">
        <v>26</v>
      </c>
      <c r="B19" t="s">
        <v>49</v>
      </c>
      <c r="C19" t="s">
        <v>24</v>
      </c>
      <c r="D19" t="s">
        <v>20</v>
      </c>
      <c r="E19" t="s">
        <v>33</v>
      </c>
      <c r="F19" s="2">
        <v>40735</v>
      </c>
      <c r="G19" s="2">
        <v>40862</v>
      </c>
      <c r="H19">
        <v>5518</v>
      </c>
      <c r="I19" s="1">
        <v>651.21</v>
      </c>
      <c r="J19" s="1">
        <v>524.96</v>
      </c>
      <c r="K19" s="3">
        <f t="shared" si="0"/>
        <v>2896729.2800000003</v>
      </c>
      <c r="L19" s="3">
        <f t="shared" si="1"/>
        <v>3593376.7800000003</v>
      </c>
      <c r="M19" s="4">
        <f t="shared" si="2"/>
        <v>696647.5</v>
      </c>
      <c r="N19" s="4">
        <f>M19*Expenses!$B$2</f>
        <v>139329.5</v>
      </c>
      <c r="O19" s="4">
        <f t="shared" si="3"/>
        <v>557318</v>
      </c>
      <c r="P19" t="str">
        <f t="shared" si="4"/>
        <v>10% Salary Increase</v>
      </c>
    </row>
    <row r="20" spans="1:16" x14ac:dyDescent="0.3">
      <c r="A20" t="s">
        <v>26</v>
      </c>
      <c r="B20" t="s">
        <v>29</v>
      </c>
      <c r="C20" t="s">
        <v>48</v>
      </c>
      <c r="D20" t="s">
        <v>15</v>
      </c>
      <c r="E20" t="s">
        <v>16</v>
      </c>
      <c r="F20" s="2">
        <v>41588</v>
      </c>
      <c r="G20" s="2">
        <v>41603</v>
      </c>
      <c r="H20">
        <v>4477</v>
      </c>
      <c r="I20" s="1">
        <v>437.2</v>
      </c>
      <c r="J20" s="1">
        <v>263.33</v>
      </c>
      <c r="K20" s="3">
        <f t="shared" si="0"/>
        <v>1178928.4099999999</v>
      </c>
      <c r="L20" s="3">
        <f t="shared" si="1"/>
        <v>1957344.4</v>
      </c>
      <c r="M20" s="4">
        <f t="shared" si="2"/>
        <v>778415.99</v>
      </c>
      <c r="N20" s="4">
        <f>M20*Expenses!$B$2</f>
        <v>155683.198</v>
      </c>
      <c r="O20" s="4">
        <f t="shared" si="3"/>
        <v>622732.79200000002</v>
      </c>
      <c r="P20" t="str">
        <f t="shared" si="4"/>
        <v>10% Salary Increase</v>
      </c>
    </row>
    <row r="21" spans="1:16" x14ac:dyDescent="0.3">
      <c r="A21" t="s">
        <v>22</v>
      </c>
      <c r="B21" t="s">
        <v>92</v>
      </c>
      <c r="C21" t="s">
        <v>24</v>
      </c>
      <c r="D21" t="s">
        <v>15</v>
      </c>
      <c r="E21" t="s">
        <v>16</v>
      </c>
      <c r="F21" s="2">
        <v>40475</v>
      </c>
      <c r="G21" s="2">
        <v>40499</v>
      </c>
      <c r="H21">
        <v>8287</v>
      </c>
      <c r="I21" s="1">
        <v>651.21</v>
      </c>
      <c r="J21" s="1">
        <v>524.96</v>
      </c>
      <c r="K21" s="3">
        <f t="shared" si="0"/>
        <v>4350343.5200000005</v>
      </c>
      <c r="L21" s="3">
        <f t="shared" si="1"/>
        <v>5396577.2700000005</v>
      </c>
      <c r="M21" s="4">
        <f t="shared" si="2"/>
        <v>1046233.75</v>
      </c>
      <c r="N21" s="4">
        <f>M21*Expenses!$B$2</f>
        <v>209246.75</v>
      </c>
      <c r="O21" s="4">
        <f t="shared" si="3"/>
        <v>836987</v>
      </c>
      <c r="P21" t="str">
        <f t="shared" si="4"/>
        <v>10% Salary Increase</v>
      </c>
    </row>
    <row r="22" spans="1:16" x14ac:dyDescent="0.3">
      <c r="A22" t="s">
        <v>39</v>
      </c>
      <c r="B22" t="s">
        <v>51</v>
      </c>
      <c r="C22" t="s">
        <v>24</v>
      </c>
      <c r="D22" t="s">
        <v>20</v>
      </c>
      <c r="E22" t="s">
        <v>33</v>
      </c>
      <c r="F22" s="2">
        <v>41387</v>
      </c>
      <c r="G22" s="2">
        <v>41414</v>
      </c>
      <c r="H22">
        <v>5010</v>
      </c>
      <c r="I22" s="1">
        <v>651.21</v>
      </c>
      <c r="J22" s="1">
        <v>524.96</v>
      </c>
      <c r="K22" s="3">
        <f t="shared" si="0"/>
        <v>2630049.6</v>
      </c>
      <c r="L22" s="3">
        <f t="shared" si="1"/>
        <v>3262562.1</v>
      </c>
      <c r="M22" s="4">
        <f t="shared" si="2"/>
        <v>632512.5</v>
      </c>
      <c r="N22" s="4">
        <f>M22*Expenses!$B$2</f>
        <v>126502.5</v>
      </c>
      <c r="O22" s="4">
        <f t="shared" si="3"/>
        <v>506010</v>
      </c>
      <c r="P22" t="str">
        <f t="shared" si="4"/>
        <v>10% Salary Increase</v>
      </c>
    </row>
    <row r="23" spans="1:16" x14ac:dyDescent="0.3">
      <c r="A23" t="s">
        <v>26</v>
      </c>
      <c r="B23" t="s">
        <v>67</v>
      </c>
      <c r="C23" t="s">
        <v>19</v>
      </c>
      <c r="D23" t="s">
        <v>20</v>
      </c>
      <c r="E23" t="s">
        <v>16</v>
      </c>
      <c r="F23" s="2">
        <v>42875</v>
      </c>
      <c r="G23" s="2">
        <v>42903</v>
      </c>
      <c r="H23">
        <v>8656</v>
      </c>
      <c r="I23" s="1">
        <v>205.7</v>
      </c>
      <c r="J23" s="1">
        <v>117.11</v>
      </c>
      <c r="K23" s="3">
        <f t="shared" si="0"/>
        <v>1013704.16</v>
      </c>
      <c r="L23" s="3">
        <f t="shared" si="1"/>
        <v>1780539.2</v>
      </c>
      <c r="M23" s="4">
        <f t="shared" si="2"/>
        <v>766835.03999999992</v>
      </c>
      <c r="N23" s="4">
        <f>M23*Expenses!$B$2</f>
        <v>153367.008</v>
      </c>
      <c r="O23" s="4">
        <f t="shared" si="3"/>
        <v>613468.03199999989</v>
      </c>
      <c r="P23" t="str">
        <f t="shared" si="4"/>
        <v>10% Salary Increase</v>
      </c>
    </row>
    <row r="24" spans="1:16" x14ac:dyDescent="0.3">
      <c r="A24" t="s">
        <v>96</v>
      </c>
      <c r="B24" t="s">
        <v>97</v>
      </c>
      <c r="C24" t="s">
        <v>32</v>
      </c>
      <c r="D24" t="s">
        <v>15</v>
      </c>
      <c r="E24" t="s">
        <v>21</v>
      </c>
      <c r="F24" s="2">
        <v>41801</v>
      </c>
      <c r="G24" s="2">
        <v>41985</v>
      </c>
      <c r="H24">
        <v>6954</v>
      </c>
      <c r="I24" s="1">
        <v>668.27</v>
      </c>
      <c r="J24" s="1">
        <v>502.54</v>
      </c>
      <c r="K24" s="3">
        <f t="shared" si="0"/>
        <v>3494663.16</v>
      </c>
      <c r="L24" s="3">
        <f t="shared" si="1"/>
        <v>4647149.58</v>
      </c>
      <c r="M24" s="4">
        <f t="shared" si="2"/>
        <v>1152486.42</v>
      </c>
      <c r="N24" s="4">
        <f>M24*Expenses!$B$2</f>
        <v>230497.28399999999</v>
      </c>
      <c r="O24" s="4">
        <f t="shared" si="3"/>
        <v>921989.13599999994</v>
      </c>
      <c r="P24" t="str">
        <f t="shared" si="4"/>
        <v>10% Salary Increase</v>
      </c>
    </row>
    <row r="25" spans="1:16" x14ac:dyDescent="0.3">
      <c r="A25" t="s">
        <v>22</v>
      </c>
      <c r="B25" t="s">
        <v>100</v>
      </c>
      <c r="C25" t="s">
        <v>14</v>
      </c>
      <c r="D25" t="s">
        <v>15</v>
      </c>
      <c r="E25" t="s">
        <v>16</v>
      </c>
      <c r="F25" s="2">
        <v>41058</v>
      </c>
      <c r="G25" s="2">
        <v>41062</v>
      </c>
      <c r="H25">
        <v>8614</v>
      </c>
      <c r="I25" s="1">
        <v>255.28</v>
      </c>
      <c r="J25" s="1">
        <v>159.41999999999999</v>
      </c>
      <c r="K25" s="3">
        <f t="shared" si="0"/>
        <v>1373243.88</v>
      </c>
      <c r="L25" s="3">
        <f t="shared" si="1"/>
        <v>2198981.92</v>
      </c>
      <c r="M25" s="4">
        <f t="shared" si="2"/>
        <v>825738.04</v>
      </c>
      <c r="N25" s="4">
        <f>M25*Expenses!$B$2</f>
        <v>165147.60800000001</v>
      </c>
      <c r="O25" s="4">
        <f t="shared" si="3"/>
        <v>660590.43200000003</v>
      </c>
      <c r="P25" t="str">
        <f t="shared" si="4"/>
        <v>10% Salary Increase</v>
      </c>
    </row>
    <row r="26" spans="1:16" x14ac:dyDescent="0.3">
      <c r="A26" t="s">
        <v>22</v>
      </c>
      <c r="B26" t="s">
        <v>102</v>
      </c>
      <c r="C26" t="s">
        <v>32</v>
      </c>
      <c r="D26" t="s">
        <v>15</v>
      </c>
      <c r="E26" t="s">
        <v>25</v>
      </c>
      <c r="F26" s="2">
        <v>41203</v>
      </c>
      <c r="G26" s="2">
        <v>41243</v>
      </c>
      <c r="H26">
        <v>4513</v>
      </c>
      <c r="I26" s="1">
        <v>668.27</v>
      </c>
      <c r="J26" s="1">
        <v>502.54</v>
      </c>
      <c r="K26" s="3">
        <f t="shared" si="0"/>
        <v>2267963.02</v>
      </c>
      <c r="L26" s="3">
        <f t="shared" si="1"/>
        <v>3015902.51</v>
      </c>
      <c r="M26" s="4">
        <f t="shared" si="2"/>
        <v>747939.48999999976</v>
      </c>
      <c r="N26" s="4">
        <f>M26*Expenses!$B$2</f>
        <v>149587.89799999996</v>
      </c>
      <c r="O26" s="4">
        <f t="shared" si="3"/>
        <v>598351.59199999983</v>
      </c>
      <c r="P26" t="str">
        <f t="shared" si="4"/>
        <v>10% Salary Increase</v>
      </c>
    </row>
    <row r="27" spans="1:16" x14ac:dyDescent="0.3">
      <c r="A27" t="s">
        <v>69</v>
      </c>
      <c r="B27" t="s">
        <v>104</v>
      </c>
      <c r="C27" t="s">
        <v>48</v>
      </c>
      <c r="D27" t="s">
        <v>20</v>
      </c>
      <c r="E27" t="s">
        <v>16</v>
      </c>
      <c r="F27" s="2">
        <v>42689</v>
      </c>
      <c r="G27" s="2">
        <v>42712</v>
      </c>
      <c r="H27">
        <v>6489</v>
      </c>
      <c r="I27" s="1">
        <v>437.2</v>
      </c>
      <c r="J27" s="1">
        <v>263.33</v>
      </c>
      <c r="K27" s="3">
        <f t="shared" si="0"/>
        <v>1708748.3699999999</v>
      </c>
      <c r="L27" s="3">
        <f t="shared" si="1"/>
        <v>2836990.8</v>
      </c>
      <c r="M27" s="4">
        <f t="shared" si="2"/>
        <v>1128242.43</v>
      </c>
      <c r="N27" s="4">
        <f>M27*Expenses!$B$2</f>
        <v>225648.486</v>
      </c>
      <c r="O27" s="4">
        <f t="shared" si="3"/>
        <v>902593.9439999999</v>
      </c>
      <c r="P27" t="str">
        <f t="shared" si="4"/>
        <v>10% Salary Increase</v>
      </c>
    </row>
    <row r="28" spans="1:16" x14ac:dyDescent="0.3">
      <c r="A28" t="s">
        <v>26</v>
      </c>
      <c r="B28" t="s">
        <v>112</v>
      </c>
      <c r="C28" t="s">
        <v>32</v>
      </c>
      <c r="D28" t="s">
        <v>15</v>
      </c>
      <c r="E28" t="s">
        <v>25</v>
      </c>
      <c r="F28" s="2">
        <v>41184</v>
      </c>
      <c r="G28" s="2">
        <v>40954</v>
      </c>
      <c r="H28">
        <v>5367</v>
      </c>
      <c r="I28" s="1">
        <v>668.27</v>
      </c>
      <c r="J28" s="1">
        <v>502.54</v>
      </c>
      <c r="K28" s="3">
        <f t="shared" si="0"/>
        <v>2697132.18</v>
      </c>
      <c r="L28" s="3">
        <f t="shared" si="1"/>
        <v>3586605.09</v>
      </c>
      <c r="M28" s="4">
        <f t="shared" si="2"/>
        <v>889472.90999999968</v>
      </c>
      <c r="N28" s="4">
        <f>M28*Expenses!$B$2</f>
        <v>177894.58199999994</v>
      </c>
      <c r="O28" s="4">
        <f t="shared" si="3"/>
        <v>711578.32799999975</v>
      </c>
      <c r="P28" t="str">
        <f t="shared" si="4"/>
        <v>10% Salary Increase</v>
      </c>
    </row>
    <row r="29" spans="1:16" x14ac:dyDescent="0.3">
      <c r="A29" t="s">
        <v>17</v>
      </c>
      <c r="B29" t="s">
        <v>18</v>
      </c>
      <c r="C29" t="s">
        <v>19</v>
      </c>
      <c r="D29" t="s">
        <v>20</v>
      </c>
      <c r="E29" t="s">
        <v>21</v>
      </c>
      <c r="F29" s="2">
        <v>41143</v>
      </c>
      <c r="G29" s="2">
        <v>41167</v>
      </c>
      <c r="H29">
        <v>2804</v>
      </c>
      <c r="I29" s="1">
        <v>205.7</v>
      </c>
      <c r="J29" s="1">
        <v>117.11</v>
      </c>
      <c r="K29" s="3">
        <f t="shared" si="0"/>
        <v>328376.44</v>
      </c>
      <c r="L29" s="3">
        <f t="shared" si="1"/>
        <v>576782.79999999993</v>
      </c>
      <c r="M29" s="4">
        <f t="shared" si="2"/>
        <v>248406.35999999993</v>
      </c>
      <c r="N29" s="4">
        <f>M29*Expenses!$B$2</f>
        <v>49681.27199999999</v>
      </c>
      <c r="O29" s="4">
        <f t="shared" si="3"/>
        <v>198725.08799999993</v>
      </c>
      <c r="P29" t="str">
        <f t="shared" si="4"/>
        <v>No Salary Increase</v>
      </c>
    </row>
    <row r="30" spans="1:16" x14ac:dyDescent="0.3">
      <c r="A30" t="s">
        <v>22</v>
      </c>
      <c r="B30" t="s">
        <v>23</v>
      </c>
      <c r="C30" t="s">
        <v>24</v>
      </c>
      <c r="D30" t="s">
        <v>15</v>
      </c>
      <c r="E30" t="s">
        <v>25</v>
      </c>
      <c r="F30" s="2">
        <v>41675</v>
      </c>
      <c r="G30" s="2">
        <v>41767</v>
      </c>
      <c r="H30">
        <v>1779</v>
      </c>
      <c r="I30" s="1">
        <v>651.21</v>
      </c>
      <c r="J30" s="1">
        <v>524.96</v>
      </c>
      <c r="K30" s="3">
        <f t="shared" si="0"/>
        <v>933903.84000000008</v>
      </c>
      <c r="L30" s="3">
        <f t="shared" si="1"/>
        <v>1158502.5900000001</v>
      </c>
      <c r="M30" s="4">
        <f t="shared" si="2"/>
        <v>224598.75</v>
      </c>
      <c r="N30" s="4">
        <f>M30*Expenses!$B$2</f>
        <v>44919.75</v>
      </c>
      <c r="O30" s="4">
        <f t="shared" si="3"/>
        <v>179679</v>
      </c>
      <c r="P30" t="str">
        <f t="shared" si="4"/>
        <v>No Salary Increase</v>
      </c>
    </row>
    <row r="31" spans="1:16" x14ac:dyDescent="0.3">
      <c r="A31" t="s">
        <v>26</v>
      </c>
      <c r="B31" t="s">
        <v>27</v>
      </c>
      <c r="C31" t="s">
        <v>28</v>
      </c>
      <c r="D31" t="s">
        <v>20</v>
      </c>
      <c r="E31" t="s">
        <v>21</v>
      </c>
      <c r="F31" s="2">
        <v>41810</v>
      </c>
      <c r="G31" s="2">
        <v>41825</v>
      </c>
      <c r="H31">
        <v>8102</v>
      </c>
      <c r="I31" s="1">
        <v>9.33</v>
      </c>
      <c r="J31" s="1">
        <v>6.92</v>
      </c>
      <c r="K31" s="3">
        <f t="shared" si="0"/>
        <v>56065.84</v>
      </c>
      <c r="L31" s="3">
        <f t="shared" si="1"/>
        <v>75591.66</v>
      </c>
      <c r="M31" s="4">
        <f t="shared" si="2"/>
        <v>19525.820000000007</v>
      </c>
      <c r="N31" s="4">
        <f>M31*Expenses!$B$2</f>
        <v>3905.1640000000016</v>
      </c>
      <c r="O31" s="4">
        <f t="shared" si="3"/>
        <v>15620.656000000006</v>
      </c>
      <c r="P31" t="str">
        <f t="shared" si="4"/>
        <v>No Salary Increase</v>
      </c>
    </row>
    <row r="32" spans="1:16" x14ac:dyDescent="0.3">
      <c r="A32" t="s">
        <v>12</v>
      </c>
      <c r="B32" t="s">
        <v>30</v>
      </c>
      <c r="C32" t="s">
        <v>14</v>
      </c>
      <c r="D32" t="s">
        <v>20</v>
      </c>
      <c r="E32" t="s">
        <v>21</v>
      </c>
      <c r="F32" s="2">
        <v>42096</v>
      </c>
      <c r="G32" s="2">
        <v>42056</v>
      </c>
      <c r="H32">
        <v>2974</v>
      </c>
      <c r="I32" s="1">
        <v>255.28</v>
      </c>
      <c r="J32" s="1">
        <v>159.41999999999999</v>
      </c>
      <c r="K32" s="3">
        <f t="shared" si="0"/>
        <v>474115.07999999996</v>
      </c>
      <c r="L32" s="3">
        <f t="shared" si="1"/>
        <v>759202.72</v>
      </c>
      <c r="M32" s="4">
        <f t="shared" si="2"/>
        <v>285087.64</v>
      </c>
      <c r="N32" s="4">
        <f>M32*Expenses!$B$2</f>
        <v>57017.528000000006</v>
      </c>
      <c r="O32" s="4">
        <f t="shared" si="3"/>
        <v>228070.11200000002</v>
      </c>
      <c r="P32" t="str">
        <f t="shared" si="4"/>
        <v>No Salary Increase</v>
      </c>
    </row>
    <row r="33" spans="1:16" x14ac:dyDescent="0.3">
      <c r="A33" t="s">
        <v>26</v>
      </c>
      <c r="B33" t="s">
        <v>34</v>
      </c>
      <c r="C33" t="s">
        <v>35</v>
      </c>
      <c r="D33" t="s">
        <v>20</v>
      </c>
      <c r="E33" t="s">
        <v>16</v>
      </c>
      <c r="F33" s="2">
        <v>41107</v>
      </c>
      <c r="G33" s="2">
        <v>41117</v>
      </c>
      <c r="H33">
        <v>8082</v>
      </c>
      <c r="I33" s="1">
        <v>154.06</v>
      </c>
      <c r="J33" s="1">
        <v>90.93</v>
      </c>
      <c r="K33" s="3">
        <f t="shared" si="0"/>
        <v>734896.26</v>
      </c>
      <c r="L33" s="3">
        <f t="shared" si="1"/>
        <v>1245112.92</v>
      </c>
      <c r="M33" s="4">
        <f t="shared" si="2"/>
        <v>510216.65999999992</v>
      </c>
      <c r="N33" s="4">
        <f>M33*Expenses!$B$2</f>
        <v>102043.33199999999</v>
      </c>
      <c r="O33" s="4">
        <f t="shared" si="3"/>
        <v>408173.32799999992</v>
      </c>
      <c r="P33" t="str">
        <f t="shared" si="4"/>
        <v>No Salary Increase</v>
      </c>
    </row>
    <row r="34" spans="1:16" x14ac:dyDescent="0.3">
      <c r="A34" t="s">
        <v>26</v>
      </c>
      <c r="B34" t="s">
        <v>36</v>
      </c>
      <c r="C34" t="s">
        <v>37</v>
      </c>
      <c r="D34" t="s">
        <v>15</v>
      </c>
      <c r="E34" t="s">
        <v>33</v>
      </c>
      <c r="F34" s="2">
        <v>42199</v>
      </c>
      <c r="G34" s="2">
        <v>42241</v>
      </c>
      <c r="H34">
        <v>6070</v>
      </c>
      <c r="I34" s="1">
        <v>81.73</v>
      </c>
      <c r="J34" s="1">
        <v>56.67</v>
      </c>
      <c r="K34" s="3">
        <f t="shared" ref="K34:K65" si="5">H34*J34</f>
        <v>343986.9</v>
      </c>
      <c r="L34" s="3">
        <f t="shared" ref="L34:L65" si="6">H34*I34</f>
        <v>496101.10000000003</v>
      </c>
      <c r="M34" s="4">
        <f t="shared" ref="M34:M65" si="7">L34-K34</f>
        <v>152114.20000000001</v>
      </c>
      <c r="N34" s="4">
        <f>M34*Expenses!$B$2</f>
        <v>30422.840000000004</v>
      </c>
      <c r="O34" s="4">
        <f t="shared" ref="O34:O65" si="8">M34-N34</f>
        <v>121691.36000000002</v>
      </c>
      <c r="P34" t="str">
        <f t="shared" ref="P34:P65" si="9">IF(O34&gt;1000000, "30% Salary Increase", IF(O34&gt;500000, "10% Salary Increase", IF(O34&lt;500000, "No Salary Increase")))</f>
        <v>No Salary Increase</v>
      </c>
    </row>
    <row r="35" spans="1:16" x14ac:dyDescent="0.3">
      <c r="A35" t="s">
        <v>26</v>
      </c>
      <c r="B35" t="s">
        <v>38</v>
      </c>
      <c r="C35" t="s">
        <v>19</v>
      </c>
      <c r="D35" t="s">
        <v>20</v>
      </c>
      <c r="E35" t="s">
        <v>16</v>
      </c>
      <c r="F35" s="2">
        <v>41747</v>
      </c>
      <c r="G35" s="2">
        <v>41789</v>
      </c>
      <c r="H35">
        <v>6593</v>
      </c>
      <c r="I35" s="1">
        <v>205.7</v>
      </c>
      <c r="J35" s="1">
        <v>117.11</v>
      </c>
      <c r="K35" s="3">
        <f t="shared" si="5"/>
        <v>772106.23</v>
      </c>
      <c r="L35" s="3">
        <f t="shared" si="6"/>
        <v>1356180.0999999999</v>
      </c>
      <c r="M35" s="4">
        <f t="shared" si="7"/>
        <v>584073.86999999988</v>
      </c>
      <c r="N35" s="4">
        <f>M35*Expenses!$B$2</f>
        <v>116814.77399999998</v>
      </c>
      <c r="O35" s="4">
        <f t="shared" si="8"/>
        <v>467259.0959999999</v>
      </c>
      <c r="P35" t="str">
        <f t="shared" si="9"/>
        <v>No Salary Increase</v>
      </c>
    </row>
    <row r="36" spans="1:16" x14ac:dyDescent="0.3">
      <c r="A36" t="s">
        <v>39</v>
      </c>
      <c r="B36" t="s">
        <v>40</v>
      </c>
      <c r="C36" t="s">
        <v>35</v>
      </c>
      <c r="D36" t="s">
        <v>20</v>
      </c>
      <c r="E36" t="s">
        <v>16</v>
      </c>
      <c r="F36" s="2">
        <v>40718</v>
      </c>
      <c r="G36" s="2">
        <v>40736</v>
      </c>
      <c r="H36">
        <v>124</v>
      </c>
      <c r="I36" s="1">
        <v>154.06</v>
      </c>
      <c r="J36" s="1">
        <v>90.93</v>
      </c>
      <c r="K36" s="3">
        <f t="shared" si="5"/>
        <v>11275.320000000002</v>
      </c>
      <c r="L36" s="3">
        <f t="shared" si="6"/>
        <v>19103.439999999999</v>
      </c>
      <c r="M36" s="4">
        <f t="shared" si="7"/>
        <v>7828.1199999999972</v>
      </c>
      <c r="N36" s="4">
        <f>M36*Expenses!$B$2</f>
        <v>1565.6239999999996</v>
      </c>
      <c r="O36" s="4">
        <f t="shared" si="8"/>
        <v>6262.4959999999974</v>
      </c>
      <c r="P36" t="str">
        <f t="shared" si="9"/>
        <v>No Salary Increase</v>
      </c>
    </row>
    <row r="37" spans="1:16" x14ac:dyDescent="0.3">
      <c r="A37" t="s">
        <v>26</v>
      </c>
      <c r="B37" t="s">
        <v>41</v>
      </c>
      <c r="C37" t="s">
        <v>42</v>
      </c>
      <c r="D37" t="s">
        <v>15</v>
      </c>
      <c r="E37" t="s">
        <v>16</v>
      </c>
      <c r="F37" s="2">
        <v>41688</v>
      </c>
      <c r="G37" s="2">
        <v>41870</v>
      </c>
      <c r="H37">
        <v>4168</v>
      </c>
      <c r="I37" s="1">
        <v>109.28</v>
      </c>
      <c r="J37" s="1">
        <v>35.840000000000003</v>
      </c>
      <c r="K37" s="3">
        <f t="shared" si="5"/>
        <v>149381.12000000002</v>
      </c>
      <c r="L37" s="3">
        <f t="shared" si="6"/>
        <v>455479.03999999998</v>
      </c>
      <c r="M37" s="4">
        <f t="shared" si="7"/>
        <v>306097.91999999993</v>
      </c>
      <c r="N37" s="4">
        <f>M37*Expenses!$B$2</f>
        <v>61219.583999999988</v>
      </c>
      <c r="O37" s="4">
        <f t="shared" si="8"/>
        <v>244878.33599999995</v>
      </c>
      <c r="P37" t="str">
        <f t="shared" si="9"/>
        <v>No Salary Increase</v>
      </c>
    </row>
    <row r="38" spans="1:16" x14ac:dyDescent="0.3">
      <c r="A38" t="s">
        <v>39</v>
      </c>
      <c r="B38" t="s">
        <v>43</v>
      </c>
      <c r="C38" t="s">
        <v>42</v>
      </c>
      <c r="D38" t="s">
        <v>20</v>
      </c>
      <c r="E38" t="s">
        <v>25</v>
      </c>
      <c r="F38" s="2">
        <v>42748</v>
      </c>
      <c r="G38" s="2">
        <v>42795</v>
      </c>
      <c r="H38">
        <v>8263</v>
      </c>
      <c r="I38" s="1">
        <v>109.28</v>
      </c>
      <c r="J38" s="1">
        <v>35.840000000000003</v>
      </c>
      <c r="K38" s="3">
        <f t="shared" si="5"/>
        <v>296145.92000000004</v>
      </c>
      <c r="L38" s="3">
        <f t="shared" si="6"/>
        <v>902980.64</v>
      </c>
      <c r="M38" s="4">
        <f t="shared" si="7"/>
        <v>606834.72</v>
      </c>
      <c r="N38" s="4">
        <f>M38*Expenses!$B$2</f>
        <v>121366.944</v>
      </c>
      <c r="O38" s="4">
        <f t="shared" si="8"/>
        <v>485467.77599999995</v>
      </c>
      <c r="P38" t="str">
        <f t="shared" si="9"/>
        <v>No Salary Increase</v>
      </c>
    </row>
    <row r="39" spans="1:16" x14ac:dyDescent="0.3">
      <c r="A39" t="s">
        <v>39</v>
      </c>
      <c r="B39" t="s">
        <v>45</v>
      </c>
      <c r="C39" t="s">
        <v>37</v>
      </c>
      <c r="D39" t="s">
        <v>15</v>
      </c>
      <c r="E39" t="s">
        <v>21</v>
      </c>
      <c r="F39" s="2">
        <v>41689</v>
      </c>
      <c r="G39" s="2">
        <v>41693</v>
      </c>
      <c r="H39">
        <v>4901</v>
      </c>
      <c r="I39" s="1">
        <v>81.73</v>
      </c>
      <c r="J39" s="1">
        <v>56.67</v>
      </c>
      <c r="K39" s="3">
        <f t="shared" si="5"/>
        <v>277739.67</v>
      </c>
      <c r="L39" s="3">
        <f t="shared" si="6"/>
        <v>400558.73000000004</v>
      </c>
      <c r="M39" s="4">
        <f t="shared" si="7"/>
        <v>122819.06000000006</v>
      </c>
      <c r="N39" s="4">
        <f>M39*Expenses!$B$2</f>
        <v>24563.812000000013</v>
      </c>
      <c r="O39" s="4">
        <f t="shared" si="8"/>
        <v>98255.248000000051</v>
      </c>
      <c r="P39" t="str">
        <f t="shared" si="9"/>
        <v>No Salary Increase</v>
      </c>
    </row>
    <row r="40" spans="1:16" x14ac:dyDescent="0.3">
      <c r="A40" t="s">
        <v>22</v>
      </c>
      <c r="B40" t="s">
        <v>46</v>
      </c>
      <c r="C40" t="s">
        <v>42</v>
      </c>
      <c r="D40" t="s">
        <v>20</v>
      </c>
      <c r="E40" t="s">
        <v>33</v>
      </c>
      <c r="F40" s="2">
        <v>41022</v>
      </c>
      <c r="G40" s="2">
        <v>41063</v>
      </c>
      <c r="H40">
        <v>1673</v>
      </c>
      <c r="I40" s="1">
        <v>109.28</v>
      </c>
      <c r="J40" s="1">
        <v>35.840000000000003</v>
      </c>
      <c r="K40" s="3">
        <f t="shared" si="5"/>
        <v>59960.320000000007</v>
      </c>
      <c r="L40" s="3">
        <f t="shared" si="6"/>
        <v>182825.44</v>
      </c>
      <c r="M40" s="4">
        <f t="shared" si="7"/>
        <v>122865.12</v>
      </c>
      <c r="N40" s="4">
        <f>M40*Expenses!$B$2</f>
        <v>24573.024000000001</v>
      </c>
      <c r="O40" s="4">
        <f t="shared" si="8"/>
        <v>98292.09599999999</v>
      </c>
      <c r="P40" t="str">
        <f t="shared" si="9"/>
        <v>No Salary Increase</v>
      </c>
    </row>
    <row r="41" spans="1:16" x14ac:dyDescent="0.3">
      <c r="A41" t="s">
        <v>26</v>
      </c>
      <c r="B41" t="s">
        <v>49</v>
      </c>
      <c r="C41" t="s">
        <v>50</v>
      </c>
      <c r="D41" t="s">
        <v>15</v>
      </c>
      <c r="E41" t="s">
        <v>21</v>
      </c>
      <c r="F41" s="2">
        <v>42008</v>
      </c>
      <c r="G41" s="2">
        <v>42112</v>
      </c>
      <c r="H41">
        <v>5430</v>
      </c>
      <c r="I41" s="1">
        <v>47.45</v>
      </c>
      <c r="J41" s="1">
        <v>31.79</v>
      </c>
      <c r="K41" s="3">
        <f t="shared" si="5"/>
        <v>172619.69999999998</v>
      </c>
      <c r="L41" s="3">
        <f t="shared" si="6"/>
        <v>257653.50000000003</v>
      </c>
      <c r="M41" s="4">
        <f t="shared" si="7"/>
        <v>85033.800000000047</v>
      </c>
      <c r="N41" s="4">
        <f>M41*Expenses!$B$2</f>
        <v>17006.760000000009</v>
      </c>
      <c r="O41" s="4">
        <f t="shared" si="8"/>
        <v>68027.040000000037</v>
      </c>
      <c r="P41" t="str">
        <f t="shared" si="9"/>
        <v>No Salary Increase</v>
      </c>
    </row>
    <row r="42" spans="1:16" x14ac:dyDescent="0.3">
      <c r="A42" t="s">
        <v>12</v>
      </c>
      <c r="B42" t="s">
        <v>52</v>
      </c>
      <c r="C42" t="s">
        <v>53</v>
      </c>
      <c r="D42" t="s">
        <v>20</v>
      </c>
      <c r="E42" t="s">
        <v>25</v>
      </c>
      <c r="F42" s="2">
        <v>41121</v>
      </c>
      <c r="G42" s="2">
        <v>41163</v>
      </c>
      <c r="H42">
        <v>5908</v>
      </c>
      <c r="I42" s="1">
        <v>421.89</v>
      </c>
      <c r="J42" s="1">
        <v>364.69</v>
      </c>
      <c r="K42" s="3">
        <f t="shared" si="5"/>
        <v>2154588.52</v>
      </c>
      <c r="L42" s="3">
        <f t="shared" si="6"/>
        <v>2492526.12</v>
      </c>
      <c r="M42" s="4">
        <f t="shared" si="7"/>
        <v>337937.60000000009</v>
      </c>
      <c r="N42" s="4">
        <f>M42*Expenses!$B$2</f>
        <v>67587.520000000019</v>
      </c>
      <c r="O42" s="4">
        <f t="shared" si="8"/>
        <v>270350.08000000007</v>
      </c>
      <c r="P42" t="str">
        <f t="shared" si="9"/>
        <v>No Salary Increase</v>
      </c>
    </row>
    <row r="43" spans="1:16" x14ac:dyDescent="0.3">
      <c r="A43" t="s">
        <v>22</v>
      </c>
      <c r="B43" t="s">
        <v>55</v>
      </c>
      <c r="C43" t="s">
        <v>14</v>
      </c>
      <c r="D43" t="s">
        <v>20</v>
      </c>
      <c r="E43" t="s">
        <v>16</v>
      </c>
      <c r="F43" s="2">
        <v>42216</v>
      </c>
      <c r="G43" s="2">
        <v>42250</v>
      </c>
      <c r="H43">
        <v>1273</v>
      </c>
      <c r="I43" s="1">
        <v>255.28</v>
      </c>
      <c r="J43" s="1">
        <v>159.41999999999999</v>
      </c>
      <c r="K43" s="3">
        <f t="shared" si="5"/>
        <v>202941.65999999997</v>
      </c>
      <c r="L43" s="3">
        <f t="shared" si="6"/>
        <v>324971.44</v>
      </c>
      <c r="M43" s="4">
        <f t="shared" si="7"/>
        <v>122029.78000000003</v>
      </c>
      <c r="N43" s="4">
        <f>M43*Expenses!$B$2</f>
        <v>24405.956000000006</v>
      </c>
      <c r="O43" s="4">
        <f t="shared" si="8"/>
        <v>97623.824000000022</v>
      </c>
      <c r="P43" t="str">
        <f t="shared" si="9"/>
        <v>No Salary Increase</v>
      </c>
    </row>
    <row r="44" spans="1:16" x14ac:dyDescent="0.3">
      <c r="A44" t="s">
        <v>17</v>
      </c>
      <c r="B44" t="s">
        <v>44</v>
      </c>
      <c r="C44" t="s">
        <v>56</v>
      </c>
      <c r="D44" t="s">
        <v>20</v>
      </c>
      <c r="E44" t="s">
        <v>25</v>
      </c>
      <c r="F44" s="2">
        <v>42551</v>
      </c>
      <c r="G44" s="2">
        <v>42577</v>
      </c>
      <c r="H44">
        <v>2225</v>
      </c>
      <c r="I44" s="1">
        <v>152.58000000000001</v>
      </c>
      <c r="J44" s="1">
        <v>97.44</v>
      </c>
      <c r="K44" s="3">
        <f t="shared" si="5"/>
        <v>216804</v>
      </c>
      <c r="L44" s="3">
        <f t="shared" si="6"/>
        <v>339490.5</v>
      </c>
      <c r="M44" s="4">
        <f t="shared" si="7"/>
        <v>122686.5</v>
      </c>
      <c r="N44" s="4">
        <f>M44*Expenses!$B$2</f>
        <v>24537.300000000003</v>
      </c>
      <c r="O44" s="4">
        <f t="shared" si="8"/>
        <v>98149.2</v>
      </c>
      <c r="P44" t="str">
        <f t="shared" si="9"/>
        <v>No Salary Increase</v>
      </c>
    </row>
    <row r="45" spans="1:16" x14ac:dyDescent="0.3">
      <c r="A45" t="s">
        <v>12</v>
      </c>
      <c r="B45" t="s">
        <v>57</v>
      </c>
      <c r="C45" t="s">
        <v>28</v>
      </c>
      <c r="D45" t="s">
        <v>20</v>
      </c>
      <c r="E45" t="s">
        <v>16</v>
      </c>
      <c r="F45" s="2">
        <v>41860</v>
      </c>
      <c r="G45" s="2">
        <v>41916</v>
      </c>
      <c r="H45">
        <v>2187</v>
      </c>
      <c r="I45" s="1">
        <v>9.33</v>
      </c>
      <c r="J45" s="1">
        <v>6.92</v>
      </c>
      <c r="K45" s="3">
        <f t="shared" si="5"/>
        <v>15134.039999999999</v>
      </c>
      <c r="L45" s="3">
        <f t="shared" si="6"/>
        <v>20404.71</v>
      </c>
      <c r="M45" s="4">
        <f t="shared" si="7"/>
        <v>5270.67</v>
      </c>
      <c r="N45" s="4">
        <f>M45*Expenses!$B$2</f>
        <v>1054.134</v>
      </c>
      <c r="O45" s="4">
        <f t="shared" si="8"/>
        <v>4216.5360000000001</v>
      </c>
      <c r="P45" t="str">
        <f t="shared" si="9"/>
        <v>No Salary Increase</v>
      </c>
    </row>
    <row r="46" spans="1:16" x14ac:dyDescent="0.3">
      <c r="A46" t="s">
        <v>22</v>
      </c>
      <c r="B46" t="s">
        <v>58</v>
      </c>
      <c r="C46" t="s">
        <v>37</v>
      </c>
      <c r="D46" t="s">
        <v>20</v>
      </c>
      <c r="E46" t="s">
        <v>25</v>
      </c>
      <c r="F46" s="2">
        <v>42556</v>
      </c>
      <c r="G46" s="2">
        <v>42500</v>
      </c>
      <c r="H46">
        <v>5070</v>
      </c>
      <c r="I46" s="1">
        <v>81.73</v>
      </c>
      <c r="J46" s="1">
        <v>56.67</v>
      </c>
      <c r="K46" s="3">
        <f t="shared" si="5"/>
        <v>287316.90000000002</v>
      </c>
      <c r="L46" s="3">
        <f t="shared" si="6"/>
        <v>414371.10000000003</v>
      </c>
      <c r="M46" s="4">
        <f t="shared" si="7"/>
        <v>127054.20000000001</v>
      </c>
      <c r="N46" s="4">
        <f>M46*Expenses!$B$2</f>
        <v>25410.840000000004</v>
      </c>
      <c r="O46" s="4">
        <f t="shared" si="8"/>
        <v>101643.36000000002</v>
      </c>
      <c r="P46" t="str">
        <f t="shared" si="9"/>
        <v>No Salary Increase</v>
      </c>
    </row>
    <row r="47" spans="1:16" x14ac:dyDescent="0.3">
      <c r="A47" t="s">
        <v>22</v>
      </c>
      <c r="B47" t="s">
        <v>59</v>
      </c>
      <c r="C47" t="s">
        <v>48</v>
      </c>
      <c r="D47" t="s">
        <v>20</v>
      </c>
      <c r="E47" t="s">
        <v>16</v>
      </c>
      <c r="F47" s="2">
        <v>42877</v>
      </c>
      <c r="G47" s="2">
        <v>42891</v>
      </c>
      <c r="H47">
        <v>1815</v>
      </c>
      <c r="I47" s="1">
        <v>437.2</v>
      </c>
      <c r="J47" s="1">
        <v>263.33</v>
      </c>
      <c r="K47" s="3">
        <f t="shared" si="5"/>
        <v>477943.94999999995</v>
      </c>
      <c r="L47" s="3">
        <f t="shared" si="6"/>
        <v>793518</v>
      </c>
      <c r="M47" s="4">
        <f t="shared" si="7"/>
        <v>315574.05000000005</v>
      </c>
      <c r="N47" s="4">
        <f>M47*Expenses!$B$2</f>
        <v>63114.810000000012</v>
      </c>
      <c r="O47" s="4">
        <f t="shared" si="8"/>
        <v>252459.24000000005</v>
      </c>
      <c r="P47" t="str">
        <f t="shared" si="9"/>
        <v>No Salary Increase</v>
      </c>
    </row>
    <row r="48" spans="1:16" x14ac:dyDescent="0.3">
      <c r="A48" t="s">
        <v>12</v>
      </c>
      <c r="B48" t="s">
        <v>60</v>
      </c>
      <c r="C48" t="s">
        <v>28</v>
      </c>
      <c r="D48" t="s">
        <v>20</v>
      </c>
      <c r="E48" t="s">
        <v>33</v>
      </c>
      <c r="F48" s="2">
        <v>41925</v>
      </c>
      <c r="G48" s="2">
        <v>41953</v>
      </c>
      <c r="H48">
        <v>5398</v>
      </c>
      <c r="I48" s="1">
        <v>9.33</v>
      </c>
      <c r="J48" s="1">
        <v>6.92</v>
      </c>
      <c r="K48" s="3">
        <f t="shared" si="5"/>
        <v>37354.159999999996</v>
      </c>
      <c r="L48" s="3">
        <f t="shared" si="6"/>
        <v>50363.340000000004</v>
      </c>
      <c r="M48" s="4">
        <f t="shared" si="7"/>
        <v>13009.180000000008</v>
      </c>
      <c r="N48" s="4">
        <f>M48*Expenses!$B$2</f>
        <v>2601.8360000000016</v>
      </c>
      <c r="O48" s="4">
        <f t="shared" si="8"/>
        <v>10407.344000000006</v>
      </c>
      <c r="P48" t="str">
        <f t="shared" si="9"/>
        <v>No Salary Increase</v>
      </c>
    </row>
    <row r="49" spans="1:16" x14ac:dyDescent="0.3">
      <c r="A49" t="s">
        <v>26</v>
      </c>
      <c r="B49" t="s">
        <v>61</v>
      </c>
      <c r="C49" t="s">
        <v>28</v>
      </c>
      <c r="D49" t="s">
        <v>20</v>
      </c>
      <c r="E49" t="s">
        <v>25</v>
      </c>
      <c r="F49" s="2">
        <v>40364</v>
      </c>
      <c r="G49" s="2">
        <v>40308</v>
      </c>
      <c r="H49">
        <v>5822</v>
      </c>
      <c r="I49" s="1">
        <v>9.33</v>
      </c>
      <c r="J49" s="1">
        <v>6.92</v>
      </c>
      <c r="K49" s="3">
        <f t="shared" si="5"/>
        <v>40288.239999999998</v>
      </c>
      <c r="L49" s="3">
        <f t="shared" si="6"/>
        <v>54319.26</v>
      </c>
      <c r="M49" s="4">
        <f t="shared" si="7"/>
        <v>14031.020000000004</v>
      </c>
      <c r="N49" s="4">
        <f>M49*Expenses!$B$2</f>
        <v>2806.2040000000011</v>
      </c>
      <c r="O49" s="4">
        <f t="shared" si="8"/>
        <v>11224.816000000003</v>
      </c>
      <c r="P49" t="str">
        <f t="shared" si="9"/>
        <v>No Salary Increase</v>
      </c>
    </row>
    <row r="50" spans="1:16" x14ac:dyDescent="0.3">
      <c r="A50" t="s">
        <v>22</v>
      </c>
      <c r="B50" t="s">
        <v>54</v>
      </c>
      <c r="C50" t="s">
        <v>50</v>
      </c>
      <c r="D50" t="s">
        <v>15</v>
      </c>
      <c r="E50" t="s">
        <v>21</v>
      </c>
      <c r="F50" s="2">
        <v>41838</v>
      </c>
      <c r="G50" s="2">
        <v>41850</v>
      </c>
      <c r="H50">
        <v>5124</v>
      </c>
      <c r="I50" s="1">
        <v>47.45</v>
      </c>
      <c r="J50" s="1">
        <v>31.79</v>
      </c>
      <c r="K50" s="3">
        <f t="shared" si="5"/>
        <v>162891.96</v>
      </c>
      <c r="L50" s="3">
        <f t="shared" si="6"/>
        <v>243133.80000000002</v>
      </c>
      <c r="M50" s="4">
        <f t="shared" si="7"/>
        <v>80241.840000000026</v>
      </c>
      <c r="N50" s="4">
        <f>M50*Expenses!$B$2</f>
        <v>16048.368000000006</v>
      </c>
      <c r="O50" s="4">
        <f t="shared" si="8"/>
        <v>64193.472000000023</v>
      </c>
      <c r="P50" t="str">
        <f t="shared" si="9"/>
        <v>No Salary Increase</v>
      </c>
    </row>
    <row r="51" spans="1:16" x14ac:dyDescent="0.3">
      <c r="A51" t="s">
        <v>26</v>
      </c>
      <c r="B51" t="s">
        <v>62</v>
      </c>
      <c r="C51" t="s">
        <v>32</v>
      </c>
      <c r="D51" t="s">
        <v>15</v>
      </c>
      <c r="E51" t="s">
        <v>25</v>
      </c>
      <c r="F51" s="2">
        <v>41055</v>
      </c>
      <c r="G51" s="2">
        <v>41069</v>
      </c>
      <c r="H51">
        <v>2370</v>
      </c>
      <c r="I51" s="1">
        <v>668.27</v>
      </c>
      <c r="J51" s="1">
        <v>502.54</v>
      </c>
      <c r="K51" s="3">
        <f t="shared" si="5"/>
        <v>1191019.8</v>
      </c>
      <c r="L51" s="3">
        <f t="shared" si="6"/>
        <v>1583799.9</v>
      </c>
      <c r="M51" s="4">
        <f t="shared" si="7"/>
        <v>392780.09999999986</v>
      </c>
      <c r="N51" s="4">
        <f>M51*Expenses!$B$2</f>
        <v>78556.019999999975</v>
      </c>
      <c r="O51" s="4">
        <f t="shared" si="8"/>
        <v>314224.0799999999</v>
      </c>
      <c r="P51" t="str">
        <f t="shared" si="9"/>
        <v>No Salary Increase</v>
      </c>
    </row>
    <row r="52" spans="1:16" x14ac:dyDescent="0.3">
      <c r="A52" t="s">
        <v>26</v>
      </c>
      <c r="B52" t="s">
        <v>64</v>
      </c>
      <c r="C52" t="s">
        <v>37</v>
      </c>
      <c r="D52" t="s">
        <v>15</v>
      </c>
      <c r="E52" t="s">
        <v>21</v>
      </c>
      <c r="F52" s="2">
        <v>41637</v>
      </c>
      <c r="G52" s="2">
        <v>41667</v>
      </c>
      <c r="H52">
        <v>2125</v>
      </c>
      <c r="I52" s="1">
        <v>81.73</v>
      </c>
      <c r="J52" s="1">
        <v>56.67</v>
      </c>
      <c r="K52" s="3">
        <f t="shared" si="5"/>
        <v>120423.75</v>
      </c>
      <c r="L52" s="3">
        <f t="shared" si="6"/>
        <v>173676.25</v>
      </c>
      <c r="M52" s="4">
        <f t="shared" si="7"/>
        <v>53252.5</v>
      </c>
      <c r="N52" s="4">
        <f>M52*Expenses!$B$2</f>
        <v>10650.5</v>
      </c>
      <c r="O52" s="4">
        <f t="shared" si="8"/>
        <v>42602</v>
      </c>
      <c r="P52" t="str">
        <f t="shared" si="9"/>
        <v>No Salary Increase</v>
      </c>
    </row>
    <row r="53" spans="1:16" x14ac:dyDescent="0.3">
      <c r="A53" t="s">
        <v>12</v>
      </c>
      <c r="B53" t="s">
        <v>65</v>
      </c>
      <c r="C53" t="s">
        <v>24</v>
      </c>
      <c r="D53" t="s">
        <v>20</v>
      </c>
      <c r="E53" t="s">
        <v>21</v>
      </c>
      <c r="F53" s="2">
        <v>42304</v>
      </c>
      <c r="G53" s="2">
        <v>42333</v>
      </c>
      <c r="H53">
        <v>2924</v>
      </c>
      <c r="I53" s="1">
        <v>651.21</v>
      </c>
      <c r="J53" s="1">
        <v>524.96</v>
      </c>
      <c r="K53" s="3">
        <f t="shared" si="5"/>
        <v>1534983.04</v>
      </c>
      <c r="L53" s="3">
        <f t="shared" si="6"/>
        <v>1904138.04</v>
      </c>
      <c r="M53" s="4">
        <f t="shared" si="7"/>
        <v>369155</v>
      </c>
      <c r="N53" s="4">
        <f>M53*Expenses!$B$2</f>
        <v>73831</v>
      </c>
      <c r="O53" s="4">
        <f t="shared" si="8"/>
        <v>295324</v>
      </c>
      <c r="P53" t="str">
        <f t="shared" si="9"/>
        <v>No Salary Increase</v>
      </c>
    </row>
    <row r="54" spans="1:16" x14ac:dyDescent="0.3">
      <c r="A54" t="s">
        <v>26</v>
      </c>
      <c r="B54" t="s">
        <v>67</v>
      </c>
      <c r="C54" t="s">
        <v>56</v>
      </c>
      <c r="D54" t="s">
        <v>20</v>
      </c>
      <c r="E54" t="s">
        <v>33</v>
      </c>
      <c r="F54" s="2">
        <v>42791</v>
      </c>
      <c r="G54" s="2">
        <v>42791</v>
      </c>
      <c r="H54">
        <v>7327</v>
      </c>
      <c r="I54" s="1">
        <v>152.58000000000001</v>
      </c>
      <c r="J54" s="1">
        <v>97.44</v>
      </c>
      <c r="K54" s="3">
        <f t="shared" si="5"/>
        <v>713942.88</v>
      </c>
      <c r="L54" s="3">
        <f t="shared" si="6"/>
        <v>1117953.6600000001</v>
      </c>
      <c r="M54" s="4">
        <f t="shared" si="7"/>
        <v>404010.78000000014</v>
      </c>
      <c r="N54" s="4">
        <f>M54*Expenses!$B$2</f>
        <v>80802.156000000032</v>
      </c>
      <c r="O54" s="4">
        <f t="shared" si="8"/>
        <v>323208.62400000013</v>
      </c>
      <c r="P54" t="str">
        <f t="shared" si="9"/>
        <v>No Salary Increase</v>
      </c>
    </row>
    <row r="55" spans="1:16" x14ac:dyDescent="0.3">
      <c r="A55" t="s">
        <v>17</v>
      </c>
      <c r="B55" t="s">
        <v>68</v>
      </c>
      <c r="C55" t="s">
        <v>37</v>
      </c>
      <c r="D55" t="s">
        <v>15</v>
      </c>
      <c r="E55" t="s">
        <v>25</v>
      </c>
      <c r="F55" s="2">
        <v>42952</v>
      </c>
      <c r="G55" s="2">
        <v>42876</v>
      </c>
      <c r="H55">
        <v>6409</v>
      </c>
      <c r="I55" s="1">
        <v>81.73</v>
      </c>
      <c r="J55" s="1">
        <v>56.67</v>
      </c>
      <c r="K55" s="3">
        <f t="shared" si="5"/>
        <v>363198.03</v>
      </c>
      <c r="L55" s="3">
        <f t="shared" si="6"/>
        <v>523807.57</v>
      </c>
      <c r="M55" s="4">
        <f t="shared" si="7"/>
        <v>160609.53999999998</v>
      </c>
      <c r="N55" s="4">
        <f>M55*Expenses!$B$2</f>
        <v>32121.907999999996</v>
      </c>
      <c r="O55" s="4">
        <f t="shared" si="8"/>
        <v>128487.63199999998</v>
      </c>
      <c r="P55" t="str">
        <f t="shared" si="9"/>
        <v>No Salary Increase</v>
      </c>
    </row>
    <row r="56" spans="1:16" x14ac:dyDescent="0.3">
      <c r="A56" t="s">
        <v>69</v>
      </c>
      <c r="B56" t="s">
        <v>70</v>
      </c>
      <c r="C56" t="s">
        <v>28</v>
      </c>
      <c r="D56" t="s">
        <v>20</v>
      </c>
      <c r="E56" t="s">
        <v>25</v>
      </c>
      <c r="F56" s="2">
        <v>40869</v>
      </c>
      <c r="G56" s="2">
        <v>40880</v>
      </c>
      <c r="H56">
        <v>3784</v>
      </c>
      <c r="I56" s="1">
        <v>9.33</v>
      </c>
      <c r="J56" s="1">
        <v>6.92</v>
      </c>
      <c r="K56" s="3">
        <f t="shared" si="5"/>
        <v>26185.279999999999</v>
      </c>
      <c r="L56" s="3">
        <f t="shared" si="6"/>
        <v>35304.720000000001</v>
      </c>
      <c r="M56" s="4">
        <f t="shared" si="7"/>
        <v>9119.4400000000023</v>
      </c>
      <c r="N56" s="4">
        <f>M56*Expenses!$B$2</f>
        <v>1823.8880000000006</v>
      </c>
      <c r="O56" s="4">
        <f t="shared" si="8"/>
        <v>7295.5520000000015</v>
      </c>
      <c r="P56" t="str">
        <f t="shared" si="9"/>
        <v>No Salary Increase</v>
      </c>
    </row>
    <row r="57" spans="1:16" x14ac:dyDescent="0.3">
      <c r="A57" t="s">
        <v>26</v>
      </c>
      <c r="B57" t="s">
        <v>62</v>
      </c>
      <c r="C57" t="s">
        <v>53</v>
      </c>
      <c r="D57" t="s">
        <v>20</v>
      </c>
      <c r="E57" t="s">
        <v>33</v>
      </c>
      <c r="F57" s="2">
        <v>42749</v>
      </c>
      <c r="G57" s="2">
        <v>42758</v>
      </c>
      <c r="H57">
        <v>4767</v>
      </c>
      <c r="I57" s="1">
        <v>421.89</v>
      </c>
      <c r="J57" s="1">
        <v>364.69</v>
      </c>
      <c r="K57" s="3">
        <f t="shared" si="5"/>
        <v>1738477.23</v>
      </c>
      <c r="L57" s="3">
        <f t="shared" si="6"/>
        <v>2011149.63</v>
      </c>
      <c r="M57" s="4">
        <f t="shared" si="7"/>
        <v>272672.39999999991</v>
      </c>
      <c r="N57" s="4">
        <f>M57*Expenses!$B$2</f>
        <v>54534.479999999981</v>
      </c>
      <c r="O57" s="4">
        <f t="shared" si="8"/>
        <v>218137.91999999993</v>
      </c>
      <c r="P57" t="str">
        <f t="shared" si="9"/>
        <v>No Salary Increase</v>
      </c>
    </row>
    <row r="58" spans="1:16" x14ac:dyDescent="0.3">
      <c r="A58" t="s">
        <v>22</v>
      </c>
      <c r="B58" t="s">
        <v>46</v>
      </c>
      <c r="C58" t="s">
        <v>24</v>
      </c>
      <c r="D58" t="s">
        <v>20</v>
      </c>
      <c r="E58" t="s">
        <v>33</v>
      </c>
      <c r="F58" s="2">
        <v>40955</v>
      </c>
      <c r="G58" s="2">
        <v>40967</v>
      </c>
      <c r="H58">
        <v>3987</v>
      </c>
      <c r="I58" s="1">
        <v>651.21</v>
      </c>
      <c r="J58" s="1">
        <v>524.96</v>
      </c>
      <c r="K58" s="3">
        <f t="shared" si="5"/>
        <v>2093015.5200000003</v>
      </c>
      <c r="L58" s="3">
        <f t="shared" si="6"/>
        <v>2596374.27</v>
      </c>
      <c r="M58" s="4">
        <f t="shared" si="7"/>
        <v>503358.74999999977</v>
      </c>
      <c r="N58" s="4">
        <f>M58*Expenses!$B$2</f>
        <v>100671.74999999996</v>
      </c>
      <c r="O58" s="4">
        <f t="shared" si="8"/>
        <v>402686.99999999983</v>
      </c>
      <c r="P58" t="str">
        <f t="shared" si="9"/>
        <v>No Salary Increase</v>
      </c>
    </row>
    <row r="59" spans="1:16" x14ac:dyDescent="0.3">
      <c r="A59" t="s">
        <v>26</v>
      </c>
      <c r="B59" t="s">
        <v>72</v>
      </c>
      <c r="C59" t="s">
        <v>37</v>
      </c>
      <c r="D59" t="s">
        <v>20</v>
      </c>
      <c r="E59" t="s">
        <v>16</v>
      </c>
      <c r="F59" s="2">
        <v>43042</v>
      </c>
      <c r="G59" s="2">
        <v>42822</v>
      </c>
      <c r="H59">
        <v>3015</v>
      </c>
      <c r="I59" s="1">
        <v>81.73</v>
      </c>
      <c r="J59" s="1">
        <v>56.67</v>
      </c>
      <c r="K59" s="3">
        <f t="shared" si="5"/>
        <v>170860.05000000002</v>
      </c>
      <c r="L59" s="3">
        <f t="shared" si="6"/>
        <v>246415.95</v>
      </c>
      <c r="M59" s="4">
        <f t="shared" si="7"/>
        <v>75555.899999999994</v>
      </c>
      <c r="N59" s="4">
        <f>M59*Expenses!$B$2</f>
        <v>15111.18</v>
      </c>
      <c r="O59" s="4">
        <f t="shared" si="8"/>
        <v>60444.719999999994</v>
      </c>
      <c r="P59" t="str">
        <f t="shared" si="9"/>
        <v>No Salary Increase</v>
      </c>
    </row>
    <row r="60" spans="1:16" x14ac:dyDescent="0.3">
      <c r="A60" t="s">
        <v>26</v>
      </c>
      <c r="B60" t="s">
        <v>62</v>
      </c>
      <c r="C60" t="s">
        <v>19</v>
      </c>
      <c r="D60" t="s">
        <v>15</v>
      </c>
      <c r="E60" t="s">
        <v>16</v>
      </c>
      <c r="F60" s="2">
        <v>41096</v>
      </c>
      <c r="G60" s="2">
        <v>41068</v>
      </c>
      <c r="H60">
        <v>2117</v>
      </c>
      <c r="I60" s="1">
        <v>205.7</v>
      </c>
      <c r="J60" s="1">
        <v>117.11</v>
      </c>
      <c r="K60" s="3">
        <f t="shared" si="5"/>
        <v>247921.87</v>
      </c>
      <c r="L60" s="3">
        <f t="shared" si="6"/>
        <v>435466.89999999997</v>
      </c>
      <c r="M60" s="4">
        <f t="shared" si="7"/>
        <v>187545.02999999997</v>
      </c>
      <c r="N60" s="4">
        <f>M60*Expenses!$B$2</f>
        <v>37509.005999999994</v>
      </c>
      <c r="O60" s="4">
        <f t="shared" si="8"/>
        <v>150036.02399999998</v>
      </c>
      <c r="P60" t="str">
        <f t="shared" si="9"/>
        <v>No Salary Increase</v>
      </c>
    </row>
    <row r="61" spans="1:16" x14ac:dyDescent="0.3">
      <c r="A61" t="s">
        <v>22</v>
      </c>
      <c r="B61" t="s">
        <v>74</v>
      </c>
      <c r="C61" t="s">
        <v>35</v>
      </c>
      <c r="D61" t="s">
        <v>20</v>
      </c>
      <c r="E61" t="s">
        <v>16</v>
      </c>
      <c r="F61" s="2">
        <v>41070</v>
      </c>
      <c r="G61" s="2">
        <v>41223</v>
      </c>
      <c r="H61">
        <v>171</v>
      </c>
      <c r="I61" s="1">
        <v>154.06</v>
      </c>
      <c r="J61" s="1">
        <v>90.93</v>
      </c>
      <c r="K61" s="3">
        <f t="shared" si="5"/>
        <v>15549.03</v>
      </c>
      <c r="L61" s="3">
        <f t="shared" si="6"/>
        <v>26344.260000000002</v>
      </c>
      <c r="M61" s="4">
        <f t="shared" si="7"/>
        <v>10795.230000000001</v>
      </c>
      <c r="N61" s="4">
        <f>M61*Expenses!$B$2</f>
        <v>2159.0460000000003</v>
      </c>
      <c r="O61" s="4">
        <f t="shared" si="8"/>
        <v>8636.1840000000011</v>
      </c>
      <c r="P61" t="str">
        <f t="shared" si="9"/>
        <v>No Salary Increase</v>
      </c>
    </row>
    <row r="62" spans="1:16" x14ac:dyDescent="0.3">
      <c r="A62" t="s">
        <v>39</v>
      </c>
      <c r="B62" t="s">
        <v>66</v>
      </c>
      <c r="C62" t="s">
        <v>42</v>
      </c>
      <c r="D62" t="s">
        <v>20</v>
      </c>
      <c r="E62" t="s">
        <v>16</v>
      </c>
      <c r="F62" s="2">
        <v>42322</v>
      </c>
      <c r="G62" s="2">
        <v>42326</v>
      </c>
      <c r="H62">
        <v>5930</v>
      </c>
      <c r="I62" s="1">
        <v>109.28</v>
      </c>
      <c r="J62" s="1">
        <v>35.840000000000003</v>
      </c>
      <c r="K62" s="3">
        <f t="shared" si="5"/>
        <v>212531.20000000001</v>
      </c>
      <c r="L62" s="3">
        <f t="shared" si="6"/>
        <v>648030.4</v>
      </c>
      <c r="M62" s="4">
        <f t="shared" si="7"/>
        <v>435499.2</v>
      </c>
      <c r="N62" s="4">
        <f>M62*Expenses!$B$2</f>
        <v>87099.840000000011</v>
      </c>
      <c r="O62" s="4">
        <f t="shared" si="8"/>
        <v>348399.35999999999</v>
      </c>
      <c r="P62" t="str">
        <f t="shared" si="9"/>
        <v>No Salary Increase</v>
      </c>
    </row>
    <row r="63" spans="1:16" x14ac:dyDescent="0.3">
      <c r="A63" t="s">
        <v>26</v>
      </c>
      <c r="B63" t="s">
        <v>75</v>
      </c>
      <c r="C63" t="s">
        <v>19</v>
      </c>
      <c r="D63" t="s">
        <v>15</v>
      </c>
      <c r="E63" t="s">
        <v>16</v>
      </c>
      <c r="F63" s="2">
        <v>42458</v>
      </c>
      <c r="G63" s="2">
        <v>42489</v>
      </c>
      <c r="H63">
        <v>962</v>
      </c>
      <c r="I63" s="1">
        <v>205.7</v>
      </c>
      <c r="J63" s="1">
        <v>117.11</v>
      </c>
      <c r="K63" s="3">
        <f t="shared" si="5"/>
        <v>112659.81999999999</v>
      </c>
      <c r="L63" s="3">
        <f t="shared" si="6"/>
        <v>197883.4</v>
      </c>
      <c r="M63" s="4">
        <f t="shared" si="7"/>
        <v>85223.58</v>
      </c>
      <c r="N63" s="4">
        <f>M63*Expenses!$B$2</f>
        <v>17044.716</v>
      </c>
      <c r="O63" s="4">
        <f t="shared" si="8"/>
        <v>68178.864000000001</v>
      </c>
      <c r="P63" t="str">
        <f t="shared" si="9"/>
        <v>No Salary Increase</v>
      </c>
    </row>
    <row r="64" spans="1:16" x14ac:dyDescent="0.3">
      <c r="A64" t="s">
        <v>22</v>
      </c>
      <c r="B64" t="s">
        <v>63</v>
      </c>
      <c r="C64" t="s">
        <v>37</v>
      </c>
      <c r="D64" t="s">
        <v>20</v>
      </c>
      <c r="E64" t="s">
        <v>33</v>
      </c>
      <c r="F64" s="2">
        <v>40535</v>
      </c>
      <c r="G64" s="2">
        <v>40574</v>
      </c>
      <c r="H64">
        <v>273</v>
      </c>
      <c r="I64" s="1">
        <v>81.73</v>
      </c>
      <c r="J64" s="1">
        <v>56.67</v>
      </c>
      <c r="K64" s="3">
        <f t="shared" si="5"/>
        <v>15470.91</v>
      </c>
      <c r="L64" s="3">
        <f t="shared" si="6"/>
        <v>22312.29</v>
      </c>
      <c r="M64" s="4">
        <f t="shared" si="7"/>
        <v>6841.380000000001</v>
      </c>
      <c r="N64" s="4">
        <f>M64*Expenses!$B$2</f>
        <v>1368.2760000000003</v>
      </c>
      <c r="O64" s="4">
        <f t="shared" si="8"/>
        <v>5473.1040000000012</v>
      </c>
      <c r="P64" t="str">
        <f t="shared" si="9"/>
        <v>No Salary Increase</v>
      </c>
    </row>
    <row r="65" spans="1:16" x14ac:dyDescent="0.3">
      <c r="A65" t="s">
        <v>22</v>
      </c>
      <c r="B65" t="s">
        <v>77</v>
      </c>
      <c r="C65" t="s">
        <v>42</v>
      </c>
      <c r="D65" t="s">
        <v>15</v>
      </c>
      <c r="E65" t="s">
        <v>21</v>
      </c>
      <c r="F65" s="2">
        <v>41926</v>
      </c>
      <c r="G65" s="2">
        <v>41957</v>
      </c>
      <c r="H65">
        <v>7842</v>
      </c>
      <c r="I65" s="1">
        <v>109.28</v>
      </c>
      <c r="J65" s="1">
        <v>35.840000000000003</v>
      </c>
      <c r="K65" s="3">
        <f t="shared" si="5"/>
        <v>281057.28000000003</v>
      </c>
      <c r="L65" s="3">
        <f t="shared" si="6"/>
        <v>856973.76</v>
      </c>
      <c r="M65" s="4">
        <f t="shared" si="7"/>
        <v>575916.48</v>
      </c>
      <c r="N65" s="4">
        <f>M65*Expenses!$B$2</f>
        <v>115183.296</v>
      </c>
      <c r="O65" s="4">
        <f t="shared" si="8"/>
        <v>460733.18400000001</v>
      </c>
      <c r="P65" t="str">
        <f t="shared" si="9"/>
        <v>No Salary Increase</v>
      </c>
    </row>
    <row r="66" spans="1:16" x14ac:dyDescent="0.3">
      <c r="A66" t="s">
        <v>26</v>
      </c>
      <c r="B66" t="s">
        <v>78</v>
      </c>
      <c r="C66" t="s">
        <v>24</v>
      </c>
      <c r="D66" t="s">
        <v>15</v>
      </c>
      <c r="E66" t="s">
        <v>21</v>
      </c>
      <c r="F66" s="2">
        <v>41214</v>
      </c>
      <c r="G66" s="2">
        <v>40921</v>
      </c>
      <c r="H66">
        <v>1266</v>
      </c>
      <c r="I66" s="1">
        <v>651.21</v>
      </c>
      <c r="J66" s="1">
        <v>524.96</v>
      </c>
      <c r="K66" s="3">
        <f t="shared" ref="K66:K97" si="10">H66*J66</f>
        <v>664599.3600000001</v>
      </c>
      <c r="L66" s="3">
        <f t="shared" ref="L66:L101" si="11">H66*I66</f>
        <v>824431.8600000001</v>
      </c>
      <c r="M66" s="4">
        <f t="shared" ref="M66:M97" si="12">L66-K66</f>
        <v>159832.5</v>
      </c>
      <c r="N66" s="4">
        <f>M66*Expenses!$B$2</f>
        <v>31966.5</v>
      </c>
      <c r="O66" s="4">
        <f t="shared" ref="O66:O97" si="13">M66-N66</f>
        <v>127866</v>
      </c>
      <c r="P66" t="str">
        <f t="shared" ref="P66:P97" si="14">IF(O66&gt;1000000, "30% Salary Increase", IF(O66&gt;500000, "10% Salary Increase", IF(O66&lt;500000, "No Salary Increase")))</f>
        <v>No Salary Increase</v>
      </c>
    </row>
    <row r="67" spans="1:16" x14ac:dyDescent="0.3">
      <c r="A67" t="s">
        <v>22</v>
      </c>
      <c r="B67" t="s">
        <v>79</v>
      </c>
      <c r="C67" t="s">
        <v>42</v>
      </c>
      <c r="D67" t="s">
        <v>20</v>
      </c>
      <c r="E67" t="s">
        <v>21</v>
      </c>
      <c r="F67" s="2">
        <v>40211</v>
      </c>
      <c r="G67" s="2">
        <v>40255</v>
      </c>
      <c r="H67">
        <v>2269</v>
      </c>
      <c r="I67" s="1">
        <v>109.28</v>
      </c>
      <c r="J67" s="1">
        <v>35.840000000000003</v>
      </c>
      <c r="K67" s="3">
        <f t="shared" si="10"/>
        <v>81320.960000000006</v>
      </c>
      <c r="L67" s="3">
        <f t="shared" si="11"/>
        <v>247956.32</v>
      </c>
      <c r="M67" s="4">
        <f t="shared" si="12"/>
        <v>166635.35999999999</v>
      </c>
      <c r="N67" s="4">
        <f>M67*Expenses!$B$2</f>
        <v>33327.072</v>
      </c>
      <c r="O67" s="4">
        <f t="shared" si="13"/>
        <v>133308.288</v>
      </c>
      <c r="P67" t="str">
        <f t="shared" si="14"/>
        <v>No Salary Increase</v>
      </c>
    </row>
    <row r="68" spans="1:16" x14ac:dyDescent="0.3">
      <c r="A68" t="s">
        <v>26</v>
      </c>
      <c r="B68" t="s">
        <v>80</v>
      </c>
      <c r="C68" t="s">
        <v>28</v>
      </c>
      <c r="D68" t="s">
        <v>20</v>
      </c>
      <c r="E68" t="s">
        <v>25</v>
      </c>
      <c r="F68" s="2">
        <v>41504</v>
      </c>
      <c r="G68" s="2">
        <v>41535</v>
      </c>
      <c r="H68">
        <v>9606</v>
      </c>
      <c r="I68" s="1">
        <v>9.33</v>
      </c>
      <c r="J68" s="1">
        <v>6.92</v>
      </c>
      <c r="K68" s="3">
        <f t="shared" si="10"/>
        <v>66473.52</v>
      </c>
      <c r="L68" s="3">
        <f t="shared" si="11"/>
        <v>89623.98</v>
      </c>
      <c r="M68" s="4">
        <f t="shared" si="12"/>
        <v>23150.459999999992</v>
      </c>
      <c r="N68" s="4">
        <f>M68*Expenses!$B$2</f>
        <v>4630.0919999999987</v>
      </c>
      <c r="O68" s="4">
        <f t="shared" si="13"/>
        <v>18520.367999999995</v>
      </c>
      <c r="P68" t="str">
        <f t="shared" si="14"/>
        <v>No Salary Increase</v>
      </c>
    </row>
    <row r="69" spans="1:16" x14ac:dyDescent="0.3">
      <c r="A69" t="s">
        <v>69</v>
      </c>
      <c r="B69" t="s">
        <v>81</v>
      </c>
      <c r="C69" t="s">
        <v>19</v>
      </c>
      <c r="D69" t="s">
        <v>20</v>
      </c>
      <c r="E69" t="s">
        <v>33</v>
      </c>
      <c r="F69" s="2">
        <v>41358</v>
      </c>
      <c r="G69" s="2">
        <v>41361</v>
      </c>
      <c r="H69">
        <v>4063</v>
      </c>
      <c r="I69" s="1">
        <v>205.7</v>
      </c>
      <c r="J69" s="1">
        <v>117.11</v>
      </c>
      <c r="K69" s="3">
        <f t="shared" si="10"/>
        <v>475817.93</v>
      </c>
      <c r="L69" s="3">
        <f t="shared" si="11"/>
        <v>835759.1</v>
      </c>
      <c r="M69" s="4">
        <f t="shared" si="12"/>
        <v>359941.17</v>
      </c>
      <c r="N69" s="4">
        <f>M69*Expenses!$B$2</f>
        <v>71988.233999999997</v>
      </c>
      <c r="O69" s="4">
        <f t="shared" si="13"/>
        <v>287952.93599999999</v>
      </c>
      <c r="P69" t="str">
        <f t="shared" si="14"/>
        <v>No Salary Increase</v>
      </c>
    </row>
    <row r="70" spans="1:16" x14ac:dyDescent="0.3">
      <c r="A70" t="s">
        <v>26</v>
      </c>
      <c r="B70" t="s">
        <v>82</v>
      </c>
      <c r="C70" t="s">
        <v>24</v>
      </c>
      <c r="D70" t="s">
        <v>15</v>
      </c>
      <c r="E70" t="s">
        <v>33</v>
      </c>
      <c r="F70" s="2">
        <v>40873</v>
      </c>
      <c r="G70" s="2">
        <v>40915</v>
      </c>
      <c r="H70">
        <v>3457</v>
      </c>
      <c r="I70" s="1">
        <v>651.21</v>
      </c>
      <c r="J70" s="1">
        <v>524.96</v>
      </c>
      <c r="K70" s="3">
        <f t="shared" si="10"/>
        <v>1814786.7200000002</v>
      </c>
      <c r="L70" s="3">
        <f t="shared" si="11"/>
        <v>2251232.9700000002</v>
      </c>
      <c r="M70" s="4">
        <f t="shared" si="12"/>
        <v>436446.25</v>
      </c>
      <c r="N70" s="4">
        <f>M70*Expenses!$B$2</f>
        <v>87289.25</v>
      </c>
      <c r="O70" s="4">
        <f t="shared" si="13"/>
        <v>349157</v>
      </c>
      <c r="P70" t="str">
        <f t="shared" si="14"/>
        <v>No Salary Increase</v>
      </c>
    </row>
    <row r="71" spans="1:16" x14ac:dyDescent="0.3">
      <c r="A71" t="s">
        <v>26</v>
      </c>
      <c r="B71" t="s">
        <v>27</v>
      </c>
      <c r="C71" t="s">
        <v>28</v>
      </c>
      <c r="D71" t="s">
        <v>15</v>
      </c>
      <c r="E71" t="s">
        <v>16</v>
      </c>
      <c r="F71" s="2">
        <v>41534</v>
      </c>
      <c r="G71" s="2">
        <v>41571</v>
      </c>
      <c r="H71">
        <v>7637</v>
      </c>
      <c r="I71" s="1">
        <v>9.33</v>
      </c>
      <c r="J71" s="1">
        <v>6.92</v>
      </c>
      <c r="K71" s="3">
        <f t="shared" si="10"/>
        <v>52848.04</v>
      </c>
      <c r="L71" s="3">
        <f t="shared" si="11"/>
        <v>71253.210000000006</v>
      </c>
      <c r="M71" s="4">
        <f t="shared" si="12"/>
        <v>18405.170000000006</v>
      </c>
      <c r="N71" s="4">
        <f>M71*Expenses!$B$2</f>
        <v>3681.0340000000015</v>
      </c>
      <c r="O71" s="4">
        <f t="shared" si="13"/>
        <v>14724.136000000004</v>
      </c>
      <c r="P71" t="str">
        <f t="shared" si="14"/>
        <v>No Salary Increase</v>
      </c>
    </row>
    <row r="72" spans="1:16" x14ac:dyDescent="0.3">
      <c r="A72" t="s">
        <v>26</v>
      </c>
      <c r="B72" t="s">
        <v>83</v>
      </c>
      <c r="C72" t="s">
        <v>42</v>
      </c>
      <c r="D72" t="s">
        <v>20</v>
      </c>
      <c r="E72" t="s">
        <v>21</v>
      </c>
      <c r="F72" s="2">
        <v>41127</v>
      </c>
      <c r="G72" s="2">
        <v>41087</v>
      </c>
      <c r="H72">
        <v>3482</v>
      </c>
      <c r="I72" s="1">
        <v>109.28</v>
      </c>
      <c r="J72" s="1">
        <v>35.840000000000003</v>
      </c>
      <c r="K72" s="3">
        <f t="shared" si="10"/>
        <v>124794.88</v>
      </c>
      <c r="L72" s="3">
        <f t="shared" si="11"/>
        <v>380512.96</v>
      </c>
      <c r="M72" s="4">
        <f t="shared" si="12"/>
        <v>255718.08000000002</v>
      </c>
      <c r="N72" s="4">
        <f>M72*Expenses!$B$2</f>
        <v>51143.616000000009</v>
      </c>
      <c r="O72" s="4">
        <f t="shared" si="13"/>
        <v>204574.46400000001</v>
      </c>
      <c r="P72" t="str">
        <f t="shared" si="14"/>
        <v>No Salary Increase</v>
      </c>
    </row>
    <row r="73" spans="1:16" x14ac:dyDescent="0.3">
      <c r="A73" t="s">
        <v>22</v>
      </c>
      <c r="B73" t="s">
        <v>85</v>
      </c>
      <c r="C73" t="s">
        <v>48</v>
      </c>
      <c r="D73" t="s">
        <v>15</v>
      </c>
      <c r="E73" t="s">
        <v>16</v>
      </c>
      <c r="F73" s="2">
        <v>42058</v>
      </c>
      <c r="G73" s="2">
        <v>42065</v>
      </c>
      <c r="H73">
        <v>2847</v>
      </c>
      <c r="I73" s="1">
        <v>437.2</v>
      </c>
      <c r="J73" s="1">
        <v>263.33</v>
      </c>
      <c r="K73" s="3">
        <f t="shared" si="10"/>
        <v>749700.51</v>
      </c>
      <c r="L73" s="3">
        <f t="shared" si="11"/>
        <v>1244708.3999999999</v>
      </c>
      <c r="M73" s="4">
        <f t="shared" si="12"/>
        <v>495007.8899999999</v>
      </c>
      <c r="N73" s="4">
        <f>M73*Expenses!$B$2</f>
        <v>99001.57799999998</v>
      </c>
      <c r="O73" s="4">
        <f t="shared" si="13"/>
        <v>396006.31199999992</v>
      </c>
      <c r="P73" t="str">
        <f t="shared" si="14"/>
        <v>No Salary Increase</v>
      </c>
    </row>
    <row r="74" spans="1:16" x14ac:dyDescent="0.3">
      <c r="A74" t="s">
        <v>22</v>
      </c>
      <c r="B74" t="s">
        <v>86</v>
      </c>
      <c r="C74" t="s">
        <v>32</v>
      </c>
      <c r="D74" t="s">
        <v>20</v>
      </c>
      <c r="E74" t="s">
        <v>25</v>
      </c>
      <c r="F74" s="2">
        <v>41030</v>
      </c>
      <c r="G74" s="2">
        <v>40953</v>
      </c>
      <c r="H74">
        <v>282</v>
      </c>
      <c r="I74" s="1">
        <v>668.27</v>
      </c>
      <c r="J74" s="1">
        <v>502.54</v>
      </c>
      <c r="K74" s="3">
        <f t="shared" si="10"/>
        <v>141716.28</v>
      </c>
      <c r="L74" s="3">
        <f t="shared" si="11"/>
        <v>188452.13999999998</v>
      </c>
      <c r="M74" s="4">
        <f t="shared" si="12"/>
        <v>46735.859999999986</v>
      </c>
      <c r="N74" s="4">
        <f>M74*Expenses!$B$2</f>
        <v>9347.1719999999968</v>
      </c>
      <c r="O74" s="4">
        <f t="shared" si="13"/>
        <v>37388.687999999987</v>
      </c>
      <c r="P74" t="str">
        <f t="shared" si="14"/>
        <v>No Salary Increase</v>
      </c>
    </row>
    <row r="75" spans="1:16" x14ac:dyDescent="0.3">
      <c r="A75" t="s">
        <v>12</v>
      </c>
      <c r="B75" t="s">
        <v>65</v>
      </c>
      <c r="C75" t="s">
        <v>19</v>
      </c>
      <c r="D75" t="s">
        <v>15</v>
      </c>
      <c r="E75" t="s">
        <v>16</v>
      </c>
      <c r="F75" s="2">
        <v>41523</v>
      </c>
      <c r="G75" s="2">
        <v>41457</v>
      </c>
      <c r="H75">
        <v>682</v>
      </c>
      <c r="I75" s="1">
        <v>205.7</v>
      </c>
      <c r="J75" s="1">
        <v>117.11</v>
      </c>
      <c r="K75" s="3">
        <f t="shared" si="10"/>
        <v>79869.02</v>
      </c>
      <c r="L75" s="3">
        <f t="shared" si="11"/>
        <v>140287.4</v>
      </c>
      <c r="M75" s="4">
        <f t="shared" si="12"/>
        <v>60418.37999999999</v>
      </c>
      <c r="N75" s="4">
        <f>M75*Expenses!$B$2</f>
        <v>12083.675999999999</v>
      </c>
      <c r="O75" s="4">
        <f t="shared" si="13"/>
        <v>48334.703999999991</v>
      </c>
      <c r="P75" t="str">
        <f t="shared" si="14"/>
        <v>No Salary Increase</v>
      </c>
    </row>
    <row r="76" spans="1:16" x14ac:dyDescent="0.3">
      <c r="A76" t="s">
        <v>22</v>
      </c>
      <c r="B76" t="s">
        <v>87</v>
      </c>
      <c r="C76" t="s">
        <v>14</v>
      </c>
      <c r="D76" t="s">
        <v>20</v>
      </c>
      <c r="E76" t="s">
        <v>25</v>
      </c>
      <c r="F76" s="2">
        <v>41451</v>
      </c>
      <c r="G76" s="2">
        <v>41456</v>
      </c>
      <c r="H76">
        <v>4750</v>
      </c>
      <c r="I76" s="1">
        <v>255.28</v>
      </c>
      <c r="J76" s="1">
        <v>159.41999999999999</v>
      </c>
      <c r="K76" s="3">
        <f t="shared" si="10"/>
        <v>757244.99999999988</v>
      </c>
      <c r="L76" s="3">
        <f t="shared" si="11"/>
        <v>1212580</v>
      </c>
      <c r="M76" s="4">
        <f t="shared" si="12"/>
        <v>455335.00000000012</v>
      </c>
      <c r="N76" s="4">
        <f>M76*Expenses!$B$2</f>
        <v>91067.000000000029</v>
      </c>
      <c r="O76" s="4">
        <f t="shared" si="13"/>
        <v>364268.00000000012</v>
      </c>
      <c r="P76" t="str">
        <f t="shared" si="14"/>
        <v>No Salary Increase</v>
      </c>
    </row>
    <row r="77" spans="1:16" x14ac:dyDescent="0.3">
      <c r="A77" t="s">
        <v>69</v>
      </c>
      <c r="B77" t="s">
        <v>88</v>
      </c>
      <c r="C77" t="s">
        <v>42</v>
      </c>
      <c r="D77" t="s">
        <v>15</v>
      </c>
      <c r="E77" t="s">
        <v>16</v>
      </c>
      <c r="F77" s="2">
        <v>40481</v>
      </c>
      <c r="G77" s="2">
        <v>40499</v>
      </c>
      <c r="H77">
        <v>6116</v>
      </c>
      <c r="I77" s="1">
        <v>109.28</v>
      </c>
      <c r="J77" s="1">
        <v>35.840000000000003</v>
      </c>
      <c r="K77" s="3">
        <f t="shared" si="10"/>
        <v>219197.44000000003</v>
      </c>
      <c r="L77" s="3">
        <f t="shared" si="11"/>
        <v>668356.48</v>
      </c>
      <c r="M77" s="4">
        <f t="shared" si="12"/>
        <v>449159.03999999992</v>
      </c>
      <c r="N77" s="4">
        <f>M77*Expenses!$B$2</f>
        <v>89831.80799999999</v>
      </c>
      <c r="O77" s="4">
        <f t="shared" si="13"/>
        <v>359327.23199999996</v>
      </c>
      <c r="P77" t="str">
        <f t="shared" si="14"/>
        <v>No Salary Increase</v>
      </c>
    </row>
    <row r="78" spans="1:16" x14ac:dyDescent="0.3">
      <c r="A78" t="s">
        <v>17</v>
      </c>
      <c r="B78" t="s">
        <v>89</v>
      </c>
      <c r="C78" t="s">
        <v>48</v>
      </c>
      <c r="D78" t="s">
        <v>15</v>
      </c>
      <c r="E78" t="s">
        <v>16</v>
      </c>
      <c r="F78" s="2">
        <v>41560</v>
      </c>
      <c r="G78" s="2">
        <v>41594</v>
      </c>
      <c r="H78">
        <v>1705</v>
      </c>
      <c r="I78" s="1">
        <v>437.2</v>
      </c>
      <c r="J78" s="1">
        <v>263.33</v>
      </c>
      <c r="K78" s="3">
        <f t="shared" si="10"/>
        <v>448977.64999999997</v>
      </c>
      <c r="L78" s="3">
        <f t="shared" si="11"/>
        <v>745426</v>
      </c>
      <c r="M78" s="4">
        <f t="shared" si="12"/>
        <v>296448.35000000003</v>
      </c>
      <c r="N78" s="4">
        <f>M78*Expenses!$B$2</f>
        <v>59289.670000000013</v>
      </c>
      <c r="O78" s="4">
        <f t="shared" si="13"/>
        <v>237158.68000000002</v>
      </c>
      <c r="P78" t="str">
        <f t="shared" si="14"/>
        <v>No Salary Increase</v>
      </c>
    </row>
    <row r="79" spans="1:16" x14ac:dyDescent="0.3">
      <c r="A79" t="s">
        <v>26</v>
      </c>
      <c r="B79" t="s">
        <v>90</v>
      </c>
      <c r="C79" t="s">
        <v>37</v>
      </c>
      <c r="D79" t="s">
        <v>15</v>
      </c>
      <c r="E79" t="s">
        <v>25</v>
      </c>
      <c r="F79" s="2">
        <v>41128</v>
      </c>
      <c r="G79" s="2">
        <v>41099</v>
      </c>
      <c r="H79">
        <v>8656</v>
      </c>
      <c r="I79" s="1">
        <v>81.73</v>
      </c>
      <c r="J79" s="1">
        <v>56.67</v>
      </c>
      <c r="K79" s="3">
        <f t="shared" si="10"/>
        <v>490535.52</v>
      </c>
      <c r="L79" s="3">
        <f t="shared" si="11"/>
        <v>707454.88</v>
      </c>
      <c r="M79" s="4">
        <f t="shared" si="12"/>
        <v>216919.36</v>
      </c>
      <c r="N79" s="4">
        <f>M79*Expenses!$B$2</f>
        <v>43383.872000000003</v>
      </c>
      <c r="O79" s="4">
        <f t="shared" si="13"/>
        <v>173535.48799999998</v>
      </c>
      <c r="P79" t="str">
        <f t="shared" si="14"/>
        <v>No Salary Increase</v>
      </c>
    </row>
    <row r="80" spans="1:16" x14ac:dyDescent="0.3">
      <c r="A80" t="s">
        <v>17</v>
      </c>
      <c r="B80" t="s">
        <v>91</v>
      </c>
      <c r="C80" t="s">
        <v>42</v>
      </c>
      <c r="D80" t="s">
        <v>15</v>
      </c>
      <c r="E80" t="s">
        <v>33</v>
      </c>
      <c r="F80" s="2">
        <v>42576</v>
      </c>
      <c r="G80" s="2">
        <v>42620</v>
      </c>
      <c r="H80">
        <v>5498</v>
      </c>
      <c r="I80" s="1">
        <v>109.28</v>
      </c>
      <c r="J80" s="1">
        <v>35.840000000000003</v>
      </c>
      <c r="K80" s="3">
        <f t="shared" si="10"/>
        <v>197048.32000000001</v>
      </c>
      <c r="L80" s="3">
        <f t="shared" si="11"/>
        <v>600821.44000000006</v>
      </c>
      <c r="M80" s="4">
        <f t="shared" si="12"/>
        <v>403773.12000000005</v>
      </c>
      <c r="N80" s="4">
        <f>M80*Expenses!$B$2</f>
        <v>80754.624000000011</v>
      </c>
      <c r="O80" s="4">
        <f t="shared" si="13"/>
        <v>323018.49600000004</v>
      </c>
      <c r="P80" t="str">
        <f t="shared" si="14"/>
        <v>No Salary Increase</v>
      </c>
    </row>
    <row r="81" spans="1:16" x14ac:dyDescent="0.3">
      <c r="A81" t="s">
        <v>26</v>
      </c>
      <c r="B81" t="s">
        <v>93</v>
      </c>
      <c r="C81" t="s">
        <v>42</v>
      </c>
      <c r="D81" t="s">
        <v>15</v>
      </c>
      <c r="E81" t="s">
        <v>25</v>
      </c>
      <c r="F81" s="2">
        <v>42119</v>
      </c>
      <c r="G81" s="2">
        <v>42152</v>
      </c>
      <c r="H81">
        <v>7342</v>
      </c>
      <c r="I81" s="1">
        <v>109.28</v>
      </c>
      <c r="J81" s="1">
        <v>35.840000000000003</v>
      </c>
      <c r="K81" s="3">
        <f t="shared" si="10"/>
        <v>263137.28000000003</v>
      </c>
      <c r="L81" s="3">
        <f t="shared" si="11"/>
        <v>802333.76</v>
      </c>
      <c r="M81" s="4">
        <f t="shared" si="12"/>
        <v>539196.48</v>
      </c>
      <c r="N81" s="4">
        <f>M81*Expenses!$B$2</f>
        <v>107839.296</v>
      </c>
      <c r="O81" s="4">
        <f t="shared" si="13"/>
        <v>431357.18400000001</v>
      </c>
      <c r="P81" t="str">
        <f t="shared" si="14"/>
        <v>No Salary Increase</v>
      </c>
    </row>
    <row r="82" spans="1:16" x14ac:dyDescent="0.3">
      <c r="A82" t="s">
        <v>69</v>
      </c>
      <c r="B82" t="s">
        <v>88</v>
      </c>
      <c r="C82" t="s">
        <v>28</v>
      </c>
      <c r="D82" t="s">
        <v>20</v>
      </c>
      <c r="E82" t="s">
        <v>25</v>
      </c>
      <c r="F82" s="2">
        <v>42230</v>
      </c>
      <c r="G82" s="2">
        <v>42277</v>
      </c>
      <c r="H82">
        <v>673</v>
      </c>
      <c r="I82" s="1">
        <v>9.33</v>
      </c>
      <c r="J82" s="1">
        <v>6.92</v>
      </c>
      <c r="K82" s="3">
        <f t="shared" si="10"/>
        <v>4657.16</v>
      </c>
      <c r="L82" s="3">
        <f t="shared" si="11"/>
        <v>6279.09</v>
      </c>
      <c r="M82" s="4">
        <f t="shared" si="12"/>
        <v>1621.9300000000003</v>
      </c>
      <c r="N82" s="4">
        <f>M82*Expenses!$B$2</f>
        <v>324.38600000000008</v>
      </c>
      <c r="O82" s="4">
        <f t="shared" si="13"/>
        <v>1297.5440000000003</v>
      </c>
      <c r="P82" t="str">
        <f t="shared" si="14"/>
        <v>No Salary Increase</v>
      </c>
    </row>
    <row r="83" spans="1:16" x14ac:dyDescent="0.3">
      <c r="A83" t="s">
        <v>26</v>
      </c>
      <c r="B83" t="s">
        <v>94</v>
      </c>
      <c r="C83" t="s">
        <v>50</v>
      </c>
      <c r="D83" t="s">
        <v>20</v>
      </c>
      <c r="E83" t="s">
        <v>21</v>
      </c>
      <c r="F83" s="2">
        <v>40689</v>
      </c>
      <c r="G83" s="2">
        <v>40739</v>
      </c>
      <c r="H83">
        <v>5741</v>
      </c>
      <c r="I83" s="1">
        <v>47.45</v>
      </c>
      <c r="J83" s="1">
        <v>31.79</v>
      </c>
      <c r="K83" s="3">
        <f t="shared" si="10"/>
        <v>182506.38999999998</v>
      </c>
      <c r="L83" s="3">
        <f t="shared" si="11"/>
        <v>272410.45</v>
      </c>
      <c r="M83" s="4">
        <f t="shared" si="12"/>
        <v>89904.060000000027</v>
      </c>
      <c r="N83" s="4">
        <f>M83*Expenses!$B$2</f>
        <v>17980.812000000005</v>
      </c>
      <c r="O83" s="4">
        <f t="shared" si="13"/>
        <v>71923.248000000021</v>
      </c>
      <c r="P83" t="str">
        <f t="shared" si="14"/>
        <v>No Salary Increase</v>
      </c>
    </row>
    <row r="84" spans="1:16" x14ac:dyDescent="0.3">
      <c r="A84" t="s">
        <v>12</v>
      </c>
      <c r="B84" t="s">
        <v>98</v>
      </c>
      <c r="C84" t="s">
        <v>50</v>
      </c>
      <c r="D84" t="s">
        <v>20</v>
      </c>
      <c r="E84" t="s">
        <v>21</v>
      </c>
      <c r="F84" s="2">
        <v>41940</v>
      </c>
      <c r="G84" s="2">
        <v>41958</v>
      </c>
      <c r="H84">
        <v>9379</v>
      </c>
      <c r="I84" s="1">
        <v>47.45</v>
      </c>
      <c r="J84" s="1">
        <v>31.79</v>
      </c>
      <c r="K84" s="3">
        <f t="shared" si="10"/>
        <v>298158.40999999997</v>
      </c>
      <c r="L84" s="3">
        <f t="shared" si="11"/>
        <v>445033.55000000005</v>
      </c>
      <c r="M84" s="4">
        <f t="shared" si="12"/>
        <v>146875.14000000007</v>
      </c>
      <c r="N84" s="4">
        <f>M84*Expenses!$B$2</f>
        <v>29375.028000000017</v>
      </c>
      <c r="O84" s="4">
        <f t="shared" si="13"/>
        <v>117500.11200000005</v>
      </c>
      <c r="P84" t="str">
        <f t="shared" si="14"/>
        <v>No Salary Increase</v>
      </c>
    </row>
    <row r="85" spans="1:16" x14ac:dyDescent="0.3">
      <c r="A85" t="s">
        <v>39</v>
      </c>
      <c r="B85" t="s">
        <v>99</v>
      </c>
      <c r="C85" t="s">
        <v>35</v>
      </c>
      <c r="D85" t="s">
        <v>15</v>
      </c>
      <c r="E85" t="s">
        <v>21</v>
      </c>
      <c r="F85" s="2">
        <v>40801</v>
      </c>
      <c r="G85" s="2">
        <v>40839</v>
      </c>
      <c r="H85">
        <v>3732</v>
      </c>
      <c r="I85" s="1">
        <v>154.06</v>
      </c>
      <c r="J85" s="1">
        <v>90.93</v>
      </c>
      <c r="K85" s="3">
        <f t="shared" si="10"/>
        <v>339350.76</v>
      </c>
      <c r="L85" s="3">
        <f t="shared" si="11"/>
        <v>574951.92000000004</v>
      </c>
      <c r="M85" s="4">
        <f t="shared" si="12"/>
        <v>235601.16000000003</v>
      </c>
      <c r="N85" s="4">
        <f>M85*Expenses!$B$2</f>
        <v>47120.232000000011</v>
      </c>
      <c r="O85" s="4">
        <f t="shared" si="13"/>
        <v>188480.92800000001</v>
      </c>
      <c r="P85" t="str">
        <f t="shared" si="14"/>
        <v>No Salary Increase</v>
      </c>
    </row>
    <row r="86" spans="1:16" x14ac:dyDescent="0.3">
      <c r="A86" t="s">
        <v>69</v>
      </c>
      <c r="B86" t="s">
        <v>103</v>
      </c>
      <c r="C86" t="s">
        <v>42</v>
      </c>
      <c r="D86" t="s">
        <v>20</v>
      </c>
      <c r="E86" t="s">
        <v>25</v>
      </c>
      <c r="F86" s="2">
        <v>41170</v>
      </c>
      <c r="G86" s="2">
        <v>41190</v>
      </c>
      <c r="H86">
        <v>7884</v>
      </c>
      <c r="I86" s="1">
        <v>109.28</v>
      </c>
      <c r="J86" s="1">
        <v>35.840000000000003</v>
      </c>
      <c r="K86" s="3">
        <f t="shared" si="10"/>
        <v>282562.56000000006</v>
      </c>
      <c r="L86" s="3">
        <f t="shared" si="11"/>
        <v>861563.52</v>
      </c>
      <c r="M86" s="4">
        <f t="shared" si="12"/>
        <v>579000.96</v>
      </c>
      <c r="N86" s="4">
        <f>M86*Expenses!$B$2</f>
        <v>115800.192</v>
      </c>
      <c r="O86" s="4">
        <f t="shared" si="13"/>
        <v>463200.76799999998</v>
      </c>
      <c r="P86" t="str">
        <f t="shared" si="14"/>
        <v>No Salary Increase</v>
      </c>
    </row>
    <row r="87" spans="1:16" x14ac:dyDescent="0.3">
      <c r="A87" t="s">
        <v>26</v>
      </c>
      <c r="B87" t="s">
        <v>105</v>
      </c>
      <c r="C87" t="s">
        <v>56</v>
      </c>
      <c r="D87" t="s">
        <v>20</v>
      </c>
      <c r="E87" t="s">
        <v>25</v>
      </c>
      <c r="F87" s="2">
        <v>40634</v>
      </c>
      <c r="G87" s="2">
        <v>40548</v>
      </c>
      <c r="H87">
        <v>4085</v>
      </c>
      <c r="I87" s="1">
        <v>152.58000000000001</v>
      </c>
      <c r="J87" s="1">
        <v>97.44</v>
      </c>
      <c r="K87" s="3">
        <f t="shared" si="10"/>
        <v>398042.39999999997</v>
      </c>
      <c r="L87" s="3">
        <f t="shared" si="11"/>
        <v>623289.30000000005</v>
      </c>
      <c r="M87" s="4">
        <f t="shared" si="12"/>
        <v>225246.90000000008</v>
      </c>
      <c r="N87" s="4">
        <f>M87*Expenses!$B$2</f>
        <v>45049.380000000019</v>
      </c>
      <c r="O87" s="4">
        <f t="shared" si="13"/>
        <v>180197.52000000008</v>
      </c>
      <c r="P87" t="str">
        <f t="shared" si="14"/>
        <v>No Salary Increase</v>
      </c>
    </row>
    <row r="88" spans="1:16" x14ac:dyDescent="0.3">
      <c r="A88" t="s">
        <v>26</v>
      </c>
      <c r="B88" t="s">
        <v>106</v>
      </c>
      <c r="C88" t="s">
        <v>35</v>
      </c>
      <c r="D88" t="s">
        <v>20</v>
      </c>
      <c r="E88" t="s">
        <v>25</v>
      </c>
      <c r="F88" s="2">
        <v>40986</v>
      </c>
      <c r="G88" s="2">
        <v>41006</v>
      </c>
      <c r="H88">
        <v>6457</v>
      </c>
      <c r="I88" s="1">
        <v>154.06</v>
      </c>
      <c r="J88" s="1">
        <v>90.93</v>
      </c>
      <c r="K88" s="3">
        <f t="shared" si="10"/>
        <v>587135.01</v>
      </c>
      <c r="L88" s="3">
        <f t="shared" si="11"/>
        <v>994765.42</v>
      </c>
      <c r="M88" s="4">
        <f t="shared" si="12"/>
        <v>407630.41000000003</v>
      </c>
      <c r="N88" s="4">
        <f>M88*Expenses!$B$2</f>
        <v>81526.082000000009</v>
      </c>
      <c r="O88" s="4">
        <f t="shared" si="13"/>
        <v>326104.32800000004</v>
      </c>
      <c r="P88" t="str">
        <f t="shared" si="14"/>
        <v>No Salary Increase</v>
      </c>
    </row>
    <row r="89" spans="1:16" x14ac:dyDescent="0.3">
      <c r="A89" t="s">
        <v>96</v>
      </c>
      <c r="B89" t="s">
        <v>97</v>
      </c>
      <c r="C89" t="s">
        <v>37</v>
      </c>
      <c r="D89" t="s">
        <v>15</v>
      </c>
      <c r="E89" t="s">
        <v>25</v>
      </c>
      <c r="F89" s="2">
        <v>40956</v>
      </c>
      <c r="G89" s="2">
        <v>40988</v>
      </c>
      <c r="H89">
        <v>6422</v>
      </c>
      <c r="I89" s="1">
        <v>81.73</v>
      </c>
      <c r="J89" s="1">
        <v>56.67</v>
      </c>
      <c r="K89" s="3">
        <f t="shared" si="10"/>
        <v>363934.74</v>
      </c>
      <c r="L89" s="3">
        <f t="shared" si="11"/>
        <v>524870.06000000006</v>
      </c>
      <c r="M89" s="4">
        <f t="shared" si="12"/>
        <v>160935.32000000007</v>
      </c>
      <c r="N89" s="4">
        <f>M89*Expenses!$B$2</f>
        <v>32187.064000000013</v>
      </c>
      <c r="O89" s="4">
        <f t="shared" si="13"/>
        <v>128748.25600000005</v>
      </c>
      <c r="P89" t="str">
        <f t="shared" si="14"/>
        <v>No Salary Increase</v>
      </c>
    </row>
    <row r="90" spans="1:16" x14ac:dyDescent="0.3">
      <c r="A90" t="s">
        <v>26</v>
      </c>
      <c r="B90" t="s">
        <v>27</v>
      </c>
      <c r="C90" t="s">
        <v>50</v>
      </c>
      <c r="D90" t="s">
        <v>15</v>
      </c>
      <c r="E90" t="s">
        <v>21</v>
      </c>
      <c r="F90" s="2">
        <v>40559</v>
      </c>
      <c r="G90" s="2">
        <v>40564</v>
      </c>
      <c r="H90">
        <v>8829</v>
      </c>
      <c r="I90" s="1">
        <v>47.45</v>
      </c>
      <c r="J90" s="1">
        <v>31.79</v>
      </c>
      <c r="K90" s="3">
        <f t="shared" si="10"/>
        <v>280673.90999999997</v>
      </c>
      <c r="L90" s="3">
        <f t="shared" si="11"/>
        <v>418936.05000000005</v>
      </c>
      <c r="M90" s="4">
        <f t="shared" si="12"/>
        <v>138262.14000000007</v>
      </c>
      <c r="N90" s="4">
        <f>M90*Expenses!$B$2</f>
        <v>27652.428000000014</v>
      </c>
      <c r="O90" s="4">
        <f t="shared" si="13"/>
        <v>110609.71200000006</v>
      </c>
      <c r="P90" t="str">
        <f t="shared" si="14"/>
        <v>No Salary Increase</v>
      </c>
    </row>
    <row r="91" spans="1:16" x14ac:dyDescent="0.3">
      <c r="A91" t="s">
        <v>26</v>
      </c>
      <c r="B91" t="s">
        <v>62</v>
      </c>
      <c r="C91" t="s">
        <v>14</v>
      </c>
      <c r="D91" t="s">
        <v>15</v>
      </c>
      <c r="E91" t="s">
        <v>33</v>
      </c>
      <c r="F91" s="2">
        <v>41700</v>
      </c>
      <c r="G91" s="2">
        <v>41718</v>
      </c>
      <c r="H91">
        <v>5559</v>
      </c>
      <c r="I91" s="1">
        <v>255.28</v>
      </c>
      <c r="J91" s="1">
        <v>159.41999999999999</v>
      </c>
      <c r="K91" s="3">
        <f t="shared" si="10"/>
        <v>886215.77999999991</v>
      </c>
      <c r="L91" s="3">
        <f t="shared" si="11"/>
        <v>1419101.52</v>
      </c>
      <c r="M91" s="4">
        <f t="shared" si="12"/>
        <v>532885.74000000011</v>
      </c>
      <c r="N91" s="4">
        <f>M91*Expenses!$B$2</f>
        <v>106577.14800000003</v>
      </c>
      <c r="O91" s="4">
        <f t="shared" si="13"/>
        <v>426308.59200000006</v>
      </c>
      <c r="P91" t="str">
        <f t="shared" si="14"/>
        <v>No Salary Increase</v>
      </c>
    </row>
    <row r="92" spans="1:16" x14ac:dyDescent="0.3">
      <c r="A92" t="s">
        <v>69</v>
      </c>
      <c r="B92" t="s">
        <v>107</v>
      </c>
      <c r="C92" t="s">
        <v>28</v>
      </c>
      <c r="D92" t="s">
        <v>20</v>
      </c>
      <c r="E92" t="s">
        <v>33</v>
      </c>
      <c r="F92" s="2">
        <v>41029</v>
      </c>
      <c r="G92" s="2">
        <v>41047</v>
      </c>
      <c r="H92">
        <v>522</v>
      </c>
      <c r="I92" s="1">
        <v>9.33</v>
      </c>
      <c r="J92" s="1">
        <v>6.92</v>
      </c>
      <c r="K92" s="3">
        <f t="shared" si="10"/>
        <v>3612.24</v>
      </c>
      <c r="L92" s="3">
        <f t="shared" si="11"/>
        <v>4870.26</v>
      </c>
      <c r="M92" s="4">
        <f t="shared" si="12"/>
        <v>1258.0200000000004</v>
      </c>
      <c r="N92" s="4">
        <f>M92*Expenses!$B$2</f>
        <v>251.6040000000001</v>
      </c>
      <c r="O92" s="4">
        <f t="shared" si="13"/>
        <v>1006.4160000000004</v>
      </c>
      <c r="P92" t="str">
        <f t="shared" si="14"/>
        <v>No Salary Increase</v>
      </c>
    </row>
    <row r="93" spans="1:16" x14ac:dyDescent="0.3">
      <c r="A93" t="s">
        <v>22</v>
      </c>
      <c r="B93" t="s">
        <v>108</v>
      </c>
      <c r="C93" t="s">
        <v>50</v>
      </c>
      <c r="D93" t="s">
        <v>15</v>
      </c>
      <c r="E93" t="s">
        <v>21</v>
      </c>
      <c r="F93" s="2">
        <v>42666</v>
      </c>
      <c r="G93" s="2">
        <v>42699</v>
      </c>
      <c r="H93">
        <v>4660</v>
      </c>
      <c r="I93" s="1">
        <v>47.45</v>
      </c>
      <c r="J93" s="1">
        <v>31.79</v>
      </c>
      <c r="K93" s="3">
        <f t="shared" si="10"/>
        <v>148141.4</v>
      </c>
      <c r="L93" s="3">
        <f t="shared" si="11"/>
        <v>221117</v>
      </c>
      <c r="M93" s="4">
        <f t="shared" si="12"/>
        <v>72975.600000000006</v>
      </c>
      <c r="N93" s="4">
        <f>M93*Expenses!$B$2</f>
        <v>14595.120000000003</v>
      </c>
      <c r="O93" s="4">
        <f t="shared" si="13"/>
        <v>58380.480000000003</v>
      </c>
      <c r="P93" t="str">
        <f t="shared" si="14"/>
        <v>No Salary Increase</v>
      </c>
    </row>
    <row r="94" spans="1:16" x14ac:dyDescent="0.3">
      <c r="A94" t="s">
        <v>26</v>
      </c>
      <c r="B94" t="s">
        <v>61</v>
      </c>
      <c r="C94" t="s">
        <v>24</v>
      </c>
      <c r="D94" t="s">
        <v>15</v>
      </c>
      <c r="E94" t="s">
        <v>16</v>
      </c>
      <c r="F94" s="2">
        <v>42533</v>
      </c>
      <c r="G94" s="2">
        <v>42718</v>
      </c>
      <c r="H94">
        <v>948</v>
      </c>
      <c r="I94" s="1">
        <v>651.21</v>
      </c>
      <c r="J94" s="1">
        <v>524.96</v>
      </c>
      <c r="K94" s="3">
        <f t="shared" si="10"/>
        <v>497662.08</v>
      </c>
      <c r="L94" s="3">
        <f t="shared" si="11"/>
        <v>617347.08000000007</v>
      </c>
      <c r="M94" s="4">
        <f t="shared" si="12"/>
        <v>119685.00000000006</v>
      </c>
      <c r="N94" s="4">
        <f>M94*Expenses!$B$2</f>
        <v>23937.000000000015</v>
      </c>
      <c r="O94" s="4">
        <f t="shared" si="13"/>
        <v>95748.000000000044</v>
      </c>
      <c r="P94" t="str">
        <f t="shared" si="14"/>
        <v>No Salary Increase</v>
      </c>
    </row>
    <row r="95" spans="1:16" x14ac:dyDescent="0.3">
      <c r="A95" t="s">
        <v>12</v>
      </c>
      <c r="B95" t="s">
        <v>65</v>
      </c>
      <c r="C95" t="s">
        <v>50</v>
      </c>
      <c r="D95" t="s">
        <v>15</v>
      </c>
      <c r="E95" t="s">
        <v>16</v>
      </c>
      <c r="F95" s="2">
        <v>41827</v>
      </c>
      <c r="G95" s="2">
        <v>41831</v>
      </c>
      <c r="H95">
        <v>9389</v>
      </c>
      <c r="I95" s="1">
        <v>47.45</v>
      </c>
      <c r="J95" s="1">
        <v>31.79</v>
      </c>
      <c r="K95" s="3">
        <f t="shared" si="10"/>
        <v>298476.31</v>
      </c>
      <c r="L95" s="3">
        <f t="shared" si="11"/>
        <v>445508.05000000005</v>
      </c>
      <c r="M95" s="4">
        <f t="shared" si="12"/>
        <v>147031.74000000005</v>
      </c>
      <c r="N95" s="4">
        <f>M95*Expenses!$B$2</f>
        <v>29406.348000000013</v>
      </c>
      <c r="O95" s="4">
        <f t="shared" si="13"/>
        <v>117625.39200000004</v>
      </c>
      <c r="P95" t="str">
        <f t="shared" si="14"/>
        <v>No Salary Increase</v>
      </c>
    </row>
    <row r="96" spans="1:16" x14ac:dyDescent="0.3">
      <c r="A96" t="s">
        <v>69</v>
      </c>
      <c r="B96" t="s">
        <v>73</v>
      </c>
      <c r="C96" t="s">
        <v>24</v>
      </c>
      <c r="D96" t="s">
        <v>20</v>
      </c>
      <c r="E96" t="s">
        <v>33</v>
      </c>
      <c r="F96" s="2">
        <v>41073</v>
      </c>
      <c r="G96" s="2">
        <v>41114</v>
      </c>
      <c r="H96">
        <v>2021</v>
      </c>
      <c r="I96" s="1">
        <v>651.21</v>
      </c>
      <c r="J96" s="1">
        <v>524.96</v>
      </c>
      <c r="K96" s="3">
        <f t="shared" si="10"/>
        <v>1060944.1600000001</v>
      </c>
      <c r="L96" s="3">
        <f t="shared" si="11"/>
        <v>1316095.4100000001</v>
      </c>
      <c r="M96" s="4">
        <f t="shared" si="12"/>
        <v>255151.25</v>
      </c>
      <c r="N96" s="4">
        <f>M96*Expenses!$B$2</f>
        <v>51030.25</v>
      </c>
      <c r="O96" s="4">
        <f t="shared" si="13"/>
        <v>204121</v>
      </c>
      <c r="P96" t="str">
        <f t="shared" si="14"/>
        <v>No Salary Increase</v>
      </c>
    </row>
    <row r="97" spans="1:16" x14ac:dyDescent="0.3">
      <c r="A97" t="s">
        <v>17</v>
      </c>
      <c r="B97" t="s">
        <v>110</v>
      </c>
      <c r="C97" t="s">
        <v>50</v>
      </c>
      <c r="D97" t="s">
        <v>15</v>
      </c>
      <c r="E97" t="s">
        <v>21</v>
      </c>
      <c r="F97" s="2">
        <v>40757</v>
      </c>
      <c r="G97" s="2">
        <v>40623</v>
      </c>
      <c r="H97">
        <v>8156</v>
      </c>
      <c r="I97" s="1">
        <v>47.45</v>
      </c>
      <c r="J97" s="1">
        <v>31.79</v>
      </c>
      <c r="K97" s="3">
        <f t="shared" si="10"/>
        <v>259279.24</v>
      </c>
      <c r="L97" s="3">
        <f t="shared" si="11"/>
        <v>387002.2</v>
      </c>
      <c r="M97" s="4">
        <f t="shared" si="12"/>
        <v>127722.96000000002</v>
      </c>
      <c r="N97" s="4">
        <f>M97*Expenses!$B$2</f>
        <v>25544.592000000004</v>
      </c>
      <c r="O97" s="4">
        <f t="shared" si="13"/>
        <v>102178.36800000002</v>
      </c>
      <c r="P97" t="str">
        <f t="shared" si="14"/>
        <v>No Salary Increase</v>
      </c>
    </row>
    <row r="98" spans="1:16" x14ac:dyDescent="0.3">
      <c r="A98" t="s">
        <v>26</v>
      </c>
      <c r="B98" t="s">
        <v>61</v>
      </c>
      <c r="C98" t="s">
        <v>42</v>
      </c>
      <c r="D98" t="s">
        <v>20</v>
      </c>
      <c r="E98" t="s">
        <v>33</v>
      </c>
      <c r="F98" s="2">
        <v>40750</v>
      </c>
      <c r="G98" s="2">
        <v>40789</v>
      </c>
      <c r="H98">
        <v>888</v>
      </c>
      <c r="I98" s="1">
        <v>109.28</v>
      </c>
      <c r="J98" s="1">
        <v>35.840000000000003</v>
      </c>
      <c r="K98" s="3">
        <f>H98*J98</f>
        <v>31825.920000000002</v>
      </c>
      <c r="L98" s="3">
        <f t="shared" si="11"/>
        <v>97040.639999999999</v>
      </c>
      <c r="M98" s="4">
        <f>L98-K98</f>
        <v>65214.720000000001</v>
      </c>
      <c r="N98" s="4">
        <f>M98*Expenses!$B$2</f>
        <v>13042.944000000001</v>
      </c>
      <c r="O98" s="4">
        <f>M98-N98</f>
        <v>52171.775999999998</v>
      </c>
      <c r="P98" t="str">
        <f>IF(O98&gt;1000000, "30% Salary Increase", IF(O98&gt;500000, "10% Salary Increase", IF(O98&lt;500000, "No Salary Increase")))</f>
        <v>No Salary Increase</v>
      </c>
    </row>
    <row r="99" spans="1:16" x14ac:dyDescent="0.3">
      <c r="A99" t="s">
        <v>39</v>
      </c>
      <c r="B99" t="s">
        <v>111</v>
      </c>
      <c r="C99" t="s">
        <v>28</v>
      </c>
      <c r="D99" t="s">
        <v>15</v>
      </c>
      <c r="E99" t="s">
        <v>25</v>
      </c>
      <c r="F99" s="2">
        <v>40858</v>
      </c>
      <c r="G99" s="2">
        <v>40905</v>
      </c>
      <c r="H99">
        <v>6267</v>
      </c>
      <c r="I99" s="1">
        <v>9.33</v>
      </c>
      <c r="J99" s="1">
        <v>6.92</v>
      </c>
      <c r="K99" s="3">
        <f>H99*J99</f>
        <v>43367.64</v>
      </c>
      <c r="L99" s="3">
        <f t="shared" si="11"/>
        <v>58471.11</v>
      </c>
      <c r="M99" s="4">
        <f>L99-K99</f>
        <v>15103.470000000001</v>
      </c>
      <c r="N99" s="4">
        <f>M99*Expenses!$B$2</f>
        <v>3020.6940000000004</v>
      </c>
      <c r="O99" s="4">
        <f>M99-N99</f>
        <v>12082.776000000002</v>
      </c>
      <c r="P99" t="str">
        <f>IF(O99&gt;1000000, "30% Salary Increase", IF(O99&gt;500000, "10% Salary Increase", IF(O99&lt;500000, "No Salary Increase")))</f>
        <v>No Salary Increase</v>
      </c>
    </row>
    <row r="100" spans="1:16" x14ac:dyDescent="0.3">
      <c r="A100" t="s">
        <v>26</v>
      </c>
      <c r="B100" t="s">
        <v>82</v>
      </c>
      <c r="C100" t="s">
        <v>35</v>
      </c>
      <c r="D100" t="s">
        <v>15</v>
      </c>
      <c r="E100" t="s">
        <v>21</v>
      </c>
      <c r="F100" s="2">
        <v>42375</v>
      </c>
      <c r="G100" s="2">
        <v>42550</v>
      </c>
      <c r="H100">
        <v>1485</v>
      </c>
      <c r="I100" s="1">
        <v>154.06</v>
      </c>
      <c r="J100" s="1">
        <v>90.93</v>
      </c>
      <c r="K100" s="3">
        <f>H100*J100</f>
        <v>135031.05000000002</v>
      </c>
      <c r="L100" s="3">
        <f t="shared" si="11"/>
        <v>228779.1</v>
      </c>
      <c r="M100" s="4">
        <f>L100-K100</f>
        <v>93748.049999999988</v>
      </c>
      <c r="N100" s="4">
        <f>M100*Expenses!$B$2</f>
        <v>18749.609999999997</v>
      </c>
      <c r="O100" s="4">
        <f>M100-N100</f>
        <v>74998.439999999988</v>
      </c>
      <c r="P100" t="str">
        <f>IF(O100&gt;1000000, "30% Salary Increase", IF(O100&gt;500000, "10% Salary Increase", IF(O100&lt;500000, "No Salary Increase")))</f>
        <v>No Salary Increase</v>
      </c>
    </row>
    <row r="101" spans="1:16" x14ac:dyDescent="0.3">
      <c r="A101" t="s">
        <v>96</v>
      </c>
      <c r="B101" t="s">
        <v>97</v>
      </c>
      <c r="C101" t="s">
        <v>37</v>
      </c>
      <c r="D101" t="s">
        <v>15</v>
      </c>
      <c r="E101" t="s">
        <v>33</v>
      </c>
      <c r="F101" s="2">
        <v>42215</v>
      </c>
      <c r="G101" s="2">
        <v>42224</v>
      </c>
      <c r="H101">
        <v>5767</v>
      </c>
      <c r="I101" s="1">
        <v>81.73</v>
      </c>
      <c r="J101" s="1">
        <v>56.67</v>
      </c>
      <c r="K101" s="3">
        <f>H101*J101</f>
        <v>326815.89</v>
      </c>
      <c r="L101" s="3">
        <f t="shared" si="11"/>
        <v>471336.91000000003</v>
      </c>
      <c r="M101" s="4">
        <f>L101-K101</f>
        <v>144521.02000000002</v>
      </c>
      <c r="N101" s="4">
        <f>M101*Expenses!$B$2</f>
        <v>28904.204000000005</v>
      </c>
      <c r="O101" s="4">
        <f>M101-N101</f>
        <v>115616.81600000002</v>
      </c>
      <c r="P101" t="str">
        <f>IF(O101&gt;1000000, "30% Salary Increase", IF(O101&gt;500000, "10% Salary Increase", IF(O101&lt;500000, "No Salary Increase")))</f>
        <v>No Salary Increase</v>
      </c>
    </row>
  </sheetData>
  <sortState xmlns:xlrd2="http://schemas.microsoft.com/office/spreadsheetml/2017/richdata2" ref="A2:P101">
    <sortCondition sortBy="cellColor" ref="P2:P101" dxfId="5"/>
    <sortCondition descending="1" sortBy="cellColor" ref="P2:P101" dxfId="4"/>
  </sortState>
  <conditionalFormatting sqref="B1:B1048576">
    <cfRule type="top10" dxfId="3" priority="5" rank="10"/>
  </conditionalFormatting>
  <conditionalFormatting sqref="P1:P1048576">
    <cfRule type="containsText" dxfId="2" priority="1" operator="containsText" text="No">
      <formula>NOT(ISERROR(SEARCH("No",P1)))</formula>
    </cfRule>
    <cfRule type="containsText" dxfId="1" priority="2" operator="containsText" text="10%">
      <formula>NOT(ISERROR(SEARCH("10%",P1)))</formula>
    </cfRule>
    <cfRule type="containsText" dxfId="0" priority="3" operator="containsText" text="30%">
      <formula>NOT(ISERROR(SEARCH("30%",P1)))</formula>
    </cfRule>
  </conditionalFormatting>
  <conditionalFormatting sqref="Q13">
    <cfRule type="dataBar" priority="6">
      <dataBar>
        <cfvo type="min"/>
        <cfvo type="max"/>
        <color rgb="FF638EC6"/>
      </dataBar>
      <extLst>
        <ext xmlns:x14="http://schemas.microsoft.com/office/spreadsheetml/2009/9/main" uri="{B025F937-C7B1-47D3-B67F-A62EFF666E3E}">
          <x14:id>{2AB962C0-845F-4CBC-B8CE-61163CF8BE58}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AB962C0-845F-4CBC-B8CE-61163CF8BE58}">
            <x14:dataBar minLength="0" maxLength="100" border="1" negativeBarBorderColorSameAsPositive="0">
              <x14:cfvo type="autoMin"/>
              <x14:cfvo type="autoMax"/>
              <x14:borderColor rgb="FF638EC6"/>
              <x14:negativeFillColor rgb="FFFF0000"/>
              <x14:negativeBorderColor rgb="FFFF0000"/>
              <x14:axisColor rgb="FF000000"/>
            </x14:dataBar>
          </x14:cfRule>
          <xm:sqref>Q13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KPI</vt:lpstr>
      <vt:lpstr>Item</vt:lpstr>
      <vt:lpstr>Sales Channel</vt:lpstr>
      <vt:lpstr>Order Priority</vt:lpstr>
      <vt:lpstr>Order Date (Month)</vt:lpstr>
      <vt:lpstr>Ship Date (Month)</vt:lpstr>
      <vt:lpstr>Region</vt:lpstr>
      <vt:lpstr>Top 10 Countries</vt:lpstr>
      <vt:lpstr>Sales Records</vt:lpstr>
      <vt:lpstr>Dashboard</vt:lpstr>
      <vt:lpstr>Expenses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PRECIOUS</dc:creator>
  <cp:lastModifiedBy>Captain C Emeka</cp:lastModifiedBy>
  <dcterms:created xsi:type="dcterms:W3CDTF">2025-01-08T21:11:39Z</dcterms:created>
  <dcterms:modified xsi:type="dcterms:W3CDTF">2025-05-09T15:07:30Z</dcterms:modified>
</cp:coreProperties>
</file>