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PremMall\Desktop\PROJECTS\EXCEL_Project\"/>
    </mc:Choice>
  </mc:AlternateContent>
  <xr:revisionPtr revIDLastSave="0" documentId="13_ncr:1_{4AC4E536-CE06-436E-80A6-311651A51418}" xr6:coauthVersionLast="36" xr6:coauthVersionMax="36" xr10:uidLastSave="{00000000-0000-0000-0000-000000000000}"/>
  <bookViews>
    <workbookView xWindow="0" yWindow="0" windowWidth="20250" windowHeight="11715" activeTab="7" xr2:uid="{00000000-000D-0000-FFFF-FFFF00000000}"/>
  </bookViews>
  <sheets>
    <sheet name="Combo Chart" sheetId="3" r:id="rId1"/>
    <sheet name="WaterFall" sheetId="4" r:id="rId2"/>
    <sheet name="PieChart" sheetId="5" r:id="rId3"/>
    <sheet name="MapChart" sheetId="6" r:id="rId4"/>
    <sheet name="Top5" sheetId="7" r:id="rId5"/>
    <sheet name="KPI" sheetId="9" r:id="rId6"/>
    <sheet name="YOY" sheetId="10" r:id="rId7"/>
    <sheet name="DashBoard" sheetId="11" r:id="rId8"/>
    <sheet name="Data" sheetId="1" r:id="rId9"/>
    <sheet name="layout" sheetId="2" r:id="rId10"/>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MapChart!$D$3</definedName>
    <definedName name="_xlchart.v5.11" hidden="1">MapChart!$D$4:$D$52</definedName>
    <definedName name="_xlchart.v5.12" hidden="1">MapChart!$E$3</definedName>
    <definedName name="_xlchart.v5.13" hidden="1">MapChart!$E$4:$E$52</definedName>
    <definedName name="_xlchart.v5.3" hidden="1">MapChart!$D$3</definedName>
    <definedName name="_xlchart.v5.4" hidden="1">MapChart!$D$4:$D$52</definedName>
    <definedName name="_xlchart.v5.5" hidden="1">MapChart!$E$3</definedName>
    <definedName name="_xlchart.v5.6" hidden="1">MapChart!$E$4:$E$52</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10" i="10" l="1"/>
  <c r="D10" i="10"/>
  <c r="E10" i="10"/>
  <c r="F10" i="10"/>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9"/>
  <c r="P17" i="9"/>
  <c r="E17" i="6"/>
  <c r="E33" i="6"/>
  <c r="E49" i="6"/>
  <c r="E52" i="6"/>
  <c r="E18" i="6"/>
  <c r="E34" i="6"/>
  <c r="E50" i="6"/>
  <c r="E44" i="6"/>
  <c r="E19" i="6"/>
  <c r="E35" i="6"/>
  <c r="E51" i="6"/>
  <c r="E48" i="6"/>
  <c r="E6" i="4"/>
  <c r="E38" i="6"/>
  <c r="E7" i="6"/>
  <c r="E8" i="6"/>
  <c r="E27" i="6"/>
  <c r="E7" i="4"/>
  <c r="F17" i="9"/>
  <c r="E5" i="6"/>
  <c r="E21" i="6"/>
  <c r="E37" i="6"/>
  <c r="E16" i="6"/>
  <c r="E6" i="6"/>
  <c r="E12" i="6"/>
  <c r="E39" i="6"/>
  <c r="E4" i="4"/>
  <c r="I17" i="9"/>
  <c r="E9" i="6"/>
  <c r="E25" i="6"/>
  <c r="E41" i="6"/>
  <c r="E24" i="6"/>
  <c r="E10" i="6"/>
  <c r="E26" i="6"/>
  <c r="E42" i="6"/>
  <c r="E20" i="6"/>
  <c r="E11" i="6"/>
  <c r="E28" i="6"/>
  <c r="M17" i="9"/>
  <c r="E13" i="6"/>
  <c r="E29" i="6"/>
  <c r="E45" i="6"/>
  <c r="E36" i="6"/>
  <c r="E14" i="6"/>
  <c r="E30" i="6"/>
  <c r="E46" i="6"/>
  <c r="E32" i="6"/>
  <c r="E15" i="6"/>
  <c r="E31" i="6"/>
  <c r="E47" i="6"/>
  <c r="E40" i="6"/>
  <c r="E5" i="4"/>
  <c r="E22" i="6"/>
  <c r="E23" i="6"/>
  <c r="E4" i="6"/>
  <c r="E43" i="6"/>
  <c r="B10" i="10"/>
</calcChain>
</file>

<file path=xl/sharedStrings.xml><?xml version="1.0" encoding="utf-8"?>
<sst xmlns="http://schemas.openxmlformats.org/spreadsheetml/2006/main" count="130116" uniqueCount="10957">
  <si>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</si>
  <si>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</si>
  <si>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</si>
  <si>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</si>
  <si>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</si>
  <si>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</si>
  <si>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</si>
  <si>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</si>
  <si>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</si>
  <si>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</si>
  <si>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</si>
  <si>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</si>
  <si>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</si>
  <si>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</si>
  <si>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</si>
  <si>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</si>
  <si>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</si>
  <si>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</si>
  <si>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</si>
  <si>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</si>
  <si>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</si>
  <si>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</si>
  <si>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</si>
  <si>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</si>
  <si>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</si>
  <si>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</si>
  <si>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</si>
  <si>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</si>
  <si>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</si>
  <si>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</si>
  <si>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</si>
  <si>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</si>
  <si>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</si>
  <si>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</si>
  <si>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</si>
  <si>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</si>
  <si>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</si>
  <si>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</si>
  <si>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</si>
  <si>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</si>
  <si>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</si>
  <si>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</si>
  <si>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</si>
  <si>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</si>
  <si>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</si>
  <si>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</si>
  <si>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</si>
  <si>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</si>
  <si>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</si>
  <si>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</si>
  <si>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</si>
  <si>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</si>
  <si>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</si>
  <si>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</si>
  <si>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</si>
  <si>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</si>
  <si>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</si>
  <si>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</si>
  <si>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</si>
  <si>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</si>
  <si>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</si>
  <si>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</si>
  <si>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</si>
  <si>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</si>
  <si>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</si>
  <si>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</si>
  <si>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</si>
  <si>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</si>
  <si>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</si>
  <si>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</si>
  <si>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</si>
  <si>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</si>
  <si>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</si>
  <si>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</si>
  <si>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</si>
  <si>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</si>
  <si>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</si>
  <si>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</si>
  <si>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</si>
  <si>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</si>
  <si>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</si>
  <si>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</si>
  <si>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</si>
  <si>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</si>
  <si>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</si>
  <si>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</si>
  <si>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</si>
  <si>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</si>
  <si>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</si>
  <si>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</si>
  <si>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</si>
  <si>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</si>
  <si>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</si>
  <si>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</si>
  <si>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</si>
  <si>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</si>
  <si>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</si>
  <si>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</si>
  <si>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</si>
  <si>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</si>
  <si>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</si>
  <si>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</si>
  <si>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</si>
  <si>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</si>
  <si>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</si>
  <si>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</si>
  <si>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</si>
  <si>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</si>
  <si>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</si>
  <si>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</si>
  <si>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</si>
  <si>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</si>
  <si>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</si>
  <si>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</si>
  <si>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</si>
  <si>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</si>
  <si>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</si>
  <si>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</si>
  <si>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</si>
  <si>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</si>
  <si>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</si>
  <si>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</si>
  <si>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</si>
  <si>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</si>
  <si>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</si>
  <si>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</si>
  <si>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</si>
  <si>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</si>
  <si>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</si>
  <si>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</si>
  <si>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</si>
  <si>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</si>
  <si>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</si>
  <si>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</si>
  <si>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</si>
  <si>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</si>
  <si>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</si>
  <si>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</si>
  <si>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</si>
  <si>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</si>
  <si>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</si>
  <si>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</si>
  <si>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</si>
  <si>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</si>
  <si>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</si>
  <si>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</si>
  <si>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</si>
  <si>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</si>
  <si>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</si>
  <si>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</si>
  <si>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</si>
  <si>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</si>
  <si>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</si>
  <si>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</si>
  <si>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</si>
  <si>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</si>
  <si>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</si>
  <si>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</si>
  <si>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</si>
  <si>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</si>
  <si>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</si>
  <si>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</si>
  <si>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</si>
  <si>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</si>
  <si>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</si>
  <si>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</si>
  <si>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</si>
  <si>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</si>
  <si>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</si>
  <si>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</si>
  <si>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</si>
  <si>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</si>
  <si>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</si>
  <si>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</si>
  <si>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</si>
  <si>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</si>
  <si>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</si>
  <si>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</si>
  <si>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</si>
  <si>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</si>
  <si>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</si>
  <si>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</si>
  <si>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</si>
  <si>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</si>
  <si>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</si>
  <si>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</si>
  <si>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</si>
  <si>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</si>
  <si>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</si>
  <si>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</si>
  <si>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</si>
  <si>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</si>
  <si>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</si>
  <si>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</si>
  <si>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</si>
  <si>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</si>
  <si>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</si>
  <si>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</si>
  <si>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</si>
  <si>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</si>
  <si>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</si>
  <si>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</si>
  <si>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</si>
  <si>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</si>
  <si>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</si>
  <si>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</si>
  <si>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</si>
  <si>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</si>
  <si>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</si>
  <si>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</si>
  <si>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</si>
  <si>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</si>
  <si>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</si>
  <si>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</si>
  <si>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</si>
  <si>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</si>
  <si>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</si>
  <si>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</si>
  <si>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</si>
  <si>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</si>
  <si>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</si>
  <si>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</si>
  <si>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</si>
  <si>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</si>
  <si>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</si>
  <si>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</si>
  <si>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</si>
  <si>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</si>
  <si>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</si>
  <si>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</si>
  <si>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</si>
  <si>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</si>
  <si>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</si>
  <si>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</si>
  <si>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</si>
  <si>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</si>
  <si>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</si>
  <si>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</si>
  <si>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</si>
  <si>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</si>
  <si>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</si>
  <si>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</si>
  <si>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</si>
  <si>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</si>
  <si>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</si>
  <si>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</si>
  <si>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</si>
  <si>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</si>
  <si>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</si>
  <si>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</si>
  <si>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</si>
  <si>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</si>
  <si>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</si>
  <si>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</si>
  <si>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</si>
  <si>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</si>
  <si>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</si>
  <si>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</si>
  <si>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</si>
  <si>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</si>
  <si>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</si>
  <si>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</si>
  <si>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</si>
  <si>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</si>
  <si>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</si>
  <si>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</si>
  <si>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</si>
  <si>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</si>
  <si>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</si>
  <si>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</si>
  <si>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</si>
  <si>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</si>
  <si>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</si>
  <si>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</si>
  <si>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</si>
  <si>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</si>
  <si>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</si>
  <si>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</si>
  <si>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</si>
  <si>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</si>
  <si>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</si>
  <si>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</si>
  <si>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</si>
  <si>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</si>
  <si>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</si>
  <si>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</si>
  <si>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</si>
  <si>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</si>
  <si>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</si>
  <si>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</si>
  <si>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</si>
  <si>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</si>
  <si>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</si>
  <si>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</si>
  <si>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</si>
  <si>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</si>
  <si>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</si>
  <si>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</si>
  <si>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</si>
  <si>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</si>
  <si>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</si>
  <si>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</si>
  <si>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</si>
  <si>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</si>
  <si>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</si>
  <si>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</si>
  <si>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</si>
  <si>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</si>
  <si>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</si>
  <si>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</si>
  <si>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</si>
  <si>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</si>
  <si>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</si>
  <si>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</si>
  <si>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</si>
  <si>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</si>
  <si>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</si>
  <si>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</si>
  <si>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</si>
  <si>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</si>
  <si>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</si>
  <si>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</si>
  <si>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</si>
  <si>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</si>
  <si>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</si>
  <si>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</si>
  <si>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</si>
  <si>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</si>
  <si>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</si>
  <si>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</si>
  <si>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</si>
  <si>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</si>
  <si>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</si>
  <si>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</si>
  <si>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</si>
  <si>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</si>
  <si>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</si>
  <si>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</si>
  <si>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</si>
  <si>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</si>
  <si>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</si>
  <si>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</si>
  <si>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</si>
  <si>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</si>
  <si>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</si>
  <si>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</si>
  <si>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</si>
  <si>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</si>
  <si>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</si>
  <si>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</si>
  <si>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</si>
  <si>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</si>
  <si>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</si>
  <si>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</si>
  <si>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</si>
  <si>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</si>
  <si>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</si>
  <si>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</si>
  <si>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</si>
  <si>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</si>
  <si>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</si>
  <si>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</si>
  <si>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</si>
  <si>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</si>
  <si>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</si>
  <si>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</si>
  <si>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</si>
  <si>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</si>
  <si>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</si>
  <si>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</si>
  <si>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</si>
  <si>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</si>
  <si>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</si>
  <si>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</si>
  <si>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</si>
  <si>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</si>
  <si>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</si>
  <si>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</si>
  <si>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</si>
  <si>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</si>
  <si>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</si>
  <si>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</si>
  <si>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</si>
  <si>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</si>
  <si>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</si>
  <si>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</si>
  <si>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</si>
  <si>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</si>
  <si>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</si>
  <si>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</si>
  <si>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</si>
  <si>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</si>
  <si>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</si>
  <si>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</si>
  <si>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</si>
  <si>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</si>
  <si>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</si>
  <si>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</si>
  <si>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</si>
  <si>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</si>
  <si>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</si>
  <si>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</si>
  <si>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</si>
  <si>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</si>
  <si>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</si>
  <si>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</si>
  <si>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</si>
  <si>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</si>
  <si>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</si>
  <si>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</si>
  <si>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</si>
  <si>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</si>
  <si>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</si>
  <si>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</si>
  <si>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</si>
  <si>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</si>
  <si>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</si>
  <si>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</si>
  <si>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</si>
  <si>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</si>
  <si>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</si>
  <si>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</si>
  <si>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</si>
  <si>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</si>
  <si>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</si>
  <si>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</si>
  <si>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</si>
  <si>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</si>
  <si>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</si>
  <si>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</si>
  <si>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</si>
  <si>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</si>
  <si>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</si>
  <si>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</si>
  <si>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</si>
  <si>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</si>
  <si>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</si>
  <si>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</si>
  <si>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</si>
  <si>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</si>
  <si>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</si>
  <si>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</si>
  <si>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</si>
  <si>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</si>
  <si>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</si>
  <si>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</si>
  <si>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</si>
  <si>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</si>
  <si>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</si>
  <si>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</si>
  <si>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</si>
  <si>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</si>
  <si>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</si>
  <si>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</si>
  <si>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</si>
  <si>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</si>
  <si>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</si>
  <si>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</si>
  <si>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</si>
  <si>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</si>
  <si>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</si>
  <si>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</si>
  <si>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</si>
  <si>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</si>
  <si>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</si>
  <si>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</si>
  <si>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</si>
  <si>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</si>
  <si>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</si>
  <si>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</si>
  <si>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</si>
  <si>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</si>
  <si>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</si>
  <si>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</si>
  <si>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</si>
  <si>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</si>
  <si>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</si>
  <si>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</si>
  <si>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</si>
  <si>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</si>
  <si>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</si>
  <si>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</si>
  <si>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</si>
  <si>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</si>
  <si>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</si>
  <si>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</si>
  <si>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</si>
  <si>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</si>
  <si>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</si>
  <si>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</si>
  <si>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</si>
  <si>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</si>
  <si>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</si>
  <si>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</si>
  <si>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</si>
  <si>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</si>
  <si>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</si>
  <si>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</si>
  <si>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</si>
  <si>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</si>
  <si>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</si>
  <si>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</si>
  <si>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</si>
  <si>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</si>
  <si>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</si>
  <si>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</si>
  <si>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</si>
  <si>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</si>
  <si>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</si>
  <si>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</si>
  <si>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</si>
  <si>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</si>
  <si>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</si>
  <si>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</si>
  <si>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</si>
  <si>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</si>
  <si>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</si>
  <si>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</si>
  <si>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</si>
  <si>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</si>
  <si>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</si>
  <si>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</si>
  <si>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</si>
  <si>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</si>
  <si>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</si>
  <si>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</si>
  <si>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</si>
  <si>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</si>
  <si>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</si>
  <si>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</si>
  <si>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</si>
  <si>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</si>
  <si>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</si>
  <si>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</si>
  <si>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</si>
  <si>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</si>
  <si>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</si>
  <si>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</si>
  <si>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</si>
  <si>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</si>
  <si>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</si>
  <si>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</si>
  <si>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</si>
  <si>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</si>
  <si>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</si>
  <si>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</si>
  <si>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</si>
  <si>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</si>
  <si>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</si>
  <si>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</si>
  <si>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</si>
  <si>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</si>
  <si>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</si>
  <si>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</si>
  <si>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</si>
  <si>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</si>
  <si>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</si>
  <si>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</si>
  <si>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</si>
  <si>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</si>
  <si>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</si>
  <si>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</si>
  <si>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</si>
  <si>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</si>
  <si>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</si>
  <si>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</si>
  <si>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</si>
  <si>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</si>
  <si>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</si>
  <si>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</si>
  <si>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</si>
  <si>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</si>
  <si>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</si>
  <si>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</si>
  <si>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</si>
  <si>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</si>
  <si>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</si>
  <si>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</si>
  <si>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</si>
  <si>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</si>
  <si>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</si>
  <si>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</si>
  <si>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</si>
  <si>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</si>
  <si>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</si>
  <si>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</si>
  <si>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</si>
  <si>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</si>
  <si>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</si>
  <si>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</si>
  <si>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</si>
  <si>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</si>
  <si>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</si>
  <si>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</si>
  <si>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</si>
  <si>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</si>
  <si>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</si>
  <si>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</si>
  <si>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</si>
  <si>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</si>
  <si>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</si>
  <si>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</si>
  <si>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</si>
  <si>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</si>
  <si>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</si>
  <si>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</si>
  <si>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</si>
  <si>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</si>
  <si>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</si>
  <si>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</si>
  <si>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</si>
  <si>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</si>
  <si>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</si>
  <si>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</si>
  <si>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</si>
  <si>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</si>
  <si>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</si>
  <si>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</si>
  <si>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</si>
  <si>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</si>
  <si>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</si>
  <si>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</si>
  <si>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</si>
  <si>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</si>
  <si>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</si>
  <si>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</si>
  <si>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</si>
  <si>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</si>
  <si>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</si>
  <si>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</si>
  <si>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</si>
  <si>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</si>
  <si>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</si>
  <si>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</si>
  <si>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</si>
  <si>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</si>
  <si>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</si>
  <si>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</si>
  <si>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</si>
  <si>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</si>
  <si>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</si>
  <si>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</si>
  <si>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</si>
  <si>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</si>
  <si>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</si>
  <si>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</si>
  <si>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</si>
  <si>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</si>
  <si>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</si>
  <si>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</si>
  <si>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</si>
  <si>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</si>
  <si>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</si>
  <si>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</si>
  <si>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</si>
  <si>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</si>
  <si>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</si>
  <si>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</si>
  <si>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</si>
  <si>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</si>
  <si>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</si>
  <si>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</si>
  <si>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</si>
  <si>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</si>
  <si>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</si>
  <si>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</si>
  <si>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</si>
  <si>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</si>
  <si>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</si>
  <si>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</si>
  <si>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</si>
  <si>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</si>
  <si>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</si>
  <si>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</si>
  <si>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</si>
  <si>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</si>
  <si>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</si>
  <si>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</si>
  <si>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</si>
  <si>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</si>
  <si>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</si>
  <si>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</si>
  <si>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</si>
  <si>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</si>
  <si>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</si>
  <si>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</si>
  <si>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</si>
  <si>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</si>
  <si>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</si>
  <si>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</si>
  <si>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</si>
  <si>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</si>
  <si>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</si>
  <si>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</si>
  <si>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</si>
  <si>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</si>
  <si>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</si>
  <si>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</si>
  <si>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</si>
  <si>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</si>
  <si>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</si>
  <si>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</si>
  <si>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</si>
  <si>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</si>
  <si>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</si>
  <si>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</si>
  <si>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</si>
  <si>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</si>
  <si>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</si>
  <si>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</si>
  <si>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</si>
  <si>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</si>
  <si>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</si>
  <si>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</si>
  <si>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</si>
  <si>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</si>
  <si>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</si>
  <si>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</si>
  <si>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</si>
  <si>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</si>
  <si>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</si>
  <si>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</si>
  <si>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</si>
  <si>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</si>
  <si>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</si>
  <si>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</si>
  <si>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</si>
  <si>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</si>
  <si>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</si>
  <si>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</si>
  <si>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</si>
  <si>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</si>
  <si>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</si>
  <si>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</si>
  <si>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</si>
  <si>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</si>
  <si>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</si>
  <si>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</si>
  <si>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</si>
  <si>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</si>
  <si>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</si>
  <si>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</si>
  <si>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</si>
  <si>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</si>
  <si>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</si>
  <si>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</si>
  <si>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</si>
  <si>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</si>
  <si>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</si>
  <si>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</si>
  <si>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</si>
  <si>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</si>
  <si>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</si>
  <si>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</si>
  <si>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</si>
  <si>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</si>
  <si>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</si>
  <si>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</si>
  <si>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</si>
  <si>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</si>
  <si>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</si>
  <si>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</si>
  <si>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</si>
  <si>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</si>
  <si>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</si>
  <si>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</si>
  <si>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</si>
  <si>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</si>
  <si>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</si>
  <si>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</si>
  <si>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</si>
  <si>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</si>
  <si>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</si>
  <si>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</si>
  <si>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</si>
  <si>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</si>
  <si>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</si>
  <si>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</si>
  <si>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</si>
  <si>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</si>
  <si>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</si>
  <si>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</si>
  <si>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</si>
  <si>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</si>
  <si>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</si>
  <si>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</si>
  <si>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</si>
  <si>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</si>
  <si>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</si>
  <si>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</si>
  <si>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</si>
  <si>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</si>
  <si>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</si>
  <si>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</si>
  <si>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</si>
  <si>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</si>
  <si>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</si>
  <si>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</si>
  <si>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</si>
  <si>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</si>
  <si>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</si>
  <si>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</si>
  <si>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</si>
  <si>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</si>
  <si>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</si>
  <si>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</si>
  <si>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</si>
  <si>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</si>
  <si>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</si>
  <si>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</si>
  <si>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</si>
  <si>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</si>
  <si>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</si>
  <si>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</si>
  <si>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</si>
  <si>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</si>
  <si>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</si>
  <si>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</si>
  <si>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</si>
  <si>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</si>
  <si>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</si>
  <si>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</si>
  <si>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</si>
  <si>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</si>
  <si>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</si>
  <si>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</si>
  <si>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</si>
  <si>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</si>
  <si>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</si>
  <si>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</si>
  <si>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</si>
  <si>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</si>
  <si>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</si>
  <si>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</si>
  <si>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</si>
  <si>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</si>
  <si>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</si>
  <si>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</si>
  <si>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</si>
  <si>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</si>
  <si>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</si>
  <si>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</si>
  <si>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</si>
  <si>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</si>
  <si>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</si>
  <si>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</si>
  <si>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</si>
  <si>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</si>
  <si>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</si>
  <si>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</si>
  <si>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</si>
  <si>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</si>
  <si>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</si>
  <si>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</si>
  <si>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</si>
  <si>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</si>
  <si>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</si>
  <si>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</si>
  <si>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</si>
  <si>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</si>
  <si>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</si>
  <si>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</si>
  <si>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</si>
  <si>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</si>
  <si>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</si>
  <si>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</si>
  <si>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</si>
  <si>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</si>
  <si>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</si>
  <si>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</si>
  <si>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</si>
  <si>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</si>
  <si>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</si>
  <si>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</si>
  <si>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</si>
  <si>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</si>
  <si>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</si>
  <si>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</si>
  <si>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</si>
  <si>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</si>
  <si>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</si>
  <si>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</si>
  <si>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</si>
  <si>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</si>
  <si>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</si>
  <si>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</si>
  <si>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</si>
  <si>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</si>
  <si>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</si>
  <si>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</si>
  <si>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</si>
  <si>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</si>
  <si>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</si>
  <si>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</si>
  <si>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</si>
  <si>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</si>
  <si>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</si>
  <si>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</si>
  <si>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</si>
  <si>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</si>
  <si>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</si>
  <si>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</si>
  <si>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</si>
  <si>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</si>
  <si>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</si>
  <si>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</si>
  <si>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</si>
  <si>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</si>
  <si>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</si>
  <si>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</si>
  <si>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</si>
  <si>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</si>
  <si>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</si>
  <si>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</si>
  <si>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</si>
  <si>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</si>
  <si>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</si>
  <si>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</si>
  <si>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</si>
  <si>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</si>
  <si>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</si>
  <si>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</si>
  <si>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</si>
  <si>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</si>
  <si>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</si>
  <si>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</si>
  <si>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</si>
  <si>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</si>
  <si>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</si>
  <si>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</si>
  <si>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</si>
  <si>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</si>
  <si>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</si>
  <si>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</si>
  <si>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</si>
  <si>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</si>
  <si>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</si>
  <si>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</si>
  <si>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</si>
  <si>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</si>
  <si>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</si>
  <si>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</si>
  <si>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</si>
  <si>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</si>
  <si>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</si>
  <si>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</si>
  <si>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</si>
  <si>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</si>
  <si>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</si>
  <si>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</si>
  <si>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</si>
  <si>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</si>
  <si>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</si>
  <si>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</si>
  <si>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</si>
  <si>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</si>
  <si>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</si>
  <si>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</si>
  <si>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</si>
  <si>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</si>
  <si>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</si>
  <si>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</si>
  <si>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</si>
  <si>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</si>
  <si>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</si>
  <si>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</si>
  <si>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</si>
  <si>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</si>
  <si>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</si>
  <si>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</si>
  <si>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</si>
  <si>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</si>
  <si>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</si>
  <si>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</si>
  <si>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</si>
  <si>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</si>
  <si>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</si>
  <si>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</si>
  <si>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</si>
  <si>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</si>
  <si>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</si>
  <si>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</si>
  <si>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</si>
  <si>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</si>
  <si>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</si>
  <si>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</si>
  <si>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</si>
  <si>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</si>
  <si>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</si>
  <si>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</si>
  <si>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</si>
  <si>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</si>
  <si>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</si>
  <si>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</si>
  <si>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</si>
  <si>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</si>
  <si>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</si>
  <si>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</si>
  <si>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</si>
  <si>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</si>
  <si>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</si>
  <si>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</si>
  <si>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</si>
  <si>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</si>
  <si>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</si>
  <si>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</si>
  <si>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</si>
  <si>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</si>
  <si>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</si>
  <si>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</si>
  <si>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</si>
  <si>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</si>
  <si>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</si>
  <si>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</si>
  <si>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</si>
  <si>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</si>
  <si>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</si>
  <si>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</si>
  <si>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</si>
  <si>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</si>
  <si>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</si>
  <si>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</si>
  <si>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</si>
  <si>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</si>
  <si>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</si>
  <si>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</si>
  <si>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</si>
  <si>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</si>
  <si>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</si>
  <si>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</si>
  <si>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</si>
  <si>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</si>
  <si>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</si>
  <si>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</si>
  <si>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</si>
  <si>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</si>
  <si>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</si>
  <si>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</si>
  <si>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</si>
  <si>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</si>
  <si>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</si>
  <si>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</si>
  <si>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</si>
  <si>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</si>
  <si>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</si>
  <si>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</si>
  <si>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</si>
  <si>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</si>
  <si>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</si>
  <si>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</si>
  <si>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</si>
  <si>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</si>
  <si>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</si>
  <si>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</si>
  <si>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</si>
  <si>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</si>
  <si>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</si>
  <si>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</si>
  <si>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</si>
  <si>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</si>
  <si>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</si>
  <si>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</si>
  <si>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</si>
  <si>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</si>
  <si>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</si>
  <si>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</si>
  <si>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</si>
  <si>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</si>
  <si>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</si>
  <si>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</si>
  <si>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</si>
  <si>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</si>
  <si>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</si>
  <si>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</si>
  <si>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</si>
  <si>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</si>
  <si>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</si>
  <si>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</si>
  <si>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</si>
  <si>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</si>
  <si>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</si>
  <si>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</si>
  <si>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</si>
  <si>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</si>
  <si>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</si>
  <si>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</si>
  <si>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</si>
  <si>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</si>
  <si>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</si>
  <si>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</si>
  <si>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</si>
  <si>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</si>
  <si>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</si>
  <si>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</si>
  <si>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</si>
  <si>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</si>
  <si>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</si>
  <si>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</si>
  <si>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</si>
  <si>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</si>
  <si>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</si>
  <si>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</si>
  <si>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</si>
  <si>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</si>
  <si>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</si>
  <si>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</si>
  <si>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</si>
  <si>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</si>
  <si>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</si>
  <si>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</si>
  <si>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</si>
  <si>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</si>
  <si>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</si>
  <si>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</si>
  <si>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</si>
  <si>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</si>
  <si>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</si>
  <si>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</si>
  <si>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</si>
  <si>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</si>
  <si>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</si>
  <si>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</si>
  <si>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</si>
  <si>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</si>
  <si>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</si>
  <si>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</si>
  <si>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</si>
  <si>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</si>
  <si>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</si>
  <si>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</si>
  <si>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</si>
  <si>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</si>
  <si>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</si>
  <si>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</si>
  <si>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</si>
  <si>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</si>
  <si>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</si>
  <si>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</si>
  <si>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</si>
  <si>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</si>
  <si>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</si>
  <si>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</si>
  <si>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</si>
  <si>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</si>
  <si>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</si>
  <si>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</si>
  <si>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</si>
  <si>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</si>
  <si>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</si>
  <si>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</si>
  <si>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</si>
  <si>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</si>
  <si>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</si>
  <si>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</si>
  <si>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</si>
  <si>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</si>
  <si>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</si>
  <si>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</si>
  <si>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</si>
  <si>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</si>
  <si>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</si>
  <si>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</si>
  <si>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</si>
  <si>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</si>
  <si>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</si>
  <si>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</si>
  <si>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</si>
  <si>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</si>
  <si>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</si>
  <si>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</si>
  <si>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</si>
  <si>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</si>
  <si>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</si>
  <si>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</si>
  <si>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</si>
  <si>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</si>
  <si>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</si>
  <si>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</si>
  <si>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</si>
  <si>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</si>
  <si>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</si>
  <si>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</si>
  <si>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</si>
  <si>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</si>
  <si>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</si>
  <si>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</si>
  <si>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</si>
  <si>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</si>
  <si>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</si>
  <si>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</si>
  <si>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</si>
  <si>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</si>
  <si>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</si>
  <si>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</si>
  <si>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</si>
  <si>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</si>
  <si>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</si>
  <si>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</si>
  <si>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</si>
  <si>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</si>
  <si>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</si>
  <si>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</si>
  <si>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</si>
  <si>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</si>
  <si>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</si>
  <si>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</si>
  <si>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</si>
  <si>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</si>
  <si>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</si>
  <si>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</si>
  <si>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</si>
  <si>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</si>
  <si>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</si>
  <si>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</si>
  <si>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</si>
  <si>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</si>
  <si>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</si>
  <si>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</si>
  <si>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</si>
  <si>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</si>
  <si>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</si>
  <si>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</si>
  <si>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</si>
  <si>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</si>
  <si>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</si>
  <si>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</si>
  <si>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</si>
  <si>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</si>
  <si>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</si>
  <si>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</si>
  <si>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</si>
  <si>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</si>
  <si>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</si>
  <si>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</si>
  <si>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</si>
  <si>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</si>
  <si>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</si>
  <si>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</si>
  <si>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</si>
  <si>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</si>
  <si>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</si>
  <si>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</si>
  <si>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</si>
  <si>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</si>
  <si>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</si>
  <si>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</si>
  <si>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</si>
  <si>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</si>
  <si>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</si>
  <si>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</si>
  <si>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</si>
  <si>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</si>
  <si>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</si>
  <si>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</si>
  <si>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</si>
  <si>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</si>
  <si>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</si>
  <si>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</si>
  <si>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</si>
  <si>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</si>
  <si>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</si>
  <si>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</si>
  <si>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</si>
  <si>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</si>
  <si>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</si>
  <si>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</si>
  <si>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</si>
  <si>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</si>
  <si>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</si>
  <si>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</si>
  <si>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</si>
  <si>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</si>
  <si>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</si>
  <si>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</si>
  <si>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</si>
  <si>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</si>
  <si>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</si>
  <si>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</si>
  <si>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</si>
  <si>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</si>
  <si>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</si>
  <si>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</si>
  <si>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</si>
  <si>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</si>
  <si>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</si>
  <si>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</si>
  <si>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</si>
  <si>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</si>
  <si>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</si>
  <si>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</si>
  <si>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</si>
  <si>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</si>
  <si>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</si>
  <si>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</si>
  <si>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</si>
  <si>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</si>
  <si>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</si>
  <si>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</si>
  <si>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</si>
  <si>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</si>
  <si>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</si>
  <si>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</si>
  <si>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</si>
  <si>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</si>
  <si>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</si>
  <si>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</si>
  <si>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</si>
  <si>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</si>
  <si>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</si>
  <si>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</si>
  <si>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</si>
  <si>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</si>
  <si>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</si>
  <si>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</si>
  <si>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</si>
  <si>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</si>
  <si>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</si>
  <si>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</si>
  <si>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</si>
  <si>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</si>
  <si>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</si>
  <si>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</si>
  <si>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</si>
  <si>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</si>
  <si>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</si>
  <si>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</si>
  <si>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</si>
  <si>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</si>
  <si>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</si>
  <si>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</si>
  <si>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</si>
  <si>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</si>
  <si>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</si>
  <si>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</si>
  <si>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</si>
  <si>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</si>
  <si>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</si>
  <si>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</si>
  <si>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</si>
  <si>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</si>
  <si>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</si>
  <si>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</si>
  <si>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</si>
  <si>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</si>
  <si>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</si>
  <si>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</si>
  <si>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</si>
  <si>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</si>
  <si>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</si>
  <si>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</si>
  <si>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</si>
  <si>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</si>
  <si>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</si>
  <si>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</si>
  <si>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</si>
  <si>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</si>
  <si>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</si>
  <si>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</si>
  <si>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</si>
  <si>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</si>
  <si>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</si>
  <si>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</si>
  <si>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</si>
  <si>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</si>
  <si>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</si>
  <si>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</si>
  <si>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</si>
  <si>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</si>
  <si>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</si>
  <si>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</si>
  <si>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</si>
  <si>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</si>
  <si>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</si>
  <si>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</si>
  <si>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</si>
  <si>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</si>
  <si>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</si>
  <si>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</si>
  <si>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</si>
  <si>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</si>
  <si>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</si>
  <si>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</si>
  <si>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</si>
  <si>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</si>
  <si>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</si>
  <si>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</si>
  <si>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</si>
  <si>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</si>
  <si>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</si>
  <si>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</si>
  <si>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</si>
  <si>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</si>
  <si>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</si>
  <si>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</si>
  <si>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</si>
  <si>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</si>
  <si>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</si>
  <si>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</si>
  <si>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</si>
  <si>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</si>
  <si>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</si>
  <si>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</si>
  <si>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</si>
  <si>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</si>
  <si>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</si>
  <si>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</si>
  <si>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</si>
  <si>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</si>
  <si>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</si>
  <si>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</si>
  <si>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</si>
  <si>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</si>
  <si>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</si>
  <si>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</si>
  <si>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</si>
  <si>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</si>
  <si>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</si>
  <si>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</si>
  <si>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</si>
  <si>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</si>
  <si>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</si>
  <si>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</si>
  <si>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</si>
  <si>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</si>
  <si>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</si>
  <si>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</si>
  <si>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</si>
  <si>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</si>
  <si>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</si>
  <si>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</si>
  <si>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</si>
  <si>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</si>
  <si>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</si>
  <si>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</si>
  <si>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</si>
  <si>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</si>
  <si>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</si>
  <si>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</si>
  <si>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</si>
  <si>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</si>
  <si>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</si>
  <si>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</si>
  <si>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</si>
  <si>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</si>
  <si>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</si>
  <si>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</si>
  <si>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</si>
  <si>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</si>
  <si>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</si>
  <si>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</si>
  <si>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</si>
  <si>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</si>
  <si>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</si>
  <si>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</si>
  <si>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</si>
  <si>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</si>
  <si>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</si>
  <si>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</si>
  <si>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</si>
  <si>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</si>
  <si>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</si>
  <si>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</si>
  <si>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</si>
  <si>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</si>
  <si>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</si>
  <si>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</si>
  <si>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</si>
  <si>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</si>
  <si>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</si>
  <si>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</si>
  <si>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</si>
  <si>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</si>
  <si>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</si>
  <si>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</si>
  <si>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</si>
  <si>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</si>
  <si>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</si>
  <si>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</si>
  <si>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</si>
  <si>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</si>
  <si>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</si>
  <si>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</si>
  <si>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</si>
  <si>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</si>
  <si>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</si>
  <si>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</si>
  <si>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</si>
  <si>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</si>
  <si>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</si>
  <si>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</si>
  <si>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</si>
  <si>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</si>
  <si>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</si>
  <si>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</si>
  <si>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</si>
  <si>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</si>
  <si>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</si>
  <si>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</si>
  <si>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</si>
  <si>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</si>
  <si>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</si>
  <si>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</si>
  <si>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</si>
  <si>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</si>
  <si>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</si>
  <si>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</si>
  <si>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</si>
  <si>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</si>
  <si>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</si>
  <si>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</si>
  <si>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</si>
  <si>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</si>
  <si>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</si>
  <si>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</si>
  <si>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</si>
  <si>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</si>
  <si>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</si>
  <si>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</si>
  <si>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</si>
  <si>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</si>
  <si>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</si>
  <si>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</si>
  <si>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</si>
  <si>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</si>
  <si>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</si>
  <si>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</si>
  <si>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</si>
  <si>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</si>
  <si>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</si>
  <si>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</si>
  <si>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</si>
  <si>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</si>
  <si>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</si>
  <si>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</si>
  <si>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</si>
  <si>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</si>
  <si>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</si>
  <si>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</si>
  <si>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</si>
  <si>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</si>
  <si>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</si>
  <si>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</si>
  <si>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</si>
  <si>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</si>
  <si>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</si>
  <si>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</si>
  <si>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</si>
  <si>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</si>
  <si>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</si>
  <si>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</si>
  <si>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</si>
  <si>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</si>
  <si>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</si>
  <si>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</si>
  <si>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</si>
  <si>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</si>
  <si>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</si>
  <si>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</si>
  <si>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</si>
  <si>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</si>
  <si>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</si>
  <si>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</si>
  <si>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</si>
  <si>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</si>
  <si>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</si>
  <si>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</si>
  <si>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</si>
  <si>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</si>
  <si>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</si>
  <si>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</si>
  <si>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</si>
  <si>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</si>
  <si>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</si>
  <si>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</si>
  <si>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</si>
  <si>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</si>
  <si>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</si>
  <si>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</si>
  <si>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</si>
  <si>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</si>
  <si>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</si>
  <si>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</si>
  <si>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</si>
  <si>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</si>
  <si>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</si>
  <si>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</si>
  <si>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</si>
  <si>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</si>
  <si>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</si>
  <si>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</si>
  <si>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</si>
  <si>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</si>
  <si>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</si>
  <si>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</si>
  <si>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</si>
  <si>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</si>
  <si>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</si>
  <si>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</si>
  <si>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</si>
  <si>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</si>
  <si>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</si>
  <si>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</si>
  <si>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</si>
  <si>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</si>
  <si>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</si>
  <si>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</si>
  <si>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</si>
  <si>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</si>
  <si>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</si>
  <si>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</si>
  <si>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</si>
  <si>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</si>
  <si>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</si>
  <si>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</si>
  <si>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</si>
  <si>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</si>
  <si>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</si>
  <si>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</si>
  <si>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</si>
  <si>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</si>
  <si>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</si>
  <si>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</si>
  <si>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</si>
  <si>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</si>
  <si>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</si>
  <si>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</si>
  <si>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</si>
  <si>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</si>
  <si>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</si>
  <si>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</si>
  <si>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</si>
  <si>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</si>
  <si>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</si>
  <si>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</si>
  <si>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</si>
  <si>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</si>
  <si>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</si>
  <si>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</si>
  <si>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</si>
  <si>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</si>
  <si>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</si>
  <si>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</si>
  <si>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</si>
  <si>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</si>
  <si>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</si>
  <si>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</si>
  <si>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</si>
  <si>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</si>
  <si>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</si>
  <si>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</si>
  <si>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</si>
  <si>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</si>
  <si>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</si>
  <si>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</si>
  <si>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</si>
  <si>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</si>
  <si>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</si>
  <si>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</si>
  <si>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</si>
  <si>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</si>
  <si>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</si>
  <si>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</si>
  <si>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</si>
  <si>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</si>
  <si>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</si>
  <si>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</si>
  <si>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</si>
  <si>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</si>
  <si>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</si>
  <si>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</si>
  <si>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</si>
  <si>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</si>
  <si>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</si>
  <si>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</si>
  <si>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</si>
  <si>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</si>
  <si>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</si>
  <si>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</si>
  <si>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</si>
  <si>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</si>
  <si>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</si>
  <si>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</si>
  <si>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</si>
  <si>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</si>
  <si>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</si>
  <si>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</si>
  <si>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</si>
  <si>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</si>
  <si>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</si>
  <si>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</si>
  <si>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</si>
  <si>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</si>
  <si>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</si>
  <si>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</si>
  <si>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</si>
  <si>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</si>
  <si>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</si>
  <si>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</si>
  <si>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</si>
  <si>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</si>
  <si>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</si>
  <si>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</si>
  <si>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</si>
  <si>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</si>
  <si>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</si>
  <si>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</si>
  <si>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</si>
  <si>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</si>
  <si>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</si>
  <si>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</si>
  <si>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</si>
  <si>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</si>
  <si>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</si>
  <si>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</si>
  <si>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</si>
  <si>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</si>
  <si>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</si>
  <si>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</si>
  <si>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</si>
  <si>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</si>
  <si>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</si>
  <si>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</si>
  <si>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</si>
  <si>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</si>
  <si>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</si>
  <si>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</si>
  <si>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</si>
  <si>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</si>
  <si>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</si>
  <si>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</si>
  <si>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</si>
  <si>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</si>
  <si>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</si>
  <si>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</si>
  <si>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</si>
  <si>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</si>
  <si>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</si>
  <si>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</si>
  <si>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</si>
  <si>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</si>
  <si>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</si>
  <si>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</si>
  <si>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</si>
  <si>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</si>
  <si>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</si>
  <si>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</si>
  <si>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</si>
  <si>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</si>
  <si>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</si>
  <si>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</si>
  <si>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</si>
  <si>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</si>
  <si>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</si>
  <si>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</si>
  <si>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</si>
  <si>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</si>
  <si>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</si>
  <si>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</si>
  <si>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</si>
  <si>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</si>
  <si>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</si>
  <si>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</si>
  <si>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</si>
  <si>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</si>
  <si>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</si>
  <si>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</si>
  <si>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</si>
  <si>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</si>
  <si>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</si>
  <si>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</si>
  <si>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</si>
  <si>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</si>
  <si>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</si>
  <si>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</si>
  <si>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</si>
  <si>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</si>
  <si>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</si>
  <si>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</si>
  <si>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</si>
  <si>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</si>
  <si>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</si>
  <si>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</si>
  <si>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</si>
  <si>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</si>
  <si>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</si>
  <si>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</si>
  <si>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</si>
  <si>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</si>
  <si>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</si>
  <si>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</si>
  <si>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</si>
  <si>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</si>
  <si>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</si>
  <si>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</si>
  <si>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</si>
  <si>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</si>
  <si>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</si>
  <si>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</si>
  <si>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</si>
  <si>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</si>
  <si>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</si>
  <si>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</si>
  <si>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</si>
  <si>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</si>
  <si>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</si>
  <si>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</si>
  <si>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</si>
  <si>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</si>
  <si>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</si>
  <si>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</si>
  <si>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</si>
  <si>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</si>
  <si>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</si>
  <si>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</si>
  <si>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</si>
  <si>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</si>
  <si>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</si>
  <si>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</si>
  <si>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</si>
  <si>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</si>
  <si>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</si>
  <si>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</si>
  <si>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</si>
  <si>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</si>
  <si>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</si>
  <si>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</si>
  <si>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</si>
  <si>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</si>
  <si>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</si>
  <si>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</si>
  <si>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</si>
  <si>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</si>
  <si>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</si>
  <si>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</si>
  <si>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</si>
  <si>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</si>
  <si>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</si>
  <si>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</si>
  <si>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</si>
  <si>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</si>
  <si>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</si>
  <si>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</si>
  <si>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</si>
  <si>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</si>
  <si>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</si>
  <si>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</si>
  <si>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</si>
  <si>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</si>
  <si>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</si>
  <si>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</si>
  <si>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</si>
  <si>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</si>
  <si>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</si>
  <si>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</si>
  <si>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</si>
  <si>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</si>
  <si>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</si>
  <si>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</si>
  <si>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</si>
  <si>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</si>
  <si>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</si>
  <si>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</si>
  <si>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</si>
  <si>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</si>
  <si>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</si>
  <si>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</si>
  <si>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</si>
  <si>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</si>
  <si>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</si>
  <si>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</si>
  <si>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</si>
  <si>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</si>
  <si>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</si>
  <si>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</si>
  <si>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</si>
  <si>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</si>
  <si>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</si>
  <si>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</si>
  <si>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</si>
  <si>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</si>
  <si>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</si>
  <si>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</si>
  <si>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</si>
  <si>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</si>
  <si>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</si>
  <si>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</si>
  <si>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</si>
  <si>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</si>
  <si>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</si>
  <si>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</si>
  <si>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</si>
  <si>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</si>
  <si>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</si>
  <si>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</si>
  <si>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</si>
  <si>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</si>
  <si>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</si>
  <si>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</si>
  <si>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</si>
  <si>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</si>
  <si>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</si>
  <si>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</si>
  <si>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</si>
  <si>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</si>
  <si>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</si>
  <si>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</si>
  <si>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</si>
  <si>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</si>
  <si>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</si>
  <si>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</si>
  <si>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</si>
  <si>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</si>
  <si>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</si>
  <si>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</si>
  <si>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</si>
  <si>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</si>
  <si>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</si>
  <si>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</si>
  <si>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</si>
  <si>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</si>
  <si>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</si>
  <si>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</si>
  <si>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</si>
  <si>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</si>
  <si>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</si>
  <si>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</si>
  <si>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</si>
  <si>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</si>
  <si>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</si>
  <si>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</si>
  <si>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</si>
  <si>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</si>
  <si>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</si>
  <si>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</si>
  <si>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</si>
  <si>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</si>
  <si>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</si>
  <si>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</si>
  <si>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</si>
  <si>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</si>
  <si>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</si>
  <si>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</si>
  <si>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</si>
  <si>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</si>
  <si>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</si>
  <si>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</si>
  <si>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</si>
  <si>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</si>
  <si>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</si>
  <si>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</si>
  <si>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</si>
  <si>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</si>
  <si>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</si>
  <si>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</si>
  <si>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</si>
  <si>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</si>
  <si>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</si>
  <si>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</si>
  <si>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</si>
  <si>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</si>
  <si>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</si>
  <si>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</si>
  <si>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</si>
  <si>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</si>
  <si>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</si>
  <si>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</si>
  <si>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</si>
  <si>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</si>
  <si>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</si>
  <si>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</si>
  <si>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</si>
  <si>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</si>
  <si>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</si>
  <si>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</si>
  <si>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</si>
  <si>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</si>
  <si>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</si>
  <si>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</si>
  <si>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</si>
  <si>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</si>
  <si>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</si>
  <si>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</si>
  <si>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</si>
  <si>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</si>
  <si>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</si>
  <si>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</si>
  <si>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</si>
  <si>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</si>
  <si>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</si>
  <si>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</si>
  <si>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</si>
  <si>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</si>
  <si>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</si>
  <si>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</si>
  <si>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</si>
  <si>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</si>
  <si>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</si>
  <si>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</si>
  <si>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</si>
  <si>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</si>
  <si>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</si>
  <si>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</si>
  <si>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</si>
  <si>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</si>
  <si>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</si>
  <si>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</si>
  <si>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</si>
  <si>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</si>
  <si>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</si>
  <si>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</si>
  <si>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</si>
  <si>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</si>
  <si>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</si>
  <si>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</si>
  <si>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</si>
  <si>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</si>
  <si>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</si>
  <si>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</si>
  <si>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</si>
  <si>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</si>
  <si>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</si>
  <si>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</si>
  <si>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</si>
  <si>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</si>
  <si>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</si>
  <si>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</si>
  <si>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</si>
  <si>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</si>
  <si>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</si>
  <si>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</si>
  <si>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</si>
  <si>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</si>
  <si>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</si>
  <si>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</si>
  <si>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</si>
  <si>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</si>
  <si>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</si>
  <si>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</si>
  <si>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</si>
  <si>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</si>
  <si>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</si>
  <si>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</si>
  <si>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</si>
  <si>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</si>
  <si>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</si>
  <si>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</si>
  <si>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</si>
  <si>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</si>
  <si>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</si>
  <si>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</si>
  <si>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</si>
  <si>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</si>
  <si>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</si>
  <si>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</si>
  <si>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</si>
  <si>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</si>
  <si>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</si>
  <si>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</si>
  <si>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</si>
  <si>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</si>
  <si>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</si>
  <si>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</si>
  <si>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</si>
  <si>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</si>
  <si>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</si>
  <si>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</si>
  <si>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</si>
  <si>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</si>
  <si>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</si>
  <si>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</si>
  <si>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</si>
  <si>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</si>
  <si>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</si>
  <si>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</si>
  <si>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</si>
  <si>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</si>
  <si>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</si>
  <si>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</si>
  <si>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</si>
  <si>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</si>
  <si>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</si>
  <si>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</si>
  <si>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</si>
  <si>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</si>
  <si>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</si>
  <si>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</si>
  <si>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</si>
  <si>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</si>
  <si>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</si>
  <si>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</si>
  <si>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</si>
  <si>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</si>
  <si>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</si>
  <si>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</si>
  <si>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</si>
  <si>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</si>
  <si>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</si>
  <si>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</si>
  <si>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</si>
  <si>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</si>
  <si>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</si>
  <si>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</si>
  <si>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</si>
  <si>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</si>
  <si>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</si>
  <si>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</si>
  <si>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</si>
  <si>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</si>
  <si>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</si>
  <si>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</si>
  <si>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</si>
  <si>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</si>
  <si>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</si>
  <si>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</si>
  <si>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</si>
  <si>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</si>
  <si>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</si>
  <si>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</si>
  <si>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</si>
  <si>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</si>
  <si>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</si>
  <si>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</si>
  <si>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</si>
  <si>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</si>
  <si>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</si>
  <si>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</si>
  <si>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</si>
  <si>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</si>
  <si>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</si>
  <si>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</si>
  <si>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</si>
  <si>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</si>
  <si>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</si>
  <si>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</si>
  <si>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</si>
  <si>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</si>
  <si>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</si>
  <si>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</si>
  <si>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</si>
  <si>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</si>
  <si>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</si>
  <si>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</si>
  <si>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</si>
  <si>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</si>
  <si>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</si>
  <si>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</si>
  <si>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</si>
  <si>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</si>
  <si>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</si>
  <si>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</si>
  <si>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</si>
  <si>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</si>
  <si>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</si>
  <si>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</si>
  <si>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</si>
  <si>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</si>
  <si>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</si>
  <si>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</si>
  <si>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</si>
  <si>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</si>
  <si>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</si>
  <si>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</si>
  <si>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</si>
  <si>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</si>
  <si>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</si>
  <si>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</si>
  <si>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</si>
  <si>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</si>
  <si>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</si>
  <si>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</si>
  <si>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</si>
  <si>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</si>
  <si>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</si>
  <si>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</si>
  <si>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</si>
  <si>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</si>
  <si>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</si>
  <si>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</si>
  <si>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</si>
  <si>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</si>
  <si>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</si>
  <si>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</si>
  <si>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</si>
  <si>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</si>
  <si>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</si>
  <si>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</si>
  <si>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</si>
  <si>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</si>
  <si>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</si>
  <si>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</si>
  <si>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</si>
  <si>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</si>
  <si>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</si>
  <si>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</si>
  <si>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</si>
  <si>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</si>
  <si>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</si>
  <si>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</si>
  <si>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</si>
  <si>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</si>
  <si>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</si>
  <si>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</si>
  <si>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</si>
  <si>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</si>
  <si>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</si>
  <si>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</si>
  <si>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</si>
  <si>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</si>
  <si>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</si>
  <si>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</si>
  <si>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</si>
  <si>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</si>
  <si>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</si>
  <si>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</si>
  <si>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</si>
  <si>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</si>
  <si>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</si>
  <si>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</si>
  <si>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</si>
  <si>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</si>
  <si>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</si>
  <si>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</si>
  <si>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</si>
  <si>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</si>
  <si>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</si>
  <si>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</si>
  <si>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</si>
  <si>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</si>
  <si>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</si>
  <si>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</si>
  <si>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</si>
  <si>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</si>
  <si>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</si>
  <si>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</si>
  <si>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</si>
  <si>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</si>
  <si>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</si>
  <si>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</si>
  <si>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</si>
  <si>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</si>
  <si>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</si>
  <si>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</si>
  <si>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</si>
  <si>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</si>
  <si>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</si>
  <si>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</si>
  <si>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</si>
  <si>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</si>
  <si>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</si>
  <si>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</si>
  <si>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</si>
  <si>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</si>
  <si>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</si>
  <si>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</si>
  <si>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</si>
  <si>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</si>
  <si>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</si>
  <si>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</si>
  <si>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</si>
  <si>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</si>
  <si>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</si>
  <si>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</si>
  <si>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</si>
  <si>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</si>
  <si>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</si>
  <si>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</si>
  <si>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</si>
  <si>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</si>
  <si>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</si>
  <si>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</si>
  <si>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</si>
  <si>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</si>
  <si>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</si>
  <si>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</si>
  <si>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</si>
  <si>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</si>
  <si>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</si>
  <si>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</si>
  <si>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</si>
  <si>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</si>
  <si>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</si>
  <si>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</si>
  <si>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</si>
  <si>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</si>
  <si>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</si>
  <si>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</si>
  <si>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</si>
  <si>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</si>
  <si>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</si>
  <si>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</si>
  <si>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</si>
  <si>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</si>
  <si>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</si>
  <si>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</si>
  <si>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</si>
  <si>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</si>
  <si>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</si>
  <si>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</si>
  <si>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</si>
  <si>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</si>
  <si>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</si>
  <si>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</si>
  <si>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</si>
  <si>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</si>
  <si>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</si>
  <si>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</si>
  <si>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</si>
  <si>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</si>
  <si>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</si>
  <si>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</si>
  <si>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</si>
  <si>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</si>
  <si>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</si>
  <si>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</si>
  <si>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</si>
  <si>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</si>
  <si>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</si>
  <si>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</si>
  <si>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</si>
  <si>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</si>
  <si>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</si>
  <si>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</si>
  <si>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</si>
  <si>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</si>
  <si>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</si>
  <si>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</si>
  <si>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</si>
  <si>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</si>
  <si>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</si>
  <si>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</si>
  <si>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</si>
  <si>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</si>
  <si>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</si>
  <si>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</si>
  <si>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</si>
  <si>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</si>
  <si>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</si>
  <si>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</si>
  <si>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</si>
  <si>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</si>
  <si>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</si>
  <si>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</si>
  <si>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</si>
  <si>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</si>
  <si>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</si>
  <si>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</si>
  <si>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</si>
  <si>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</si>
  <si>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</si>
  <si>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</si>
  <si>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</si>
  <si>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</si>
  <si>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</si>
  <si>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</si>
  <si>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</si>
  <si>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</si>
  <si>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</si>
  <si>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</si>
  <si>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</si>
  <si>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</si>
  <si>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</si>
  <si>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</si>
  <si>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</si>
  <si>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</si>
  <si>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</si>
  <si>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</si>
  <si>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</si>
  <si>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</si>
  <si>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</si>
  <si>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</si>
  <si>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</si>
  <si>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</si>
  <si>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</si>
  <si>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</si>
  <si>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</si>
  <si>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</si>
  <si>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</si>
  <si>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</si>
  <si>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</si>
  <si>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</si>
  <si>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</si>
  <si>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</si>
  <si>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</si>
  <si>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</si>
  <si>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</si>
  <si>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</si>
  <si>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</si>
  <si>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</si>
  <si>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</si>
  <si>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</si>
  <si>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</si>
  <si>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</si>
  <si>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</si>
  <si>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</si>
  <si>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</si>
  <si>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</si>
  <si>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</si>
  <si>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</si>
  <si>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</si>
  <si>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</si>
  <si>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</si>
  <si>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</si>
  <si>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</si>
  <si>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</si>
  <si>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</si>
  <si>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</si>
  <si>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</si>
  <si>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</si>
  <si>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</si>
  <si>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</si>
  <si>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</si>
  <si>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</si>
  <si>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</si>
  <si>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</si>
  <si>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</si>
  <si>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</si>
  <si>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</si>
  <si>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</si>
  <si>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</si>
  <si>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</si>
  <si>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</si>
  <si>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</si>
  <si>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</si>
  <si>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</si>
  <si>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</si>
  <si>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</si>
  <si>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</si>
  <si>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</si>
  <si>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</si>
  <si>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</si>
  <si>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</si>
  <si>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</si>
  <si>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</si>
  <si>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</si>
  <si>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</si>
  <si>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</si>
  <si>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</si>
  <si>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</si>
  <si>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</si>
  <si>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</si>
  <si>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</si>
  <si>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</si>
  <si>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</si>
  <si>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</si>
  <si>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</si>
  <si>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</si>
  <si>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</si>
  <si>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</si>
  <si>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</si>
  <si>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</si>
  <si>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</si>
  <si>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</si>
  <si>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</si>
  <si>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</si>
  <si>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</si>
  <si>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</si>
  <si>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</si>
  <si>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</si>
  <si>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</si>
  <si>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</si>
  <si>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</si>
  <si>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</si>
  <si>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</si>
  <si>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</si>
  <si>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</si>
  <si>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</si>
  <si>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</si>
  <si>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</si>
  <si>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</si>
  <si>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</si>
  <si>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</si>
  <si>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</si>
  <si>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</si>
  <si>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</si>
  <si>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</si>
  <si>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</si>
  <si>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</si>
  <si>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</si>
  <si>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</si>
  <si>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</si>
  <si>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</si>
  <si>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</si>
  <si>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</si>
  <si>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</si>
  <si>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</si>
  <si>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</si>
  <si>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</si>
  <si>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</si>
  <si>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</si>
  <si>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</si>
  <si>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</si>
  <si>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</si>
  <si>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</si>
  <si>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</si>
  <si>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</si>
  <si>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</si>
  <si>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</si>
  <si>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</si>
  <si>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</si>
  <si>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</si>
  <si>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</si>
  <si>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</si>
  <si>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</si>
  <si>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</si>
  <si>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</si>
  <si>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</si>
  <si>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</si>
  <si>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</si>
  <si>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</si>
  <si>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</si>
  <si>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</si>
  <si>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</si>
  <si>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</si>
  <si>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</si>
  <si>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</si>
  <si>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</si>
  <si>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</si>
  <si>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</si>
  <si>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</si>
  <si>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</si>
  <si>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</si>
  <si>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</si>
  <si>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</si>
  <si>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</si>
  <si>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</si>
  <si>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</si>
  <si>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</si>
  <si>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</si>
  <si>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</si>
  <si>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</si>
  <si>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</si>
  <si>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</si>
  <si>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</si>
  <si>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</si>
  <si>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</si>
  <si>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</si>
  <si>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</si>
  <si>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</si>
  <si>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</si>
  <si>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</si>
  <si>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</si>
  <si>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</si>
  <si>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</si>
  <si>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</si>
  <si>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</si>
  <si>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</si>
  <si>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</si>
  <si>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</si>
  <si>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</si>
  <si>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</si>
  <si>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</si>
  <si>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</si>
  <si>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</si>
  <si>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</si>
  <si>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</si>
  <si>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</si>
  <si>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</si>
  <si>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</si>
  <si>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</si>
  <si>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</si>
  <si>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</si>
  <si>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</si>
  <si>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</si>
  <si>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</si>
  <si>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</si>
  <si>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</si>
  <si>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</si>
  <si>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</si>
  <si>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</si>
  <si>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</si>
  <si>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</si>
  <si>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</si>
  <si>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</si>
  <si>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</si>
  <si>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</si>
  <si>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</si>
  <si>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</si>
  <si>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</si>
  <si>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</si>
  <si>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</si>
  <si>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</si>
  <si>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</si>
  <si>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</si>
  <si>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</si>
  <si>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</si>
  <si>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</si>
  <si>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</si>
  <si>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</si>
  <si>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</si>
  <si>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</si>
  <si>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</si>
  <si>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</si>
  <si>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</si>
  <si>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</si>
  <si>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</si>
  <si>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</si>
  <si>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</si>
  <si>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</si>
  <si>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</si>
  <si>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</si>
  <si>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</si>
  <si>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</si>
  <si>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</si>
  <si>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</si>
  <si>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</si>
  <si>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</si>
  <si>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</si>
  <si>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</si>
  <si>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</si>
  <si>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</si>
  <si>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</si>
  <si>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</si>
  <si>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</si>
  <si>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</si>
  <si>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</si>
  <si>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</si>
  <si>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</si>
  <si>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</si>
  <si>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</si>
  <si>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</si>
  <si>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</si>
  <si>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</si>
  <si>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</si>
  <si>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</si>
  <si>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</si>
  <si>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</si>
  <si>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</si>
  <si>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</si>
  <si>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</si>
  <si>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</si>
  <si>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</si>
  <si>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</si>
  <si>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</si>
  <si>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</si>
  <si>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</si>
  <si>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</si>
  <si>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</si>
  <si>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</si>
  <si>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</si>
  <si>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</si>
  <si>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</si>
  <si>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</si>
  <si>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</si>
  <si>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</si>
  <si>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</si>
  <si>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</si>
  <si>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</si>
  <si>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</si>
  <si>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</si>
  <si>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</si>
  <si>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</si>
  <si>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</si>
  <si>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</si>
  <si>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</si>
  <si>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</si>
  <si>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</si>
  <si>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</si>
  <si>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</si>
  <si>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</si>
  <si>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</si>
  <si>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</si>
  <si>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</si>
  <si>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</si>
  <si>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</si>
  <si>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</si>
  <si>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</si>
  <si>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</si>
  <si>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</si>
  <si>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</si>
  <si>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</si>
  <si>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</si>
  <si>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</si>
  <si>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</si>
  <si>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</si>
  <si>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</si>
  <si>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</si>
  <si>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</si>
  <si>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</si>
  <si>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</si>
  <si>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</si>
  <si>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</si>
  <si>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</si>
  <si>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</si>
  <si>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</si>
  <si>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</si>
  <si>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</si>
  <si>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</si>
  <si>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</si>
  <si>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</si>
  <si>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</si>
  <si>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</si>
  <si>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</si>
  <si>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</si>
  <si>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</si>
  <si>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</si>
  <si>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</si>
  <si>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</si>
  <si>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</si>
  <si>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</si>
  <si>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</si>
  <si>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</si>
  <si>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</si>
  <si>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</si>
  <si>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</si>
  <si>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</si>
  <si>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</si>
  <si>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</si>
  <si>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</si>
  <si>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</si>
  <si>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</si>
  <si>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</si>
  <si>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</si>
  <si>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</si>
  <si>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</si>
  <si>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</si>
  <si>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</si>
  <si>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</si>
  <si>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</si>
  <si>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</si>
  <si>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</si>
  <si>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</si>
  <si>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</si>
  <si>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</si>
  <si>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</si>
  <si>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</si>
  <si>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</si>
  <si>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</si>
  <si>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</si>
  <si>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</si>
  <si>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</si>
  <si>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</si>
  <si>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</si>
  <si>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</si>
  <si>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</si>
  <si>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</si>
  <si>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</si>
  <si>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</si>
  <si>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</si>
  <si>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</si>
  <si>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</si>
  <si>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</si>
  <si>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</si>
  <si>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</si>
  <si>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</si>
  <si>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</si>
  <si>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</si>
  <si>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</si>
  <si>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</si>
  <si>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</si>
  <si>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</si>
  <si>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</si>
  <si>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</si>
  <si>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</si>
  <si>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</si>
  <si>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</si>
  <si>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</si>
  <si>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</si>
  <si>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</si>
  <si>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</si>
  <si>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</si>
  <si>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</si>
  <si>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</si>
  <si>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</si>
  <si>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</si>
  <si>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</si>
  <si>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</si>
  <si>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</si>
  <si>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</si>
  <si>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</si>
  <si>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</si>
  <si>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</si>
  <si>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</si>
  <si>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</si>
  <si>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</si>
  <si>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</si>
  <si>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</si>
  <si>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</si>
  <si>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</si>
  <si>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</si>
  <si>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</si>
  <si>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</si>
  <si>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</si>
  <si>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</si>
  <si>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</si>
  <si>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</si>
  <si>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</si>
  <si>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</si>
  <si>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</si>
  <si>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</si>
  <si>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</si>
  <si>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</si>
  <si>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</si>
  <si>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</si>
  <si>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</si>
  <si>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</si>
  <si>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</si>
  <si>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</si>
  <si>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</si>
  <si>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</si>
  <si>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</si>
  <si>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</si>
  <si>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</si>
  <si>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</si>
  <si>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</si>
  <si>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</si>
  <si>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</si>
  <si>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</si>
  <si>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</si>
  <si>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</si>
  <si>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</si>
  <si>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</si>
  <si>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</si>
  <si>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</si>
  <si>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</si>
  <si>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</si>
  <si>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</si>
  <si>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</si>
  <si>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</si>
  <si>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</si>
  <si>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</si>
  <si>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</si>
  <si>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</si>
  <si>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</si>
  <si>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</si>
  <si>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</si>
  <si>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</si>
  <si>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</si>
  <si>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</si>
  <si>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</si>
  <si>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</si>
  <si>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</si>
  <si>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</si>
  <si>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</si>
  <si>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</si>
  <si>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</si>
  <si>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</si>
  <si>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</si>
  <si>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</si>
  <si>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</si>
  <si>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</si>
  <si>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</si>
  <si>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</si>
  <si>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</si>
  <si>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</si>
  <si>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</si>
  <si>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</si>
  <si>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</si>
  <si>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</si>
  <si>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</si>
  <si>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</si>
  <si>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</si>
  <si>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</si>
  <si>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</si>
  <si>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</si>
  <si>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</si>
  <si>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</si>
  <si>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</si>
  <si>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</si>
  <si>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</si>
  <si>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</si>
  <si>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</si>
  <si>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</si>
  <si>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</si>
  <si>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</si>
  <si>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</si>
  <si>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</si>
  <si>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</si>
  <si>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</si>
  <si>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</si>
  <si>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</si>
  <si>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</si>
  <si>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</si>
  <si>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</si>
  <si>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</si>
  <si>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</si>
  <si>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</si>
  <si>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</si>
  <si>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</si>
  <si>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</si>
  <si>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</si>
  <si>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</si>
  <si>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</si>
  <si>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</si>
  <si>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</si>
  <si>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</si>
  <si>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</si>
  <si>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</si>
  <si>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</si>
  <si>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</si>
  <si>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</si>
  <si>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</si>
  <si>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</si>
  <si>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</si>
  <si>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</si>
  <si>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</si>
  <si>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</si>
  <si>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</si>
  <si>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</si>
  <si>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</si>
  <si>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</si>
  <si>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</si>
  <si>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</si>
  <si>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</si>
  <si>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</si>
  <si>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</si>
  <si>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</si>
  <si>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</si>
  <si>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</si>
  <si>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</si>
  <si>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</si>
  <si>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</si>
  <si>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</si>
  <si>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</si>
  <si>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</si>
  <si>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</si>
  <si>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</si>
  <si>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</si>
  <si>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</si>
  <si>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</si>
  <si>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</si>
  <si>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</si>
  <si>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</si>
  <si>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</si>
  <si>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</si>
  <si>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</si>
  <si>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</si>
  <si>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</si>
  <si>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</si>
  <si>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</si>
  <si>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</si>
  <si>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</si>
  <si>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</si>
  <si>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</si>
  <si>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</si>
  <si>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</si>
  <si>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</si>
  <si>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</si>
  <si>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</si>
  <si>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</si>
  <si>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</si>
  <si>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</si>
  <si>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</si>
  <si>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</si>
  <si>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</si>
  <si>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</si>
  <si>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</si>
  <si>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</si>
  <si>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</si>
  <si>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</si>
  <si>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</si>
  <si>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</si>
  <si>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</si>
  <si>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</si>
  <si>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</si>
  <si>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</si>
  <si>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</si>
  <si>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</si>
  <si>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</si>
  <si>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</si>
  <si>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</si>
  <si>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</si>
  <si>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</si>
  <si>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</si>
  <si>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</si>
  <si>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</si>
  <si>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</si>
  <si>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</si>
  <si>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</si>
  <si>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</si>
  <si>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</si>
  <si>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</si>
  <si>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</si>
  <si>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</si>
  <si>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</si>
  <si>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</si>
  <si>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</si>
  <si>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</si>
  <si>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</si>
  <si>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</si>
  <si>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</si>
  <si>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</si>
  <si>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</si>
  <si>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</si>
  <si>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</si>
  <si>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</si>
  <si>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</si>
  <si>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</si>
  <si>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</si>
  <si>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</si>
  <si>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</si>
  <si>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</si>
  <si>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</si>
  <si>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</si>
  <si>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</si>
  <si>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</si>
  <si>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</si>
  <si>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</si>
  <si>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</si>
  <si>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</si>
  <si>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</si>
  <si>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</si>
  <si>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</si>
  <si>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</si>
  <si>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</si>
  <si>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</si>
  <si>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</si>
  <si>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</si>
  <si>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</si>
  <si>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</si>
  <si>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</si>
  <si>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</si>
  <si>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</si>
  <si>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</si>
  <si>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</si>
  <si>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</si>
  <si>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</si>
  <si>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</si>
  <si>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</si>
  <si>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</si>
  <si>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</si>
  <si>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</si>
  <si>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</si>
  <si>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</si>
  <si>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</si>
  <si>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</si>
  <si>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</si>
  <si>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</si>
  <si>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</si>
  <si>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</si>
  <si>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</si>
  <si>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</si>
  <si>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</si>
  <si>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</si>
  <si>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</si>
  <si>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</si>
  <si>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</si>
  <si>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</si>
  <si>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</si>
  <si>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</si>
  <si>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</si>
  <si>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</si>
  <si>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</si>
  <si>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</si>
  <si>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</si>
  <si>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</si>
  <si>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</si>
  <si>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</si>
  <si>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</si>
  <si>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</si>
  <si>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</si>
  <si>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</si>
  <si>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</si>
  <si>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</si>
  <si>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</si>
  <si>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</si>
  <si>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</si>
  <si>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</si>
  <si>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</si>
  <si>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</si>
  <si>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</si>
  <si>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</si>
  <si>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</si>
  <si>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</si>
  <si>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</si>
  <si>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</si>
  <si>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</si>
  <si>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</si>
  <si>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</si>
  <si>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</si>
  <si>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</si>
  <si>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</si>
  <si>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</si>
  <si>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</si>
  <si>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</si>
  <si>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</si>
  <si>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</si>
  <si>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</si>
  <si>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</si>
  <si>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</si>
  <si>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</si>
  <si>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</si>
  <si>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</si>
  <si>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</si>
  <si>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</si>
  <si>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</si>
  <si>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</si>
  <si>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</si>
  <si>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</si>
  <si>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</si>
  <si>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</si>
  <si>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</si>
  <si>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</si>
  <si>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</si>
  <si>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</si>
  <si>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</si>
  <si>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</si>
  <si>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</si>
  <si>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</si>
  <si>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</si>
  <si>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</si>
  <si>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</si>
  <si>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</si>
  <si>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</si>
  <si>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</si>
  <si>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</si>
  <si>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</si>
  <si>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</si>
  <si>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</si>
  <si>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</si>
  <si>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</si>
  <si>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</si>
  <si>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</si>
  <si>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</si>
  <si>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</si>
  <si>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</si>
  <si>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</si>
  <si>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</si>
  <si>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</si>
  <si>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</si>
  <si>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</si>
  <si>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</si>
  <si>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</si>
  <si>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</si>
  <si>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</si>
  <si>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</si>
  <si>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</si>
  <si>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</si>
  <si>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</si>
  <si>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</si>
  <si>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</si>
  <si>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</si>
  <si>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</si>
  <si>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</si>
  <si>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</si>
  <si>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</si>
  <si>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</si>
  <si>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</si>
  <si>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</si>
  <si>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</si>
  <si>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</si>
  <si>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</si>
  <si>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</si>
  <si>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</si>
  <si>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</si>
  <si>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</si>
  <si>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</si>
  <si>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</si>
  <si>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</si>
  <si>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</si>
  <si>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</si>
  <si>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</si>
  <si>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</si>
  <si>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</si>
  <si>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</si>
  <si>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</si>
  <si>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</si>
  <si>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</si>
  <si>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</si>
  <si>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</si>
  <si>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</si>
  <si>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</si>
  <si>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</si>
  <si>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</si>
  <si>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</si>
  <si>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</si>
  <si>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</si>
  <si>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</si>
  <si>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</si>
  <si>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</si>
  <si>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</si>
  <si>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</si>
  <si>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</si>
  <si>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</si>
  <si>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</si>
  <si>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</si>
  <si>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</si>
  <si>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</si>
  <si>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</si>
  <si>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</si>
  <si>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</si>
  <si>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</si>
  <si>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</si>
  <si>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</si>
  <si>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</si>
  <si>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</si>
  <si>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</si>
  <si>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</si>
  <si>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</si>
  <si>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</si>
  <si>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</si>
  <si>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</si>
  <si>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</si>
  <si>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</si>
  <si>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</si>
  <si>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</si>
  <si>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</si>
  <si>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</si>
  <si>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</si>
  <si>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</si>
  <si>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</si>
  <si>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</si>
  <si>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</si>
  <si>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</si>
  <si>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</si>
  <si>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</si>
  <si>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</si>
  <si>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</si>
  <si>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</si>
  <si>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</si>
  <si>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</si>
  <si>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</si>
  <si>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</si>
  <si>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</si>
  <si>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</si>
  <si>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</si>
  <si>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</si>
  <si>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</si>
  <si>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</si>
  <si>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</si>
  <si>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</si>
  <si>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</si>
  <si>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</si>
  <si>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</si>
  <si>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</si>
  <si>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</si>
  <si>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</si>
  <si>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</si>
  <si>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</si>
  <si>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</si>
  <si>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</si>
  <si>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</si>
  <si>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</si>
  <si>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</si>
  <si>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</si>
  <si>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</si>
  <si>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</si>
  <si>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</si>
  <si>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</si>
  <si>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</si>
  <si>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</si>
  <si>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</si>
  <si>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</si>
  <si>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</si>
  <si>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</si>
  <si>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</si>
  <si>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</si>
  <si>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</si>
  <si>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</si>
  <si>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</si>
  <si>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</si>
  <si>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</si>
  <si>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</si>
  <si>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</si>
  <si>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</si>
  <si>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</si>
  <si>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</si>
  <si>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</si>
  <si>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</si>
  <si>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</si>
  <si>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</si>
  <si>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</si>
  <si>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</si>
  <si>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</si>
  <si>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</si>
  <si>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</si>
  <si>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</si>
  <si>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</si>
  <si>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</si>
  <si>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</si>
  <si>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</si>
  <si>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</si>
  <si>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</si>
  <si>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</si>
  <si>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</si>
  <si>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</si>
  <si>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</si>
  <si>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</si>
  <si>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</si>
  <si>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</si>
  <si>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</si>
  <si>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</si>
  <si>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</si>
  <si>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</si>
  <si>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</si>
  <si>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</si>
  <si>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</si>
  <si>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</si>
  <si>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</si>
  <si>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</si>
  <si>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</si>
  <si>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</si>
  <si>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</si>
  <si>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</si>
  <si>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</si>
  <si>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</si>
  <si>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</si>
  <si>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</si>
  <si>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</si>
  <si>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</si>
  <si>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</si>
  <si>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</si>
  <si>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</si>
  <si>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</si>
  <si>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</si>
  <si>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</si>
  <si>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</si>
  <si>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</si>
  <si>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</si>
  <si>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</si>
  <si>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</si>
  <si>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</si>
  <si>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</si>
  <si>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</si>
  <si>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</si>
  <si>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</si>
  <si>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</si>
  <si>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</si>
  <si>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</si>
  <si>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</si>
  <si>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</si>
  <si>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</si>
  <si>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</si>
  <si>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</si>
  <si>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</si>
  <si>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</si>
  <si>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</si>
  <si>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</si>
  <si>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</si>
  <si>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</si>
  <si>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</si>
  <si>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</si>
  <si>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</si>
  <si>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</si>
  <si>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</si>
  <si>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</si>
  <si>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</si>
  <si>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</si>
  <si>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</si>
  <si>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</si>
  <si>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</si>
  <si>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</si>
  <si>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</si>
  <si>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</si>
  <si>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</si>
  <si>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</si>
  <si>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</si>
  <si>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</si>
  <si>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</si>
  <si>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</si>
  <si>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</si>
  <si>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</si>
  <si>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</si>
  <si>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</si>
  <si>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</si>
  <si>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</si>
  <si>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</si>
  <si>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</si>
  <si>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</si>
  <si>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</si>
  <si>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</si>
  <si>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</si>
  <si>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</si>
  <si>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</si>
  <si>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</si>
  <si>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</si>
  <si>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</si>
  <si>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</si>
  <si>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</si>
  <si>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</si>
  <si>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</si>
  <si>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</si>
  <si>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</si>
  <si>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</si>
  <si>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</si>
  <si>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</si>
  <si>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</si>
  <si>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</si>
  <si>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</si>
  <si>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</si>
  <si>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</si>
  <si>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</si>
  <si>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</si>
  <si>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</si>
  <si>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</si>
  <si>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</si>
  <si>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</si>
  <si>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</si>
  <si>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</si>
  <si>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</si>
  <si>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</si>
  <si>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</si>
  <si>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</si>
  <si>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</si>
  <si>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</si>
  <si>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</si>
  <si>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</si>
  <si>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</si>
  <si>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</si>
  <si>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</si>
  <si>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</si>
  <si>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</si>
  <si>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</si>
  <si>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</si>
  <si>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</si>
  <si>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</si>
  <si>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</si>
  <si>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</si>
  <si>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</si>
  <si>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</si>
  <si>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</si>
  <si>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</si>
  <si>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</si>
  <si>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</si>
  <si>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</si>
  <si>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</si>
  <si>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</si>
  <si>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</si>
  <si>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</si>
  <si>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</si>
  <si>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</si>
  <si>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</si>
  <si>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</si>
  <si>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</si>
  <si>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</si>
  <si>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</si>
  <si>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</si>
  <si>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</si>
  <si>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</si>
  <si>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</si>
  <si>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</si>
  <si>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</si>
  <si>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</si>
  <si>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</si>
  <si>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</si>
  <si>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</si>
  <si>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</si>
  <si>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</si>
  <si>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</si>
  <si>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</si>
  <si>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</si>
  <si>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</si>
  <si>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</si>
  <si>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</si>
  <si>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</si>
  <si>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</si>
  <si>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</si>
  <si>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</si>
  <si>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</si>
  <si>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</si>
  <si>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</si>
  <si>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</si>
  <si>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</si>
  <si>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</si>
  <si>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</si>
  <si>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</si>
  <si>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</si>
  <si>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</si>
  <si>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</si>
  <si>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</si>
  <si>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</si>
  <si>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</si>
  <si>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</si>
  <si>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</si>
  <si>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</si>
  <si>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</si>
  <si>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</si>
  <si>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</si>
  <si>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</si>
  <si>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</si>
  <si>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</si>
  <si>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</si>
  <si>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</si>
  <si>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</si>
  <si>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</si>
  <si>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</si>
  <si>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</si>
  <si>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</si>
  <si>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</si>
  <si>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</si>
  <si>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</si>
  <si>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</si>
  <si>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</si>
  <si>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</si>
  <si>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</si>
  <si>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</si>
  <si>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</si>
  <si>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</si>
  <si>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</si>
  <si>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</si>
  <si>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</si>
  <si>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</si>
  <si>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</si>
  <si>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</si>
  <si>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</si>
  <si>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</si>
  <si>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</si>
  <si>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</si>
  <si>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</si>
  <si>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</si>
  <si>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</si>
  <si>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</si>
  <si>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</si>
  <si>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</si>
  <si>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</si>
  <si>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</si>
  <si>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</si>
  <si>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</si>
  <si>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</si>
  <si>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</si>
  <si>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</si>
  <si>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</si>
  <si>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</si>
  <si>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</si>
  <si>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</si>
  <si>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</si>
  <si>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</si>
  <si>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</si>
  <si>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</si>
  <si>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</si>
  <si>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</si>
  <si>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</si>
  <si>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</si>
  <si>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</si>
  <si>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</si>
  <si>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</si>
  <si>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</si>
  <si>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</si>
  <si>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</si>
  <si>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</si>
  <si>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</si>
  <si>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</si>
  <si>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</si>
  <si>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</si>
  <si>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</si>
  <si>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</si>
  <si>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</si>
  <si>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</si>
  <si>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</si>
  <si>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</si>
  <si>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</si>
  <si>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</si>
  <si>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</si>
  <si>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</si>
  <si>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</si>
  <si>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</si>
  <si>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</si>
  <si>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</si>
  <si>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</si>
  <si>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</si>
  <si>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</si>
  <si>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</si>
  <si>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</si>
  <si>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</si>
  <si>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</si>
  <si>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</si>
  <si>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</si>
  <si>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</si>
  <si>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</si>
  <si>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</si>
  <si>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</si>
  <si>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</si>
  <si>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</si>
  <si>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</si>
  <si>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</si>
  <si>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</si>
  <si>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</si>
  <si>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</si>
  <si>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</si>
  <si>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</si>
  <si>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</si>
  <si>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</si>
  <si>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</si>
  <si>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</si>
  <si>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</si>
  <si>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</si>
  <si>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</si>
  <si>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</si>
  <si>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</si>
  <si>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</si>
  <si>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</si>
  <si>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</si>
  <si>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</si>
  <si>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</si>
  <si>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</si>
  <si>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</si>
  <si>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</si>
  <si>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</si>
  <si>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</si>
  <si>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</si>
  <si>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</si>
  <si>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</si>
  <si>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</si>
  <si>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</si>
  <si>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</si>
  <si>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</si>
  <si>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</si>
  <si>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</si>
  <si>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</si>
  <si>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</si>
  <si>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</si>
  <si>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</si>
  <si>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</si>
  <si>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</si>
  <si>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</si>
  <si>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</si>
  <si>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</si>
  <si>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</si>
  <si>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</si>
  <si>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</si>
  <si>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</si>
  <si>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</si>
  <si>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</si>
  <si>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</si>
  <si>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</si>
  <si>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</si>
  <si>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</si>
  <si>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</si>
  <si>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</si>
  <si>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</si>
  <si>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</si>
  <si>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</si>
  <si>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</si>
  <si>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</si>
  <si>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</si>
  <si>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</si>
  <si>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</si>
  <si>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</si>
  <si>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</si>
  <si>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</si>
  <si>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</si>
  <si>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</si>
  <si>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</si>
  <si>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</si>
  <si>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</si>
  <si>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</si>
  <si>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</si>
  <si>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</si>
  <si>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</si>
  <si>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</si>
  <si>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</si>
  <si>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</si>
  <si>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</si>
  <si>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</si>
  <si>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</si>
  <si>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</si>
  <si>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</si>
  <si>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</si>
  <si>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</si>
  <si>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</si>
  <si>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</si>
  <si>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</si>
  <si>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</si>
  <si>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</si>
  <si>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</si>
  <si>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</si>
  <si>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</si>
  <si>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</si>
  <si>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</si>
  <si>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</si>
  <si>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</si>
  <si>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</si>
  <si>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</si>
  <si>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</si>
  <si>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</si>
  <si>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</si>
  <si>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</si>
  <si>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</si>
  <si>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</si>
  <si>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</si>
  <si>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</si>
  <si>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</si>
  <si>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</si>
  <si>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</si>
  <si>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</si>
  <si>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</si>
  <si>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</si>
  <si>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</si>
  <si>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</si>
  <si>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</si>
  <si>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</si>
  <si>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</si>
  <si>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</si>
  <si>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</si>
  <si>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</si>
  <si>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</si>
  <si>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</si>
  <si>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</si>
  <si>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</si>
  <si>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</si>
  <si>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</si>
  <si>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</si>
  <si>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</si>
  <si>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</si>
  <si>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</si>
  <si>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</si>
  <si>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</si>
  <si>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</si>
  <si>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</si>
  <si>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</si>
  <si>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</si>
  <si>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</si>
  <si>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</si>
  <si>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</si>
  <si>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</si>
  <si>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</si>
  <si>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</si>
  <si>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</si>
  <si>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</si>
  <si>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</si>
  <si>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</si>
  <si>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</si>
  <si>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</si>
  <si>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</si>
  <si>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</si>
  <si>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</si>
  <si>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</si>
  <si>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</si>
  <si>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</si>
  <si>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</si>
  <si>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</si>
  <si>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</si>
  <si>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</si>
  <si>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</si>
  <si>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</si>
  <si>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</si>
  <si>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</si>
  <si>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</si>
  <si>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</si>
  <si>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</si>
  <si>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</si>
  <si>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</si>
  <si>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</si>
  <si>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</si>
  <si>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</si>
  <si>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</si>
  <si>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</si>
  <si>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</si>
  <si>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</si>
  <si>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</si>
  <si>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</si>
  <si>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</si>
  <si>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</si>
  <si>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</si>
  <si>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</si>
  <si>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</si>
  <si>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</si>
  <si>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</si>
  <si>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</si>
  <si>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</si>
  <si>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</si>
  <si>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</si>
  <si>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</si>
  <si>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</si>
  <si>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</si>
  <si>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</si>
  <si>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</si>
  <si>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</si>
  <si>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</si>
  <si>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</si>
  <si>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</si>
  <si>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</si>
  <si>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</si>
  <si>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</si>
  <si>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</si>
  <si>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</si>
  <si>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</si>
  <si>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</si>
  <si>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</si>
  <si>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</si>
  <si>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</si>
  <si>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</si>
  <si>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</si>
  <si>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</si>
  <si>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</si>
  <si>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</si>
  <si>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</si>
  <si>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</si>
  <si>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</si>
  <si>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</si>
  <si>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</si>
  <si>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</si>
  <si>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</si>
  <si>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</si>
  <si>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</si>
  <si>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</si>
  <si>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</si>
  <si>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</si>
  <si>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</si>
  <si>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</si>
  <si>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</si>
  <si>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</si>
  <si>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</si>
  <si>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</si>
  <si>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</si>
  <si>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</si>
  <si>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</si>
  <si>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</si>
  <si>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</si>
  <si>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</si>
  <si>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</si>
  <si>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</si>
  <si>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</si>
  <si>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</si>
  <si>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</si>
  <si>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</si>
  <si>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</si>
  <si>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</si>
  <si>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</si>
  <si>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</si>
  <si>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</si>
  <si>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</si>
  <si>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</si>
  <si>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</si>
  <si>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</si>
  <si>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</si>
  <si>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</si>
  <si>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</si>
  <si>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</si>
  <si>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</si>
  <si>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</si>
  <si>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</si>
  <si>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</si>
  <si>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</si>
  <si>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</si>
  <si>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</si>
  <si>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</si>
  <si>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</si>
  <si>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</si>
  <si>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</si>
  <si>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</si>
  <si>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</si>
  <si>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</si>
  <si>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</si>
  <si>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</si>
  <si>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</si>
  <si>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</si>
  <si>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</si>
  <si>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</si>
  <si>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</si>
  <si>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</si>
  <si>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</si>
  <si>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</si>
  <si>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</si>
  <si>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</si>
  <si>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</si>
  <si>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</si>
  <si>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</si>
  <si>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</si>
  <si>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</si>
  <si>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</si>
  <si>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</si>
  <si>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</si>
  <si>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</si>
  <si>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</si>
  <si>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</si>
  <si>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</si>
  <si>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</si>
  <si>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</si>
  <si>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</si>
  <si>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</si>
  <si>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</si>
  <si>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</si>
  <si>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</si>
  <si>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</si>
  <si>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</si>
  <si>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</si>
  <si>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</si>
  <si>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</si>
  <si>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</si>
  <si>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</si>
  <si>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</si>
  <si>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</si>
  <si>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</si>
  <si>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</si>
  <si>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</si>
  <si>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</si>
  <si>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</si>
  <si>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</si>
  <si>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</si>
  <si>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</si>
  <si>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</si>
  <si>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</si>
  <si>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</si>
  <si>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</si>
  <si>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</si>
  <si>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</si>
  <si>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</si>
  <si>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</si>
  <si>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</si>
  <si>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</si>
  <si>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</si>
  <si>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</si>
  <si>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</si>
  <si>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</si>
  <si>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</si>
  <si>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</si>
  <si>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</si>
  <si>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</si>
  <si>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</si>
  <si>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</si>
  <si>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</si>
  <si>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</si>
  <si>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</si>
  <si>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</si>
  <si>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</si>
  <si>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</si>
  <si>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</si>
  <si>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</si>
  <si>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</si>
  <si>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</si>
  <si>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</si>
  <si>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</si>
  <si>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</si>
  <si>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</si>
  <si>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</si>
  <si>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</si>
  <si>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</si>
  <si>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</si>
  <si>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</si>
  <si>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</si>
  <si>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</si>
  <si>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</si>
  <si>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</si>
  <si>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</si>
  <si>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</si>
  <si>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</si>
  <si>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</si>
  <si>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</si>
  <si>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</si>
  <si>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</si>
  <si>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</si>
  <si>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</si>
  <si>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</si>
  <si>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</si>
  <si>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</si>
  <si>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</si>
  <si>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</si>
  <si>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</si>
  <si>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</si>
  <si>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</si>
  <si>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</si>
  <si>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</si>
  <si>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</si>
  <si>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</si>
  <si>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</si>
  <si>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</si>
  <si>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</si>
  <si>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</si>
  <si>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</si>
  <si>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</si>
  <si>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</si>
  <si>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</si>
  <si>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</si>
  <si>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</si>
  <si>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</si>
  <si>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</si>
  <si>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</si>
  <si>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</si>
  <si>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</si>
  <si>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</si>
  <si>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</si>
  <si>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</si>
  <si>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</si>
  <si>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</si>
  <si>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</si>
  <si>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</si>
  <si>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</si>
  <si>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</si>
  <si>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</si>
  <si>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</si>
  <si>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</si>
  <si>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</si>
  <si>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</si>
  <si>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</si>
  <si>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</si>
  <si>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</si>
  <si>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</si>
  <si>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</si>
  <si>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</si>
  <si>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</si>
  <si>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</si>
  <si>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</si>
  <si>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</si>
  <si>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</si>
  <si>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</si>
  <si>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</si>
  <si>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</si>
  <si>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</si>
  <si>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</si>
  <si>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</si>
  <si>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</si>
  <si>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</si>
  <si>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</si>
  <si>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</si>
  <si>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</si>
  <si>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</si>
  <si>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</si>
  <si>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</si>
  <si>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</si>
  <si>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</si>
  <si>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</si>
  <si>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</si>
  <si>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</si>
  <si>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</si>
  <si>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</si>
  <si>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</si>
  <si>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</si>
  <si>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</si>
  <si>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</si>
  <si>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</si>
  <si>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</si>
  <si>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</si>
  <si>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</si>
  <si>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</si>
  <si>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</si>
  <si>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</si>
  <si>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</si>
  <si>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</si>
  <si>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</si>
  <si>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</si>
  <si>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</si>
  <si>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</si>
  <si>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</si>
  <si>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</si>
  <si>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</si>
  <si>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</si>
  <si>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</si>
  <si>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</si>
  <si>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</si>
  <si>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</si>
  <si>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</si>
  <si>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</si>
  <si>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</si>
  <si>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</si>
  <si>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</si>
  <si>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</si>
  <si>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</si>
  <si>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</si>
  <si>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</si>
  <si>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</si>
  <si>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</si>
  <si>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</si>
  <si>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</si>
  <si>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</si>
  <si>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</si>
  <si>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</si>
  <si>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</si>
  <si>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</si>
  <si>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</si>
  <si>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</si>
  <si>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</si>
  <si>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</si>
  <si>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</si>
  <si>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</si>
  <si>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</si>
  <si>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</si>
  <si>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</si>
  <si>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</si>
  <si>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</si>
  <si>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</si>
  <si>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</si>
  <si>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</si>
  <si>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</si>
  <si>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</si>
  <si>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</si>
  <si>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</si>
  <si>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</si>
  <si>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</si>
  <si>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</si>
  <si>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</si>
  <si>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</si>
  <si>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</si>
  <si>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</si>
  <si>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</si>
  <si>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</si>
  <si>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</si>
  <si>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</si>
  <si>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</si>
  <si>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</si>
  <si>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</si>
  <si>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</si>
  <si>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</si>
  <si>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</si>
  <si>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</si>
  <si>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</si>
  <si>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</si>
  <si>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</si>
  <si>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</si>
  <si>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</si>
  <si>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</si>
  <si>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</si>
  <si>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</si>
  <si>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</si>
  <si>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</si>
  <si>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</si>
  <si>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</si>
  <si>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</si>
  <si>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</si>
  <si>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</si>
  <si>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</si>
  <si>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</si>
  <si>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</si>
  <si>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</si>
  <si>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</si>
  <si>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</si>
  <si>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</si>
  <si>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</si>
  <si>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</si>
  <si>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</si>
  <si>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</si>
  <si>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</si>
  <si>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</si>
  <si>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</si>
  <si>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</si>
  <si>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</si>
  <si>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</si>
  <si>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</si>
  <si>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</si>
  <si>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</si>
  <si>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</si>
  <si>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</si>
  <si>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</si>
  <si>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</si>
  <si>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</si>
  <si>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</si>
  <si>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</si>
  <si>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</si>
  <si>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</si>
  <si>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</si>
  <si>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</si>
  <si>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</si>
  <si>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</si>
  <si>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</si>
  <si>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</si>
  <si>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</si>
  <si>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</si>
  <si>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</si>
  <si>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</si>
  <si>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</si>
  <si>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</si>
  <si>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</si>
  <si>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</si>
  <si>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</si>
  <si>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</si>
  <si>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</si>
  <si>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</si>
  <si>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</si>
  <si>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</si>
  <si>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</si>
  <si>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</si>
  <si>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</si>
  <si>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</si>
  <si>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</si>
  <si>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</si>
  <si>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</si>
  <si>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</si>
  <si>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</si>
  <si>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</si>
  <si>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</si>
  <si>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</si>
  <si>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</si>
  <si>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</si>
  <si>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</si>
  <si>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</si>
  <si>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</si>
  <si>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</si>
  <si>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</si>
  <si>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</si>
  <si>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</si>
  <si>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</si>
  <si>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</si>
  <si>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</si>
  <si>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</si>
  <si>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</si>
  <si>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</si>
  <si>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</si>
  <si>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</si>
  <si>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</si>
  <si>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</si>
  <si>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</si>
  <si>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</si>
  <si>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</si>
  <si>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</si>
  <si>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</si>
  <si>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</si>
  <si>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</si>
  <si>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</si>
  <si>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</si>
  <si>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</si>
  <si>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</si>
  <si>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</si>
  <si>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</si>
  <si>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</si>
  <si>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</si>
  <si>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</si>
  <si>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</si>
  <si>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</si>
  <si>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</si>
  <si>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</si>
  <si>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</si>
  <si>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</si>
  <si>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</si>
  <si>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</si>
  <si>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</si>
  <si>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</si>
  <si>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</si>
  <si>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</si>
  <si>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</si>
  <si>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</si>
  <si>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</si>
  <si>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</si>
  <si>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</si>
  <si>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</si>
  <si>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</si>
  <si>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</si>
  <si>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</si>
  <si>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</si>
  <si>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</si>
  <si>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</si>
  <si>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</si>
  <si>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</si>
  <si>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</si>
  <si>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</si>
  <si>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</si>
  <si>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</si>
  <si>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</si>
  <si>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</si>
  <si>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</si>
  <si>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</si>
  <si>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</si>
  <si>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</si>
  <si>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</si>
  <si>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</si>
  <si>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</si>
  <si>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</si>
  <si>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</si>
  <si>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</si>
  <si>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</si>
  <si>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</si>
  <si>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</si>
  <si>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</si>
  <si>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</si>
  <si>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</si>
  <si>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</si>
  <si>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</si>
  <si>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</si>
  <si>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</si>
  <si>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</si>
  <si>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</si>
  <si>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</si>
  <si>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</si>
  <si>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</si>
  <si>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</si>
  <si>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</si>
  <si>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</si>
  <si>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</si>
  <si>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</si>
  <si>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</si>
  <si>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</si>
  <si>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</si>
  <si>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</si>
  <si>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</si>
  <si>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</si>
  <si>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</si>
  <si>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</si>
  <si>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</si>
  <si>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</si>
  <si>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</si>
  <si>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</si>
  <si>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</si>
  <si>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</si>
  <si>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</si>
  <si>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</si>
  <si>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</si>
  <si>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</si>
  <si>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</si>
  <si>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</si>
  <si>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</si>
  <si>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</si>
  <si>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</si>
  <si>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</si>
  <si>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</si>
  <si>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</si>
  <si>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</si>
  <si>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</si>
  <si>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</si>
  <si>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</si>
  <si>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</si>
  <si>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</si>
  <si>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</si>
  <si>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</si>
  <si>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</si>
  <si>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</si>
  <si>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</si>
  <si>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</si>
  <si>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</si>
  <si>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</si>
  <si>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</si>
  <si>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</si>
  <si>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</si>
  <si>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</si>
  <si>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</si>
  <si>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</si>
  <si>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</si>
  <si>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</si>
  <si>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</si>
  <si>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</si>
  <si>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</si>
  <si>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</si>
  <si>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</si>
  <si>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</si>
  <si>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</si>
  <si>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</si>
  <si>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</si>
  <si>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</si>
  <si>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</si>
  <si>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</si>
  <si>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</si>
  <si>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</si>
  <si>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</si>
  <si>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</si>
  <si>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</si>
  <si>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</si>
  <si>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</si>
  <si>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</si>
  <si>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</si>
  <si>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</si>
  <si>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</si>
  <si>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</si>
  <si>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</si>
  <si>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</si>
  <si>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</si>
  <si>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</si>
  <si>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</si>
  <si>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</si>
  <si>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</si>
  <si>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</si>
  <si>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</si>
  <si>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</si>
  <si>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</si>
  <si>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</si>
  <si>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</si>
  <si>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</si>
  <si>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</si>
  <si>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</si>
  <si>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</si>
  <si>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</si>
  <si>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</si>
  <si>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</si>
  <si>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</si>
  <si>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</si>
  <si>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</si>
  <si>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</si>
  <si>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</si>
  <si>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</si>
  <si>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</si>
  <si>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</si>
  <si>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</si>
  <si>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</si>
  <si>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</si>
  <si>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</si>
  <si>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</si>
  <si>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</si>
  <si>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</si>
  <si>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</si>
  <si>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</si>
  <si>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</si>
  <si>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</si>
  <si>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</si>
  <si>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</si>
  <si>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</si>
  <si>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</si>
  <si>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</si>
  <si>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</si>
  <si>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</si>
  <si>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</si>
  <si>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</si>
  <si>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</si>
  <si>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</si>
  <si>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</si>
  <si>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</si>
  <si>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</si>
  <si>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</si>
  <si>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</si>
  <si>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</si>
  <si>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</si>
  <si>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</si>
  <si>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</si>
  <si>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</si>
  <si>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</si>
  <si>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</si>
  <si>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</si>
  <si>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</si>
  <si>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</si>
  <si>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</si>
  <si>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</si>
  <si>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</si>
  <si>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</si>
  <si>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</si>
  <si>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</si>
  <si>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</si>
  <si>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</si>
  <si>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</si>
  <si>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</si>
  <si>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</si>
  <si>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</si>
  <si>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</si>
  <si>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</si>
  <si>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</si>
  <si>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</si>
  <si>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</si>
  <si>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</si>
  <si>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</si>
  <si>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</si>
  <si>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</si>
  <si>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</si>
  <si>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</si>
  <si>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</si>
  <si>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</si>
  <si>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</si>
  <si>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</si>
  <si>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</si>
  <si>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</si>
  <si>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</si>
  <si>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</si>
  <si>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</si>
  <si>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</si>
  <si>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</si>
  <si>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</si>
  <si>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</si>
  <si>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</si>
  <si>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</si>
  <si>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</si>
  <si>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</si>
  <si>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</si>
  <si>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</si>
  <si>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</si>
  <si>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</si>
  <si>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</si>
  <si>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</si>
  <si>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</si>
  <si>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</si>
  <si>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</si>
  <si>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</si>
  <si>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</si>
  <si>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</si>
  <si>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</si>
  <si>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</si>
  <si>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</si>
  <si>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</si>
  <si>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</si>
  <si>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</si>
  <si>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</si>
  <si>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</si>
  <si>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</si>
  <si>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</si>
  <si>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</si>
  <si>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</si>
  <si>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</si>
  <si>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</si>
  <si>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</si>
  <si>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</si>
  <si>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</si>
  <si>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</si>
  <si>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</si>
  <si>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</si>
  <si>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</si>
  <si>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</si>
  <si>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</si>
  <si>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</si>
  <si>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</si>
  <si>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</si>
  <si>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</si>
  <si>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</si>
  <si>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</si>
  <si>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</si>
  <si>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</si>
  <si>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</si>
  <si>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</si>
  <si>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</si>
  <si>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</si>
  <si>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</si>
  <si>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</si>
  <si>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</si>
  <si>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</si>
  <si>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</si>
  <si>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</si>
  <si>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</si>
  <si>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</si>
  <si>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</si>
  <si>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</si>
  <si>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</si>
  <si>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</si>
  <si>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</si>
  <si>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</si>
  <si>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</si>
  <si>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</si>
  <si>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</si>
  <si>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</si>
  <si>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</si>
  <si>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</si>
  <si>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</si>
  <si>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</si>
  <si>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</si>
  <si>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</si>
  <si>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</si>
  <si>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</si>
  <si>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</si>
  <si>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</si>
  <si>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</si>
  <si>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</si>
  <si>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</si>
  <si>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</si>
  <si>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</si>
  <si>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</si>
  <si>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</si>
  <si>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</si>
  <si>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</si>
  <si>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</si>
  <si>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</si>
  <si>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</si>
  <si>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</si>
  <si>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</si>
  <si>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</si>
  <si>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</si>
  <si>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</si>
  <si>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</si>
  <si>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</si>
  <si>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</si>
  <si>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</si>
  <si>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</si>
  <si>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</si>
  <si>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</si>
  <si>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</si>
  <si>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</si>
  <si>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</si>
  <si>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</si>
  <si>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</si>
  <si>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</si>
  <si>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</si>
  <si>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</si>
  <si>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</si>
  <si>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</si>
  <si>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</si>
  <si>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</si>
  <si>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</si>
  <si>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</si>
  <si>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</si>
  <si>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</si>
  <si>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</si>
  <si>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</si>
  <si>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</si>
  <si>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</si>
  <si>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</si>
  <si>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</si>
  <si>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</si>
  <si>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</si>
  <si>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</si>
  <si>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</si>
  <si>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</si>
  <si>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</si>
  <si>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</si>
  <si>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</si>
  <si>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</si>
  <si>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</si>
  <si>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</si>
  <si>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</si>
  <si>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</si>
  <si>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</si>
  <si>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</si>
  <si>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</si>
  <si>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</si>
  <si>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</si>
  <si>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</si>
  <si>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</si>
  <si>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</si>
  <si>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</si>
  <si>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</si>
  <si>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</si>
  <si>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</si>
  <si>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</si>
  <si>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</si>
  <si>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</si>
  <si>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</si>
  <si>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</si>
  <si>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</si>
  <si>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</si>
  <si>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</si>
  <si>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</si>
  <si>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</si>
  <si>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</si>
  <si>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</si>
  <si>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</si>
  <si>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</si>
  <si>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</si>
  <si>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</si>
  <si>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</si>
  <si>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</si>
  <si>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</si>
  <si>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</si>
  <si>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</si>
  <si>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</si>
  <si>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</si>
  <si>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</si>
  <si>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</si>
  <si>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</si>
  <si>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</si>
  <si>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</si>
  <si>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</si>
  <si>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</si>
  <si>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</si>
  <si>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</si>
  <si>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</si>
  <si>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</si>
  <si>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</si>
  <si>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</si>
  <si>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</si>
  <si>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</si>
  <si>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</si>
  <si>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</si>
  <si>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</si>
  <si>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</si>
  <si>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</si>
  <si>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</si>
  <si>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</si>
  <si>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</si>
  <si>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</si>
  <si>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</si>
  <si>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</si>
  <si>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</si>
  <si>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</si>
  <si>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</si>
  <si>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</si>
  <si>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</si>
  <si>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</si>
  <si>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</si>
  <si>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</si>
  <si>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</si>
  <si>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</si>
  <si>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</si>
  <si>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</si>
  <si>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</si>
  <si>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</si>
  <si>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</si>
  <si>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</si>
  <si>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</si>
  <si>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</si>
  <si>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</si>
  <si>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</si>
  <si>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</si>
  <si>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</si>
  <si>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</si>
  <si>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</si>
  <si>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</si>
  <si>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</si>
  <si>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</si>
  <si>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</si>
  <si>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</si>
  <si>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</si>
  <si>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</si>
  <si>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</si>
  <si>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</si>
  <si>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</si>
  <si>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</si>
  <si>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</si>
  <si>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</si>
  <si>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</si>
  <si>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</si>
  <si>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</si>
  <si>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</si>
  <si>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</si>
  <si>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</si>
  <si>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</si>
  <si>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</si>
  <si>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</si>
  <si>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</si>
  <si>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</si>
  <si>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</si>
  <si>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</si>
  <si>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</si>
  <si>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</si>
  <si>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</si>
  <si>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</si>
  <si>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</si>
  <si>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</si>
  <si>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</si>
  <si>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</si>
  <si>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</si>
  <si>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</si>
  <si>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</si>
  <si>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</si>
  <si>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</si>
  <si>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</si>
  <si>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</si>
  <si>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</si>
  <si>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</si>
  <si>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</si>
  <si>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</si>
  <si>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</si>
  <si>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</si>
  <si>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</si>
  <si>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</si>
  <si>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</si>
  <si>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</si>
  <si>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</si>
  <si>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</si>
  <si>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</si>
  <si>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</si>
  <si>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</si>
  <si>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</si>
  <si>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</si>
  <si>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</si>
  <si>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</si>
  <si>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</si>
  <si>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</si>
  <si>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</si>
  <si>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</si>
  <si>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</si>
  <si>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</si>
  <si>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</si>
  <si>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</si>
  <si>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</si>
  <si>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</si>
  <si>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</si>
  <si>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</si>
  <si>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</si>
  <si>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</si>
  <si>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</si>
  <si>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</si>
  <si>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</si>
  <si>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</si>
  <si>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</si>
  <si>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</si>
  <si>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</si>
  <si>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</si>
  <si>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</si>
  <si>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</si>
  <si>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</si>
  <si>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</si>
  <si>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</si>
  <si>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</si>
  <si>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</si>
  <si>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</si>
  <si>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</si>
  <si>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</si>
  <si>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</si>
  <si>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</si>
  <si>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</si>
  <si>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</si>
  <si>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</si>
  <si>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</si>
  <si>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</si>
  <si>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</si>
  <si>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</si>
  <si>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</si>
  <si>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</si>
  <si>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</si>
  <si>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</si>
  <si>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</si>
  <si>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</si>
  <si>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</si>
  <si>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</si>
  <si>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</si>
  <si>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</si>
  <si>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</si>
  <si>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</si>
  <si>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</si>
  <si>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</si>
  <si>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</si>
  <si>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</si>
  <si>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</si>
  <si>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</si>
  <si>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</si>
  <si>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</si>
  <si>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</si>
  <si>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</si>
  <si>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</si>
  <si>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</si>
  <si>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</si>
  <si>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</si>
  <si>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</si>
  <si>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</si>
  <si>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</si>
  <si>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</si>
  <si>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</si>
  <si>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</si>
  <si>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</si>
  <si>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</si>
  <si>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</si>
  <si>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</si>
  <si>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</si>
  <si>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</si>
  <si>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</si>
  <si>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</si>
  <si>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</si>
  <si>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</si>
  <si>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</si>
  <si>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</si>
  <si>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</si>
  <si>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</si>
  <si>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</si>
  <si>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</si>
  <si>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</si>
  <si>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</si>
  <si>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</si>
  <si>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</si>
  <si>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</si>
  <si>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</si>
  <si>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</si>
  <si>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</si>
  <si>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</si>
  <si>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</si>
  <si>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</si>
  <si>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</si>
  <si>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</si>
  <si>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</si>
  <si>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</si>
  <si>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</si>
  <si>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</si>
  <si>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</si>
  <si>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</si>
  <si>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</si>
  <si>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</si>
  <si>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</si>
  <si>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</si>
  <si>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</si>
  <si>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</si>
  <si>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</si>
  <si>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</si>
  <si>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</si>
  <si>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</si>
  <si>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</si>
  <si>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</si>
  <si>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</si>
  <si>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</si>
  <si>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</si>
  <si>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</si>
  <si>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</si>
  <si>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</si>
  <si>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</si>
  <si>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</si>
  <si>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</si>
  <si>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</si>
  <si>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</si>
  <si>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</si>
  <si>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</si>
  <si>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</si>
  <si>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</si>
  <si>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</si>
  <si>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</si>
  <si>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</si>
  <si>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</si>
  <si>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</si>
  <si>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</si>
  <si>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</si>
  <si>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</si>
  <si>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</si>
  <si>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</si>
  <si>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</si>
  <si>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</si>
  <si>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</si>
  <si>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</si>
  <si>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</si>
  <si>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</si>
  <si>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</si>
  <si>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</si>
  <si>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</si>
  <si>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</si>
  <si>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</si>
  <si>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</si>
  <si>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</si>
  <si>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</si>
  <si>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</si>
  <si>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</si>
  <si>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</si>
  <si>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</si>
  <si>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</si>
  <si>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</si>
  <si>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</si>
  <si>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</si>
  <si>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</si>
  <si>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</si>
  <si>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</si>
  <si>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</si>
  <si>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</si>
  <si>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</si>
  <si>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</si>
  <si>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</si>
  <si>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</si>
  <si>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</si>
  <si>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</si>
  <si>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</si>
  <si>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</si>
  <si>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</si>
  <si>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</si>
  <si>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</si>
  <si>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</si>
  <si>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</si>
  <si>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</si>
  <si>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</si>
  <si>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</si>
  <si>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</si>
  <si>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</si>
  <si>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</si>
  <si>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</si>
  <si>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</si>
  <si>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</si>
  <si>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</si>
  <si>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</si>
  <si>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</si>
  <si>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</si>
  <si>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</si>
  <si>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</si>
  <si>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</si>
  <si>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</si>
  <si>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</si>
  <si>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</si>
  <si>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</si>
  <si>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</si>
  <si>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</si>
  <si>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</si>
  <si>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</si>
  <si>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</si>
  <si>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</si>
  <si>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</si>
  <si>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</si>
  <si>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</si>
  <si>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</si>
  <si>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</si>
  <si>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</si>
  <si>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</si>
  <si>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</si>
  <si>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</si>
  <si>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</si>
  <si>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</si>
  <si>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</si>
  <si>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</si>
  <si>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</si>
  <si>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</si>
  <si>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</si>
  <si>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</si>
  <si>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</si>
  <si>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</si>
  <si>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</si>
  <si>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</si>
  <si>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</si>
  <si>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</si>
  <si>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</si>
  <si>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</si>
  <si>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</si>
  <si>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</si>
  <si>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</si>
  <si>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</si>
  <si>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</si>
  <si>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</si>
  <si>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</si>
  <si>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</si>
  <si>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</si>
  <si>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</si>
  <si>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</si>
  <si>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</si>
  <si>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</si>
  <si>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</si>
  <si>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</si>
  <si>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</si>
  <si>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</si>
  <si>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</si>
  <si>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</si>
  <si>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</si>
  <si>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</si>
  <si>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</si>
  <si>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</si>
  <si>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</si>
  <si>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</si>
  <si>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</si>
  <si>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</si>
  <si>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</si>
  <si>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</si>
  <si>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</si>
  <si>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</si>
  <si>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</si>
  <si>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</si>
  <si>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</si>
  <si>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</si>
  <si>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</si>
  <si>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</si>
  <si>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</si>
  <si>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</si>
  <si>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</si>
  <si>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</si>
  <si>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</si>
  <si>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</si>
  <si>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</si>
  <si>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</si>
  <si>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</si>
  <si>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</si>
  <si>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</si>
  <si>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</si>
  <si>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</si>
  <si>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</si>
  <si>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</si>
  <si>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</si>
  <si>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</si>
  <si>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</si>
  <si>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</si>
  <si>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</si>
  <si>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</si>
  <si>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</si>
  <si>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</si>
  <si>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</si>
  <si>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</si>
  <si>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</si>
  <si>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</si>
  <si>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</si>
  <si>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</si>
  <si>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</si>
  <si>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</si>
  <si>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</si>
  <si>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</si>
  <si>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</si>
  <si>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</si>
  <si>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</si>
  <si>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</si>
  <si>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</si>
  <si>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</si>
  <si>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</si>
  <si>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</si>
  <si>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</si>
  <si>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</si>
  <si>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</si>
  <si>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</si>
  <si>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</si>
  <si>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</si>
  <si>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</si>
  <si>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</si>
  <si>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</si>
  <si>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</si>
  <si>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</si>
  <si>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</si>
  <si>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</si>
  <si>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</si>
  <si>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</si>
  <si>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</si>
  <si>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</si>
  <si>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</si>
  <si>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</si>
  <si>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</si>
  <si>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</si>
  <si>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</si>
  <si>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</si>
  <si>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</si>
  <si>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</si>
  <si>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</si>
  <si>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</si>
  <si>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</si>
  <si>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</si>
  <si>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</si>
  <si>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</si>
  <si>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</si>
  <si>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</si>
  <si>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</si>
  <si>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</si>
  <si>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</si>
  <si>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</si>
  <si>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</si>
  <si>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</si>
  <si>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</si>
  <si>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</si>
  <si>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</si>
  <si>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</si>
  <si>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</si>
  <si>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</si>
  <si>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</si>
  <si>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</si>
  <si>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</si>
  <si>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</si>
  <si>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</si>
  <si>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</si>
  <si>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</si>
  <si>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</si>
  <si>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</si>
  <si>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</si>
  <si>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</si>
  <si>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</si>
  <si>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</si>
  <si>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</si>
  <si>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</si>
  <si>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</si>
  <si>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</si>
  <si>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</si>
  <si>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</si>
  <si>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</si>
  <si>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</si>
  <si>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</si>
  <si>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</si>
  <si>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</si>
  <si>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</si>
  <si>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</si>
  <si>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</si>
  <si>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</si>
  <si>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</si>
  <si>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</si>
  <si>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</si>
  <si>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</si>
  <si>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</si>
  <si>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</si>
  <si>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</si>
  <si>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</si>
  <si>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</si>
  <si>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</si>
  <si>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</si>
  <si>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</si>
  <si>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</si>
  <si>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</si>
  <si>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</si>
  <si>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</si>
  <si>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</si>
  <si>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</si>
  <si>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</si>
  <si>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</si>
  <si>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</si>
  <si>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</si>
  <si>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</si>
  <si>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</si>
  <si>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</si>
  <si>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</si>
  <si>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</si>
  <si>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</si>
  <si>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</si>
  <si>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</si>
  <si>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</si>
  <si>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</si>
  <si>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</si>
  <si>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</si>
  <si>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</si>
  <si>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</si>
  <si>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</si>
  <si>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</si>
  <si>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</si>
  <si>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</si>
  <si>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</si>
  <si>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</si>
  <si>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</si>
  <si>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</si>
  <si>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</si>
  <si>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</si>
  <si>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</si>
  <si>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</si>
  <si>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</si>
  <si>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</si>
  <si>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</si>
  <si>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</si>
  <si>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</si>
  <si>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</si>
  <si>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</si>
  <si>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</si>
  <si>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</si>
  <si>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</si>
  <si>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</si>
  <si>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</si>
  <si>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</si>
  <si>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</si>
  <si>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</si>
  <si>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</si>
  <si>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</si>
  <si>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</si>
  <si>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</si>
  <si>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</si>
  <si>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</si>
  <si>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</si>
  <si>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</si>
  <si>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</si>
  <si>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</si>
  <si>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</si>
  <si>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</si>
  <si>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</si>
  <si>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</si>
  <si>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</si>
  <si>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</si>
  <si>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</si>
  <si>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</si>
  <si>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</si>
  <si>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</si>
  <si>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</si>
  <si>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</si>
  <si>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</si>
  <si>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</si>
  <si>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</si>
  <si>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</si>
  <si>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</si>
  <si>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</si>
  <si>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</si>
  <si>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</si>
  <si>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</si>
  <si>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</si>
  <si>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</si>
  <si>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</si>
  <si>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</si>
  <si>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</si>
  <si>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</si>
  <si>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</si>
  <si>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</si>
  <si>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</si>
  <si>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</si>
  <si>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</si>
  <si>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</si>
  <si>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</si>
  <si>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</si>
  <si>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</si>
  <si>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</si>
  <si>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</si>
  <si>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</si>
  <si>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</si>
  <si>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</si>
  <si>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</si>
  <si>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</si>
  <si>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</si>
  <si>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</si>
  <si>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</si>
  <si>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</si>
  <si>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</si>
  <si>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</si>
  <si>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</si>
  <si>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</si>
  <si>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</si>
  <si>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</si>
  <si>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</si>
  <si>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</si>
  <si>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</si>
  <si>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</si>
  <si>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</si>
  <si>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</si>
  <si>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</si>
  <si>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</si>
  <si>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</si>
  <si>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</si>
  <si>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</si>
  <si>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</si>
  <si>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</si>
  <si>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</si>
  <si>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</si>
  <si>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</si>
  <si>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</si>
  <si>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</si>
  <si>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</si>
  <si>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</si>
  <si>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</si>
  <si>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</si>
  <si>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</si>
  <si>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</si>
  <si>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</si>
  <si>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</si>
  <si>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</si>
  <si>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</si>
  <si>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</si>
  <si>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</si>
  <si>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</si>
  <si>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</si>
  <si>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</si>
  <si>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</si>
  <si>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</si>
  <si>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</si>
  <si>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</si>
  <si>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</si>
  <si>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</si>
  <si>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</si>
  <si>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</si>
  <si>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</si>
  <si>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</si>
  <si>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</si>
  <si>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</si>
  <si>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</si>
  <si>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</si>
  <si>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</si>
  <si>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</si>
  <si>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</si>
  <si>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</si>
  <si>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</si>
  <si>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</si>
  <si>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</si>
  <si>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</si>
  <si>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</si>
  <si>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</si>
  <si>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</si>
  <si>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</si>
  <si>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</si>
  <si>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</si>
  <si>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</si>
  <si>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</si>
  <si>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</si>
  <si>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</si>
  <si>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</si>
  <si>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</si>
  <si>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</si>
  <si>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</si>
  <si>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</si>
  <si>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</si>
  <si>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</si>
  <si>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</si>
  <si>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</si>
  <si>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</si>
  <si>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</si>
  <si>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</si>
  <si>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</si>
  <si>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</si>
  <si>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</si>
  <si>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</si>
  <si>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</si>
  <si>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</si>
  <si>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</si>
  <si>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</si>
  <si>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</si>
  <si>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</si>
  <si>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</si>
  <si>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</si>
  <si>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</si>
  <si>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</si>
  <si>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</si>
  <si>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</si>
  <si>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</si>
  <si>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</si>
  <si>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</si>
  <si>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</si>
  <si>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</si>
  <si>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</si>
  <si>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</si>
  <si>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</si>
  <si>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</si>
  <si>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</si>
  <si>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</si>
  <si>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</si>
  <si>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</si>
  <si>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</si>
  <si>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</si>
  <si>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</si>
  <si>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</si>
  <si>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</si>
  <si>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</si>
  <si>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</si>
  <si>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</si>
  <si>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</si>
  <si>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</si>
  <si>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</si>
  <si>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</si>
  <si>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</si>
  <si>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</si>
  <si>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</si>
  <si>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</si>
  <si>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</si>
  <si>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</si>
  <si>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</si>
  <si>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</si>
  <si>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</si>
  <si>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</si>
  <si>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</si>
  <si>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</si>
  <si>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</si>
  <si>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</si>
  <si>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</si>
  <si>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</si>
  <si>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</si>
  <si>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</si>
  <si>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</si>
  <si>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</si>
  <si>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</si>
  <si>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</si>
  <si>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</si>
  <si>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</si>
  <si>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</si>
  <si>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</si>
  <si>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</si>
  <si>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</si>
  <si>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</si>
  <si>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</si>
  <si>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</si>
  <si>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</si>
  <si>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</si>
  <si>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</si>
  <si>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</si>
  <si>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</si>
  <si>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</si>
  <si>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</si>
  <si>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</si>
  <si>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</si>
  <si>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</si>
  <si>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</si>
  <si>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</si>
  <si>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</si>
  <si>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</si>
  <si>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</si>
  <si>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</si>
  <si>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</si>
  <si>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</si>
  <si>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</si>
  <si>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</si>
  <si>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</si>
  <si>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</si>
  <si>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</si>
  <si>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</si>
  <si>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</si>
  <si>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</si>
  <si>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</si>
  <si>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</si>
  <si>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</si>
  <si>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</si>
  <si>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</si>
  <si>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</si>
  <si>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</si>
  <si>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</si>
  <si>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</si>
  <si>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</si>
  <si>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</si>
  <si>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</si>
  <si>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</si>
  <si>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</si>
  <si>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</si>
  <si>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</si>
  <si>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</si>
  <si>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</si>
  <si>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</si>
  <si>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</si>
  <si>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</si>
  <si>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</si>
  <si>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</si>
  <si>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</si>
  <si>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</si>
  <si>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</si>
  <si>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</si>
  <si>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</si>
  <si>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</si>
  <si>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</si>
  <si>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</si>
  <si>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</si>
  <si>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</si>
  <si>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</si>
  <si>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</si>
  <si>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</si>
  <si>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</si>
  <si>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</si>
  <si>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</si>
  <si>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</si>
  <si>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</si>
  <si>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</si>
  <si>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</si>
  <si>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</si>
  <si>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</si>
  <si>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</si>
  <si>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</si>
  <si>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</si>
  <si>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</si>
  <si>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</si>
  <si>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</si>
  <si>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</si>
  <si>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</si>
  <si>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</si>
  <si>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</si>
  <si>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</si>
  <si>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</si>
  <si>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</si>
  <si>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</si>
  <si>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</si>
  <si>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</si>
  <si>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</si>
  <si>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</si>
  <si>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</si>
  <si>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</si>
  <si>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</si>
  <si>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</si>
  <si>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</si>
  <si>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</si>
  <si>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</si>
  <si>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</si>
  <si>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</si>
  <si>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</si>
  <si>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</si>
  <si>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</si>
  <si>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</si>
  <si>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</si>
  <si>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</si>
  <si>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</si>
  <si>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</si>
  <si>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</si>
  <si>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</si>
  <si>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</si>
  <si>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</si>
  <si>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</si>
  <si>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</si>
  <si>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</si>
  <si>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</si>
  <si>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</si>
  <si>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</si>
  <si>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</si>
  <si>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</si>
  <si>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</si>
  <si>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</si>
  <si>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</si>
  <si>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</si>
  <si>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</si>
  <si>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</si>
  <si>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</si>
  <si>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</si>
  <si>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</si>
  <si>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</si>
  <si>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</si>
  <si>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</si>
  <si>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</si>
  <si>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</si>
  <si>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</si>
  <si>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</si>
  <si>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</si>
  <si>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</si>
  <si>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</si>
  <si>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</si>
  <si>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</si>
  <si>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</si>
  <si>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</si>
  <si>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</si>
  <si>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</si>
  <si>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</si>
  <si>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</si>
  <si>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</si>
  <si>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</si>
  <si>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</si>
  <si>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</si>
  <si>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</si>
  <si>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</si>
  <si>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</si>
  <si>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</si>
  <si>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</si>
  <si>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</si>
  <si>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</si>
  <si>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</si>
  <si>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</si>
  <si>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</si>
  <si>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</si>
  <si>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</si>
  <si>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</si>
  <si>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</si>
  <si>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</si>
  <si>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</si>
  <si>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</si>
  <si>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</si>
  <si>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</si>
  <si>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</si>
  <si>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</si>
  <si>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</si>
  <si>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</si>
  <si>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</si>
  <si>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</si>
  <si>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</si>
  <si>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</si>
  <si>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</si>
  <si>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</si>
  <si>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</si>
  <si>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</si>
  <si>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</si>
  <si>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</si>
  <si>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</si>
  <si>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</si>
  <si>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</si>
  <si>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</si>
  <si>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</si>
  <si>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</si>
  <si>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</si>
  <si>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</si>
  <si>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</si>
  <si>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</si>
  <si>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</si>
  <si>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</si>
  <si>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</si>
  <si>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</si>
  <si>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</si>
  <si>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</si>
  <si>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</si>
  <si>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</si>
  <si>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</si>
  <si>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</si>
  <si>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</si>
  <si>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</si>
  <si>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</si>
  <si>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</si>
  <si>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</si>
  <si>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</si>
  <si>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</si>
  <si>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</si>
  <si>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</si>
  <si>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</si>
  <si>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</si>
  <si>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</si>
  <si>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</si>
  <si>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</si>
  <si>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</si>
  <si>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</si>
  <si>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</si>
  <si>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</si>
  <si>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</si>
  <si>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</si>
  <si>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</si>
  <si>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</si>
  <si>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</si>
  <si>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</si>
  <si>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</si>
  <si>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</si>
  <si>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</si>
  <si>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</si>
  <si>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</si>
  <si>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</si>
  <si>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</si>
  <si>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</si>
  <si>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</si>
  <si>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</si>
  <si>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</si>
  <si>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</si>
  <si>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</si>
  <si>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</si>
  <si>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</si>
  <si>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</si>
  <si>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</si>
  <si>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</si>
  <si>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</si>
  <si>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</si>
  <si>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</si>
  <si>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</si>
  <si>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</si>
  <si>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</si>
  <si>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</si>
  <si>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</si>
  <si>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</si>
  <si>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</si>
  <si>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</si>
  <si>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</si>
  <si>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</si>
  <si>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</si>
  <si>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</si>
  <si>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</si>
  <si>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</si>
  <si>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</si>
  <si>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</si>
  <si>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</si>
  <si>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</si>
  <si>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</si>
  <si>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</si>
  <si>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</si>
  <si>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</si>
  <si>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</si>
  <si>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</si>
  <si>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</si>
  <si>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</si>
  <si>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</si>
  <si>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</si>
  <si>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</si>
  <si>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</si>
  <si>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</si>
  <si>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</si>
  <si>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</si>
  <si>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</si>
  <si>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</si>
  <si>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</si>
  <si>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</si>
  <si>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</si>
  <si>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</si>
  <si>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</si>
  <si>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</si>
  <si>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</si>
  <si>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</si>
  <si>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</si>
  <si>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</si>
  <si>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</si>
  <si>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</si>
  <si>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</si>
  <si>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</si>
  <si>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</si>
  <si>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</si>
  <si>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</si>
  <si>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</si>
  <si>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</si>
  <si>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</si>
  <si>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</si>
  <si>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</si>
  <si>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</si>
  <si>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</si>
  <si>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</si>
  <si>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</si>
  <si>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</si>
  <si>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</si>
  <si>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</si>
  <si>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</si>
  <si>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</si>
  <si>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</si>
  <si>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</si>
  <si>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</si>
  <si>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</si>
  <si>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</si>
  <si>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</si>
  <si>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</si>
  <si>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</si>
  <si>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</si>
  <si>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</si>
  <si>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</si>
  <si>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</si>
  <si>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</si>
  <si>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</si>
  <si>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</si>
  <si>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</si>
  <si>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</si>
  <si>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</si>
  <si>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</si>
  <si>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</si>
  <si>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</si>
  <si>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</si>
  <si>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</si>
  <si>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</si>
  <si>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</si>
  <si>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</si>
  <si>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</si>
  <si>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</si>
  <si>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</si>
  <si>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</si>
  <si>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</si>
  <si>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</si>
  <si>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</si>
  <si>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</si>
  <si>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</si>
  <si>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</si>
  <si>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</si>
  <si>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</si>
  <si>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</si>
  <si>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</si>
  <si>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</si>
  <si>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</si>
  <si>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</si>
  <si>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</si>
  <si>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</si>
  <si>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</si>
  <si>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</si>
  <si>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</si>
  <si>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</si>
  <si>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</si>
  <si>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</si>
  <si>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</si>
  <si>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</si>
  <si>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</si>
  <si>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</si>
  <si>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</si>
  <si>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</si>
  <si>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</si>
  <si>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</si>
  <si>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</si>
  <si>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</si>
  <si>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</si>
  <si>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</si>
  <si>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</si>
  <si>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</si>
  <si>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</si>
  <si>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</si>
  <si>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</si>
  <si>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</si>
  <si>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</si>
  <si>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</si>
  <si>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</si>
  <si>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</si>
  <si>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</si>
  <si>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</si>
  <si>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</si>
  <si>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</si>
  <si>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</si>
  <si>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</si>
  <si>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</si>
  <si>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</si>
  <si>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</si>
  <si>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</si>
  <si>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</si>
  <si>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</si>
  <si>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</si>
  <si>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</si>
  <si>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</si>
  <si>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</si>
  <si>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</si>
  <si>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</si>
  <si>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</si>
  <si>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</si>
  <si>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</si>
  <si>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</si>
  <si>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</si>
  <si>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</si>
  <si>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</si>
  <si>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</si>
  <si>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</si>
  <si>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</si>
  <si>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</si>
  <si>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</si>
  <si>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</si>
  <si>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</si>
  <si>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</si>
  <si>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</si>
  <si>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</si>
  <si>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</si>
  <si>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</si>
  <si>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</si>
  <si>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</si>
  <si>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</si>
  <si>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</si>
  <si>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</si>
  <si>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</si>
  <si>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</si>
  <si>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</si>
  <si>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</si>
  <si>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</si>
  <si>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</si>
  <si>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</si>
  <si>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</si>
  <si>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</si>
  <si>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</si>
  <si>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</si>
  <si>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</si>
  <si>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</si>
  <si>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</si>
  <si>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</si>
  <si>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</si>
  <si>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</si>
  <si>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</si>
  <si>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</si>
  <si>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</si>
  <si>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</si>
  <si>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</si>
  <si>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</si>
  <si>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</si>
  <si>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</si>
  <si>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</si>
  <si>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</si>
  <si>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</si>
  <si>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</si>
  <si>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</si>
  <si>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</si>
  <si>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</si>
  <si>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</si>
  <si>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</si>
  <si>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</si>
  <si>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</si>
  <si>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</si>
  <si>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</si>
  <si>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</si>
  <si>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</si>
  <si>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</si>
  <si>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</si>
  <si>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</si>
  <si>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</si>
  <si>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</si>
  <si>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</si>
  <si>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</si>
  <si>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</si>
  <si>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</si>
  <si>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</si>
  <si>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</si>
  <si>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</si>
  <si>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</si>
  <si>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</si>
  <si>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</si>
  <si>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</si>
  <si>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</si>
  <si>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</si>
  <si>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</si>
  <si>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</si>
  <si>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</si>
  <si>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</si>
  <si>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</si>
  <si>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</si>
  <si>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</si>
  <si>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</si>
  <si>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</si>
  <si>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</si>
  <si>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</si>
  <si>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</si>
  <si>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</si>
  <si>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</si>
  <si>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</si>
  <si>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</si>
  <si>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</si>
  <si>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</si>
  <si>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</si>
  <si>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</si>
  <si>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</si>
  <si>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</si>
  <si>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</si>
  <si>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</si>
  <si>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</si>
  <si>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</si>
  <si>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</si>
  <si>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</si>
  <si>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</si>
  <si>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</si>
  <si>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</si>
  <si>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</si>
  <si>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</si>
  <si>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</si>
  <si>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</si>
  <si>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</si>
  <si>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</si>
  <si>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</si>
  <si>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</si>
  <si>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</si>
  <si>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</si>
  <si>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</si>
  <si>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</si>
  <si>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</si>
  <si>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</si>
  <si>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</si>
  <si>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</si>
  <si>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</si>
  <si>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</si>
  <si>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</si>
  <si>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</si>
  <si>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</si>
  <si>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</si>
  <si>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</si>
  <si>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</si>
  <si>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</si>
  <si>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</si>
  <si>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</si>
  <si>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</si>
  <si>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</si>
  <si>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</si>
  <si>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</si>
  <si>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</si>
  <si>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</si>
  <si>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</si>
  <si>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</si>
  <si>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</si>
  <si>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</si>
  <si>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</si>
  <si>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</si>
  <si>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</si>
  <si>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</si>
  <si>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</si>
  <si>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</si>
  <si>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</si>
  <si>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</si>
  <si>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</si>
  <si>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</si>
  <si>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</si>
  <si>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</si>
  <si>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</si>
  <si>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</si>
  <si>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</si>
  <si>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</si>
  <si>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</si>
  <si>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</si>
  <si>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</si>
  <si>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</si>
  <si>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</si>
  <si>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</si>
  <si>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</si>
  <si>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</si>
  <si>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</si>
  <si>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</si>
  <si>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</si>
  <si>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</si>
  <si>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</si>
  <si>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</si>
  <si>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</si>
  <si>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</si>
  <si>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</si>
  <si>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</si>
  <si>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</si>
  <si>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</si>
  <si>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</si>
  <si>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</si>
  <si>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</si>
  <si>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</si>
  <si>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</si>
  <si>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</si>
  <si>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</si>
  <si>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</si>
  <si>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</si>
  <si>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</si>
  <si>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</si>
  <si>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</si>
  <si>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</si>
  <si>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</si>
  <si>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</si>
  <si>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</si>
  <si>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</si>
  <si>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</si>
  <si>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</si>
  <si>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</si>
  <si>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</si>
  <si>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</si>
  <si>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</si>
  <si>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</si>
  <si>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</si>
  <si>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</si>
  <si>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</si>
  <si>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</si>
  <si>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</si>
  <si>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</si>
  <si>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</si>
  <si>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</si>
  <si>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</si>
  <si>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</si>
  <si>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</si>
  <si>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</si>
  <si>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</si>
  <si>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</si>
  <si>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</si>
  <si>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</si>
  <si>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</si>
  <si>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</si>
  <si>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</si>
  <si>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</si>
  <si>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</si>
  <si>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</si>
  <si>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</si>
  <si>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</si>
  <si>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</si>
  <si>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</si>
  <si>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</si>
  <si>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</si>
  <si>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</si>
  <si>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</si>
  <si>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</si>
  <si>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</si>
  <si>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</si>
  <si>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</si>
  <si>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</si>
  <si>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</si>
  <si>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</si>
  <si>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</si>
  <si>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</si>
  <si>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</si>
  <si>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</si>
  <si>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</si>
  <si>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</si>
  <si>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</si>
  <si>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</si>
  <si>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</si>
  <si>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</si>
  <si>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</si>
  <si>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</si>
  <si>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</si>
  <si>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</si>
  <si>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</si>
  <si>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</si>
  <si>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</si>
  <si>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</si>
  <si>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</si>
  <si>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</si>
  <si>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</si>
  <si>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</si>
  <si>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</si>
  <si>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</si>
  <si>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</si>
  <si>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</si>
  <si>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</si>
  <si>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</si>
  <si>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</si>
  <si>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</si>
  <si>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</si>
  <si>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</si>
  <si>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</si>
  <si>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</si>
  <si>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</si>
  <si>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</si>
  <si>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</si>
  <si>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</si>
  <si>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</si>
  <si>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</si>
  <si>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</si>
  <si>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</si>
  <si>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</si>
  <si>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</si>
  <si>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</si>
  <si>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</si>
  <si>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</si>
  <si>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</si>
  <si>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</si>
  <si>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</si>
  <si>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</si>
  <si>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</si>
  <si>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</si>
  <si>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</si>
  <si>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</si>
  <si>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</si>
  <si>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</si>
  <si>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</si>
  <si>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</si>
  <si>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</si>
  <si>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</si>
  <si>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</si>
  <si>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</si>
  <si>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</si>
  <si>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</si>
  <si>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</si>
  <si>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</si>
  <si>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</si>
  <si>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</si>
  <si>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</si>
  <si>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</si>
  <si>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</si>
  <si>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</si>
  <si>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</si>
  <si>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</si>
  <si>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</si>
  <si>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</si>
  <si>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</si>
  <si>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</si>
  <si>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</si>
  <si>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</si>
  <si>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</si>
  <si>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</si>
  <si>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</si>
  <si>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</si>
  <si>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</si>
  <si>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</si>
  <si>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</si>
  <si>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</si>
  <si>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</si>
  <si>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</si>
  <si>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</si>
  <si>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</si>
  <si>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</si>
  <si>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</si>
  <si>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</si>
  <si>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</si>
  <si>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</si>
  <si>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</si>
  <si>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</si>
  <si>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</si>
  <si>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</si>
  <si>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</si>
  <si>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</si>
  <si>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</si>
  <si>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</si>
  <si>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</si>
  <si>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</si>
  <si>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</si>
  <si>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</si>
  <si>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</si>
  <si>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</si>
  <si>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</si>
  <si>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</si>
  <si>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</si>
  <si>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</si>
  <si>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</si>
  <si>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</si>
  <si>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</si>
  <si>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</si>
  <si>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</si>
  <si>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</si>
  <si>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</si>
  <si>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</si>
  <si>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</si>
  <si>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</si>
  <si>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</si>
  <si>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</si>
  <si>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</si>
  <si>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</si>
  <si>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</si>
  <si>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</si>
  <si>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</si>
  <si>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</si>
  <si>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</si>
  <si>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</si>
  <si>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</si>
  <si>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</si>
  <si>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</si>
  <si>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</si>
  <si>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</si>
  <si>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</si>
  <si>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</si>
  <si>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</si>
  <si>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</si>
  <si>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</si>
  <si>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</si>
  <si>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</si>
  <si>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</si>
  <si>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</si>
  <si>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</si>
  <si>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</si>
  <si>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</si>
  <si>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</si>
  <si>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</si>
  <si>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</si>
  <si>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</si>
  <si>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</si>
  <si>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</si>
  <si>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</si>
  <si>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</si>
  <si>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</si>
  <si>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</si>
  <si>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</si>
  <si>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</si>
  <si>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</si>
  <si>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</si>
  <si>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</si>
  <si>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</si>
  <si>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</si>
  <si>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</si>
  <si>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</si>
  <si>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</si>
  <si>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</si>
  <si>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</si>
  <si>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</si>
  <si>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</si>
  <si>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</si>
  <si>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</si>
  <si>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</si>
  <si>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</si>
  <si>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</si>
  <si>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</si>
  <si>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</si>
  <si>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</si>
  <si>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</si>
  <si>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</si>
  <si>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</si>
  <si>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</si>
  <si>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</si>
  <si>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</si>
  <si>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</si>
  <si>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</si>
  <si>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</si>
  <si>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</si>
  <si>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</si>
  <si>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</si>
  <si>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</si>
  <si>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</si>
  <si>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</si>
  <si>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</si>
  <si>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</si>
  <si>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</si>
  <si>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</si>
  <si>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</si>
  <si>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</si>
  <si>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</si>
  <si>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</si>
  <si>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</si>
  <si>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</si>
  <si>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</si>
  <si>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</si>
  <si>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</si>
  <si>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</si>
  <si>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</si>
  <si>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</si>
  <si>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</si>
  <si>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</si>
  <si>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</si>
  <si>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</si>
  <si>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</si>
  <si>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</si>
  <si>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</si>
  <si>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</si>
  <si>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</si>
  <si>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</si>
  <si>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</si>
  <si>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</si>
  <si>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</si>
  <si>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</si>
  <si>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</si>
  <si>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</si>
  <si>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</si>
  <si>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</si>
  <si>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</si>
  <si>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</si>
  <si>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</si>
  <si>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</si>
  <si>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</si>
  <si>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</si>
  <si>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</si>
  <si>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</si>
  <si>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</si>
  <si>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</si>
  <si>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</si>
  <si>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</si>
  <si>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</si>
  <si>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</si>
  <si>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</si>
  <si>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</si>
  <si>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</si>
  <si>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</si>
  <si>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</si>
  <si>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</si>
  <si>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</si>
  <si>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</si>
  <si>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</si>
  <si>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</si>
  <si>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</si>
  <si>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</si>
  <si>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</si>
  <si>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</si>
  <si>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</si>
  <si>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</si>
  <si>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</si>
  <si>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</si>
  <si>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</si>
  <si>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</si>
  <si>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</si>
  <si>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</si>
  <si>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</si>
  <si>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</si>
  <si>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</si>
  <si>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</si>
  <si>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</si>
  <si>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</si>
  <si>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</si>
  <si>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</si>
  <si>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</si>
  <si>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</si>
  <si>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</si>
  <si>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</si>
  <si>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</si>
  <si>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</si>
  <si>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</si>
  <si>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</si>
  <si>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</si>
  <si>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</si>
  <si>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</si>
  <si>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</si>
  <si>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</si>
  <si>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</si>
  <si>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</si>
  <si>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</si>
  <si>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</si>
  <si>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</si>
  <si>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</si>
  <si>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</si>
  <si>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</si>
  <si>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</si>
  <si>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</si>
  <si>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</si>
  <si>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</si>
  <si>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</si>
  <si>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</si>
  <si>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</si>
  <si>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</si>
  <si>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</si>
  <si>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</si>
  <si>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</si>
  <si>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</si>
  <si>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</si>
  <si>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</si>
  <si>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</si>
  <si>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</si>
  <si>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</si>
  <si>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</si>
  <si>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</si>
  <si>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</si>
  <si>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</si>
  <si>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</si>
  <si>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</si>
  <si>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</si>
  <si>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</si>
  <si>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</si>
  <si>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</si>
  <si>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</si>
  <si>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</si>
  <si>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</si>
  <si>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</si>
  <si>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</si>
  <si>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</si>
  <si>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</si>
  <si>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</si>
  <si>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</si>
  <si>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</si>
  <si>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</si>
  <si>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</si>
  <si>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</si>
  <si>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</si>
  <si>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</si>
  <si>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</si>
  <si>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</si>
  <si>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</si>
  <si>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</si>
  <si>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</si>
  <si>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</si>
  <si>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</si>
  <si>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</si>
  <si>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</si>
  <si>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</si>
  <si>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</si>
  <si>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</si>
  <si>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</si>
  <si>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</si>
  <si>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</si>
  <si>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</si>
  <si>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</si>
  <si>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</si>
  <si>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</si>
  <si>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</si>
  <si>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</si>
  <si>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</si>
  <si>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</si>
  <si>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</si>
  <si>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</si>
  <si>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</si>
  <si>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</si>
  <si>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</si>
  <si>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</si>
  <si>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</si>
  <si>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</si>
  <si>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</si>
  <si>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</si>
  <si>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</si>
  <si>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</si>
  <si>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</si>
  <si>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</si>
  <si>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</si>
  <si>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</si>
  <si>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</si>
  <si>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</si>
  <si>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</si>
  <si>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</si>
  <si>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</si>
  <si>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</si>
  <si>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</si>
  <si>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</si>
  <si>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</si>
  <si>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</si>
  <si>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</si>
  <si>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</si>
  <si>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</si>
  <si>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</si>
  <si>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</si>
  <si>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</si>
  <si>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</si>
  <si>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</si>
  <si>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</si>
  <si>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</si>
  <si>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</si>
  <si>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</si>
  <si>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</si>
  <si>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</si>
  <si>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</si>
  <si>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</si>
  <si>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</si>
  <si>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</si>
  <si>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</si>
  <si>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</si>
  <si>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</si>
  <si>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</si>
  <si>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</si>
  <si>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</si>
  <si>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</si>
  <si>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</si>
  <si>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</si>
  <si>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</si>
  <si>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</si>
  <si>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</si>
  <si>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</si>
  <si>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</si>
  <si>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</si>
  <si>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</si>
  <si>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</si>
  <si>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</si>
  <si>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</si>
  <si>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</si>
  <si>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</si>
  <si>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</si>
  <si>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</si>
  <si>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</si>
  <si>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</si>
  <si>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</si>
  <si>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</si>
  <si>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</si>
  <si>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</si>
  <si>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</si>
  <si>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</si>
  <si>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</si>
  <si>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</si>
  <si>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</si>
  <si>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</si>
  <si>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</si>
  <si>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</si>
  <si>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</si>
  <si>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</si>
  <si>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</si>
  <si>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</si>
  <si>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</si>
  <si>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</si>
  <si>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</si>
  <si>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</si>
  <si>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</si>
  <si>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</si>
  <si>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</si>
  <si>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</si>
  <si>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</si>
  <si>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</si>
  <si>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</si>
  <si>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</si>
  <si>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</si>
  <si>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</si>
  <si>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</si>
  <si>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</si>
  <si>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</si>
  <si>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</si>
  <si>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</si>
  <si>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</si>
  <si>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</si>
  <si>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</si>
  <si>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</si>
  <si>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</si>
  <si>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</si>
  <si>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</si>
  <si>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</si>
  <si>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</si>
  <si>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</si>
  <si>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</si>
  <si>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</si>
  <si>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</si>
  <si>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</si>
  <si>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</si>
  <si>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</si>
  <si>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</si>
  <si>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</si>
  <si>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</si>
  <si>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</si>
  <si>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</si>
  <si>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</si>
  <si>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</si>
  <si>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</si>
  <si>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</si>
  <si>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</si>
  <si>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</si>
  <si>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</si>
  <si>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</si>
  <si>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</si>
  <si>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</si>
  <si>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</si>
  <si>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</si>
  <si>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</si>
  <si>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</si>
  <si>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</si>
  <si>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</si>
  <si>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</si>
  <si>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</si>
  <si>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</si>
  <si>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</si>
  <si>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</si>
  <si>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</si>
  <si>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</si>
  <si>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</si>
  <si>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</si>
  <si>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</si>
  <si>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</si>
  <si>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</si>
  <si>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</si>
  <si>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</si>
  <si>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</si>
  <si>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</si>
  <si>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</si>
  <si>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</si>
  <si>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</si>
  <si>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</si>
  <si>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</si>
  <si>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</si>
  <si>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</si>
  <si>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</si>
  <si>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</si>
  <si>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</si>
  <si>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</si>
  <si>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</si>
  <si>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</si>
  <si>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</si>
  <si>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</si>
  <si>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</si>
  <si>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</si>
  <si>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</si>
  <si>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</si>
  <si>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</si>
  <si>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</si>
  <si>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</si>
  <si>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</si>
  <si>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</si>
  <si>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</si>
  <si>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</si>
  <si>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</si>
  <si>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</si>
  <si>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</si>
  <si>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</si>
  <si>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</si>
  <si>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</si>
  <si>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</si>
  <si>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</si>
  <si>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</si>
  <si>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</si>
  <si>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</si>
  <si>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</si>
  <si>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</si>
  <si>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</si>
  <si>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</si>
  <si>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</si>
  <si>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</si>
  <si>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</si>
  <si>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</si>
  <si>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</si>
  <si>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</si>
  <si>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</si>
  <si>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</si>
  <si>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</si>
  <si>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</si>
  <si>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</si>
  <si>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</si>
  <si>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</si>
  <si>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</si>
  <si>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</si>
  <si>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</si>
  <si>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</si>
  <si>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</si>
  <si>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</si>
  <si>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</si>
  <si>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</si>
  <si>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</si>
  <si>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</si>
  <si>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</si>
  <si>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</si>
  <si>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</si>
  <si>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</si>
  <si>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</si>
  <si>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</si>
  <si>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</si>
  <si>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</si>
  <si>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</si>
  <si>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</si>
  <si>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</si>
  <si>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</si>
  <si>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</si>
  <si>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</si>
  <si>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</si>
  <si>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</si>
  <si>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</si>
  <si>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</si>
  <si>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</si>
  <si>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</si>
  <si>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</si>
  <si>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</si>
  <si>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</si>
  <si>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</si>
  <si>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</si>
  <si>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</si>
  <si>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</si>
  <si>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</si>
  <si>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</si>
  <si>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</si>
  <si>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</si>
  <si>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</si>
  <si>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</si>
  <si>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</si>
  <si>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</si>
  <si>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</si>
  <si>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</si>
  <si>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</si>
  <si>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</si>
  <si>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</si>
  <si>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</si>
  <si>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</si>
  <si>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</si>
  <si>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</si>
  <si>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</si>
  <si>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</si>
  <si>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</si>
  <si>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</si>
  <si>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</si>
  <si>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</si>
  <si>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</si>
  <si>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</si>
  <si>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</si>
  <si>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</si>
  <si>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</si>
  <si>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</si>
  <si>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</si>
  <si>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</si>
  <si>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</si>
  <si>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</si>
  <si>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</si>
  <si>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</si>
  <si>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</si>
  <si>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</si>
  <si>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</si>
  <si>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</si>
  <si>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</si>
  <si>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</si>
  <si>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</si>
  <si>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</si>
  <si>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</si>
  <si>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</si>
  <si>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</si>
  <si>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</si>
  <si>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</si>
  <si>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</si>
  <si>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</si>
  <si>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</si>
  <si>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</si>
  <si>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</si>
  <si>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</si>
  <si>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</si>
  <si>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</si>
  <si>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</si>
  <si>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</si>
  <si>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</si>
  <si>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</si>
  <si>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</si>
  <si>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</si>
  <si>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</si>
  <si>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</si>
  <si>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</si>
  <si>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</si>
  <si>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</si>
  <si>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</si>
  <si>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</si>
  <si>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</si>
  <si>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</si>
  <si>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</si>
  <si>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</si>
  <si>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</si>
  <si>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</si>
  <si>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</si>
  <si>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</si>
  <si>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</si>
  <si>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</si>
  <si>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</si>
  <si>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</si>
  <si>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</si>
  <si>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</si>
  <si>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</si>
  <si>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</si>
  <si>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</si>
  <si>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</si>
  <si>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</si>
  <si>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</si>
  <si>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</si>
  <si>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</si>
  <si>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</si>
  <si>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</si>
  <si>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</si>
  <si>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</si>
  <si>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</si>
  <si>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</si>
  <si>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</si>
  <si>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</si>
  <si>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</si>
  <si>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</si>
  <si>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</si>
  <si>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</si>
  <si>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</si>
  <si>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</si>
  <si>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</si>
  <si>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</si>
  <si>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</si>
  <si>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</si>
  <si>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</si>
  <si>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</si>
  <si>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</si>
  <si>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</si>
  <si>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</si>
  <si>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</si>
  <si>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</si>
  <si>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</si>
  <si>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</si>
  <si>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</si>
  <si>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</si>
  <si>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</si>
  <si>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</si>
  <si>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</si>
  <si>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</si>
  <si>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</si>
  <si>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</si>
  <si>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</si>
  <si>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</si>
  <si>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</si>
  <si>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</si>
  <si>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</si>
  <si>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</si>
  <si>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</si>
  <si>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</si>
  <si>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</si>
  <si>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</si>
  <si>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</si>
  <si>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</si>
  <si>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</si>
  <si>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</si>
  <si>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</si>
  <si>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</si>
  <si>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</si>
  <si>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</si>
  <si>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</si>
  <si>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</si>
  <si>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</si>
  <si>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</si>
  <si>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</si>
  <si>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</si>
  <si>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</si>
  <si>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</si>
  <si>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</si>
  <si>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</si>
  <si>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</si>
  <si>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</si>
  <si>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</si>
  <si>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</si>
  <si>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</si>
  <si>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</si>
  <si>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</si>
  <si>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</si>
  <si>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</si>
  <si>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</si>
  <si>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</si>
  <si>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</si>
  <si>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</si>
  <si>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</si>
  <si>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</si>
  <si>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</si>
  <si>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</si>
  <si>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</si>
  <si>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</si>
  <si>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</si>
  <si>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</si>
  <si>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</si>
  <si>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</si>
  <si>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</si>
  <si>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</si>
  <si>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</si>
  <si>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</si>
  <si>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</si>
  <si>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</si>
  <si>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</si>
  <si>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</si>
  <si>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</si>
  <si>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</si>
  <si>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</si>
  <si>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</si>
  <si>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</si>
  <si>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</si>
  <si>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</si>
  <si>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</si>
  <si>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</si>
  <si>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</si>
  <si>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</si>
  <si>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</si>
  <si>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</si>
  <si>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</si>
  <si>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</si>
  <si>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</si>
  <si>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</si>
  <si>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</si>
  <si>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</si>
  <si>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</si>
  <si>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</si>
  <si>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</si>
  <si>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</si>
  <si>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</si>
  <si>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</si>
  <si>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</si>
  <si>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</si>
  <si>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</si>
  <si>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</si>
  <si>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</si>
  <si>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</si>
  <si>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</si>
  <si>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</si>
  <si>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</si>
  <si>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</si>
  <si>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</si>
  <si>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</si>
  <si>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</si>
  <si>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</si>
  <si>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</si>
  <si>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</si>
  <si>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</si>
  <si>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</si>
  <si>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</si>
  <si>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</si>
  <si>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</si>
  <si>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</si>
  <si>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</si>
  <si>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</si>
  <si>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</si>
  <si>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</si>
  <si>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</si>
  <si>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</si>
  <si>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</si>
  <si>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</si>
  <si>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</si>
  <si>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</si>
  <si>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</si>
  <si>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</si>
  <si>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</si>
  <si>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</si>
  <si>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</si>
  <si>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</si>
  <si>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</si>
  <si>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</si>
  <si>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</si>
  <si>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</si>
  <si>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</si>
  <si>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</si>
  <si>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</si>
  <si>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</si>
  <si>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</si>
  <si>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</si>
  <si>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</si>
  <si>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</si>
  <si>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</si>
  <si>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</si>
  <si>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</si>
  <si>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</si>
  <si>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</si>
  <si>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</si>
  <si>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</si>
  <si>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</si>
  <si>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</si>
  <si>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</si>
  <si>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</si>
  <si>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</si>
  <si>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</si>
  <si>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</si>
  <si>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</si>
  <si>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</si>
  <si>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</si>
  <si>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</si>
  <si>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</si>
  <si>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</si>
  <si>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</si>
  <si>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</si>
  <si>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</si>
  <si>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</si>
  <si>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</si>
  <si>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</si>
  <si>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</si>
  <si>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</si>
  <si>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</si>
  <si>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</si>
  <si>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</si>
  <si>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</si>
  <si>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</si>
  <si>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</si>
  <si>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</si>
  <si>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</si>
  <si>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</si>
  <si>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</si>
  <si>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</si>
  <si>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</si>
  <si>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</si>
  <si>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</si>
  <si>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</si>
  <si>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</si>
  <si>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</si>
  <si>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</si>
  <si>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</si>
  <si>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</si>
  <si>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</si>
  <si>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</si>
  <si>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</si>
  <si>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</si>
  <si>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</si>
  <si>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</si>
  <si>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</si>
  <si>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</si>
  <si>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</si>
  <si>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</si>
  <si>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</si>
  <si>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</si>
  <si>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</si>
  <si>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</si>
  <si>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</si>
  <si>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</si>
  <si>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</si>
  <si>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</si>
  <si>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</si>
  <si>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</si>
  <si>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</si>
  <si>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</si>
  <si>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</si>
  <si>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</si>
  <si>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</si>
  <si>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</si>
  <si>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</si>
  <si>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</si>
  <si>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</si>
  <si>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</si>
  <si>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</si>
  <si>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</si>
  <si>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</si>
  <si>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</si>
  <si>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</si>
  <si>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</si>
  <si>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</si>
  <si>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</si>
  <si>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</si>
  <si>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</si>
  <si>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</si>
  <si>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</si>
  <si>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</si>
  <si>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</si>
  <si>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</si>
  <si>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</si>
  <si>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</si>
  <si>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</si>
  <si>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</si>
  <si>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</si>
  <si>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</si>
  <si>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</si>
  <si>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</si>
  <si>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</si>
  <si>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</si>
  <si>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</si>
  <si>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</si>
  <si>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</si>
  <si>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</si>
  <si>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</si>
  <si>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</si>
  <si>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</si>
  <si>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</si>
  <si>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</si>
  <si>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</si>
  <si>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</si>
  <si>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</si>
  <si>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</si>
  <si>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</si>
  <si>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</si>
  <si>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</si>
  <si>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</si>
  <si>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</si>
  <si>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</si>
  <si>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</si>
  <si>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</si>
  <si>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</si>
  <si>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</si>
  <si>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</si>
  <si>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</si>
  <si>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</si>
  <si>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</si>
  <si>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</si>
  <si>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</si>
  <si>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</si>
  <si>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</si>
  <si>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</si>
  <si>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</si>
  <si>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</si>
  <si>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</si>
  <si>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</si>
  <si>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</si>
  <si>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</si>
  <si>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</si>
  <si>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</si>
  <si>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</si>
  <si>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</si>
  <si>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</si>
  <si>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</si>
  <si>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</si>
  <si>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</si>
  <si>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</si>
  <si>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</si>
  <si>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</si>
  <si>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</si>
  <si>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</si>
  <si>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</si>
  <si>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</si>
  <si>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</si>
  <si>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</si>
  <si>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</si>
  <si>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</si>
  <si>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</si>
  <si>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</si>
  <si>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</si>
  <si>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</si>
  <si>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</si>
  <si>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</si>
  <si>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</si>
  <si>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</si>
  <si>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</si>
  <si>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</si>
  <si>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</si>
  <si>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</si>
  <si>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</si>
  <si>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</si>
  <si>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</si>
  <si>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</si>
  <si>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</si>
  <si>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</si>
  <si>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</si>
  <si>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</si>
  <si>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</si>
  <si>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</si>
  <si>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</si>
  <si>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</si>
  <si>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</si>
  <si>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</si>
  <si>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</si>
  <si>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</si>
  <si>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</si>
  <si>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</si>
  <si>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</si>
  <si>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</si>
  <si>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</si>
  <si>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</si>
  <si>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</si>
  <si>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</si>
  <si>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</si>
  <si>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</si>
  <si>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</si>
  <si>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</si>
  <si>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</si>
  <si>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</si>
  <si>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</si>
  <si>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</si>
  <si>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</si>
  <si>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</si>
  <si>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</si>
  <si>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</si>
  <si>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</si>
  <si>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</si>
  <si>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</si>
  <si>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</si>
  <si>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</si>
  <si>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</si>
  <si>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</si>
  <si>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</si>
  <si>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</si>
  <si>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</si>
  <si>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</si>
  <si>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</si>
  <si>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</si>
  <si>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</si>
  <si>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</si>
  <si>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</si>
  <si>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</si>
  <si>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</si>
  <si>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</si>
  <si>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</si>
  <si>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</si>
  <si>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</si>
  <si>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</si>
  <si>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</si>
  <si>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</si>
  <si>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</si>
  <si>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</si>
  <si>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</si>
  <si>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</si>
  <si>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</si>
  <si>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</si>
  <si>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</si>
  <si>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</si>
  <si>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</si>
  <si>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</si>
  <si>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</si>
  <si>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</si>
  <si>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</si>
  <si>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</si>
  <si>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</si>
  <si>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</si>
  <si>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</si>
  <si>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</si>
  <si>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</si>
  <si>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</si>
  <si>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</si>
  <si>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</si>
  <si>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</si>
  <si>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</si>
  <si>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</si>
  <si>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</si>
  <si>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</si>
  <si>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</si>
  <si>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</si>
  <si>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</si>
  <si>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</si>
  <si>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</si>
  <si>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</si>
  <si>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</si>
  <si>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</si>
  <si>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</si>
  <si>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</si>
  <si>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</si>
  <si>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</si>
  <si>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</si>
  <si>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</si>
  <si>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</si>
  <si>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</si>
  <si>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</si>
  <si>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</si>
  <si>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</si>
  <si>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</si>
  <si>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</si>
  <si>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</si>
  <si>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</si>
  <si>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</si>
  <si>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</si>
  <si>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</si>
  <si>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</si>
  <si>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</si>
  <si>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</si>
  <si>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</si>
  <si>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</si>
  <si>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</si>
  <si>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</si>
  <si>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</si>
  <si>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</si>
  <si>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</si>
  <si>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</si>
  <si>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</si>
  <si>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</si>
  <si>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</si>
  <si>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</si>
  <si>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</si>
  <si>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</si>
  <si>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</si>
  <si>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</si>
  <si>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</si>
  <si>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</si>
  <si>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</si>
  <si>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</si>
  <si>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</si>
  <si>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</si>
  <si>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</si>
  <si>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</si>
  <si>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</si>
  <si>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</si>
  <si>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</si>
  <si>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</si>
  <si>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</si>
  <si>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</si>
  <si>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</si>
  <si>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</si>
  <si>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</si>
  <si>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</si>
  <si>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</si>
  <si>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</si>
  <si>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</si>
  <si>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</si>
  <si>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</si>
  <si>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</si>
  <si>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</si>
  <si>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</si>
  <si>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</si>
  <si>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</si>
  <si>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</si>
  <si>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</si>
  <si>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</si>
  <si>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</si>
  <si>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</si>
  <si>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</si>
  <si>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</si>
  <si>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</si>
  <si>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</si>
  <si>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</si>
  <si>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</si>
  <si>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</si>
  <si>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</si>
  <si>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</si>
  <si>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</si>
  <si>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</si>
  <si>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</si>
  <si>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</si>
  <si>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</si>
  <si>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</si>
  <si>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</si>
  <si>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</si>
  <si>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</si>
  <si>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</si>
  <si>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</si>
  <si>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</si>
  <si>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</si>
  <si>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</si>
  <si>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</si>
  <si>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</si>
  <si>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</si>
  <si>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</si>
  <si>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</si>
  <si>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</si>
  <si>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</si>
  <si>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</si>
  <si>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</si>
  <si>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</si>
  <si>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</si>
  <si>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</si>
  <si>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</si>
  <si>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</si>
  <si>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</si>
  <si>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</si>
  <si>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</si>
  <si>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</si>
  <si>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</si>
  <si>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</si>
  <si>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</si>
  <si>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</si>
  <si>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</si>
  <si>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</si>
  <si>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</si>
  <si>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</si>
  <si>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</si>
  <si>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</si>
  <si>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</si>
  <si>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</si>
  <si>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</si>
  <si>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</si>
  <si>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</si>
  <si>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</si>
  <si>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</si>
  <si>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</si>
  <si>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</si>
  <si>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</si>
  <si>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</si>
  <si>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</si>
  <si>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</si>
  <si>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</si>
  <si>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</si>
  <si>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</si>
  <si>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</si>
  <si>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</si>
  <si>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</si>
  <si>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</si>
  <si>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</si>
  <si>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</si>
  <si>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</si>
  <si>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</si>
  <si>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</si>
  <si>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</si>
  <si>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</si>
  <si>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</si>
  <si>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</si>
  <si>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</si>
  <si>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</si>
  <si>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</si>
  <si>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</si>
  <si>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</si>
  <si>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</si>
  <si>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</si>
  <si>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</si>
  <si>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</si>
  <si>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</si>
  <si>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</si>
  <si>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</si>
  <si>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</si>
  <si>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</si>
  <si>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</si>
  <si>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</si>
  <si>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</si>
  <si>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</si>
  <si>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</si>
  <si>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</si>
  <si>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</si>
  <si>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</si>
  <si>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</si>
  <si>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</si>
  <si>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</si>
  <si>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</si>
  <si>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</si>
  <si>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</si>
  <si>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</si>
  <si>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</si>
  <si>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</si>
  <si>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</si>
  <si>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</si>
  <si>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</si>
  <si>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</si>
  <si>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</si>
  <si>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</si>
  <si>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</si>
  <si>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</si>
  <si>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</si>
  <si>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</si>
  <si>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</si>
  <si>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</si>
  <si>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</si>
  <si>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</si>
  <si>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</si>
  <si>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</si>
  <si>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</si>
  <si>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</si>
  <si>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</si>
  <si>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</si>
  <si>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</si>
  <si>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</si>
  <si>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</si>
  <si>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</si>
  <si>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</si>
  <si>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</si>
  <si>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</si>
  <si>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</si>
  <si>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</si>
  <si>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</si>
  <si>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</si>
  <si>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</si>
  <si>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</si>
  <si>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</si>
  <si>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</si>
  <si>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</si>
  <si>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</si>
  <si>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</si>
  <si>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</si>
  <si>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</si>
  <si>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</si>
  <si>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</si>
  <si>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</si>
  <si>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</si>
  <si>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</si>
  <si>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</si>
  <si>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</si>
  <si>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</si>
  <si>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</si>
  <si>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</si>
  <si>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</si>
  <si>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</si>
  <si>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</si>
  <si>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</si>
  <si>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</si>
  <si>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</si>
  <si>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</si>
  <si>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</si>
  <si>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</si>
  <si>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</si>
  <si>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</si>
  <si>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</si>
  <si>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</si>
  <si>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</si>
  <si>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</si>
  <si>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</si>
  <si>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</si>
  <si>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</si>
  <si>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</si>
  <si>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</si>
  <si>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</si>
  <si>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</si>
  <si>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</si>
  <si>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</si>
  <si>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</si>
  <si>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</si>
  <si>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</si>
  <si>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</si>
  <si>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</si>
  <si>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</si>
  <si>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</si>
  <si>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</si>
  <si>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</si>
  <si>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</si>
  <si>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</si>
  <si>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</si>
  <si>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</si>
  <si>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</si>
  <si>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</si>
  <si>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</si>
  <si>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</si>
  <si>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</si>
  <si>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</si>
  <si>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</si>
  <si>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</si>
  <si>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</si>
  <si>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</si>
  <si>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</si>
  <si>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</si>
  <si>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</si>
  <si>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</si>
  <si>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</si>
  <si>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</si>
  <si>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</si>
  <si>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</si>
  <si>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</si>
  <si>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</si>
  <si>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</si>
  <si>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</si>
  <si>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</si>
  <si>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</si>
  <si>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</si>
  <si>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</si>
  <si>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</si>
  <si>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</si>
  <si>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</si>
  <si>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</si>
  <si>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</si>
  <si>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</si>
  <si>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</si>
  <si>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</si>
  <si>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</si>
  <si>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</si>
  <si>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</si>
  <si>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</si>
  <si>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</si>
  <si>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</si>
  <si>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</si>
  <si>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</si>
  <si>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</si>
  <si>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</si>
  <si>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</si>
  <si>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</si>
  <si>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</si>
  <si>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</si>
  <si>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</si>
  <si>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</si>
  <si>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</si>
  <si>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</si>
  <si>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</si>
  <si>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</si>
  <si>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</si>
  <si>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</si>
  <si>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</si>
  <si>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</si>
  <si>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</si>
  <si>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</si>
  <si>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</si>
  <si>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</si>
  <si>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</si>
  <si>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</si>
  <si>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</si>
  <si>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</si>
  <si>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</si>
  <si>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</si>
  <si>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</si>
  <si>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</si>
  <si>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</si>
  <si>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</si>
  <si>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</si>
  <si>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</si>
  <si>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</si>
  <si>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</si>
  <si>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</si>
  <si>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</si>
  <si>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</si>
  <si>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</si>
  <si>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</si>
  <si>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</si>
  <si>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</si>
  <si>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</si>
  <si>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</si>
  <si>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</si>
  <si>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</si>
  <si>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</si>
  <si>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</si>
  <si>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</si>
  <si>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</si>
  <si>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</si>
  <si>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</si>
  <si>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</si>
  <si>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</si>
  <si>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</si>
  <si>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</si>
  <si>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</si>
  <si>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</si>
  <si>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</si>
  <si>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</si>
  <si>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</si>
  <si>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</si>
  <si>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</si>
  <si>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</si>
  <si>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</si>
  <si>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</si>
  <si>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</si>
  <si>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</si>
  <si>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</si>
  <si>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</si>
  <si>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</si>
  <si>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</si>
  <si>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</si>
  <si>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</si>
  <si>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</si>
  <si>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</si>
  <si>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</si>
  <si>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</si>
  <si>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</si>
  <si>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</si>
  <si>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</si>
  <si>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</si>
  <si>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</si>
  <si>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</si>
  <si>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</si>
  <si>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</si>
  <si>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</si>
  <si>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</si>
  <si>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</si>
  <si>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</si>
  <si>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</si>
  <si>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</si>
  <si>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</si>
  <si>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</si>
  <si>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</si>
  <si>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</si>
  <si>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</si>
  <si>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</si>
  <si>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</si>
  <si>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</si>
  <si>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</si>
  <si>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</si>
  <si>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</si>
  <si>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</si>
  <si>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</si>
  <si>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</si>
  <si>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</si>
  <si>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</si>
  <si>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</si>
  <si>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</si>
  <si>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</si>
  <si>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</si>
  <si>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</si>
  <si>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</si>
  <si>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</si>
  <si>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</si>
  <si>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</si>
  <si>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</si>
  <si>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</si>
  <si>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</si>
  <si>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</si>
  <si>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</si>
  <si>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</si>
  <si>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</si>
  <si>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</si>
  <si>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</si>
  <si>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</si>
  <si>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</si>
  <si>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</si>
  <si>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</si>
  <si>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</si>
  <si>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</si>
  <si>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</si>
  <si>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</si>
  <si>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</si>
  <si>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</si>
  <si>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</si>
  <si>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</si>
  <si>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</si>
  <si>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</si>
  <si>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</si>
  <si>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</si>
  <si>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</si>
  <si>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</si>
  <si>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</si>
  <si>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</si>
  <si>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</si>
  <si>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</si>
  <si>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</si>
  <si>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</si>
  <si>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</si>
  <si>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</si>
  <si>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</si>
  <si>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</si>
  <si>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</si>
  <si>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</si>
  <si>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</si>
  <si>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</si>
  <si>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</si>
  <si>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</si>
  <si>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</si>
  <si>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</si>
  <si>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</si>
  <si>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</si>
  <si>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</si>
  <si>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</si>
  <si>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</si>
  <si>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</si>
  <si>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</si>
  <si>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</si>
  <si>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</si>
  <si>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</si>
  <si>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</si>
  <si>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</si>
  <si>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</si>
  <si>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</si>
  <si>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</si>
  <si>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</si>
  <si>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</si>
  <si>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</si>
  <si>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</si>
  <si>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</si>
  <si>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</si>
  <si>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</si>
  <si>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</si>
  <si>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</si>
  <si>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</si>
  <si>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</si>
  <si>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</si>
  <si>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</si>
  <si>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</si>
  <si>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</si>
  <si>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</si>
  <si>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</si>
  <si>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</si>
  <si>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</si>
  <si>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</si>
  <si>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</si>
  <si>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</si>
  <si>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</si>
  <si>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</si>
  <si>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</si>
  <si>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</si>
  <si>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</si>
  <si>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</si>
  <si>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</si>
  <si>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</si>
  <si>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</si>
  <si>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</si>
  <si>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</si>
  <si>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</si>
  <si>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</si>
  <si>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</si>
  <si>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</si>
  <si>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</si>
  <si>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</si>
  <si>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</si>
  <si>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</si>
  <si>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</si>
  <si>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</si>
  <si>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</si>
  <si>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</si>
  <si>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</si>
  <si>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</si>
  <si>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</si>
  <si>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</si>
  <si>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</si>
  <si>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</si>
  <si>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</si>
  <si>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</si>
  <si>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</si>
  <si>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</si>
  <si>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</si>
  <si>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</si>
  <si>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</si>
  <si>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</si>
  <si>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</si>
  <si>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</si>
  <si>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</si>
  <si>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</si>
  <si>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</si>
  <si>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</si>
  <si>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</si>
  <si>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</si>
  <si>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</si>
  <si>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</si>
  <si>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</si>
  <si>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</si>
  <si>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</si>
  <si>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</si>
  <si>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</si>
  <si>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</si>
  <si>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</si>
  <si>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</si>
  <si>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</si>
  <si>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</si>
  <si>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</si>
  <si>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</si>
  <si>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</si>
  <si>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</si>
  <si>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</si>
  <si>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</si>
  <si>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</si>
  <si>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</si>
  <si>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</si>
  <si>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</si>
  <si>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</si>
  <si>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</si>
  <si>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</si>
  <si>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</si>
  <si>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</si>
  <si>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</si>
  <si>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</si>
  <si>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</si>
  <si>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</si>
  <si>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</si>
  <si>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</si>
  <si>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</si>
  <si>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</si>
  <si>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</si>
  <si>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</si>
  <si>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</si>
  <si>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</si>
  <si>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</si>
  <si>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</si>
  <si>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</si>
  <si>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</si>
  <si>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</si>
  <si>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</si>
  <si>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</si>
  <si>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</si>
  <si>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</si>
  <si>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</si>
  <si>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</si>
  <si>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</si>
  <si>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</si>
  <si>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</si>
  <si>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</si>
  <si>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</si>
  <si>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</si>
  <si>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</si>
  <si>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</si>
  <si>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</si>
  <si>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</si>
  <si>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</si>
  <si>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</si>
  <si>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</si>
  <si>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</si>
  <si>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</si>
  <si>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</si>
  <si>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</si>
  <si>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</si>
  <si>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</si>
  <si>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</si>
  <si>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</si>
  <si>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</si>
  <si>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</si>
  <si>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</si>
  <si>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</si>
  <si>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</si>
  <si>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</si>
  <si>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</si>
  <si>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</si>
  <si>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</si>
  <si>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</si>
  <si>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</si>
  <si>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</si>
  <si>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</si>
  <si>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</si>
  <si>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</si>
  <si>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</si>
  <si>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</si>
  <si>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</si>
  <si>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</si>
  <si>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</si>
  <si>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</si>
  <si>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</si>
  <si>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</si>
  <si>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</si>
  <si>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</si>
  <si>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</si>
  <si>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</si>
  <si>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</si>
  <si>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</si>
  <si>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</si>
  <si>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</si>
  <si>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</si>
  <si>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</si>
  <si>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</si>
  <si>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</si>
  <si>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</si>
  <si>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</si>
  <si>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</si>
  <si>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</si>
  <si>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</si>
  <si>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</si>
  <si>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</si>
  <si>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</si>
  <si>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</si>
  <si>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</si>
  <si>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</si>
  <si>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</si>
  <si>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</si>
  <si>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</si>
  <si>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</si>
  <si>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</si>
  <si>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</si>
  <si>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</si>
  <si>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</si>
  <si>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</si>
  <si>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</si>
  <si>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</si>
  <si>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</si>
  <si>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</si>
  <si>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</si>
  <si>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</si>
  <si>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</si>
  <si>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</si>
  <si>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</si>
  <si>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</si>
  <si>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</si>
  <si>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</si>
  <si>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</si>
  <si>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</si>
  <si>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</si>
  <si>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</si>
  <si>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</si>
  <si>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</si>
  <si>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</si>
  <si>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</si>
  <si>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</si>
  <si>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</si>
  <si>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</si>
  <si>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</si>
  <si>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</si>
  <si>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</si>
  <si>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</si>
  <si>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</si>
  <si>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</si>
  <si>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</si>
  <si>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</si>
  <si>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</si>
  <si>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</si>
  <si>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</si>
  <si>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</si>
  <si>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</si>
  <si>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</si>
  <si>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</si>
  <si>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</si>
  <si>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</si>
  <si>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</si>
  <si>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</si>
  <si>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</si>
  <si>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</si>
  <si>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</si>
  <si>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</si>
  <si>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</si>
  <si>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</si>
  <si>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</si>
  <si>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</si>
  <si>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</si>
  <si>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</si>
  <si>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</si>
  <si>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</si>
  <si>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</si>
  <si>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</si>
  <si>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</si>
  <si>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</si>
  <si>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</si>
  <si>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</si>
  <si>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</si>
  <si>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</si>
  <si>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</si>
  <si>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</si>
  <si>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</si>
  <si>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</si>
  <si>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</si>
  <si>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</si>
  <si>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</si>
  <si>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</si>
  <si>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</si>
  <si>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</si>
  <si>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</si>
  <si>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</si>
  <si>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</si>
  <si>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</si>
  <si>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</si>
  <si>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</si>
  <si>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</si>
  <si>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</si>
  <si>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</si>
  <si>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</si>
  <si>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</si>
  <si>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</si>
  <si>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</si>
  <si>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</si>
  <si>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</si>
  <si>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</si>
  <si>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</si>
  <si>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</si>
  <si>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</si>
  <si>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</si>
  <si>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</si>
  <si>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</si>
  <si>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</si>
  <si>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</si>
  <si>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</si>
  <si>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</si>
  <si>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</si>
  <si>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</si>
  <si>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</si>
  <si>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</si>
  <si>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</si>
  <si>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</si>
  <si>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</si>
  <si>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</si>
  <si>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</si>
  <si>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</si>
  <si>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</si>
  <si>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</si>
  <si>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</si>
  <si>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</si>
  <si>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</si>
  <si>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</si>
  <si>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</si>
  <si>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</si>
  <si>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</si>
  <si>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</si>
  <si>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</si>
  <si>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</si>
  <si>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</si>
  <si>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</si>
  <si>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</si>
  <si>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</si>
  <si>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</si>
  <si>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</si>
  <si>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</si>
  <si>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</si>
  <si>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</si>
  <si>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</si>
  <si>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</si>
  <si>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</si>
  <si>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</si>
  <si>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</si>
  <si>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</si>
  <si>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</si>
  <si>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</si>
  <si>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</si>
  <si>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</si>
  <si>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</si>
  <si>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</si>
  <si>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</si>
  <si>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</si>
  <si>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</si>
  <si>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</si>
  <si>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</si>
  <si>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</si>
  <si>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</si>
  <si>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</si>
  <si>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</si>
  <si>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</si>
  <si>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</si>
  <si>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</si>
  <si>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</si>
  <si>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</si>
  <si>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</si>
  <si>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</si>
  <si>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</si>
  <si>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</si>
  <si>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</si>
  <si>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</si>
  <si>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</si>
  <si>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</si>
  <si>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</si>
  <si>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</si>
  <si>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</si>
  <si>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</si>
  <si>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</si>
  <si>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</si>
  <si>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</si>
  <si>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</si>
  <si>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</si>
  <si>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</si>
  <si>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</si>
  <si>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</si>
  <si>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</si>
  <si>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</si>
  <si>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</si>
  <si>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</si>
  <si>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</si>
  <si>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</si>
  <si>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</si>
  <si>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</si>
  <si>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</si>
  <si>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</si>
  <si>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</si>
  <si>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</si>
  <si>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</si>
  <si>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</si>
  <si>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</si>
  <si>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</si>
  <si>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</si>
  <si>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</si>
  <si>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</si>
  <si>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</si>
  <si>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</si>
  <si>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</si>
  <si>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</si>
  <si>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</si>
  <si>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</si>
  <si>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</si>
  <si>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</si>
  <si>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</si>
  <si>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</si>
  <si>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</si>
  <si>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</si>
  <si>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</si>
  <si>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</si>
  <si>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</si>
  <si>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</si>
  <si>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</si>
  <si>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</si>
  <si>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</si>
  <si>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</si>
  <si>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</si>
  <si>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</si>
  <si>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</si>
  <si>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</si>
  <si>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</si>
  <si>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</si>
  <si>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</si>
  <si>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</si>
  <si>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</si>
  <si>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</si>
  <si>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</si>
  <si>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</si>
  <si>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</si>
  <si>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</si>
  <si>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</si>
  <si>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</si>
  <si>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</si>
  <si>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</si>
  <si>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</si>
  <si>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</si>
  <si>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</si>
  <si>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</si>
  <si>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</si>
  <si>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</si>
  <si>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</si>
  <si>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</si>
  <si>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</si>
  <si>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</si>
  <si>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</si>
  <si>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</si>
  <si>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</si>
  <si>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</si>
  <si>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</si>
  <si>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</si>
  <si>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</si>
  <si>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</si>
  <si>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</si>
  <si>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</si>
  <si>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</si>
  <si>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</si>
  <si>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</si>
  <si>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</si>
  <si>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</si>
  <si>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</si>
  <si>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</si>
  <si>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</si>
  <si>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</si>
  <si>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</si>
  <si>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</si>
  <si>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</si>
  <si>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</si>
  <si>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</si>
  <si>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</si>
  <si>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</si>
  <si>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</si>
  <si>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</si>
  <si>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</si>
  <si>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</si>
  <si>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</si>
  <si>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</si>
  <si>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</si>
  <si>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</si>
  <si>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</si>
  <si>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</si>
  <si>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</si>
  <si>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</si>
  <si>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</si>
  <si>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</si>
  <si>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</si>
  <si>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</si>
  <si>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</si>
  <si>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</si>
  <si>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</si>
  <si>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</si>
  <si>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</si>
  <si>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</si>
  <si>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</si>
  <si>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</si>
  <si>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</si>
  <si>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</si>
  <si>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</si>
  <si>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</si>
  <si>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</si>
  <si>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</si>
  <si>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</si>
  <si>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</si>
  <si>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</si>
  <si>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</si>
  <si>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</si>
  <si>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</si>
  <si>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</si>
  <si>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</si>
  <si>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</si>
  <si>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</si>
  <si>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</si>
  <si>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</si>
  <si>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</si>
  <si>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</si>
  <si>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</si>
  <si>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</si>
  <si>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</si>
  <si>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</si>
  <si>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</si>
  <si>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</si>
  <si>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</si>
  <si>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</si>
  <si>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</si>
  <si>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</si>
  <si>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</si>
  <si>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</si>
  <si>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</si>
  <si>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</si>
  <si>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</si>
  <si>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</si>
  <si>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</si>
  <si>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</si>
  <si>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</si>
  <si>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</si>
  <si>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</si>
  <si>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</si>
  <si>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</si>
  <si>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</si>
  <si>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</si>
  <si>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</si>
  <si>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</si>
  <si>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</si>
  <si>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</si>
  <si>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</si>
  <si>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</si>
  <si>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</si>
  <si>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</si>
  <si>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</si>
  <si>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</si>
  <si>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</si>
  <si>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</si>
  <si>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</si>
  <si>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</si>
  <si>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</si>
  <si>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</si>
  <si>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</si>
  <si>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</si>
  <si>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</si>
  <si>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</si>
  <si>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</si>
  <si>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</si>
  <si>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</si>
  <si>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</si>
  <si>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</si>
  <si>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</si>
  <si>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</si>
  <si>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</si>
  <si>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</si>
  <si>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</si>
  <si>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</si>
  <si>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</si>
  <si>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</si>
  <si>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</si>
  <si>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</si>
  <si>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</si>
  <si>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</si>
  <si>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</si>
  <si>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</si>
  <si>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</si>
  <si>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</si>
  <si>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</si>
  <si>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</si>
  <si>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</si>
  <si>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</si>
  <si>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</si>
  <si>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</si>
  <si>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</si>
  <si>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</si>
  <si>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</si>
  <si>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</si>
  <si>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</si>
  <si>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</si>
  <si>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</si>
  <si>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</si>
  <si>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</si>
  <si>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</si>
  <si>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</si>
  <si>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</si>
  <si>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</si>
  <si>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</si>
  <si>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</si>
  <si>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</si>
  <si>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</si>
  <si>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</si>
  <si>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</si>
  <si>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</si>
  <si>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</si>
  <si>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</si>
  <si>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</si>
  <si>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</si>
  <si>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</si>
  <si>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</si>
  <si>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</si>
  <si>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</si>
  <si>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</si>
  <si>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</si>
  <si>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</si>
  <si>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</si>
  <si>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</si>
  <si>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</si>
  <si>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</si>
  <si>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</si>
  <si>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</si>
  <si>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</si>
  <si>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</si>
  <si>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</si>
  <si>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</si>
  <si>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</si>
  <si>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</si>
  <si>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</si>
  <si>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</si>
  <si>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</si>
  <si>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</si>
  <si>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</si>
  <si>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</si>
  <si>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</si>
  <si>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</si>
  <si>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</si>
  <si>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</si>
  <si>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</si>
  <si>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</si>
  <si>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</si>
  <si>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</si>
  <si>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</si>
  <si>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</si>
  <si>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</si>
  <si>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</si>
  <si>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</si>
  <si>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</si>
  <si>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</si>
  <si>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</si>
  <si>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</si>
  <si>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</si>
  <si>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</si>
  <si>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</si>
  <si>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</si>
  <si>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</si>
  <si>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</si>
  <si>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</si>
  <si>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</si>
  <si>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</si>
  <si>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</si>
  <si>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</si>
  <si>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</si>
  <si>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</si>
  <si>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</si>
  <si>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</si>
  <si>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</si>
  <si>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</si>
  <si>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</si>
  <si>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</si>
  <si>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</si>
  <si>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</si>
  <si>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</si>
  <si>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</si>
  <si>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</si>
  <si>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</si>
  <si>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</si>
  <si>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</si>
  <si>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</si>
  <si>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</si>
  <si>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</si>
  <si>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</si>
  <si>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</si>
  <si>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</si>
  <si>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</si>
  <si>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</si>
  <si>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</si>
  <si>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</si>
  <si>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</si>
  <si>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</si>
  <si>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</si>
  <si>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</si>
  <si>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</si>
  <si>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</si>
  <si>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</si>
  <si>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</si>
  <si>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</si>
  <si>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</si>
  <si>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</si>
  <si>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</si>
  <si>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</si>
  <si>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</si>
  <si>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</si>
  <si>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</si>
  <si>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</si>
  <si>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</si>
  <si>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</si>
  <si>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</si>
  <si>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</si>
  <si>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</si>
  <si>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</si>
  <si>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</si>
  <si>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</si>
  <si>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</si>
  <si>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</si>
  <si>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</si>
  <si>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</si>
  <si>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</si>
  <si>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</si>
  <si>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</si>
  <si>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</si>
  <si>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</si>
  <si>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</si>
  <si>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</si>
  <si>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</si>
  <si>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</si>
  <si>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</si>
  <si>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</si>
  <si>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</si>
  <si>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</si>
  <si>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</si>
  <si>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</si>
  <si>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</si>
  <si>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</si>
  <si>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</si>
  <si>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</si>
  <si>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</si>
  <si>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</si>
  <si>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</si>
  <si>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</si>
  <si>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</si>
  <si>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</si>
  <si>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</si>
  <si>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</si>
  <si>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</si>
  <si>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</si>
  <si>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</si>
  <si>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</si>
  <si>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</si>
  <si>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</si>
  <si>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</si>
  <si>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</si>
  <si>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</si>
  <si>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</si>
  <si>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</si>
  <si>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</si>
  <si>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</si>
  <si>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</si>
  <si>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</si>
  <si>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</si>
  <si>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</si>
  <si>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</si>
  <si>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</si>
  <si>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</si>
  <si>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</si>
  <si>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</si>
  <si>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</si>
  <si>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</si>
  <si>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</si>
  <si>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</si>
  <si>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</si>
  <si>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</si>
  <si>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</si>
  <si>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</si>
  <si>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</si>
  <si>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</si>
  <si>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</si>
  <si>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</si>
  <si>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</si>
  <si>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</si>
  <si>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</si>
  <si>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</si>
  <si>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</si>
  <si>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</si>
  <si>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</si>
  <si>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</si>
  <si>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</si>
  <si>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</si>
  <si>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</si>
  <si>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</si>
  <si>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</si>
  <si>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</si>
  <si>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</si>
  <si>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</si>
  <si>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</si>
  <si>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</si>
  <si>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</si>
  <si>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</si>
  <si>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</si>
  <si>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</si>
  <si>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</si>
  <si>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</si>
  <si>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</si>
  <si>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</si>
  <si>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</si>
  <si>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</si>
  <si>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</si>
  <si>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</si>
  <si>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</si>
  <si>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</si>
  <si>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</si>
  <si>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</si>
  <si>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</si>
  <si>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</si>
  <si>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</si>
  <si>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</si>
  <si>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</si>
  <si>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</si>
  <si>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</si>
  <si>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</si>
  <si>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</si>
  <si>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</si>
  <si>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</si>
  <si>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</si>
  <si>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</si>
  <si>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</si>
  <si>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</si>
  <si>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</si>
  <si>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</si>
  <si>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</si>
  <si>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</si>
  <si>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</si>
  <si>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</si>
  <si>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</si>
  <si>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</si>
  <si>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</si>
  <si>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</si>
  <si>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</si>
  <si>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</si>
  <si>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</si>
  <si>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</si>
  <si>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</si>
  <si>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</si>
  <si>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</si>
  <si>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</si>
  <si>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</si>
  <si>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</si>
  <si>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</si>
  <si>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</si>
  <si>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</si>
  <si>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</si>
  <si>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</si>
  <si>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</si>
  <si>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</si>
  <si>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</si>
  <si>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</si>
  <si>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</si>
  <si>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</si>
  <si>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</si>
  <si>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</si>
  <si>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</si>
  <si>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</si>
  <si>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</si>
  <si>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</si>
  <si>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</si>
  <si>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</si>
  <si>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</si>
  <si>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</si>
  <si>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</si>
  <si>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</si>
  <si>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</si>
  <si>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</si>
  <si>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</si>
  <si>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</si>
  <si>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</si>
  <si>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</si>
  <si>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</si>
  <si>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</si>
  <si>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</si>
  <si>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</si>
  <si>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</si>
  <si>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</si>
  <si>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</si>
  <si>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</si>
  <si>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</si>
  <si>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</si>
  <si>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</si>
  <si>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</si>
  <si>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</si>
  <si>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</si>
  <si>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</si>
  <si>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</si>
  <si>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</si>
  <si>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</si>
  <si>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</si>
  <si>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</si>
  <si>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</si>
  <si>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</si>
  <si>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</si>
  <si>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</si>
  <si>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</si>
  <si>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</si>
  <si>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</si>
  <si>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</si>
  <si>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</si>
  <si>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</si>
  <si>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</si>
  <si>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</si>
  <si>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</si>
  <si>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</si>
  <si>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</si>
  <si>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</si>
  <si>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</si>
  <si>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</si>
  <si>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</si>
  <si>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</si>
  <si>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</si>
  <si>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</si>
  <si>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</si>
  <si>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</si>
  <si>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</si>
  <si>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</si>
  <si>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</si>
  <si>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</si>
  <si>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</si>
  <si>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</si>
  <si>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</si>
  <si>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</si>
  <si>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</si>
  <si>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</si>
  <si>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</si>
  <si>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</si>
  <si>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</si>
  <si>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</si>
  <si>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</si>
  <si>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</si>
  <si>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</si>
  <si>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</si>
  <si>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</si>
  <si>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</si>
  <si>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</si>
  <si>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</si>
  <si>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</si>
  <si>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</si>
  <si>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</si>
  <si>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</si>
  <si>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</si>
  <si>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</si>
  <si>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</si>
  <si>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</si>
  <si>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</si>
  <si>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</si>
  <si>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</si>
  <si>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</si>
  <si>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</si>
  <si>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</si>
  <si>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</si>
  <si>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</si>
  <si>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</si>
  <si>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</si>
  <si>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</si>
  <si>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</si>
  <si>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</si>
  <si>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</si>
  <si>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</si>
  <si>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</si>
  <si>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</si>
  <si>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</si>
  <si>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</si>
  <si>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</si>
  <si>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</si>
  <si>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</si>
  <si>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</si>
  <si>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</si>
  <si>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</si>
  <si>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</si>
  <si>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</si>
  <si>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</si>
  <si>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</si>
  <si>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</si>
  <si>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</si>
  <si>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</si>
  <si>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</si>
  <si>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</si>
  <si>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</si>
  <si>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</si>
  <si>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</si>
  <si>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</si>
  <si>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</si>
  <si>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</si>
  <si>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</si>
  <si>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</si>
  <si>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</si>
  <si>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</si>
  <si>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</si>
  <si>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</si>
  <si>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</si>
  <si>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</si>
  <si>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</si>
  <si>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</si>
  <si>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</si>
  <si>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</si>
  <si>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</si>
  <si>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</si>
  <si>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</si>
  <si>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</si>
  <si>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</si>
  <si>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</si>
  <si>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</si>
  <si>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</si>
  <si>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</si>
  <si>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</si>
  <si>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</si>
  <si>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</si>
  <si>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</si>
  <si>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</si>
  <si>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</si>
  <si>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</si>
  <si>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</si>
  <si>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</si>
  <si>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</si>
  <si>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</si>
  <si>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</si>
  <si>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</si>
  <si>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</si>
  <si>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</si>
  <si>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</si>
  <si>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</si>
  <si>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</si>
  <si>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</si>
  <si>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</si>
  <si>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</si>
  <si>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</si>
  <si>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</si>
  <si>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</si>
  <si>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</si>
  <si>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</si>
  <si>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</si>
  <si>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</si>
  <si>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</si>
  <si>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</si>
  <si>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</si>
  <si>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</si>
  <si>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</si>
  <si>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</si>
  <si>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</si>
  <si>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</si>
  <si>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</si>
  <si>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</si>
  <si>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</si>
  <si>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</si>
  <si>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</si>
  <si>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</si>
  <si>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</si>
  <si>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</si>
  <si>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</si>
  <si>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</si>
  <si>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</si>
  <si>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</si>
  <si>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</si>
  <si>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</si>
  <si>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</si>
  <si>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</si>
  <si>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</si>
  <si>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</si>
  <si>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</si>
  <si>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</si>
  <si>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</si>
  <si>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</si>
  <si>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</si>
  <si>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</si>
  <si>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</si>
  <si>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</si>
  <si>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</si>
  <si>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</si>
  <si>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</si>
  <si>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</si>
  <si>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</si>
  <si>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</si>
  <si>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</si>
  <si>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</si>
  <si>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</si>
  <si>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</si>
  <si>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</si>
  <si>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</si>
  <si>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</si>
  <si>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</si>
  <si>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</si>
  <si>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</si>
  <si>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</si>
  <si>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</si>
  <si>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</si>
  <si>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</si>
  <si>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</si>
  <si>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</si>
  <si>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</si>
  <si>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</si>
  <si>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</si>
  <si>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</si>
  <si>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</si>
  <si>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</si>
  <si>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</si>
  <si>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</si>
  <si>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</si>
  <si>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</si>
  <si>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</si>
  <si>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</si>
  <si>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</si>
  <si>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</si>
  <si>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</si>
  <si>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</si>
  <si>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</si>
  <si>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</si>
  <si>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</si>
  <si>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</si>
  <si>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</si>
  <si>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</si>
  <si>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</si>
  <si>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</si>
  <si>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</si>
  <si>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</si>
  <si>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</si>
  <si>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</si>
  <si>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</si>
  <si>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</si>
  <si>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</si>
  <si>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</si>
  <si>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</si>
  <si>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</si>
  <si>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</si>
  <si>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</si>
  <si>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</si>
  <si>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</si>
  <si>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</si>
  <si>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</si>
  <si>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</si>
  <si>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</si>
  <si>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</si>
  <si>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</si>
  <si>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</si>
  <si>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</si>
  <si>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</si>
  <si>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</si>
  <si>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</si>
  <si>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</si>
  <si>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</si>
  <si>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</si>
  <si>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</si>
  <si>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</si>
  <si>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</si>
  <si>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</si>
  <si>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</si>
  <si>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</si>
  <si>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</si>
  <si>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</si>
  <si>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</si>
  <si>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</si>
  <si>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</si>
  <si>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</si>
  <si>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</si>
  <si>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</si>
  <si>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</si>
  <si>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</si>
  <si>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</si>
  <si>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</si>
  <si>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</si>
  <si>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</si>
  <si>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</si>
  <si>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</si>
  <si>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</si>
  <si>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</si>
  <si>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</si>
  <si>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</si>
  <si>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</si>
  <si>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</si>
  <si>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</si>
  <si>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</si>
  <si>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</si>
  <si>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</si>
  <si>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</si>
  <si>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</si>
  <si>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</si>
  <si>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</si>
  <si>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</si>
  <si>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</si>
  <si>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</si>
  <si>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</si>
  <si>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</si>
  <si>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</si>
  <si>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</si>
  <si>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</si>
  <si>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</si>
  <si>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</si>
  <si>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</si>
  <si>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</si>
  <si>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</si>
  <si>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</si>
  <si>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</si>
  <si>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</si>
  <si>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</si>
  <si>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</si>
  <si>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</si>
  <si>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</si>
  <si>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</si>
  <si>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</si>
  <si>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</si>
  <si>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</si>
  <si>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</si>
  <si>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</si>
  <si>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</si>
  <si>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</si>
  <si>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</si>
  <si>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</si>
  <si>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</si>
  <si>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</si>
  <si>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</si>
  <si>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</si>
  <si>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</si>
  <si>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</si>
  <si>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</si>
  <si>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</si>
  <si>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</si>
  <si>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</si>
  <si>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</si>
  <si>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</si>
  <si>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</si>
  <si>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</si>
  <si>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</si>
  <si>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</si>
  <si>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</si>
  <si>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</si>
  <si>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</si>
  <si>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</si>
  <si>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</si>
  <si>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</si>
  <si>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</si>
  <si>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</si>
  <si>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</si>
  <si>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</si>
  <si>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</si>
  <si>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</si>
  <si>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</si>
  <si>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</si>
  <si>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</si>
  <si>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</si>
  <si>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</si>
  <si>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</si>
  <si>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</si>
  <si>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</si>
  <si>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</si>
  <si>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</si>
  <si>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</si>
  <si>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</si>
  <si>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</si>
  <si>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</si>
  <si>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</si>
  <si>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</si>
  <si>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</si>
  <si>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</si>
  <si>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</si>
  <si>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</si>
  <si>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</si>
  <si>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</si>
  <si>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</si>
  <si>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</si>
  <si>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</si>
  <si>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</si>
  <si>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</si>
  <si>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</si>
  <si>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</si>
  <si>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</si>
  <si>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</si>
  <si>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</si>
  <si>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</si>
  <si>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</si>
  <si>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</si>
  <si>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</si>
  <si>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</si>
  <si>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</si>
  <si>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</si>
  <si>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</si>
  <si>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</si>
  <si>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</si>
  <si>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</si>
  <si>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</si>
  <si>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</si>
  <si>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</si>
  <si>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</si>
  <si>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</si>
  <si>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</si>
  <si>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</si>
  <si>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</si>
  <si>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</si>
  <si>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</si>
  <si>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</si>
  <si>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</si>
  <si>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</si>
  <si>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</si>
  <si>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</si>
  <si>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</si>
  <si>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</si>
  <si>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</si>
  <si>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</si>
  <si>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</si>
  <si>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</si>
  <si>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</si>
  <si>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</si>
  <si>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</si>
  <si>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</si>
  <si>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</si>
  <si>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</si>
  <si>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</si>
  <si>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</si>
  <si>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</si>
  <si>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</si>
  <si>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</si>
  <si>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</si>
  <si>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</si>
  <si>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</si>
  <si>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</si>
  <si>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</si>
  <si>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</si>
  <si>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</si>
  <si>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</si>
  <si>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</si>
  <si>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</si>
  <si>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</si>
  <si>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</si>
  <si>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</si>
  <si>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</si>
  <si>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</si>
  <si>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</si>
  <si>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</si>
  <si>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</si>
  <si>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</si>
  <si>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</si>
  <si>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</si>
  <si>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</si>
  <si>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</si>
  <si>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</si>
  <si>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</si>
  <si>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</si>
  <si>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</si>
  <si>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</si>
  <si>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</si>
  <si>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</si>
  <si>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</si>
  <si>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</si>
  <si>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</si>
  <si>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</si>
  <si>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</si>
  <si>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</si>
  <si>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</si>
  <si>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</si>
  <si>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</si>
  <si>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</si>
  <si>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</si>
  <si>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</si>
  <si>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</si>
  <si>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</si>
  <si>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</si>
  <si>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</si>
  <si>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</si>
  <si>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</si>
  <si>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</si>
  <si>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</si>
  <si>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</si>
  <si>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</si>
  <si>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</si>
  <si>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</si>
  <si>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</si>
  <si>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</si>
  <si>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</si>
  <si>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</si>
  <si>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</si>
  <si>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</si>
  <si>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</si>
  <si>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</si>
  <si>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</si>
  <si>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</si>
  <si>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</si>
  <si>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</si>
  <si>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</si>
  <si>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</si>
  <si>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</si>
  <si>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</si>
  <si>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</si>
  <si>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</si>
  <si>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</si>
  <si>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</si>
  <si>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</si>
  <si>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</si>
  <si>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</si>
  <si>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</si>
  <si>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</si>
  <si>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</si>
  <si>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</si>
  <si>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</si>
  <si>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</si>
  <si>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</si>
  <si>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</si>
  <si>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</si>
  <si>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</si>
  <si>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</si>
  <si>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</si>
  <si>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</si>
  <si>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</si>
  <si>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</si>
  <si>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</si>
  <si>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</si>
  <si>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</si>
  <si>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</si>
  <si>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</si>
  <si>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</si>
  <si>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</si>
  <si>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</si>
  <si>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</si>
  <si>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</si>
  <si>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</si>
  <si>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</si>
  <si>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</si>
  <si>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</si>
  <si>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</si>
  <si>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</si>
  <si>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</si>
  <si>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</si>
  <si>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</si>
  <si>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</si>
  <si>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</si>
  <si>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</si>
  <si>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</si>
  <si>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</si>
  <si>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</si>
  <si>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</si>
  <si>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</si>
  <si>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</si>
  <si>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</si>
  <si>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</si>
  <si>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</si>
  <si>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</si>
  <si>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</si>
  <si>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</si>
  <si>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</si>
  <si>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</si>
  <si>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</si>
  <si>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</si>
  <si>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</si>
  <si>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</si>
  <si>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</si>
  <si>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</si>
  <si>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</si>
  <si>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</si>
  <si>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</si>
  <si>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</si>
  <si>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</si>
  <si>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</si>
  <si>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</si>
  <si>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</si>
  <si>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</si>
  <si>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</si>
  <si>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</si>
  <si>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</si>
  <si>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</si>
  <si>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</si>
  <si>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</si>
  <si>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</si>
  <si>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</si>
  <si>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</si>
  <si>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</si>
  <si>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</si>
  <si>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</si>
  <si>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</si>
  <si>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</si>
  <si>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</si>
  <si>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</si>
  <si>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</si>
  <si>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</si>
  <si>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</si>
  <si>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</si>
  <si>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</si>
  <si>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</si>
  <si>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</si>
  <si>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</si>
  <si>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</si>
  <si>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</si>
  <si>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</si>
  <si>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</si>
  <si>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</si>
  <si>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</si>
  <si>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</si>
  <si>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</si>
  <si>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</si>
  <si>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</si>
  <si>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</si>
  <si>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</si>
  <si>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</si>
  <si>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</si>
  <si>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</si>
  <si>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</si>
  <si>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</si>
  <si>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</si>
  <si>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</si>
  <si>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</si>
  <si>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</si>
  <si>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</si>
  <si>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</si>
  <si>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</si>
  <si>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</si>
  <si>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</si>
  <si>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</si>
  <si>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</si>
  <si>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</si>
  <si>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</si>
  <si>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</si>
  <si>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</si>
  <si>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</si>
  <si>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</si>
  <si>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</si>
  <si>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</si>
  <si>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</si>
  <si>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</si>
  <si>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</si>
  <si>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</si>
  <si>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</si>
  <si>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</si>
  <si>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</si>
  <si>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</si>
  <si>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</si>
  <si>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</si>
  <si>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</si>
  <si>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</si>
  <si>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</si>
  <si>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</si>
  <si>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</si>
  <si>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</si>
  <si>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</si>
  <si>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</si>
  <si>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</si>
  <si>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</si>
  <si>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</si>
  <si>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</si>
  <si>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</si>
  <si>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</si>
  <si>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</si>
  <si>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</si>
  <si>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</si>
  <si>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</si>
  <si>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</si>
  <si>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</si>
  <si>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</si>
  <si>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</si>
  <si>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</si>
  <si>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</si>
  <si>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</si>
  <si>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</si>
  <si>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</si>
  <si>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</si>
  <si>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</si>
  <si>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</si>
  <si>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</si>
  <si>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</si>
  <si>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</si>
  <si>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</si>
  <si>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</si>
  <si>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</si>
  <si>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</si>
  <si>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</si>
  <si>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</si>
  <si>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</si>
  <si>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</si>
  <si>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</si>
  <si>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</si>
  <si>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</si>
  <si>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</si>
  <si>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</si>
  <si>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</si>
  <si>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</si>
  <si>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</si>
  <si>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</si>
  <si>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</si>
  <si>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</si>
  <si>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</si>
  <si>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</si>
  <si>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</si>
  <si>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</si>
  <si>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</si>
  <si>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</si>
  <si>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</si>
  <si>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</si>
  <si>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</si>
  <si>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</si>
  <si>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</si>
  <si>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</si>
  <si>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</si>
  <si>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</si>
  <si>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</si>
  <si>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</si>
  <si>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</si>
  <si>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</si>
  <si>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</si>
  <si>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</si>
  <si>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</si>
  <si>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</si>
  <si>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</si>
  <si>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</si>
  <si>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</si>
  <si>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</si>
  <si>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</si>
  <si>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</si>
  <si>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</si>
  <si>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</si>
  <si>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</si>
  <si>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</si>
  <si>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</si>
  <si>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</si>
  <si>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</si>
  <si>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</si>
  <si>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</si>
  <si>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</si>
  <si>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</si>
  <si>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</si>
  <si>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</si>
  <si>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</si>
  <si>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</si>
  <si>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</si>
  <si>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</si>
  <si>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</si>
  <si>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</si>
  <si>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</si>
  <si>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</si>
  <si>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</si>
  <si>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</si>
  <si>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</si>
  <si>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</si>
  <si>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</si>
  <si>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</si>
  <si>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</si>
  <si>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</si>
  <si>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</si>
  <si>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</si>
  <si>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</si>
  <si>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</si>
  <si>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</si>
  <si>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</si>
  <si>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</si>
  <si>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</si>
  <si>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</si>
  <si>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</si>
  <si>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</si>
  <si>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</si>
  <si>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</si>
  <si>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</si>
  <si>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</si>
  <si>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</si>
  <si>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</si>
  <si>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</si>
  <si>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</si>
  <si>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</si>
  <si>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</si>
  <si>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</si>
  <si>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</si>
  <si>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</si>
  <si>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</si>
  <si>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</si>
  <si>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</si>
  <si>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</si>
  <si>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</si>
  <si>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</si>
  <si>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</si>
  <si>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</si>
  <si>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</si>
  <si>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</si>
  <si>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</si>
  <si>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</si>
  <si>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</si>
  <si>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</si>
  <si>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</si>
  <si>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</si>
  <si>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</si>
  <si>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</si>
  <si>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</si>
  <si>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</si>
  <si>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</si>
  <si>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</si>
  <si>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</si>
  <si>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</si>
  <si>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</si>
  <si>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</si>
  <si>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</si>
  <si>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</si>
  <si>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</si>
  <si>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</si>
  <si>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</si>
  <si>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</si>
  <si>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</si>
  <si>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</si>
  <si>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</si>
  <si>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</si>
  <si>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</si>
  <si>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</si>
  <si>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</si>
  <si>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</si>
  <si>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</si>
  <si>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</si>
  <si>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</si>
  <si>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</si>
  <si>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</si>
  <si>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</si>
  <si>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</si>
  <si>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</si>
  <si>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</si>
  <si>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</si>
  <si>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</si>
  <si>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</si>
  <si>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</si>
  <si>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</si>
  <si>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</si>
  <si>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</si>
  <si>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</si>
  <si>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</si>
  <si>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</si>
  <si>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</si>
  <si>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</si>
  <si>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</si>
  <si>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</si>
  <si>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</si>
  <si>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</si>
  <si>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</si>
  <si>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</si>
  <si>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</si>
  <si>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</si>
  <si>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</si>
  <si>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</si>
  <si>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</si>
  <si>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</si>
  <si>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</si>
  <si>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</si>
  <si>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</si>
  <si>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</si>
  <si>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</si>
  <si>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</si>
  <si>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</si>
  <si>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</si>
  <si>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</si>
  <si>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</si>
  <si>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</si>
  <si>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</si>
  <si>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</si>
  <si>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</si>
  <si>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</si>
  <si>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</si>
  <si>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</si>
  <si>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</si>
  <si>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</si>
  <si>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</si>
  <si>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</si>
  <si>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</si>
  <si>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</si>
  <si>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</si>
  <si>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</si>
  <si>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</si>
  <si>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</si>
  <si>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</si>
  <si>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</si>
  <si>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</si>
  <si>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</si>
  <si>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</si>
  <si>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</si>
  <si>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</si>
  <si>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</si>
  <si>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</si>
  <si>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</si>
  <si>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</si>
  <si>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</si>
  <si>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</si>
  <si>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</si>
  <si>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</si>
  <si>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</si>
  <si>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</si>
  <si>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</si>
  <si>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</si>
  <si>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</si>
  <si>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</si>
  <si>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</si>
  <si>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</si>
  <si>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</si>
  <si>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</si>
  <si>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</si>
  <si>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</si>
  <si>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</si>
  <si>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</si>
  <si>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</si>
  <si>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</si>
  <si>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</si>
  <si>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</si>
  <si>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</si>
  <si>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</si>
  <si>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</si>
  <si>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</si>
  <si>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</si>
  <si>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</si>
  <si>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</si>
  <si>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</si>
  <si>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</si>
  <si>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</si>
  <si>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</si>
  <si>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</si>
  <si>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</si>
  <si>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</si>
  <si>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</si>
  <si>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</si>
  <si>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</si>
  <si>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</si>
  <si>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</si>
  <si>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</si>
  <si>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</si>
  <si>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</si>
  <si>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</si>
  <si>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</si>
  <si>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</si>
  <si>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</si>
  <si>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</si>
  <si>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</si>
  <si>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</si>
  <si>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</si>
  <si>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</si>
  <si>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</si>
  <si>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</si>
  <si>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</si>
  <si>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</si>
  <si>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</si>
  <si>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</si>
  <si>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</si>
  <si>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</si>
  <si>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</si>
  <si>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</si>
  <si>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</si>
  <si>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</si>
  <si>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</si>
  <si>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</si>
  <si>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</si>
  <si>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</si>
  <si>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</si>
  <si>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</si>
  <si>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</si>
  <si>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</si>
  <si>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</si>
  <si>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</si>
  <si>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</si>
  <si>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</si>
  <si>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</si>
  <si>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</si>
  <si>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</si>
  <si>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</si>
  <si>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</si>
  <si>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</si>
  <si>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</si>
  <si>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</si>
  <si>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</si>
  <si>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</si>
  <si>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</si>
  <si>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</si>
  <si>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</si>
  <si>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</si>
  <si>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</si>
  <si>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</si>
  <si>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</si>
  <si>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</si>
  <si>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</si>
  <si>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</si>
  <si>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</si>
  <si>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</si>
  <si>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</si>
  <si>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</si>
  <si>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</si>
  <si>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</si>
  <si>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</si>
  <si>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</si>
  <si>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</si>
  <si>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</si>
  <si>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</si>
  <si>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</si>
  <si>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</si>
  <si>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</si>
  <si>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</si>
  <si>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</si>
  <si>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</si>
  <si>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</si>
  <si>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</si>
  <si>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</si>
  <si>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</si>
  <si>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</si>
  <si>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</si>
  <si>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</si>
  <si>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</si>
  <si>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</si>
  <si>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</si>
  <si>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</si>
  <si>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</si>
  <si>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</si>
  <si>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</si>
  <si>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</si>
  <si>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</si>
  <si>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</si>
  <si>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</si>
  <si>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</si>
  <si>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</si>
  <si>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</si>
  <si>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</si>
  <si>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</si>
  <si>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</si>
  <si>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</si>
  <si>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</si>
  <si>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</si>
  <si>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</si>
  <si>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</si>
  <si>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</si>
  <si>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</si>
  <si>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</si>
  <si>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</si>
  <si>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</si>
  <si>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</si>
  <si>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</si>
  <si>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</si>
  <si>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</si>
  <si>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</si>
  <si>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</si>
  <si>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</si>
  <si>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</si>
  <si>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</si>
  <si>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</si>
  <si>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</si>
  <si>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</si>
  <si>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</si>
  <si>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</si>
  <si>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</si>
  <si>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</si>
  <si>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</si>
  <si>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</si>
  <si>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</si>
  <si>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</si>
  <si>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</si>
  <si>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</si>
  <si>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</si>
  <si>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</si>
  <si>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</si>
  <si>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</si>
  <si>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</si>
  <si>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</si>
  <si>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</si>
  <si>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</si>
  <si>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</si>
  <si>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</si>
  <si>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</si>
  <si>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</si>
  <si>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</si>
  <si>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</si>
  <si>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</si>
  <si>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</si>
  <si>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</si>
  <si>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</si>
  <si>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</si>
  <si>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</si>
  <si>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</si>
  <si>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</si>
  <si>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</si>
  <si>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</si>
  <si>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</si>
  <si>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</si>
  <si>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</si>
  <si>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</si>
  <si>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</si>
  <si>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</si>
  <si>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</si>
  <si>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</si>
  <si>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</si>
  <si>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</si>
  <si>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</si>
  <si>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</si>
  <si>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</si>
  <si>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</si>
  <si>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</si>
  <si>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</si>
  <si>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</si>
  <si>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</si>
  <si>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</si>
  <si>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</si>
  <si>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</si>
  <si>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</si>
  <si>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</si>
  <si>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</si>
  <si>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</si>
  <si>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</si>
  <si>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</si>
  <si>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</si>
  <si>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</si>
  <si>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</si>
  <si>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</si>
  <si>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</si>
  <si>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</si>
  <si>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</si>
  <si>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</si>
  <si>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</si>
  <si>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</si>
  <si>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</si>
  <si>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</si>
  <si>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</si>
  <si>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</si>
  <si>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</si>
  <si>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</si>
  <si>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</si>
  <si>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</si>
  <si>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</si>
  <si>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</si>
  <si>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</si>
  <si>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</si>
  <si>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</si>
  <si>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</si>
  <si>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</si>
  <si>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</si>
  <si>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</si>
  <si>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</si>
  <si>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</si>
  <si>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</si>
  <si>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</si>
  <si>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</si>
  <si>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</si>
  <si>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</si>
  <si>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</si>
  <si>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</si>
  <si>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</si>
  <si>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</si>
  <si>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</si>
  <si>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</si>
  <si>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</si>
  <si>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</si>
  <si>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</si>
  <si>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</si>
  <si>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</si>
  <si>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</si>
  <si>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</si>
  <si>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</si>
  <si>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</si>
  <si>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</si>
  <si>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</si>
  <si>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</si>
  <si>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</si>
  <si>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</si>
  <si>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</si>
  <si>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</si>
  <si>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</si>
  <si>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</si>
  <si>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</si>
  <si>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</si>
  <si>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</si>
  <si>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</si>
  <si>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</si>
  <si>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</si>
  <si>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</si>
  <si>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</si>
  <si>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</si>
  <si>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</si>
  <si>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</si>
  <si>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</si>
  <si>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</si>
  <si>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</si>
  <si>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</si>
  <si>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</si>
  <si>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</si>
  <si>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</si>
  <si>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</si>
  <si>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</si>
  <si>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</si>
  <si>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</si>
  <si>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</si>
  <si>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</si>
  <si>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</si>
  <si>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</si>
  <si>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</si>
  <si>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</si>
  <si>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</si>
  <si>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</si>
  <si>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</si>
  <si>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</si>
  <si>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</si>
  <si>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</si>
  <si>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</si>
  <si>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</si>
  <si>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</si>
  <si>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</si>
  <si>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</si>
  <si>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</si>
  <si>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</si>
  <si>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</si>
  <si>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</si>
  <si>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</si>
  <si>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</si>
  <si>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</si>
  <si>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</si>
  <si>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</si>
  <si>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</si>
  <si>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</si>
  <si>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</si>
  <si>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</si>
  <si>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</si>
  <si>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</si>
  <si>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</si>
  <si>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</si>
  <si>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</si>
  <si>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</si>
  <si>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</si>
  <si>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</si>
  <si>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</si>
  <si>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</si>
  <si>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</si>
  <si>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</si>
  <si>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</si>
  <si>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</si>
  <si>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</si>
  <si>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</si>
  <si>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</si>
  <si>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</si>
  <si>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</si>
  <si>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</si>
  <si>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</si>
  <si>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</si>
  <si>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</si>
  <si>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</si>
  <si>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</si>
  <si>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</si>
  <si>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</si>
  <si>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</si>
  <si>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</si>
  <si>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</si>
  <si>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</si>
  <si>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</si>
  <si>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</si>
  <si>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</si>
  <si>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</si>
  <si>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</si>
  <si>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</si>
  <si>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</si>
  <si>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</si>
  <si>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</si>
  <si>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</si>
  <si>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</si>
  <si>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</si>
  <si>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</si>
  <si>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</si>
  <si>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</si>
  <si>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</si>
  <si>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</si>
  <si>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</si>
  <si>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</si>
  <si>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</si>
  <si>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</si>
  <si>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</si>
  <si>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</si>
  <si>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</si>
  <si>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</si>
  <si>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</si>
  <si>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</si>
  <si>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</si>
  <si>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</si>
  <si>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</si>
  <si>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</si>
  <si>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</si>
  <si>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</si>
  <si>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</si>
  <si>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</si>
  <si>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</si>
  <si>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</si>
  <si>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</si>
  <si>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</si>
  <si>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</si>
  <si>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</si>
  <si>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</si>
  <si>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</si>
  <si>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</si>
  <si>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</si>
  <si>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</si>
  <si>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</si>
  <si>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</si>
  <si>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</si>
  <si>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</si>
  <si>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</si>
  <si>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</si>
  <si>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</si>
  <si>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</si>
  <si>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</si>
  <si>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</si>
  <si>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</si>
  <si>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</si>
  <si>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</si>
  <si>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</si>
  <si>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</si>
  <si>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</si>
  <si>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</si>
  <si>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</si>
  <si>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</si>
  <si>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</si>
  <si>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</si>
  <si>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</si>
  <si>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</si>
  <si>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</si>
  <si>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</si>
  <si>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</si>
  <si>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</si>
  <si>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</si>
  <si>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</si>
  <si>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</si>
  <si>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</si>
  <si>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</si>
  <si>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</si>
  <si>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</si>
  <si>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</si>
  <si>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</si>
  <si>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</si>
  <si>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</si>
  <si>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</si>
  <si>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</si>
  <si>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</si>
  <si>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</si>
  <si>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</si>
  <si>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</si>
  <si>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</si>
  <si>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</si>
  <si>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</si>
  <si>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</si>
  <si>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</si>
  <si>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</si>
  <si>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</si>
  <si>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</si>
  <si>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</si>
  <si>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</si>
  <si>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</si>
  <si>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</si>
  <si>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</si>
  <si>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</si>
  <si>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</si>
  <si>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</si>
  <si>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</si>
  <si>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</si>
  <si>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</si>
  <si>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</si>
  <si>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</si>
  <si>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</si>
  <si>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</si>
  <si>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</si>
  <si>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</si>
  <si>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</si>
  <si>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</si>
  <si>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</si>
  <si>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</si>
  <si>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</si>
  <si>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</si>
  <si>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</si>
  <si>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</si>
  <si>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</si>
  <si>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</si>
  <si>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</si>
  <si>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</si>
  <si>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</si>
  <si>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</si>
  <si>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</si>
  <si>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</si>
  <si>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</si>
  <si>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</si>
  <si>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</si>
  <si>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</si>
  <si>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</si>
  <si>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</si>
  <si>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</si>
  <si>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</si>
  <si>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</si>
  <si>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</si>
  <si>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</si>
  <si>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</si>
  <si>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</si>
  <si>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</si>
  <si>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</si>
  <si>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</si>
  <si>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</si>
  <si>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</si>
  <si>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</si>
  <si>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</si>
  <si>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</si>
  <si>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</si>
  <si>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</si>
  <si>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</si>
  <si>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</si>
  <si>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</si>
  <si>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</si>
  <si>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</si>
  <si>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</si>
  <si>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</si>
  <si>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</si>
  <si>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</si>
  <si>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</si>
  <si>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</si>
  <si>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</si>
  <si>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</si>
  <si>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</si>
  <si>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</si>
  <si>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</si>
  <si>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</si>
  <si>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</si>
  <si>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</si>
  <si>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</si>
  <si>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</si>
  <si>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</si>
  <si>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</si>
  <si>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</si>
  <si>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</si>
  <si>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</si>
  <si>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</si>
  <si>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</si>
  <si>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</si>
  <si>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</si>
  <si>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</si>
  <si>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</si>
  <si>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</si>
  <si>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</si>
  <si>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</si>
  <si>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</si>
  <si>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</si>
  <si>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</si>
  <si>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</si>
  <si>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</si>
  <si>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</si>
  <si>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</si>
  <si>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</si>
  <si>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</si>
  <si>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</si>
  <si>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</si>
  <si>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</si>
  <si>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</si>
  <si>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</si>
  <si>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</si>
  <si>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</si>
  <si>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</si>
  <si>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</si>
  <si>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</si>
  <si>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</si>
  <si>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</si>
  <si>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</si>
  <si>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</si>
  <si>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</si>
  <si>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</si>
  <si>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</si>
  <si>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</si>
  <si>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</si>
  <si>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</si>
  <si>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</si>
  <si>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</si>
  <si>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</si>
  <si>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</si>
  <si>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</si>
  <si>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</si>
  <si>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</si>
  <si>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</si>
  <si>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</si>
  <si>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</si>
  <si>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</si>
  <si>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</si>
  <si>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</si>
  <si>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</si>
  <si>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</si>
  <si>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</si>
  <si>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</si>
  <si>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</si>
  <si>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</si>
  <si>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</si>
  <si>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</si>
  <si>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</si>
  <si>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</si>
  <si>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</si>
  <si>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</si>
  <si>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</si>
  <si>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</si>
  <si>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</si>
  <si>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</si>
  <si>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</si>
  <si>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</si>
  <si>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</si>
  <si>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</si>
  <si>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</si>
  <si>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</si>
  <si>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</si>
  <si>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</si>
  <si>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</si>
  <si>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</si>
  <si>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</si>
  <si>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</si>
  <si>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</si>
  <si>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</si>
  <si>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</si>
  <si>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</si>
  <si>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</si>
  <si>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</si>
  <si>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</si>
  <si>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</si>
  <si>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</si>
  <si>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</si>
  <si>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</si>
  <si>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</si>
  <si>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</si>
  <si>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</si>
  <si>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</si>
  <si>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</si>
  <si>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</si>
  <si>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</si>
  <si>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</si>
  <si>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</si>
  <si>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</si>
  <si>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</si>
  <si>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</si>
  <si>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</si>
  <si>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</si>
  <si>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</si>
  <si>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</si>
  <si>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</si>
  <si>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</si>
  <si>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</si>
  <si>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</si>
  <si>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</si>
  <si>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</si>
  <si>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</si>
  <si>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</si>
  <si>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</si>
  <si>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</si>
  <si>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</si>
  <si>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</si>
  <si>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</si>
  <si>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</si>
  <si>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</si>
  <si>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</si>
  <si>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</si>
  <si>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</si>
  <si>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</si>
  <si>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</si>
  <si>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</si>
  <si>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</si>
  <si>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</si>
  <si>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</si>
  <si>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</si>
  <si>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</si>
  <si>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</si>
  <si>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</si>
  <si>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</si>
  <si>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</si>
  <si>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</si>
  <si>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</si>
  <si>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</si>
  <si>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</si>
  <si>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</si>
  <si>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</si>
  <si>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</si>
  <si>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</si>
  <si>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</si>
  <si>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</si>
  <si>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</si>
  <si>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</si>
  <si>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</si>
  <si>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</si>
  <si>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</si>
  <si>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</si>
  <si>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</si>
  <si>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</si>
  <si>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</si>
  <si>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</si>
  <si>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</si>
  <si>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</si>
  <si>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</si>
  <si>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</si>
  <si>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</si>
  <si>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</si>
  <si>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</si>
  <si>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</si>
  <si>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</si>
  <si>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</si>
  <si>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</si>
  <si>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</si>
  <si>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</si>
  <si>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</si>
  <si>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</si>
  <si>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</si>
  <si>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</si>
  <si>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</si>
  <si>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</si>
  <si>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</si>
  <si>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</si>
  <si>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</si>
  <si>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</si>
  <si>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</si>
  <si>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</si>
  <si>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</si>
  <si>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</si>
  <si>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</si>
  <si>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</si>
  <si>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</si>
  <si>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</si>
  <si>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</si>
  <si>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</si>
  <si>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</si>
  <si>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</si>
  <si>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</si>
  <si>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</si>
  <si>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</si>
  <si>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</si>
  <si>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</si>
  <si>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</si>
  <si>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</si>
  <si>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</si>
  <si>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</si>
  <si>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</si>
  <si>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</si>
  <si>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</si>
  <si>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</si>
  <si>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</si>
  <si>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</si>
  <si>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</si>
  <si>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</si>
  <si>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</si>
  <si>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</si>
  <si>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</si>
  <si>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</si>
  <si>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</si>
  <si>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</si>
  <si>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</si>
  <si>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</si>
  <si>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</si>
  <si>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</si>
  <si>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</si>
  <si>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</si>
  <si>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</si>
  <si>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</si>
  <si>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</si>
  <si>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</si>
  <si>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</si>
  <si>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</si>
  <si>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</si>
  <si>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</si>
  <si>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</si>
  <si>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</si>
  <si>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</si>
  <si>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</si>
  <si>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</si>
  <si>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</si>
  <si>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</si>
  <si>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</si>
  <si>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</si>
  <si>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</si>
  <si>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</si>
  <si>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</si>
  <si>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</si>
  <si>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</si>
  <si>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</si>
  <si>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</si>
  <si>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</si>
  <si>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</si>
  <si>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</si>
  <si>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</si>
  <si>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</si>
  <si>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</si>
  <si>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</si>
  <si>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</si>
  <si>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</si>
  <si>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</si>
  <si>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</si>
  <si>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</si>
  <si>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</si>
  <si>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</si>
  <si>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</si>
  <si>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</si>
  <si>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</si>
  <si>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</si>
  <si>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</si>
  <si>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</si>
  <si>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</si>
  <si>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</si>
  <si>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</si>
  <si>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</si>
  <si>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</si>
  <si>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</si>
  <si>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</si>
  <si>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</si>
  <si>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</si>
  <si>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</si>
  <si>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</si>
  <si>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</si>
  <si>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</si>
  <si>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</si>
  <si>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</si>
  <si>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</si>
  <si>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</si>
  <si>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</si>
  <si>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</si>
  <si>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</si>
  <si>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</si>
  <si>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</si>
  <si>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</si>
  <si>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</si>
  <si>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</si>
  <si>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</si>
  <si>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</si>
  <si>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</si>
  <si>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</si>
  <si>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</si>
  <si>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</si>
  <si>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</si>
  <si>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</si>
  <si>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</si>
  <si>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</si>
  <si>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</si>
  <si>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</si>
  <si>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</si>
  <si>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</si>
  <si>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</si>
  <si>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</si>
  <si>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</si>
  <si>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</si>
  <si>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</si>
  <si>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</si>
  <si>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</si>
  <si>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</si>
  <si>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</si>
  <si>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</si>
  <si>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</si>
  <si>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</si>
  <si>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</si>
  <si>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</si>
  <si>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</si>
  <si>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</si>
  <si>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</si>
  <si>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</si>
  <si>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</si>
  <si>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</si>
  <si>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</si>
  <si>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</si>
  <si>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</si>
  <si>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</si>
  <si>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</si>
  <si>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</si>
  <si>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</si>
  <si>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</si>
  <si>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</si>
  <si>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</si>
  <si>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</si>
  <si>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</si>
  <si>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</si>
  <si>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</si>
  <si>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</si>
  <si>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</si>
  <si>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</si>
  <si>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</si>
  <si>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</si>
  <si>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</si>
  <si>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</si>
  <si>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</si>
  <si>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</si>
  <si>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</si>
  <si>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</si>
  <si>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</si>
  <si>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</si>
  <si>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</si>
  <si>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</si>
  <si>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</si>
  <si>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</si>
  <si>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</si>
  <si>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</si>
  <si>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</si>
  <si>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</si>
  <si>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</si>
  <si>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</si>
  <si>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</si>
  <si>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</si>
  <si>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</si>
  <si>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</si>
  <si>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</si>
  <si>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</si>
  <si>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</si>
  <si>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</si>
  <si>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</si>
  <si>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</si>
  <si>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</si>
  <si>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</si>
  <si>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</si>
  <si>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</si>
  <si>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</si>
  <si>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</si>
  <si>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</si>
  <si>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</si>
  <si>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</si>
  <si>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</si>
  <si>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</si>
  <si>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</si>
  <si>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</si>
  <si>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</si>
  <si>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</si>
  <si>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</si>
  <si>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</si>
  <si>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</si>
  <si>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</si>
  <si>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</si>
  <si>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</si>
  <si>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</si>
  <si>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</si>
  <si>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</si>
  <si>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</si>
  <si>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</si>
  <si>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</si>
  <si>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</si>
  <si>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</si>
  <si>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</si>
  <si>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</si>
  <si>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</si>
  <si>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</si>
  <si>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</si>
  <si>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</si>
  <si>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</si>
  <si>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</si>
  <si>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</si>
  <si>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</si>
  <si>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</si>
  <si>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</si>
  <si>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</si>
  <si>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</si>
  <si>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</si>
  <si>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</si>
  <si>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</si>
  <si>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</si>
  <si>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</si>
  <si>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</si>
  <si>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</si>
  <si>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</si>
  <si>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</si>
  <si>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</si>
  <si>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</si>
  <si>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</si>
  <si>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</si>
  <si>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</si>
  <si>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</si>
  <si>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</si>
  <si>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</si>
  <si>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</si>
  <si>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</si>
  <si>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</si>
  <si>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</si>
  <si>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</si>
  <si>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</si>
  <si>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</si>
  <si>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</si>
  <si>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</si>
  <si>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</si>
  <si>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</si>
  <si>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</si>
  <si>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</si>
  <si>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</si>
  <si>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</si>
  <si>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</si>
  <si>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</si>
  <si>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</si>
  <si>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</si>
  <si>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</si>
  <si>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</si>
  <si>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</si>
  <si>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</si>
  <si>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</si>
  <si>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</si>
  <si>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</si>
  <si>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</si>
  <si>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</si>
  <si>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</si>
  <si>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</si>
  <si>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</si>
  <si>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</si>
  <si>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</si>
  <si>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</si>
  <si>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</si>
  <si>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</si>
  <si>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</si>
  <si>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</si>
  <si>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</si>
  <si>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</si>
  <si>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</si>
  <si>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</si>
  <si>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</si>
  <si>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</si>
  <si>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</si>
  <si>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</si>
  <si>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</si>
  <si>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</si>
  <si>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</si>
  <si>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</si>
  <si>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</si>
  <si>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</si>
  <si>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</si>
  <si>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</si>
  <si>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</si>
  <si>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</si>
  <si>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</si>
  <si>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</si>
  <si>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</si>
  <si>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</si>
  <si>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</si>
  <si>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</si>
  <si>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</si>
  <si>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</si>
  <si>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</si>
  <si>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</si>
  <si>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</si>
  <si>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</si>
  <si>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</si>
  <si>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</si>
  <si>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</si>
  <si>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</si>
  <si>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</si>
  <si>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</si>
  <si>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</si>
  <si>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</si>
  <si>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</si>
  <si>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</si>
  <si>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</si>
  <si>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</si>
  <si>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</si>
  <si>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</si>
  <si>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</si>
  <si>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</si>
  <si>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</si>
  <si>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</si>
  <si>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</si>
  <si>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</si>
  <si>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</si>
  <si>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</si>
  <si>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</si>
  <si>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</si>
  <si>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</si>
  <si>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</si>
  <si>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</si>
  <si>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</si>
  <si>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</si>
  <si>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</si>
  <si>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</si>
  <si>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</si>
  <si>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</si>
  <si>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</si>
  <si>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</si>
  <si>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</si>
  <si>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</si>
  <si>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</si>
  <si>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</si>
  <si>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</si>
  <si>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</si>
  <si>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</si>
  <si>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</si>
  <si>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</si>
  <si>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</si>
  <si>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</si>
  <si>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</si>
  <si>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</si>
  <si>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</si>
  <si>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</si>
  <si>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</si>
  <si>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</si>
  <si>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</si>
  <si>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</si>
  <si>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</si>
  <si>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</si>
  <si>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</si>
  <si>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</si>
  <si>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</si>
  <si>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</si>
  <si>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</si>
  <si>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</si>
  <si>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</si>
  <si>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</si>
  <si>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</si>
  <si>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</si>
  <si>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</si>
  <si>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</si>
  <si>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</si>
  <si>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</si>
  <si>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</si>
  <si>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</si>
  <si>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</si>
  <si>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</si>
  <si>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</si>
  <si>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</si>
  <si>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</si>
  <si>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</si>
  <si>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</si>
  <si>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</si>
  <si>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</si>
  <si>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</si>
  <si>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</si>
  <si>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</si>
  <si>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</si>
  <si>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</si>
  <si>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</si>
  <si>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</si>
  <si>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</si>
  <si>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</si>
  <si>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</si>
  <si>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</si>
  <si>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</si>
  <si>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</si>
  <si>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</si>
  <si>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</si>
  <si>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</si>
  <si>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</si>
  <si>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</si>
  <si>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</si>
  <si>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</si>
  <si>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</si>
  <si>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</si>
  <si>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</si>
  <si>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</si>
  <si>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</si>
  <si>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</si>
  <si>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</si>
  <si>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</si>
  <si>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</si>
  <si>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</si>
  <si>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</si>
  <si>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</si>
  <si>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</si>
  <si>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</si>
  <si>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</si>
  <si>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</si>
  <si>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</si>
  <si>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</si>
  <si>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</si>
  <si>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</si>
  <si>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</si>
  <si>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</si>
  <si>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</si>
  <si>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</si>
  <si>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</si>
  <si>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</si>
  <si>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</si>
  <si>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</si>
  <si>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</si>
  <si>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</si>
  <si>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</si>
  <si>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</si>
  <si>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</si>
  <si>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</si>
  <si>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</si>
  <si>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</si>
  <si>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</si>
  <si>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</si>
  <si>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</si>
  <si>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</si>
  <si>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</si>
  <si>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</si>
  <si>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</si>
  <si>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</si>
  <si>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</si>
  <si>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</si>
  <si>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</si>
  <si>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</si>
  <si>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</si>
  <si>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</si>
  <si>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</si>
  <si>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</si>
  <si>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</si>
  <si>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</si>
  <si>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</si>
  <si>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</si>
  <si>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</si>
  <si>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</si>
  <si>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</si>
  <si>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</si>
  <si>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</si>
  <si>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</si>
  <si>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</si>
  <si>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</si>
  <si>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</si>
  <si>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</si>
  <si>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</si>
  <si>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</si>
  <si>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</si>
  <si>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</si>
  <si>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</si>
  <si>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</si>
  <si>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</si>
  <si>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</si>
  <si>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</si>
  <si>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</si>
  <si>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</si>
  <si>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</si>
  <si>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</si>
  <si>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</si>
  <si>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</si>
  <si>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</si>
  <si>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</si>
  <si>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</si>
  <si>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</si>
  <si>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</si>
  <si>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</si>
  <si>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</si>
  <si>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</si>
  <si>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</si>
  <si>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</si>
  <si>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</si>
  <si>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</si>
  <si>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</si>
  <si>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</si>
  <si>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</si>
  <si>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</si>
  <si>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</si>
  <si>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</si>
  <si>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</si>
  <si>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</si>
  <si>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</si>
  <si>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</si>
  <si>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</si>
  <si>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</si>
  <si>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</si>
  <si>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</si>
  <si>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</si>
  <si>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</si>
  <si>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</si>
  <si>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</si>
  <si>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</si>
  <si>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</si>
  <si>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</si>
  <si>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</si>
  <si>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</si>
  <si>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</si>
  <si>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</si>
  <si>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</si>
  <si>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</si>
  <si>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</si>
  <si>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</si>
  <si>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</si>
  <si>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</si>
  <si>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</si>
  <si>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</si>
  <si>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</si>
  <si>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</si>
  <si>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</si>
  <si>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</si>
  <si>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</si>
  <si>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</si>
  <si>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</si>
  <si>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</si>
  <si>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</si>
  <si>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</si>
  <si>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</si>
  <si>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</si>
  <si>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</si>
  <si>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</si>
  <si>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</si>
  <si>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</si>
  <si>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</si>
  <si>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</si>
  <si>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</si>
  <si>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</si>
  <si>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</si>
  <si>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</si>
  <si>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</si>
  <si>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</si>
  <si>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</si>
  <si>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</si>
  <si>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</si>
  <si>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</si>
  <si>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</si>
  <si>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</si>
  <si>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</si>
  <si>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</si>
  <si>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</si>
  <si>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</si>
  <si>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</si>
  <si>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</si>
  <si>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</si>
  <si>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</si>
  <si>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</si>
  <si>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</si>
  <si>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</si>
  <si>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</si>
  <si>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</si>
  <si>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</si>
  <si>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</si>
  <si>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</si>
  <si>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</si>
  <si>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</si>
  <si>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</si>
  <si>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</si>
  <si>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</si>
  <si>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</si>
  <si>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</si>
  <si>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</si>
  <si>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</si>
  <si>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</si>
  <si>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</si>
  <si>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</si>
  <si>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</si>
  <si>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</si>
  <si>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</si>
  <si>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</si>
  <si>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</si>
  <si>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</si>
  <si>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</si>
  <si>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</si>
  <si>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</si>
  <si>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</si>
  <si>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</si>
  <si>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</si>
  <si>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</si>
  <si>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</si>
  <si>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</si>
  <si>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</si>
  <si>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</si>
  <si>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</si>
  <si>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</si>
  <si>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</si>
  <si>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</si>
  <si>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</si>
  <si>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</si>
  <si>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</si>
  <si>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</si>
  <si>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</si>
  <si>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</si>
  <si>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</si>
  <si>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</si>
  <si>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</si>
  <si>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</si>
  <si>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</si>
  <si>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</si>
  <si>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</si>
  <si>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</si>
  <si>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</si>
  <si>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</si>
  <si>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</si>
  <si>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</si>
  <si>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</si>
  <si>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</si>
  <si>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</si>
  <si>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</si>
  <si>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</si>
  <si>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</si>
  <si>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</si>
  <si>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</si>
  <si>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</si>
  <si>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</si>
  <si>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</si>
  <si>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</si>
  <si>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</si>
  <si>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</si>
  <si>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</si>
  <si>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</si>
  <si>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</si>
  <si>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</si>
  <si>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</si>
  <si>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</si>
  <si>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</si>
  <si>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</si>
  <si>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</si>
  <si>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</si>
  <si>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</si>
  <si>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</si>
  <si>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</si>
  <si>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</si>
  <si>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</si>
  <si>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</si>
  <si>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</si>
  <si>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</si>
  <si>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</si>
  <si>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</si>
  <si>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</si>
  <si>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</si>
  <si>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</si>
  <si>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</si>
  <si>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</si>
  <si>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</si>
  <si>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</si>
  <si>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</si>
  <si>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</si>
  <si>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</si>
  <si>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</si>
  <si>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</si>
  <si>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</si>
  <si>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</si>
  <si>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</si>
  <si>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</si>
  <si>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</si>
  <si>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</si>
  <si>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</si>
  <si>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</si>
  <si>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</si>
  <si>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</si>
  <si>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</si>
  <si>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</si>
  <si>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</si>
  <si>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</si>
  <si>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</si>
  <si>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</si>
  <si>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</si>
  <si>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</si>
  <si>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</si>
  <si>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</si>
  <si>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</si>
  <si>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</si>
  <si>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</si>
  <si>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</si>
  <si>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</si>
  <si>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</si>
  <si>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</si>
  <si>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</si>
  <si>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</si>
  <si>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</si>
  <si>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</si>
  <si>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</si>
  <si>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</si>
  <si>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</si>
  <si>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</si>
  <si>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</si>
  <si>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</si>
  <si>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</si>
  <si>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</si>
  <si>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</si>
  <si>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</si>
  <si>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</si>
  <si>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</si>
  <si>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</si>
  <si>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</si>
  <si>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</si>
  <si>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</si>
  <si>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</si>
  <si>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</si>
  <si>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</si>
  <si>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</si>
  <si>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</si>
  <si>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</si>
  <si>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</si>
  <si>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</si>
  <si>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</si>
  <si>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</si>
  <si>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</si>
  <si>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</si>
  <si>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</si>
  <si>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</si>
  <si>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</si>
  <si>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</si>
  <si>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</si>
  <si>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</si>
  <si>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</si>
  <si>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</si>
  <si>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</si>
  <si>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</si>
  <si>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</si>
  <si>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</si>
  <si>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</si>
  <si>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</si>
  <si>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</si>
  <si>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</si>
  <si>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</si>
  <si>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</si>
  <si>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</si>
  <si>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</si>
  <si>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</si>
  <si>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</si>
  <si>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</si>
  <si>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</si>
  <si>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</si>
  <si>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</si>
  <si>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</si>
  <si>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</si>
  <si>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</si>
  <si>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</si>
  <si>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</si>
  <si>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</si>
  <si>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</si>
  <si>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</si>
  <si>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</si>
  <si>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</si>
  <si>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</si>
  <si>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</si>
  <si>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</si>
  <si>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</si>
  <si>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</si>
  <si>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</si>
  <si>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</si>
  <si>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</si>
  <si>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</si>
  <si>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</si>
  <si>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</si>
  <si>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</si>
  <si>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</si>
  <si>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</si>
  <si>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</si>
  <si>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</si>
  <si>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</si>
  <si>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</si>
  <si>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</si>
  <si>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</si>
  <si>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</si>
  <si>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</si>
  <si>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</si>
  <si>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</si>
  <si>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</si>
  <si>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</si>
  <si>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</si>
  <si>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</si>
  <si>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</si>
  <si>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</si>
  <si>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</si>
  <si>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profit</t>
  </si>
  <si>
    <t>Sum of Quantity</t>
  </si>
  <si>
    <t>Count of Order ID</t>
  </si>
  <si>
    <t>Sum of Profit_Mirgib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</si>
</sst>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 \K"/>
    <numFmt numFmtId="166" formatCode="&quot;£&quot;#,##0.00"/>
    <numFmt numFmtId="167" formatCode="&quot;#&quot;\ 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5" tint="0.59999389629810485"/>
      <name val="Calibri"/>
      <family val="2"/>
      <scheme val="minor"/>
    </font>
    <font>
      <sz val="11"/>
      <color theme="1"/>
      <name val="Arial Black"/>
      <family val="2"/>
    </font>
  </fonts>
  <fills count="3">
    <fill>
      <patternFill patternType="none"/>
    </fill>
    <fill>
      <patternFill patternType="gray125"/>
    </fill>
    <fill>
      <patternFill patternType="solid">
        <fgColor theme="5" tint="0.59999389629810485"/>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6" fillId="2" borderId="0" xfId="0" applyFont="1" applyFill="1" applyAlignment="1"/>
    <xf numFmtId="0" fontId="0" fillId="2" borderId="0" xfId="0" applyFont="1" applyFill="1" applyAlignment="1"/>
    <xf numFmtId="164" fontId="7" fillId="0" borderId="0" xfId="0" applyNumberFormat="1" applyFont="1" applyAlignment="1"/>
  </cellXfs>
  <cellStyles count="2">
    <cellStyle name="Normal" xfId="0" builtinId="0"/>
    <cellStyle name="Percent" xfId="1" builtinId="5"/>
  </cellStyles>
  <dxfs count="4">
    <dxf>
      <numFmt numFmtId="165" formatCode="&quot;£&quot;0.00,\ \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1383.0498999999995</c:v>
                </c:pt>
                <c:pt idx="1">
                  <c:v>58.142000000000003</c:v>
                </c:pt>
                <c:pt idx="2">
                  <c:v>-431.59890000000235</c:v>
                </c:pt>
                <c:pt idx="3">
                  <c:v>940.37670000000014</c:v>
                </c:pt>
                <c:pt idx="4">
                  <c:v>-23.708800000000011</c:v>
                </c:pt>
                <c:pt idx="5">
                  <c:v>1422.7431000000004</c:v>
                </c:pt>
                <c:pt idx="6">
                  <c:v>77.090199999999982</c:v>
                </c:pt>
                <c:pt idx="7">
                  <c:v>914.8689999999998</c:v>
                </c:pt>
                <c:pt idx="8">
                  <c:v>964.08009999999933</c:v>
                </c:pt>
                <c:pt idx="9">
                  <c:v>314.49270000000001</c:v>
                </c:pt>
                <c:pt idx="10">
                  <c:v>3473.5128</c:v>
                </c:pt>
                <c:pt idx="11">
                  <c:v>2617.7979999999998</c:v>
                </c:pt>
              </c:numCache>
            </c:numRef>
          </c:val>
          <c:extLst>
            <c:ext xmlns:c16="http://schemas.microsoft.com/office/drawing/2014/chart" uri="{C3380CC4-5D6E-409C-BE32-E72D297353CC}">
              <c16:uniqueId val="{00000001-7C03-43F4-A84F-26D8DEE2E03B}"/>
            </c:ext>
          </c:extLst>
        </c:ser>
        <c:dLbls>
          <c:showLegendKey val="0"/>
          <c:showVal val="0"/>
          <c:showCatName val="0"/>
          <c:showSerName val="0"/>
          <c:showPercent val="0"/>
          <c:showBubbleSize val="0"/>
        </c:dLbls>
        <c:axId val="469359215"/>
        <c:axId val="5768244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5607.5499999999993</c:v>
                </c:pt>
                <c:pt idx="1">
                  <c:v>168.37</c:v>
                </c:pt>
                <c:pt idx="2">
                  <c:v>32714.905999999999</c:v>
                </c:pt>
                <c:pt idx="3">
                  <c:v>5055.0039999999999</c:v>
                </c:pt>
                <c:pt idx="4">
                  <c:v>1687.1240000000003</c:v>
                </c:pt>
                <c:pt idx="5">
                  <c:v>4700.4660000000003</c:v>
                </c:pt>
                <c:pt idx="6">
                  <c:v>3715.6649999999995</c:v>
                </c:pt>
                <c:pt idx="7">
                  <c:v>4242.4310000000005</c:v>
                </c:pt>
                <c:pt idx="8">
                  <c:v>6578.9558000000006</c:v>
                </c:pt>
                <c:pt idx="9">
                  <c:v>2569.018</c:v>
                </c:pt>
                <c:pt idx="10">
                  <c:v>11062.243999999999</c:v>
                </c:pt>
                <c:pt idx="11">
                  <c:v>11614.077999999996</c:v>
                </c:pt>
              </c:numCache>
            </c:numRef>
          </c:val>
          <c:extLst>
            <c:ext xmlns:c16="http://schemas.microsoft.com/office/drawing/2014/chart" uri="{C3380CC4-5D6E-409C-BE32-E72D297353CC}">
              <c16:uniqueId val="{00000000-7C03-43F4-A84F-26D8DEE2E03B}"/>
            </c:ext>
          </c:extLst>
        </c:ser>
        <c:dLbls>
          <c:showLegendKey val="0"/>
          <c:showVal val="0"/>
          <c:showCatName val="0"/>
          <c:showSerName val="0"/>
          <c:showPercent val="0"/>
          <c:showBubbleSize val="0"/>
        </c:dLbls>
        <c:gapWidth val="219"/>
        <c:overlap val="-27"/>
        <c:axId val="586676719"/>
        <c:axId val="576823231"/>
      </c:barChart>
      <c:catAx>
        <c:axId val="58667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823231"/>
        <c:crosses val="autoZero"/>
        <c:auto val="1"/>
        <c:lblAlgn val="ctr"/>
        <c:lblOffset val="100"/>
        <c:noMultiLvlLbl val="0"/>
      </c:catAx>
      <c:valAx>
        <c:axId val="5768232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676719"/>
        <c:crosses val="autoZero"/>
        <c:crossBetween val="between"/>
      </c:valAx>
      <c:valAx>
        <c:axId val="576824479"/>
        <c:scaling>
          <c:orientation val="minMax"/>
        </c:scaling>
        <c:delete val="0"/>
        <c:axPos val="r"/>
        <c:numFmt formatCode="&quot;£&quot;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359215"/>
        <c:crosses val="max"/>
        <c:crossBetween val="between"/>
      </c:valAx>
      <c:catAx>
        <c:axId val="469359215"/>
        <c:scaling>
          <c:orientation val="minMax"/>
        </c:scaling>
        <c:delete val="1"/>
        <c:axPos val="b"/>
        <c:numFmt formatCode="General" sourceLinked="1"/>
        <c:majorTickMark val="out"/>
        <c:minorTickMark val="none"/>
        <c:tickLblPos val="nextTo"/>
        <c:crossAx val="5768244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8C-49D5-8B07-92AFE0F458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8C-49D5-8B07-92AFE0F458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8C-49D5-8B07-92AFE0F458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0.29015626429409391</c:v>
                </c:pt>
                <c:pt idx="1">
                  <c:v>0.20521915402207841</c:v>
                </c:pt>
                <c:pt idx="2">
                  <c:v>0.50462458168382751</c:v>
                </c:pt>
              </c:numCache>
            </c:numRef>
          </c:val>
          <c:extLst>
            <c:ext xmlns:c16="http://schemas.microsoft.com/office/drawing/2014/chart" uri="{C3380CC4-5D6E-409C-BE32-E72D297353CC}">
              <c16:uniqueId val="{00000000-7F73-4407-B1D7-189E9B95E9D4}"/>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Tables</c:v>
                </c:pt>
                <c:pt idx="1">
                  <c:v>Storage</c:v>
                </c:pt>
                <c:pt idx="2">
                  <c:v>Phones</c:v>
                </c:pt>
                <c:pt idx="3">
                  <c:v>Chairs</c:v>
                </c:pt>
                <c:pt idx="4">
                  <c:v>Machines</c:v>
                </c:pt>
              </c:strCache>
            </c:strRef>
          </c:cat>
          <c:val>
            <c:numRef>
              <c:f>'Top5'!$B$4:$B$9</c:f>
              <c:numCache>
                <c:formatCode>General</c:formatCode>
                <c:ptCount val="5"/>
                <c:pt idx="0">
                  <c:v>6264.0390000000007</c:v>
                </c:pt>
                <c:pt idx="1">
                  <c:v>7478.4880000000003</c:v>
                </c:pt>
                <c:pt idx="2">
                  <c:v>9872.0720000000001</c:v>
                </c:pt>
                <c:pt idx="3">
                  <c:v>15041.157999999996</c:v>
                </c:pt>
                <c:pt idx="4">
                  <c:v>29376.628000000001</c:v>
                </c:pt>
              </c:numCache>
            </c:numRef>
          </c:val>
          <c:extLst>
            <c:ext xmlns:c16="http://schemas.microsoft.com/office/drawing/2014/chart" uri="{C3380CC4-5D6E-409C-BE32-E72D297353CC}">
              <c16:uniqueId val="{00000000-A185-47B0-B2A6-AB88AF0D23C9}"/>
            </c:ext>
          </c:extLst>
        </c:ser>
        <c:dLbls>
          <c:showLegendKey val="0"/>
          <c:showVal val="0"/>
          <c:showCatName val="0"/>
          <c:showSerName val="0"/>
          <c:showPercent val="0"/>
          <c:showBubbleSize val="0"/>
        </c:dLbls>
        <c:gapWidth val="182"/>
        <c:axId val="585980303"/>
        <c:axId val="610502719"/>
      </c:barChart>
      <c:catAx>
        <c:axId val="58598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502719"/>
        <c:crosses val="autoZero"/>
        <c:auto val="1"/>
        <c:lblAlgn val="ctr"/>
        <c:lblOffset val="100"/>
        <c:noMultiLvlLbl val="0"/>
      </c:catAx>
      <c:valAx>
        <c:axId val="610502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8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17</c:v>
                </c:pt>
                <c:pt idx="1">
                  <c:v>7</c:v>
                </c:pt>
                <c:pt idx="2">
                  <c:v>30</c:v>
                </c:pt>
                <c:pt idx="3">
                  <c:v>27</c:v>
                </c:pt>
                <c:pt idx="4">
                  <c:v>14</c:v>
                </c:pt>
                <c:pt idx="5">
                  <c:v>16</c:v>
                </c:pt>
                <c:pt idx="6">
                  <c:v>26</c:v>
                </c:pt>
                <c:pt idx="7">
                  <c:v>24</c:v>
                </c:pt>
                <c:pt idx="8">
                  <c:v>47</c:v>
                </c:pt>
                <c:pt idx="9">
                  <c:v>24</c:v>
                </c:pt>
                <c:pt idx="10">
                  <c:v>45</c:v>
                </c:pt>
                <c:pt idx="11">
                  <c:v>35</c:v>
                </c:pt>
              </c:numCache>
            </c:numRef>
          </c:val>
          <c:smooth val="0"/>
          <c:extLst>
            <c:ext xmlns:c16="http://schemas.microsoft.com/office/drawing/2014/chart" uri="{C3380CC4-5D6E-409C-BE32-E72D297353CC}">
              <c16:uniqueId val="{00000001-F971-47A5-B2BA-BE30936DCDDC}"/>
            </c:ext>
          </c:extLst>
        </c:ser>
        <c:dLbls>
          <c:showLegendKey val="0"/>
          <c:showVal val="0"/>
          <c:showCatName val="0"/>
          <c:showSerName val="0"/>
          <c:showPercent val="0"/>
          <c:showBubbleSize val="0"/>
        </c:dLbls>
        <c:smooth val="0"/>
        <c:axId val="1661898127"/>
        <c:axId val="611238255"/>
      </c:lineChart>
      <c:catAx>
        <c:axId val="1661898127"/>
        <c:scaling>
          <c:orientation val="minMax"/>
        </c:scaling>
        <c:delete val="1"/>
        <c:axPos val="b"/>
        <c:numFmt formatCode="General" sourceLinked="1"/>
        <c:majorTickMark val="none"/>
        <c:minorTickMark val="none"/>
        <c:tickLblPos val="nextTo"/>
        <c:crossAx val="611238255"/>
        <c:crosses val="autoZero"/>
        <c:auto val="1"/>
        <c:lblAlgn val="ctr"/>
        <c:lblOffset val="100"/>
        <c:noMultiLvlLbl val="0"/>
      </c:catAx>
      <c:valAx>
        <c:axId val="611238255"/>
        <c:scaling>
          <c:orientation val="minMax"/>
        </c:scaling>
        <c:delete val="1"/>
        <c:axPos val="l"/>
        <c:numFmt formatCode="General" sourceLinked="1"/>
        <c:majorTickMark val="none"/>
        <c:minorTickMark val="none"/>
        <c:tickLblPos val="nextTo"/>
        <c:crossAx val="166189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5277777777777779"/>
          <c:y val="0.4731182795698925"/>
          <c:w val="0.84722222222222221"/>
          <c:h val="0.5268817204301075"/>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0.24664067195120859</c:v>
                </c:pt>
                <c:pt idx="1">
                  <c:v>0.34532280097404527</c:v>
                </c:pt>
                <c:pt idx="2">
                  <c:v>-1.319272933261683E-2</c:v>
                </c:pt>
                <c:pt idx="3">
                  <c:v>0.18602887356765696</c:v>
                </c:pt>
                <c:pt idx="4">
                  <c:v>-1.4052790429156367E-2</c:v>
                </c:pt>
                <c:pt idx="5">
                  <c:v>0.30268128734470162</c:v>
                </c:pt>
                <c:pt idx="6">
                  <c:v>2.0747349397752485E-2</c:v>
                </c:pt>
                <c:pt idx="7">
                  <c:v>0.21564734936172203</c:v>
                </c:pt>
                <c:pt idx="8">
                  <c:v>0.14653998739435203</c:v>
                </c:pt>
                <c:pt idx="9">
                  <c:v>0.12241747624967984</c:v>
                </c:pt>
                <c:pt idx="10">
                  <c:v>0.31399712391084489</c:v>
                </c:pt>
                <c:pt idx="11">
                  <c:v>0.22539869286223158</c:v>
                </c:pt>
              </c:numCache>
            </c:numRef>
          </c:val>
          <c:smooth val="0"/>
          <c:extLst>
            <c:ext xmlns:c16="http://schemas.microsoft.com/office/drawing/2014/chart" uri="{C3380CC4-5D6E-409C-BE32-E72D297353CC}">
              <c16:uniqueId val="{00000000-D8D5-4553-BD3B-8B355D91D325}"/>
            </c:ext>
          </c:extLst>
        </c:ser>
        <c:dLbls>
          <c:showLegendKey val="0"/>
          <c:showVal val="0"/>
          <c:showCatName val="0"/>
          <c:showSerName val="0"/>
          <c:showPercent val="0"/>
          <c:showBubbleSize val="0"/>
        </c:dLbls>
        <c:smooth val="0"/>
        <c:axId val="1670634399"/>
        <c:axId val="610511039"/>
      </c:lineChart>
      <c:catAx>
        <c:axId val="1670634399"/>
        <c:scaling>
          <c:orientation val="minMax"/>
        </c:scaling>
        <c:delete val="1"/>
        <c:axPos val="b"/>
        <c:numFmt formatCode="General" sourceLinked="1"/>
        <c:majorTickMark val="none"/>
        <c:minorTickMark val="none"/>
        <c:tickLblPos val="nextTo"/>
        <c:crossAx val="610511039"/>
        <c:crosses val="autoZero"/>
        <c:auto val="1"/>
        <c:lblAlgn val="ctr"/>
        <c:lblOffset val="100"/>
        <c:noMultiLvlLbl val="0"/>
      </c:catAx>
      <c:valAx>
        <c:axId val="610511039"/>
        <c:scaling>
          <c:orientation val="minMax"/>
        </c:scaling>
        <c:delete val="1"/>
        <c:axPos val="l"/>
        <c:numFmt formatCode="General" sourceLinked="1"/>
        <c:majorTickMark val="none"/>
        <c:minorTickMark val="none"/>
        <c:tickLblPos val="nextTo"/>
        <c:crossAx val="167063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5607.5499999999993</c:v>
                </c:pt>
                <c:pt idx="1">
                  <c:v>168.37</c:v>
                </c:pt>
                <c:pt idx="2">
                  <c:v>32714.905999999999</c:v>
                </c:pt>
                <c:pt idx="3">
                  <c:v>5055.0039999999999</c:v>
                </c:pt>
                <c:pt idx="4">
                  <c:v>1687.1240000000003</c:v>
                </c:pt>
                <c:pt idx="5">
                  <c:v>4700.4660000000003</c:v>
                </c:pt>
                <c:pt idx="6">
                  <c:v>3715.6649999999995</c:v>
                </c:pt>
                <c:pt idx="7">
                  <c:v>4242.4310000000005</c:v>
                </c:pt>
                <c:pt idx="8">
                  <c:v>6578.9558000000006</c:v>
                </c:pt>
                <c:pt idx="9">
                  <c:v>2569.018</c:v>
                </c:pt>
                <c:pt idx="10">
                  <c:v>11062.243999999999</c:v>
                </c:pt>
                <c:pt idx="11">
                  <c:v>11614.077999999996</c:v>
                </c:pt>
              </c:numCache>
            </c:numRef>
          </c:val>
          <c:smooth val="0"/>
          <c:extLst>
            <c:ext xmlns:c16="http://schemas.microsoft.com/office/drawing/2014/chart" uri="{C3380CC4-5D6E-409C-BE32-E72D297353CC}">
              <c16:uniqueId val="{00000000-63AB-4513-8B60-F713B85EB00F}"/>
            </c:ext>
          </c:extLst>
        </c:ser>
        <c:dLbls>
          <c:showLegendKey val="0"/>
          <c:showVal val="0"/>
          <c:showCatName val="0"/>
          <c:showSerName val="0"/>
          <c:showPercent val="0"/>
          <c:showBubbleSize val="0"/>
        </c:dLbls>
        <c:smooth val="0"/>
        <c:axId val="1554251472"/>
        <c:axId val="1762570000"/>
      </c:lineChart>
      <c:catAx>
        <c:axId val="1554251472"/>
        <c:scaling>
          <c:orientation val="minMax"/>
        </c:scaling>
        <c:delete val="1"/>
        <c:axPos val="b"/>
        <c:numFmt formatCode="General" sourceLinked="1"/>
        <c:majorTickMark val="none"/>
        <c:minorTickMark val="none"/>
        <c:tickLblPos val="nextTo"/>
        <c:crossAx val="1762570000"/>
        <c:crosses val="autoZero"/>
        <c:auto val="1"/>
        <c:lblAlgn val="ctr"/>
        <c:lblOffset val="100"/>
        <c:noMultiLvlLbl val="0"/>
      </c:catAx>
      <c:valAx>
        <c:axId val="1762570000"/>
        <c:scaling>
          <c:orientation val="minMax"/>
        </c:scaling>
        <c:delete val="1"/>
        <c:axPos val="l"/>
        <c:numFmt formatCode="General" sourceLinked="1"/>
        <c:majorTickMark val="none"/>
        <c:minorTickMark val="none"/>
        <c:tickLblPos val="nextTo"/>
        <c:crossAx val="155425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1383.0498999999995</c:v>
                </c:pt>
                <c:pt idx="1">
                  <c:v>58.142000000000003</c:v>
                </c:pt>
                <c:pt idx="2">
                  <c:v>-431.59890000000235</c:v>
                </c:pt>
                <c:pt idx="3">
                  <c:v>940.37670000000014</c:v>
                </c:pt>
                <c:pt idx="4">
                  <c:v>-23.708800000000011</c:v>
                </c:pt>
                <c:pt idx="5">
                  <c:v>1422.7431000000004</c:v>
                </c:pt>
                <c:pt idx="6">
                  <c:v>77.090199999999982</c:v>
                </c:pt>
                <c:pt idx="7">
                  <c:v>914.8689999999998</c:v>
                </c:pt>
                <c:pt idx="8">
                  <c:v>964.08009999999933</c:v>
                </c:pt>
                <c:pt idx="9">
                  <c:v>314.49270000000001</c:v>
                </c:pt>
                <c:pt idx="10">
                  <c:v>3473.5128</c:v>
                </c:pt>
                <c:pt idx="11">
                  <c:v>2617.7979999999998</c:v>
                </c:pt>
              </c:numCache>
            </c:numRef>
          </c:val>
          <c:smooth val="0"/>
          <c:extLst>
            <c:ext xmlns:c16="http://schemas.microsoft.com/office/drawing/2014/chart" uri="{C3380CC4-5D6E-409C-BE32-E72D297353CC}">
              <c16:uniqueId val="{00000000-D2E2-412E-A819-FA90C56F6AF9}"/>
            </c:ext>
          </c:extLst>
        </c:ser>
        <c:dLbls>
          <c:showLegendKey val="0"/>
          <c:showVal val="0"/>
          <c:showCatName val="0"/>
          <c:showSerName val="0"/>
          <c:showPercent val="0"/>
          <c:showBubbleSize val="0"/>
        </c:dLbls>
        <c:smooth val="0"/>
        <c:axId val="1937198384"/>
        <c:axId val="1778479680"/>
      </c:lineChart>
      <c:catAx>
        <c:axId val="1937198384"/>
        <c:scaling>
          <c:orientation val="minMax"/>
        </c:scaling>
        <c:delete val="1"/>
        <c:axPos val="b"/>
        <c:numFmt formatCode="General" sourceLinked="1"/>
        <c:majorTickMark val="none"/>
        <c:minorTickMark val="none"/>
        <c:tickLblPos val="nextTo"/>
        <c:crossAx val="1778479680"/>
        <c:crosses val="autoZero"/>
        <c:auto val="1"/>
        <c:lblAlgn val="ctr"/>
        <c:lblOffset val="100"/>
        <c:noMultiLvlLbl val="0"/>
      </c:catAx>
      <c:valAx>
        <c:axId val="1778479680"/>
        <c:scaling>
          <c:orientation val="minMax"/>
        </c:scaling>
        <c:delete val="1"/>
        <c:axPos val="l"/>
        <c:numFmt formatCode="General" sourceLinked="1"/>
        <c:majorTickMark val="none"/>
        <c:minorTickMark val="none"/>
        <c:tickLblPos val="nextTo"/>
        <c:crossAx val="193719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2262188595243577E-2"/>
          <c:y val="0.33684247751620666"/>
          <c:w val="0.84918598757538677"/>
          <c:h val="0.3824554578869544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66</c:v>
                </c:pt>
                <c:pt idx="1">
                  <c:v>22</c:v>
                </c:pt>
                <c:pt idx="2">
                  <c:v>117</c:v>
                </c:pt>
                <c:pt idx="3">
                  <c:v>98</c:v>
                </c:pt>
                <c:pt idx="4">
                  <c:v>77</c:v>
                </c:pt>
                <c:pt idx="5">
                  <c:v>64</c:v>
                </c:pt>
                <c:pt idx="6">
                  <c:v>104</c:v>
                </c:pt>
                <c:pt idx="7">
                  <c:v>88</c:v>
                </c:pt>
                <c:pt idx="8">
                  <c:v>168</c:v>
                </c:pt>
                <c:pt idx="9">
                  <c:v>82</c:v>
                </c:pt>
                <c:pt idx="10">
                  <c:v>170</c:v>
                </c:pt>
                <c:pt idx="11">
                  <c:v>141</c:v>
                </c:pt>
              </c:numCache>
            </c:numRef>
          </c:val>
          <c:smooth val="0"/>
          <c:extLst>
            <c:ext xmlns:c16="http://schemas.microsoft.com/office/drawing/2014/chart" uri="{C3380CC4-5D6E-409C-BE32-E72D297353CC}">
              <c16:uniqueId val="{00000000-8495-44E9-8F17-6D5F4428638C}"/>
            </c:ext>
          </c:extLst>
        </c:ser>
        <c:dLbls>
          <c:showLegendKey val="0"/>
          <c:showVal val="0"/>
          <c:showCatName val="0"/>
          <c:showSerName val="0"/>
          <c:showPercent val="0"/>
          <c:showBubbleSize val="0"/>
        </c:dLbls>
        <c:smooth val="0"/>
        <c:axId val="1937213984"/>
        <c:axId val="1775861152"/>
      </c:lineChart>
      <c:catAx>
        <c:axId val="1937213984"/>
        <c:scaling>
          <c:orientation val="minMax"/>
        </c:scaling>
        <c:delete val="1"/>
        <c:axPos val="b"/>
        <c:numFmt formatCode="General" sourceLinked="1"/>
        <c:majorTickMark val="none"/>
        <c:minorTickMark val="none"/>
        <c:tickLblPos val="nextTo"/>
        <c:crossAx val="1775861152"/>
        <c:crosses val="autoZero"/>
        <c:auto val="1"/>
        <c:lblAlgn val="ctr"/>
        <c:lblOffset val="100"/>
        <c:noMultiLvlLbl val="0"/>
      </c:catAx>
      <c:valAx>
        <c:axId val="1775861152"/>
        <c:scaling>
          <c:orientation val="minMax"/>
        </c:scaling>
        <c:delete val="1"/>
        <c:axPos val="l"/>
        <c:numFmt formatCode="General" sourceLinked="1"/>
        <c:majorTickMark val="none"/>
        <c:minorTickMark val="none"/>
        <c:tickLblPos val="nextTo"/>
        <c:crossAx val="193721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5607.5499999999993</c:v>
                </c:pt>
                <c:pt idx="1">
                  <c:v>168.37</c:v>
                </c:pt>
                <c:pt idx="2">
                  <c:v>32714.905999999999</c:v>
                </c:pt>
                <c:pt idx="3">
                  <c:v>5055.0039999999999</c:v>
                </c:pt>
                <c:pt idx="4">
                  <c:v>1687.1240000000003</c:v>
                </c:pt>
                <c:pt idx="5">
                  <c:v>4700.4660000000003</c:v>
                </c:pt>
                <c:pt idx="6">
                  <c:v>3715.6649999999995</c:v>
                </c:pt>
                <c:pt idx="7">
                  <c:v>4242.4310000000005</c:v>
                </c:pt>
                <c:pt idx="8">
                  <c:v>6578.9558000000006</c:v>
                </c:pt>
                <c:pt idx="9">
                  <c:v>2569.018</c:v>
                </c:pt>
                <c:pt idx="10">
                  <c:v>11062.243999999999</c:v>
                </c:pt>
                <c:pt idx="11">
                  <c:v>11614.077999999996</c:v>
                </c:pt>
              </c:numCache>
            </c:numRef>
          </c:val>
          <c:smooth val="0"/>
          <c:extLst>
            <c:ext xmlns:c16="http://schemas.microsoft.com/office/drawing/2014/chart" uri="{C3380CC4-5D6E-409C-BE32-E72D297353CC}">
              <c16:uniqueId val="{00000000-9483-48F5-9D01-AC0801B056A6}"/>
            </c:ext>
          </c:extLst>
        </c:ser>
        <c:dLbls>
          <c:showLegendKey val="0"/>
          <c:showVal val="0"/>
          <c:showCatName val="0"/>
          <c:showSerName val="0"/>
          <c:showPercent val="0"/>
          <c:showBubbleSize val="0"/>
        </c:dLbls>
        <c:smooth val="0"/>
        <c:axId val="1554251472"/>
        <c:axId val="1762570000"/>
      </c:lineChart>
      <c:catAx>
        <c:axId val="1554251472"/>
        <c:scaling>
          <c:orientation val="minMax"/>
        </c:scaling>
        <c:delete val="1"/>
        <c:axPos val="b"/>
        <c:numFmt formatCode="General" sourceLinked="1"/>
        <c:majorTickMark val="none"/>
        <c:minorTickMark val="none"/>
        <c:tickLblPos val="nextTo"/>
        <c:crossAx val="1762570000"/>
        <c:crosses val="autoZero"/>
        <c:auto val="1"/>
        <c:lblAlgn val="ctr"/>
        <c:lblOffset val="100"/>
        <c:noMultiLvlLbl val="0"/>
      </c:catAx>
      <c:valAx>
        <c:axId val="1762570000"/>
        <c:scaling>
          <c:orientation val="minMax"/>
        </c:scaling>
        <c:delete val="1"/>
        <c:axPos val="l"/>
        <c:numFmt formatCode="General" sourceLinked="1"/>
        <c:majorTickMark val="none"/>
        <c:minorTickMark val="none"/>
        <c:tickLblPos val="nextTo"/>
        <c:crossAx val="155425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80000"/>
            <a:lumMod val="50000"/>
            <a:lumOff val="50000"/>
          </a:schemeClr>
        </a:gs>
        <a:gs pos="100000">
          <a:schemeClr val="accent1">
            <a:alpha val="80000"/>
            <a:lumMod val="50000"/>
            <a:lumOff val="5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1383.0498999999995</c:v>
                </c:pt>
                <c:pt idx="1">
                  <c:v>58.142000000000003</c:v>
                </c:pt>
                <c:pt idx="2">
                  <c:v>-431.59890000000235</c:v>
                </c:pt>
                <c:pt idx="3">
                  <c:v>940.37670000000014</c:v>
                </c:pt>
                <c:pt idx="4">
                  <c:v>-23.708800000000011</c:v>
                </c:pt>
                <c:pt idx="5">
                  <c:v>1422.7431000000004</c:v>
                </c:pt>
                <c:pt idx="6">
                  <c:v>77.090199999999982</c:v>
                </c:pt>
                <c:pt idx="7">
                  <c:v>914.8689999999998</c:v>
                </c:pt>
                <c:pt idx="8">
                  <c:v>964.08009999999933</c:v>
                </c:pt>
                <c:pt idx="9">
                  <c:v>314.49270000000001</c:v>
                </c:pt>
                <c:pt idx="10">
                  <c:v>3473.5128</c:v>
                </c:pt>
                <c:pt idx="11">
                  <c:v>2617.7979999999998</c:v>
                </c:pt>
              </c:numCache>
            </c:numRef>
          </c:val>
          <c:smooth val="0"/>
          <c:extLst>
            <c:ext xmlns:c16="http://schemas.microsoft.com/office/drawing/2014/chart" uri="{C3380CC4-5D6E-409C-BE32-E72D297353CC}">
              <c16:uniqueId val="{00000000-EA3A-4E0C-A773-C5409C0C8AF4}"/>
            </c:ext>
          </c:extLst>
        </c:ser>
        <c:dLbls>
          <c:showLegendKey val="0"/>
          <c:showVal val="0"/>
          <c:showCatName val="0"/>
          <c:showSerName val="0"/>
          <c:showPercent val="0"/>
          <c:showBubbleSize val="0"/>
        </c:dLbls>
        <c:smooth val="0"/>
        <c:axId val="1937198384"/>
        <c:axId val="1778479680"/>
      </c:lineChart>
      <c:catAx>
        <c:axId val="1937198384"/>
        <c:scaling>
          <c:orientation val="minMax"/>
        </c:scaling>
        <c:delete val="1"/>
        <c:axPos val="b"/>
        <c:numFmt formatCode="General" sourceLinked="1"/>
        <c:majorTickMark val="none"/>
        <c:minorTickMark val="none"/>
        <c:tickLblPos val="nextTo"/>
        <c:crossAx val="1778479680"/>
        <c:crosses val="autoZero"/>
        <c:auto val="1"/>
        <c:lblAlgn val="ctr"/>
        <c:lblOffset val="100"/>
        <c:noMultiLvlLbl val="0"/>
      </c:catAx>
      <c:valAx>
        <c:axId val="1778479680"/>
        <c:scaling>
          <c:orientation val="minMax"/>
        </c:scaling>
        <c:delete val="1"/>
        <c:axPos val="l"/>
        <c:numFmt formatCode="General" sourceLinked="1"/>
        <c:majorTickMark val="none"/>
        <c:minorTickMark val="none"/>
        <c:tickLblPos val="nextTo"/>
        <c:crossAx val="193719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80000"/>
            <a:lumMod val="50000"/>
            <a:lumOff val="50000"/>
          </a:schemeClr>
        </a:gs>
        <a:gs pos="100000">
          <a:schemeClr val="accent1">
            <a:alpha val="80000"/>
            <a:lumMod val="50000"/>
            <a:lumOff val="5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8.2262188595243577E-2"/>
          <c:y val="0.33684247751620666"/>
          <c:w val="0.84918598757538677"/>
          <c:h val="0.3824554578869544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66</c:v>
                </c:pt>
                <c:pt idx="1">
                  <c:v>22</c:v>
                </c:pt>
                <c:pt idx="2">
                  <c:v>117</c:v>
                </c:pt>
                <c:pt idx="3">
                  <c:v>98</c:v>
                </c:pt>
                <c:pt idx="4">
                  <c:v>77</c:v>
                </c:pt>
                <c:pt idx="5">
                  <c:v>64</c:v>
                </c:pt>
                <c:pt idx="6">
                  <c:v>104</c:v>
                </c:pt>
                <c:pt idx="7">
                  <c:v>88</c:v>
                </c:pt>
                <c:pt idx="8">
                  <c:v>168</c:v>
                </c:pt>
                <c:pt idx="9">
                  <c:v>82</c:v>
                </c:pt>
                <c:pt idx="10">
                  <c:v>170</c:v>
                </c:pt>
                <c:pt idx="11">
                  <c:v>141</c:v>
                </c:pt>
              </c:numCache>
            </c:numRef>
          </c:val>
          <c:smooth val="0"/>
          <c:extLst>
            <c:ext xmlns:c16="http://schemas.microsoft.com/office/drawing/2014/chart" uri="{C3380CC4-5D6E-409C-BE32-E72D297353CC}">
              <c16:uniqueId val="{00000000-2023-4F2A-86D7-0637D3EE95EE}"/>
            </c:ext>
          </c:extLst>
        </c:ser>
        <c:dLbls>
          <c:showLegendKey val="0"/>
          <c:showVal val="0"/>
          <c:showCatName val="0"/>
          <c:showSerName val="0"/>
          <c:showPercent val="0"/>
          <c:showBubbleSize val="0"/>
        </c:dLbls>
        <c:smooth val="0"/>
        <c:axId val="1937213984"/>
        <c:axId val="1775861152"/>
      </c:lineChart>
      <c:catAx>
        <c:axId val="1937213984"/>
        <c:scaling>
          <c:orientation val="minMax"/>
        </c:scaling>
        <c:delete val="1"/>
        <c:axPos val="b"/>
        <c:numFmt formatCode="General" sourceLinked="1"/>
        <c:majorTickMark val="none"/>
        <c:minorTickMark val="none"/>
        <c:tickLblPos val="nextTo"/>
        <c:crossAx val="1775861152"/>
        <c:crosses val="autoZero"/>
        <c:auto val="1"/>
        <c:lblAlgn val="ctr"/>
        <c:lblOffset val="100"/>
        <c:noMultiLvlLbl val="0"/>
      </c:catAx>
      <c:valAx>
        <c:axId val="1775861152"/>
        <c:scaling>
          <c:orientation val="minMax"/>
        </c:scaling>
        <c:delete val="1"/>
        <c:axPos val="l"/>
        <c:numFmt formatCode="General" sourceLinked="1"/>
        <c:majorTickMark val="none"/>
        <c:minorTickMark val="none"/>
        <c:tickLblPos val="nextTo"/>
        <c:crossAx val="193721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80000"/>
            <a:lumMod val="50000"/>
            <a:lumOff val="50000"/>
          </a:schemeClr>
        </a:gs>
        <a:gs pos="100000">
          <a:schemeClr val="accent1">
            <a:alpha val="80000"/>
            <a:lumMod val="50000"/>
            <a:lumOff val="5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7.0473413045591515E-2"/>
          <c:y val="0.28488285920377854"/>
          <c:w val="0.84722222222222221"/>
          <c:h val="0.5268817204301075"/>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17</c:v>
                </c:pt>
                <c:pt idx="1">
                  <c:v>7</c:v>
                </c:pt>
                <c:pt idx="2">
                  <c:v>30</c:v>
                </c:pt>
                <c:pt idx="3">
                  <c:v>27</c:v>
                </c:pt>
                <c:pt idx="4">
                  <c:v>14</c:v>
                </c:pt>
                <c:pt idx="5">
                  <c:v>16</c:v>
                </c:pt>
                <c:pt idx="6">
                  <c:v>26</c:v>
                </c:pt>
                <c:pt idx="7">
                  <c:v>24</c:v>
                </c:pt>
                <c:pt idx="8">
                  <c:v>47</c:v>
                </c:pt>
                <c:pt idx="9">
                  <c:v>24</c:v>
                </c:pt>
                <c:pt idx="10">
                  <c:v>45</c:v>
                </c:pt>
                <c:pt idx="11">
                  <c:v>35</c:v>
                </c:pt>
              </c:numCache>
            </c:numRef>
          </c:val>
          <c:smooth val="0"/>
          <c:extLst>
            <c:ext xmlns:c16="http://schemas.microsoft.com/office/drawing/2014/chart" uri="{C3380CC4-5D6E-409C-BE32-E72D297353CC}">
              <c16:uniqueId val="{00000002-833E-4D7C-B4A7-E4B9B9A26CD8}"/>
            </c:ext>
          </c:extLst>
        </c:ser>
        <c:dLbls>
          <c:showLegendKey val="0"/>
          <c:showVal val="0"/>
          <c:showCatName val="0"/>
          <c:showSerName val="0"/>
          <c:showPercent val="0"/>
          <c:showBubbleSize val="0"/>
        </c:dLbls>
        <c:smooth val="0"/>
        <c:axId val="1670634399"/>
        <c:axId val="610511039"/>
      </c:lineChart>
      <c:catAx>
        <c:axId val="1670634399"/>
        <c:scaling>
          <c:orientation val="minMax"/>
        </c:scaling>
        <c:delete val="1"/>
        <c:axPos val="b"/>
        <c:numFmt formatCode="General" sourceLinked="1"/>
        <c:majorTickMark val="none"/>
        <c:minorTickMark val="none"/>
        <c:tickLblPos val="nextTo"/>
        <c:crossAx val="610511039"/>
        <c:crosses val="autoZero"/>
        <c:auto val="1"/>
        <c:lblAlgn val="ctr"/>
        <c:lblOffset val="100"/>
        <c:noMultiLvlLbl val="0"/>
      </c:catAx>
      <c:valAx>
        <c:axId val="610511039"/>
        <c:scaling>
          <c:orientation val="minMax"/>
        </c:scaling>
        <c:delete val="1"/>
        <c:axPos val="l"/>
        <c:numFmt formatCode="General" sourceLinked="1"/>
        <c:majorTickMark val="none"/>
        <c:minorTickMark val="none"/>
        <c:tickLblPos val="nextTo"/>
        <c:crossAx val="1670634399"/>
        <c:crosses val="autoZero"/>
        <c:crossBetween val="between"/>
      </c:valAx>
      <c:spPr>
        <a:gradFill>
          <a:gsLst>
            <a:gs pos="0">
              <a:schemeClr val="accent1">
                <a:alpha val="80000"/>
                <a:lumMod val="50000"/>
                <a:lumOff val="50000"/>
              </a:schemeClr>
            </a:gs>
            <a:gs pos="100000">
              <a:schemeClr val="accent1">
                <a:alpha val="80000"/>
                <a:lumMod val="50000"/>
                <a:lumOff val="50000"/>
              </a:schemeClr>
            </a:gs>
          </a:gsLst>
          <a:lin ang="1200000" scaled="0"/>
        </a:gradFill>
        <a:ln>
          <a:noFill/>
        </a:ln>
      </c:spPr>
    </c:plotArea>
    <c:plotVisOnly val="1"/>
    <c:dispBlanksAs val="gap"/>
    <c:showDLblsOverMax val="0"/>
    <c:extLst/>
  </c:chart>
  <c:spPr>
    <a:gradFill>
      <a:gsLst>
        <a:gs pos="0">
          <a:schemeClr val="accent1">
            <a:alpha val="80000"/>
            <a:lumMod val="50000"/>
            <a:lumOff val="50000"/>
          </a:schemeClr>
        </a:gs>
        <a:gs pos="100000">
          <a:schemeClr val="accent1">
            <a:alpha val="80000"/>
            <a:lumMod val="50000"/>
            <a:lumOff val="50000"/>
          </a:schemeClr>
        </a:gs>
      </a:gsLst>
      <a:lin ang="1200000" scaled="0"/>
    </a:gra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5277777777777779"/>
          <c:y val="0.4731182795698925"/>
          <c:w val="0.84722222222222221"/>
          <c:h val="0.5268817204301075"/>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0.24664067195120859</c:v>
                </c:pt>
                <c:pt idx="1">
                  <c:v>0.34532280097404527</c:v>
                </c:pt>
                <c:pt idx="2">
                  <c:v>-1.319272933261683E-2</c:v>
                </c:pt>
                <c:pt idx="3">
                  <c:v>0.18602887356765696</c:v>
                </c:pt>
                <c:pt idx="4">
                  <c:v>-1.4052790429156367E-2</c:v>
                </c:pt>
                <c:pt idx="5">
                  <c:v>0.30268128734470162</c:v>
                </c:pt>
                <c:pt idx="6">
                  <c:v>2.0747349397752485E-2</c:v>
                </c:pt>
                <c:pt idx="7">
                  <c:v>0.21564734936172203</c:v>
                </c:pt>
                <c:pt idx="8">
                  <c:v>0.14653998739435203</c:v>
                </c:pt>
                <c:pt idx="9">
                  <c:v>0.12241747624967984</c:v>
                </c:pt>
                <c:pt idx="10">
                  <c:v>0.31399712391084489</c:v>
                </c:pt>
                <c:pt idx="11">
                  <c:v>0.22539869286223158</c:v>
                </c:pt>
              </c:numCache>
            </c:numRef>
          </c:val>
          <c:smooth val="0"/>
          <c:extLst>
            <c:ext xmlns:c16="http://schemas.microsoft.com/office/drawing/2014/chart" uri="{C3380CC4-5D6E-409C-BE32-E72D297353CC}">
              <c16:uniqueId val="{00000000-8F96-4F97-ABCE-6287A8904177}"/>
            </c:ext>
          </c:extLst>
        </c:ser>
        <c:dLbls>
          <c:showLegendKey val="0"/>
          <c:showVal val="0"/>
          <c:showCatName val="0"/>
          <c:showSerName val="0"/>
          <c:showPercent val="0"/>
          <c:showBubbleSize val="0"/>
        </c:dLbls>
        <c:smooth val="0"/>
        <c:axId val="1670634399"/>
        <c:axId val="610511039"/>
      </c:lineChart>
      <c:catAx>
        <c:axId val="1670634399"/>
        <c:scaling>
          <c:orientation val="minMax"/>
        </c:scaling>
        <c:delete val="1"/>
        <c:axPos val="b"/>
        <c:numFmt formatCode="General" sourceLinked="1"/>
        <c:majorTickMark val="none"/>
        <c:minorTickMark val="none"/>
        <c:tickLblPos val="nextTo"/>
        <c:crossAx val="610511039"/>
        <c:crosses val="autoZero"/>
        <c:auto val="1"/>
        <c:lblAlgn val="ctr"/>
        <c:lblOffset val="100"/>
        <c:noMultiLvlLbl val="0"/>
      </c:catAx>
      <c:valAx>
        <c:axId val="610511039"/>
        <c:scaling>
          <c:orientation val="minMax"/>
        </c:scaling>
        <c:delete val="1"/>
        <c:axPos val="l"/>
        <c:numFmt formatCode="General" sourceLinked="1"/>
        <c:majorTickMark val="none"/>
        <c:minorTickMark val="none"/>
        <c:tickLblPos val="nextTo"/>
        <c:crossAx val="167063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80000"/>
            <a:lumMod val="50000"/>
            <a:lumOff val="50000"/>
          </a:schemeClr>
        </a:gs>
        <a:gs pos="100000">
          <a:schemeClr val="accent1">
            <a:alpha val="80000"/>
            <a:lumMod val="50000"/>
            <a:lumOff val="5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4">
              <a:lumMod val="60000"/>
              <a:lumOff val="40000"/>
            </a:schemeClr>
          </a:solidFill>
          <a:ln>
            <a:noFill/>
          </a:ln>
          <a:effectLst/>
        </c:spPr>
        <c:marker>
          <c:symbol val="none"/>
        </c:marker>
      </c:pivotFmt>
      <c:pivotFmt>
        <c:idx val="5"/>
        <c:spPr>
          <a:solidFill>
            <a:schemeClr val="accent4">
              <a:lumMod val="50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4">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1383.0498999999995</c:v>
                </c:pt>
                <c:pt idx="1">
                  <c:v>58.142000000000003</c:v>
                </c:pt>
                <c:pt idx="2">
                  <c:v>-431.59890000000235</c:v>
                </c:pt>
                <c:pt idx="3">
                  <c:v>940.37670000000014</c:v>
                </c:pt>
                <c:pt idx="4">
                  <c:v>-23.708800000000011</c:v>
                </c:pt>
                <c:pt idx="5">
                  <c:v>1422.7431000000004</c:v>
                </c:pt>
                <c:pt idx="6">
                  <c:v>77.090199999999982</c:v>
                </c:pt>
                <c:pt idx="7">
                  <c:v>914.8689999999998</c:v>
                </c:pt>
                <c:pt idx="8">
                  <c:v>964.08009999999933</c:v>
                </c:pt>
                <c:pt idx="9">
                  <c:v>314.49270000000001</c:v>
                </c:pt>
                <c:pt idx="10">
                  <c:v>3473.5128</c:v>
                </c:pt>
                <c:pt idx="11">
                  <c:v>2617.7979999999998</c:v>
                </c:pt>
              </c:numCache>
            </c:numRef>
          </c:val>
          <c:extLst>
            <c:ext xmlns:c16="http://schemas.microsoft.com/office/drawing/2014/chart" uri="{C3380CC4-5D6E-409C-BE32-E72D297353CC}">
              <c16:uniqueId val="{00000000-98CC-4D2A-8861-9132D7BBEA92}"/>
            </c:ext>
          </c:extLst>
        </c:ser>
        <c:dLbls>
          <c:showLegendKey val="0"/>
          <c:showVal val="0"/>
          <c:showCatName val="0"/>
          <c:showSerName val="0"/>
          <c:showPercent val="0"/>
          <c:showBubbleSize val="0"/>
        </c:dLbls>
        <c:axId val="469359215"/>
        <c:axId val="576824479"/>
      </c:areaChart>
      <c:barChart>
        <c:barDir val="col"/>
        <c:grouping val="clustered"/>
        <c:varyColors val="0"/>
        <c:ser>
          <c:idx val="0"/>
          <c:order val="0"/>
          <c:tx>
            <c:strRef>
              <c:f>'Combo Chart'!$B$3</c:f>
              <c:strCache>
                <c:ptCount val="1"/>
                <c:pt idx="0">
                  <c:v>Sum of Sales</c:v>
                </c:pt>
              </c:strCache>
            </c:strRef>
          </c:tx>
          <c:spPr>
            <a:solidFill>
              <a:schemeClr val="accent4">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5607.5499999999993</c:v>
                </c:pt>
                <c:pt idx="1">
                  <c:v>168.37</c:v>
                </c:pt>
                <c:pt idx="2">
                  <c:v>32714.905999999999</c:v>
                </c:pt>
                <c:pt idx="3">
                  <c:v>5055.0039999999999</c:v>
                </c:pt>
                <c:pt idx="4">
                  <c:v>1687.1240000000003</c:v>
                </c:pt>
                <c:pt idx="5">
                  <c:v>4700.4660000000003</c:v>
                </c:pt>
                <c:pt idx="6">
                  <c:v>3715.6649999999995</c:v>
                </c:pt>
                <c:pt idx="7">
                  <c:v>4242.4310000000005</c:v>
                </c:pt>
                <c:pt idx="8">
                  <c:v>6578.9558000000006</c:v>
                </c:pt>
                <c:pt idx="9">
                  <c:v>2569.018</c:v>
                </c:pt>
                <c:pt idx="10">
                  <c:v>11062.243999999999</c:v>
                </c:pt>
                <c:pt idx="11">
                  <c:v>11614.077999999996</c:v>
                </c:pt>
              </c:numCache>
            </c:numRef>
          </c:val>
          <c:extLst>
            <c:ext xmlns:c16="http://schemas.microsoft.com/office/drawing/2014/chart" uri="{C3380CC4-5D6E-409C-BE32-E72D297353CC}">
              <c16:uniqueId val="{00000001-98CC-4D2A-8861-9132D7BBEA92}"/>
            </c:ext>
          </c:extLst>
        </c:ser>
        <c:dLbls>
          <c:showLegendKey val="0"/>
          <c:showVal val="0"/>
          <c:showCatName val="0"/>
          <c:showSerName val="0"/>
          <c:showPercent val="0"/>
          <c:showBubbleSize val="0"/>
        </c:dLbls>
        <c:gapWidth val="219"/>
        <c:overlap val="-27"/>
        <c:axId val="586676719"/>
        <c:axId val="576823231"/>
      </c:barChart>
      <c:catAx>
        <c:axId val="58667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576823231"/>
        <c:crosses val="autoZero"/>
        <c:auto val="1"/>
        <c:lblAlgn val="ctr"/>
        <c:lblOffset val="100"/>
        <c:noMultiLvlLbl val="0"/>
      </c:catAx>
      <c:valAx>
        <c:axId val="576823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586676719"/>
        <c:crosses val="autoZero"/>
        <c:crossBetween val="between"/>
      </c:valAx>
      <c:valAx>
        <c:axId val="5768244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469359215"/>
        <c:crosses val="max"/>
        <c:crossBetween val="between"/>
      </c:valAx>
      <c:catAx>
        <c:axId val="469359215"/>
        <c:scaling>
          <c:orientation val="minMax"/>
        </c:scaling>
        <c:delete val="1"/>
        <c:axPos val="b"/>
        <c:numFmt formatCode="General" sourceLinked="1"/>
        <c:majorTickMark val="out"/>
        <c:minorTickMark val="none"/>
        <c:tickLblPos val="nextTo"/>
        <c:crossAx val="5768244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80000"/>
            <a:lumMod val="50000"/>
            <a:lumOff val="50000"/>
          </a:schemeClr>
        </a:gs>
        <a:gs pos="100000">
          <a:schemeClr val="accent1">
            <a:alpha val="80000"/>
            <a:lumMod val="50000"/>
            <a:lumOff val="5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w="19050">
            <a:solidFill>
              <a:schemeClr val="lt1"/>
            </a:solidFill>
          </a:ln>
          <a:effectLst/>
        </c:spPr>
      </c:pivotFmt>
      <c:pivotFmt>
        <c:idx val="10"/>
        <c:spPr>
          <a:solidFill>
            <a:schemeClr val="accent4">
              <a:lumMod val="50000"/>
            </a:schemeClr>
          </a:solidFill>
          <a:ln w="19050">
            <a:solidFill>
              <a:schemeClr val="lt1"/>
            </a:solidFill>
          </a:ln>
          <a:effectLst/>
        </c:spPr>
      </c:pivotFmt>
      <c:pivotFmt>
        <c:idx val="11"/>
        <c:spPr>
          <a:solidFill>
            <a:schemeClr val="accent4">
              <a:lumMod val="40000"/>
              <a:lumOff val="60000"/>
            </a:schemeClr>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2"/>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798C-4CC8-887B-6C06C948997A}"/>
              </c:ext>
            </c:extLst>
          </c:dPt>
          <c:dPt>
            <c:idx val="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798C-4CC8-887B-6C06C948997A}"/>
              </c:ext>
            </c:extLst>
          </c:dPt>
          <c:dPt>
            <c:idx val="2"/>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798C-4CC8-887B-6C06C94899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0.29015626429409391</c:v>
                </c:pt>
                <c:pt idx="1">
                  <c:v>0.20521915402207841</c:v>
                </c:pt>
                <c:pt idx="2">
                  <c:v>0.50462458168382751</c:v>
                </c:pt>
              </c:numCache>
            </c:numRef>
          </c:val>
          <c:extLst>
            <c:ext xmlns:c16="http://schemas.microsoft.com/office/drawing/2014/chart" uri="{C3380CC4-5D6E-409C-BE32-E72D297353CC}">
              <c16:uniqueId val="{00000006-798C-4CC8-887B-6C06C948997A}"/>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layout>
        <c:manualLayout>
          <c:xMode val="edge"/>
          <c:yMode val="edge"/>
          <c:x val="0.69953050274881323"/>
          <c:y val="0.20035657473569224"/>
          <c:w val="0.27826098614532824"/>
          <c:h val="0.553462982933032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80000"/>
            <a:lumMod val="50000"/>
            <a:lumOff val="50000"/>
          </a:schemeClr>
        </a:gs>
        <a:gs pos="100000">
          <a:schemeClr val="accent1">
            <a:alpha val="80000"/>
            <a:lumMod val="50000"/>
            <a:lumOff val="50000"/>
          </a:schemeClr>
        </a:gs>
      </a:gsLst>
      <a:lin ang="1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Tables</c:v>
                </c:pt>
                <c:pt idx="1">
                  <c:v>Storage</c:v>
                </c:pt>
                <c:pt idx="2">
                  <c:v>Phones</c:v>
                </c:pt>
                <c:pt idx="3">
                  <c:v>Chairs</c:v>
                </c:pt>
                <c:pt idx="4">
                  <c:v>Machines</c:v>
                </c:pt>
              </c:strCache>
            </c:strRef>
          </c:cat>
          <c:val>
            <c:numRef>
              <c:f>'Top5'!$B$4:$B$9</c:f>
              <c:numCache>
                <c:formatCode>General</c:formatCode>
                <c:ptCount val="5"/>
                <c:pt idx="0">
                  <c:v>6264.0390000000007</c:v>
                </c:pt>
                <c:pt idx="1">
                  <c:v>7478.4880000000003</c:v>
                </c:pt>
                <c:pt idx="2">
                  <c:v>9872.0720000000001</c:v>
                </c:pt>
                <c:pt idx="3">
                  <c:v>15041.157999999996</c:v>
                </c:pt>
                <c:pt idx="4">
                  <c:v>29376.628000000001</c:v>
                </c:pt>
              </c:numCache>
            </c:numRef>
          </c:val>
          <c:extLst>
            <c:ext xmlns:c16="http://schemas.microsoft.com/office/drawing/2014/chart" uri="{C3380CC4-5D6E-409C-BE32-E72D297353CC}">
              <c16:uniqueId val="{00000000-141A-4EEF-B861-9EF65E9944CD}"/>
            </c:ext>
          </c:extLst>
        </c:ser>
        <c:dLbls>
          <c:dLblPos val="inEnd"/>
          <c:showLegendKey val="0"/>
          <c:showVal val="1"/>
          <c:showCatName val="0"/>
          <c:showSerName val="0"/>
          <c:showPercent val="0"/>
          <c:showBubbleSize val="0"/>
        </c:dLbls>
        <c:gapWidth val="93"/>
        <c:axId val="585980303"/>
        <c:axId val="610502719"/>
      </c:barChart>
      <c:catAx>
        <c:axId val="585980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610502719"/>
        <c:crosses val="autoZero"/>
        <c:auto val="1"/>
        <c:lblAlgn val="ctr"/>
        <c:lblOffset val="100"/>
        <c:noMultiLvlLbl val="0"/>
      </c:catAx>
      <c:valAx>
        <c:axId val="6105027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85980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alpha val="80000"/>
            <a:lumMod val="50000"/>
            <a:lumOff val="50000"/>
          </a:schemeClr>
        </a:gs>
        <a:gs pos="100000">
          <a:schemeClr val="accent1">
            <a:alpha val="80000"/>
            <a:lumMod val="50000"/>
            <a:lumOff val="50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1C4ABD6-CAEF-4E3C-8DC2-D5FBE61359F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60C3EB5-616E-440F-B873-22307F42CD00}">
          <cx:tx>
            <cx:txData>
              <cx:f>_xlchart.v5.5</cx:f>
              <cx:v>Sales</cx:v>
            </cx:txData>
          </cx:tx>
          <cx:dataId val="0"/>
          <cx:layoutPr>
            <cx:geography cultureLanguage="en-US" cultureRegion="GB" attribution="Powered by Bing">
              <cx:geoCache provider="{E9337A44-BEBE-4D9F-B70C-5C5E7DAFC167}">
                <cx:binary>7HxZc9w40u1fcfj5Uk1sBDAx80UMyKpSad+8yC+MsixzB0iA+6+/WZZkS9XytCZa90E3PkWH3RYL
RRAHmXnyZIL/vBn/cVPebuy7sSq1+8fN+K/3advW//jjD3eT3lYbt1dlN9Y4873duzHVH+b79+zm
9o9vdjNkOvkD+4j+cZNubHs7vv+ff8K3JbfmyNxs2szo8+7WThe3ritb9x+uPXvp3eZblekoc63N
blr0r/dnt1q7qew3Otu8f3er26ydrqb69l/vn3zy/bs/dr/vT/d+V8L02u4bjKX+npBBIIV//4Pe
vyuNTu4ve5zvCSKE5NyXP37Ew71PNhWMf+msfsxp8+2bvXUOHu3H37ujnzwHXPz3+3c3ptPtdg0T
WM5/vf+gs/b227vLdtPeuvfvMmfCuw+EZvswHy5/PP0fT1H4n3/u/ALWY+c3j4DaXby/uvQnnA43
2m1gcq+FEBF7VFCOtxD8+NlBSIo9InwkfMLuEOIP975D6K/n8zw2D+N2UDmENX6DqPzbZrPRr2g4
hO5hSTAWiP5c9seGgxDaCwLKZMCCB9jutsQdLC+Y0PO4/By4A8y/v7xJYEJTGrv5Zh427d93aWAw
UgrGfIqfNRjksz1GuSABebjpHSQvmcrzmPwauQNKePo2QdmU2XdjXzXSEL6HGYVQg+TzsCC5FyCO
OaLozqJ20HnRnH6Dz6Oxuwi9jSjzn13u41jz5JP/JRsgco9BHOGU3McasJDHTk3KPYg0YDjy3unR
pxjtxOffT+t5mHaGP3mStxH8o9tyM2zs7cOyvII3gyX3BQ/wQ3iXTyHhbI8GIqAEiTurYQ/3vnNq
L5nR82j8GrljMtHiTTq1TxuXAmVvjX5Yob+PDuV7FCGwGMGfZwHY32MsoMKn6DkW8LI5PY/P47E7
CH16G07tyawhxVkCFci+vSJJw2KPScYQJjtWIzCQak4oFuQuGO1QgRfM5HlQfg588mzwaEdv0maO
M+dMZ7PXsxhgZyTg7KdB+PipP5OADOcQYti9Pwse7n3nz14yo+eh+TVyB5vjt0nSVrfGJq+pBRC8
B54KCyrvfJWPnkIjyB6lQA2of68W7BjNCyb0PDI/B+4As3qbbmxdlpk2mXvYuK8QZvw9hCmikNTc
hRlQYR7zMiH3EBVbm7nXAMDdPU42XzKj56H5NXIHm/XbdGhr/S3bvKoOIPcgo5Fc3iMjdyNNsAca
gfADye4izQ5lfsGEfoPMw5PsAnPyJiPNIezX7qaYHjbu3zcaSDgZ5gQDPd6xFgaQgJpGaXBnTTuQ
vGQqz2Pya+QOKIfXbxKUT5m7Mdplr8mY6R6kj5KR4MFgdsCRe4AZkDb5PDN70ZSeR+fR0B14Pq3f
JDxHpsvcK7szf08KCP9BcC/C7LgziaBegATonvfw7djOi6b0PDyPhu7Ac/Q2ecDJ7fDu2tji9Vwa
xXuSSEwJuZc2d/QZEAMCuMKCB1F6hzy/ZEbPg/Nr5A42J2/Ts53c9pvXzDRBOSOQ51NGnmdoCAV7
AWNEcHFHnoFbP2Zofz2f3+Fy9xy7qHx8kw7tONP61pl287A4f58F0GCPQEJDyUOJExb+MXWWdA9J
UAGglPNw04dE8wVzeR6UR4+xg8vx2yRnxxs7lRv97WGF/j4s2yLNlp2xnfjCgz3uI6isPSjMOznm
S2byG1B+PsMuJtGbtJUr6AeAYvrta2rNbE9QLCUw5ufTzK0tbQk1vStp+jvgvGhKz6PzaOgOPFdv
1WSc29yknbtt29dUAvAe1MhAg+H39HjHnXGoOvtQw4FA82Cs9+5s88L5PI/P8dPhOxgd//tNmtCW
1BzcWnc7PazV33ds0FCDCIgBjNyLaDv6Jof8hwsGfUN3JiZ3CPTL5vQ8SI/H7iB0cvAmETrObtIs
2bxu/inAeiQX9wD8WRwA0wI9Z6vqbH92KPRLZvQ8Or9G7mBzvH6b2BjdvqqUBsU0cFwMSVCYf/zs
ZDfIhw4BCtWcgOwYzfFfT+U3mDwM3IXk6k1CsnUAx7djdvOa7TR0j2JEoC3jV9B/TKCRH+whX4DP
ExCLnuY0L5nN88A8fpIdbE6O3yY2xrbpu3BjDVQHNg8r9fcDDoFuJiIJ/5l5QuB/jA+H2oCAxDMI
7vHbcWgnL57Xb5DaGb+LVvgm0TpNs1e0ISAFFEH2T+XzfTVQjob+Wijf4AdW8LA/7sjbX83meWTu
Ru3gcbr/NvEoyk1qqle2G0GgBnBfl9mtdkooH4Bb831+39oBmepj73b6ghn9BpefI3exOXyT2Fyk
0H39bu1eVyGgkMlgAZWA+1xU7hA1yHQYAjFt22P742cnGX3prJ7H6OnoHZwu3iZhu7odX7UxHUHn
GRFUoOfbBaBZkIBQDX3rIClsfwDAxwb0l9N5Hpn7YTuQXH1+k6bzod2kD6vyClQAVhy0AWgWvPdp
O7nnj550DsUbHOyQgL+ax/NQ3I3aQeLD26TOHzNopnnthmfIVYSEdqef+/8JMRN723M3lDxkojud
my+Z0fO4/Bq5g83Ht6nTrCxoz++uoC5Q/pWx/D882OP/nXv/fl4/T2dFm3az+HGs69GZo/989Qf8
cOBsZ+i9m33Wodx54PW3f72HjiEBDuLncbHtlzxx0DutKY/G3G5c+6/3nqB7HOLztiMMgzDMYQMP
t3dXxJ6/jdsBIVxIHxzS+3d6myjAiTO0x9mWB3POIKeEs03v30GP4fYSdGxsDzlth0khMXTV/jxS
d2bKKYFWhIcnvv/3O91VZybTrYMvppD51Hef286VQWT60RUNrTcEB9uaNVy/2VxAEzB8HP2fDkND
8JyO3jom8xiRpiw3LI/jRHWZj2uVzj3u1eSmOXSd1w9hkWB0FKS2Op6DmI4hQrpYxH7Wf+Mdqk7n
eNRfpJ9PRiWySDIFo6poNHG7rPSsv1QsJms/QPjUZkPQqry35HhGpZjDIq+SauFkGayyQFxyW5QX
duz6U7/fVMZalbq0+Nj2vr02RdZ74dyXel4Vfg0hvWyrUWXOm2blkQTH0Sg1GRVpeVIs6qApvqZe
QRJFbJXkasI2Xhg8ZetibEan4lJ2x8k0xmTZ+fFMI2ahBXBRGuiPDS2ROVK5yMmqkemcqjGN0yOS
814syMQzrjxdBiQsvMLc1K6ur03rzyedm/ywI6U7TKQbbkTV62vaZqwMe5FMh9lQNOdTnScbnGKs
shwbVTXdsu+qOgw67IdjJoaTmY3mjJHJSDWIsbFqqga+KsesOBGkGs9pSeZlPbXR5Mya86FLVFN0
Ya87qwI6rQac8TPUOIlVTqqb0ZVIkbESZwFD9Tpu8/aSTIODM5bOLegwkf14rlGptFfoA9YmPMqn
uTsU45DF69mh5qCfy7RQfsJkojLW8CPhV1iH1pvKj6Squ8uOFlblHRpm1RU9+pzxIv7cevW4rgfW
LLSW3tEw41y1OguUmScaDmM8H80J6j6VxVQ3IZOVPRpi2xymQvTfpZVzrpKp9YrIlTQ97akuF3Uj
dR7pQTZaIcT749IbLVIy6IpNM+XlInFjw1ZJVplK4XxwX/K8LMtwiJumVkVDkjMtpEb7YC7ZRVoX
5BNOquxczgzuRnxuL1GN82XXpPQQ4bz3VdqZdN8jbeLUZOoIt32zP0yov0jSqgyDKh+vPZ3YA+JX
8nawA7fLwK8SqhAZRLYYmkZeyDyYh9C1ifE+5wkJzlKa6UL1Iva0km4ubmhtiFRdiotF4s9VJFmL
wqZC+gpwLD4MyKVnfMzdsUNTesAt7uUCmaE5SmNNIy+YkiqC7WquBGn808S2xkVeA9eRSehx09PO
LCCPrE9yzaFFUw0VWPnnUaOc5qpMoPYFyzNCd0t9IPvMh7+MRknbqlH2Ux5cOCNHvzzSvj/qVmHn
tfN+NXSDivvZjy+moSfTQcrSfL8ZgjMk8iKqKZ9DQrJETdTKy7EE61m4sSuv41hOCpVxX0a8o9KF
RY1NqCvHLruOdbWaMtSGLZ2aMNWZf0LrajxqWZCuaJMz5Ywrw6KYkoWM+2IhSAdbEezlInajz1XW
9+WHMR5IdRR0rZ+f8czNpYxoPXf+JZ3dUNlS8UCzE4wab3/o7EdapsO5VwhZRKMlw5rY/qBPdHBs
6tquqrbAUTmW86ruqum8MQKvu7xslBEsWYvJleeDJfaiHPIxpEWeLWMiywWvAUgSSFXFLlOoSU+q
HOyjalPlt9lRnx/UQwbfRLxm1fG4WcgMXwdxyhTLvYM8x6prjK+QQA6+xhvCsXH0Y0oJXcfOmhDB
siy5FO408+m17OokGmYiF2boveN8RvF+svXWU+d/0qitVZzEAPL0zbr+sJ1hDePWP8wz3E4hkoW/
9F36YSSpVmVuPgo+8XUl6hsGiC3GDF/4k5VR3JYfE2JPgyHPz9pGf6YxGxWeDnk2+cvKN5d9RipV
jbwNB3+qlD8UfYR12ReqG2uxz1NUhFOgS9X1ruFqToPjJkPuwBJ32OZxspyk6FeY9DRCbioaRTH3
Iy6L9MAmnGbwePV8nY7OHctxoMtgQArDNjoMAO0jP7FY+V6nL/yxMSuPaW9Fpxl202Tmk8nGeQz7
B/VKZKw+b6ZJXpDZFmkEJ7/L88Ibh9NA2m/cpP5BkSXocK5ks/DcIKqwZiPautnGq5SA7XfFfZtE
DDETNSPDizlzVZQEyXRSjnOsph7ZD3ORdKHHqDvBMjtn1mvAJIo0tH3vTipbVKGtyuqyL+P4nOGY
KtrZXDHjTxEBmGTsD1GBSbopx3iTOr85xzUfzvAox8PMOnIRZFJfdoOpwpYEB45XOhw72Dq5539i
Lm0U8+CPNB/jEI7kmggX/GYYe3chPMnDuRunJZlmuewGXn4PXKxP5mHhurk7GlpKSmU7R0/Ax3hH
eZtxrJq0ai5YmZZRw3VxSLghIYtxvZKjS29oWYJtSeNcyIvuAjZheSKNX57lLGYq0AFfZMHsIkid
zzh1NGpxbtfVTMhZCVJ65HVTfcoG9IX1Nlg0yCsuK1lgxVqOP7WGNks34ALBzkiLUgEvCEJEuV5O
GbaegubKFaptduj1gTxgbpj2tcjGddBCiByLOVh7JQpQ9Pi0/BOCdWPqyWZJev/agp///J8rU8F/
P47P//rl9q0Hv/4FZa671yX8x09By/9W2nS7H9ry5J/f9eug/pab/jy1v8N2716w8EAM/5uLL+PJ
QhAobPyeJv86J/eLW9+NuafJ0JXnU0mJD8f4ESSDASiJ9zwZLsHRsYAJOBZLn9BkaCiDg5bAgSWh
jPsEgbz1QJPhjQBw6oxBkyaDA0wY2jAenv4JipAYPEOTkYRvekKT5bZhEAkKRzuBdvsBJDqPaXKR
92mOZtnsT8GUfgbapOsoqMnQqXGuTDhyW7XLupnOSoMhvJdpHwK7l6GO/XqZ95nO1Uxm9DnOuipV
WhdBmEl/uB3bwIsEfHkoYlJA9G2BlHgemFr5hXpWRKTL6qUGCrmaiJ8s7CiDScEiZvtxxdhl3g76
aBzb+aTMWTso0fnzPm9cTMM4r+xBgPwi6kw8Ko+XqWpT2ygiA3sIXDJXQQVW7Y0sXw0wOQzsOKjX
fAaqZzzbXmiZ0APrsi85b7zPWVl5V0mjA0WbUa86iZNFndRE1cLVp/PoRFSN7hzY7TfmFfCQMTwp
SvE5xVOxlOC0o4kRT+WJbld+UnyvLckG5cvWRNqf2wWrs3mJm7ZeNjPcPe3xeUBGX2W8PW5NQ1SH
8XmGxFXcd8collqlo74cmhkdjUMN1KXQvcJi2P5RHZmpOqKi/hxXLQ5n1I4H4Ka/yCBeB43pVUnI
eTEVXxrW54obcznm3nxdlNqPapKmUSHqDpKBqQ+zTIewBa9GEi9ingeqiIPtFBoVMPhq2YxkxWfu
n5LC85ZtX5jLBLKYj2bq6Ec0Er0iuqzDJoHsIkBiVLptwQv71Xc312eg3c77MfUOthRnYyiyV7Vs
e5VmMSYhqcvFIHB9Vg5sPxazUIK1zenUp/YzLcRV4DKzMqPNVhAfk6MgLvhi5hLtyyYQC1uKD+Vc
exA3yfAhoXFyQCvjeMgTV51jGXc3nt9YHfLGJ+ctLslJlTUpigacjkKZtJkXZaoviYfGBbHaphE2
5AKSLbl0ItYRIWkQxmA5Ks/6LEpLrw/7amzkyjakLtZJjZBKMkgGc8SEakUfGCBaY3eYJF7bLQfr
sQ+cDtkhrQL/C4UHj9zUZmEF+VAWMVhLs0TCxhaSlsk/HKaGtWuT+0CLWN5O3z3NZm8lrDHx90ny
4bjElqQq0bRYlDwjFqhlEtZVji7/19H//nU5v5w2yNjgGn/v6P9dbr5ufpWgfughP4b8kkPAgcIx
ra03RQH4859+XoDL5nAMlUPrPLzkAOoWP/UQqN+CtwQjgze4wOsRoDPll6P39zA0e8NpCSjeQlOX
RP+Nowdd5ambZwHUu2AWINZAzNhO4bGbzyHho45Qb196HiRDGSS/+52kDvTcn2vyTDwBZedPt4Gg
BWEOimd/Fl1m5OzUz72372aKrgpTAcPrfHFaAVuv1H++Fyzo7r0kHL+Gc7xEcigEbSPbI4EHsMid
7Em8PyEjT/3A9seQ+5MDOvvjWR1UWfoXNyToz4/HIYZA8AX5DLoitlXDx7ccC8caxG28nwHJTlTc
mPbI2C4xyniVYaGQg/zow1k9vPS7pCcRK8t8WgVmwHrVMGDJrO/pAEmCzlZ1ntl9aUYvU5O0/lc9
ZvaokU6umjiRq2EG51cFE4ZQO+qDyaLqvCxKuSohgn1AbaAhibX10our7CQG33JCk5yB60p0upoa
v1pniZsWTbv1iB6db2WezR/TgtqPvE6O/W6CvJ2XOuzq0t+fMSmOKQUlLUxz0p1j11XfIbCb05kM
+QfsZ7nSflwuWZPqEGVVH3ZGD/u+iSExmBu8Er1vlG2mYYHSsVZlC6kOR605sbUYVFsWZOOXibdf
BkMTzdYb9pup5Imio4yDUHjY3DhRQTo7g/ojzZx2ym8GkSgrKGRt2F5nhScHyF1Ty12j+DQkg7uG
RmM2uaNU1/mSay41yCCwz0M/NX6tfFLpr53l9XXeJeJTDjT7Qia+TCFvc/JbDgE+V0harlWFJ1Mo
L8/Gpe2FnyioD6dfi7QULMw0LU/9shegYNHEHPFu6A6nTg8fxTRDmh5nNsIQZQ5oPoOEQrOcnWYE
XaRj5ofxmE8XaSODhUMg8VXc9Esz+u0SgobH1GiC6putqnSV6vRmsnkdJUQwENcEiARoZiloh7A4
qY7L46as5k/QpeudE53NR/4cC6fciIp1oHvfi4osj33lGe+SBhlbx9Sn+/2gHeh5WXHk50n3LXFB
+7VAWx1pTuZAL7w2kwewBC5K4+CmaUFIQoM90aXfq5GX33wyDioo6GHstaMqiuSDdF4Gm7QuV14t
UjV71Ri6cdChwdQPZQzqF6/bw9yzlKixTaYw8EW+gXPhMXyYfyFxR6LUBNNi5EFzEQ8lBuXVnbFx
gDxXQAsfbG2wHsg3+2NSULzIUX87VtxbQnLZHhdYz1/b0UwhIMu+1mNRnEKGiKNibtsLiKReqFtx
AaJUtujY/NnrLDnBc4oXeJrdicfneTHIYLgEya4LEyT75VTRcz1UnziJDd7PCiBbVLVJn043Osgg
OQNe1JkIJLgxL9UkQD9Ts8v7qEiqgi0C3E2Q8ZdNMB+JoZzGdSn9ZKrCNGl8X8Wel8wfCzfQHnI0
3LkhgYUwTdRNvcuvqM1F0pYK5aPohys+telCIsch755SW4ReXGRADBo/ULIVWq+Gfg7459GjiVjy
qcAMRIzB+VFWepNYutxlDVVJ1QbLpBjm5KIvGHyS1FmfnASN7VJlKquHsyTwEgE8N2hcCmm41xvQ
teOBXeM63abovo69dDEAN8cf827w2LIZJePf+JgCUGmbth6Qzzrp7GVRxbpqVki64tpjdXEp+ypb
WV+DGzYVZ/u9D6oKjyfPhjHB8aSGLiAHbOxB/RnmHhIOSOLlirWEHAw4BlFvHNk+rjxQu8Ziyqao
miW6wqkBnds121/zOIgvp6kbbgKsY6E00vWSFoSsDQjJqeqonqKiK+m6dr4+yMZBLtqqm3VYNXEM
xi4Gc9hQ6pqQ9xwtUeBMVNpMA2OXbaidD6TWm9IKEIjll9HC/zWtpy9n58cgYGivq6O+H6rzkdD6
dlvvOIKJZMmywNQc1pOs5qgLkjJd2Gkwa+GX8rRkWbApqwbmR8oeLWOQM869oeBFWIgK5uYFNVxj
Xlt9x8KC9uy341lZgLoaCUjJLpMqzWq1fXUDAudRBB3Ybfm/6f4d1fuLshgGMgEZ8E/K86ey2ONm
rC0HvB/wQALhhS9w+s73MZA6tG0D/0UC6Z4A7oegrgVq6Dbf/0kCoSgmOcOBJAiq99uC1S8SCC/M
gHIZ5OdQxLqjjv9Ntr/LX6AWDRyUMY6g7ox/VN8e85d48MCjacbW/ejXcYTzubhIyzo+YJT2IZmY
+yRJDnUXeKHeEkHx4kCUbX0tnT9+YFrU1zTI3SefaPcpGX28eLSSz5DHLQd9XLGD2eHtUXmYICZw
BhXqk49nJzvIh9Ag6TrvqdmwlI5njZ/qI822HKnJymkla78PXW0K+lfcDm/p4uO7C+g+hvf5bd/Y
x7evVNphyHGKyzrosmYNCvJn8A8khCCfyeNCWhOAJML4EfaFDmCZAn44Upl9QLnNvoyznqFE6Jo+
queJHCRl4hZgleWqLW1XLGxjgnOeinoCzZJDTB6q9gjVBDyVX1M12y5W+VhJFNLeVacpnvw65KhH
oS+aBtwk4jzqurkCdaRLIeUlbTCqPg/wdSKgvmJcDiHYCXPIHZ0X0IHaXaTa6aWZKMgGXktEsUwa
CZxHxiDHkIz6nzxrvYUo+FU3zrYM6dwUCVQLan1i6ZgsvNQDscEa0u9PXhVDBXAmKp/bblIzH/pG
JXGQhjUQlrDC4/RZ56JiynMSHbEhj6PATu0nMcTcqcwvB1/5wAl7BQAE+4IU03JIoRgKUSULPYoH
p0Aday5k5+XnvssyFOUQNq9L4weR0SBARyId5WLoiM2WPRnFpDIwpYsxFskILLwJSjXTtL1CUMZa
6BaqhWsQu8ok0li3F2PWiTSESpWLVQa60bJCxTZaxG1BasWCGnkLmszkUI/WH1SSZHhQRSo7lduZ
Aqy5R/dZj7GnShpYNTD2meeTWKQs0GeFtuPSJQ22qmPprKhtc60Sf0RLP8/t0rYDO5tK7K1mDApS
k+J+WfjZEiSBPgJLlesA8+pixlNPVGu6/GCGGlcEcgjfpLyt9+fKnxeyrNv9KbNmXra4TWbFczwF
IdS8xjbsG+1Wos0RUDQxHsAZ7/gjyXG3L4Z0ACrOWXpLB78/RQaNTGWaV7eY08IoPIP61LBMV0qi
pIFMpJ8ZUQG3QR6B7V2miZeTk67IOlarPK6ANCFbZUDwQRk3PYTyuElCEN41ELe6Lb7pPI0zUERs
vsK+Gb4VRV8h1Rdp1aeq1nXvH7tG2mzTZ2VZ70vdU3zqnI0P5m4m69Inef85GLNEHk0Mm80MVcku
jGU3WrCKxmtvdAxlqcjKtknDAOTybNF2VnsLE4vpuJ+QnkLn8xYtut6bs8uJmGnan/oGQ40COEqs
jIZaeQQsKKlBmRlAyy9AboEa5cS0DZOhgHSoSVIIBa0+sumQ1RHISGbjDCdrBIclYauPvllPhSsu
EAenmYwpPH8xZ/o0nzt+gjvTyNDDEu5mt882pTG7tPGMhkXDXOxU2lP3qc2CnCqb9TD7MeHzfmPG
eT+D2s+1i5m5HnosnZKsr/soHcCQF87vRk91/th99XPb+ceQQzL/REIhsAtrXJuNdaVkUe2V8/KH
K5fw5GlI8w4v2lyAHy28tj+BUtf8sXTEy0xYgERauNUY47icI4gEaNqwrrNQHhV3VdLirnRaTigB
7cCgeeg/62QsocTqQfFp001tBVvHzu7Q2Dk4aRyCGfemN95y6FpIHUHxrVeNwOXppNN+VIHJMCQu
QHjPuyzBp9QYMKwsFuWpZWVThToJDIvE1Pfr0fAWyl19m1ZHlWd5Di5xHmDvVjVda1Bj+hPa2HGr
Q7O4i7Sz/IvX62EC7c4WMiyTWaPIiGDyofY8Cei3aPhwbZBnTtIAOFokgtyoGLq11gke8aIYnPnq
UPsBEp9g3UuZsxVq5XDeBSUpI6+gcb8SqQCOjQRkwgobGYcUukuWqPOL45T0cQMrM+mjtBzsFS66
ETKitGM3rNdBrnqC0qUZigX0RnhzWCI2HlGoRx7GaZ8edXy2TrWNKNdjI2q2EFD9PyRe2a4lxjNX
sIG8qwLizAyPLKeIyqY0UHqtOA4D5pxQncGQn0wt19NKD2QC79cHuY3AjychSxhdjjE4fFcR9+lH
DL/vYLoP4neNOI8rNY8LN/8/14luHr+S+qEl7I4HguL2e9q483LLX7IjpjDunj0GAfBAQoLHFPGu
VASnPoFYYjhlA+cE4D2qjxRE6IQm8EJbeGcavGlo22l1XydCcMaaYCChEsFbVSW8WvW/kQ/JU3a0
vSNIhyB9EcyBp8J7wp5ysxKojkZDwW4htrSdXOCago8J/boHUYlBO0OxARtnbqkb6KnaljxHlo6h
Z2L/a6It1R6IA2PBD2TKpi4qpKehw0RWpTsuWVV7kzLFyOqvrGjz0UCvR1DmJEw4p+iWQ6bfXZQp
iBEbIVgd35CKNMFJEmQNVGkqBO1RwGFqZoE+IR8KR1FSMlvUygwMFCXEpwamnFQV+r+Unddy3EiT
tq8IEQAK9rTRhl6GInekE4QozcIUTKFQBXf1/wNR+38jzoYUOwfTIbLZAMpkZb4me731W9HV/+2M
xKYm+8eU/i/566+KM/oJuXTnAK4N9p7qDBcz+8/8NfbaypZRmfydz31XD1emDZrgqiGt0/HVNham
mrOtUnTfbdy88vPz7y//Iz/+TwbL9Wmdt7c8EpDIpDHpm/x5q0UyRm5Ufa89KWSVmV6EcAZk3c5Q
n/Uyo5g56tIUQXlwAmdT3fs5EOvoQy9v0SxuTETiSEYJJaW9B8R/A7/7/U3+CtoGcJkAthCeYu9S
si/LX8doKSvHL7VwvkeOnlz/WGxxEQ/nJgmMcA+dNlH0RYZublDh///t9ue52a8LCxv7fuj6dHx4
e11l1z7uHZF8B5RpxugwuaoZ/yqD3O+Kw1xXtnrX5Xw3gDmUJcEz+kN5sU/9f6YGMWLqesDv++5O
A5d///rY87oB7m6hvIo7R8swi9s2Fl8iNBm6O/7+Sf99qQB8PwapRTOCHPzNKmxzv10tAo0rtqlj
rqdQ9ozs4g8tL7+/FNT1P55qn8wYHJyugWmAe4nI8OtTFeFUOe5Siu9QsPGARGJ2o/Dr63X7rYqb
h8oh5QTCG1b7KEfXRWSILLP54538WthyJ5TPAW2/E8o35li8WVYmqlBmyi7/lqdbF+pLP6g2X09g
42O6XjjzqVb/MM7/fnjaudAMAdQyhZ0J3hDnZQzqUq+u/h5EM7HrvHrR5kkAyhkxyalK8iD6oveD
eDiMEfP0BbnLpNPTVAFMz39Y3rsg4NepCFPE5D/Cj+CQSN7cTYGOMEyVcV7KSsetc7WYct/m7dKX
fI+CnetgC7KqHVekr9RdgrsKK7e0j62K6jXrHE93j2lbAgseh7DX/scWbn98+f2C+bXCh37yBI3X
XGy8Ozwi3q5NO+eJdodteVm00SwC10qXwXKXWYTOYdFich6Vj4KRUGDmfd12Feji/3Ww6McT414B
awBXCQjYv67bZPBHs45R/9I1ocPJVBOTt/kwra5Zw1uRA19+HQE15dcWRoVzQqtWe+FV4tQOEi/U
QeLHebaW/BU4fDPdBotUyJN+P1ze2zXm7YPEVsa2wRKP9l52/zxRFjF3Ku028TLmfuS0p9qMqrHv
h81UCqJjWAduzolbyLVTvw5tvx4Tua3O46xUfj2muqmLrN02d71ty6Ez+aFDApKbzIau03yM2rTY
2gx+bSHQ+05N8XTjbmnDp8oqR9X5h4Dh7QTZf+Ig8RcdABKYiGgYRnTnfRMxWJndMHWT+hKHfViH
mXKTkKWY5zZNdeZtscOBla+vZ0JjA35nf4Qx5eXQMYeFKiga0HEhn/jThg7enk1Yy0mxQkhFH8fs
v5aFhN5r87JXX5RmFw0nMcokuPe9Uqy3YrQrw4EWs9me23JZ15hiQs/UVhxjc/SxGLbcudItDNCz
duwYPSRVtKc9SzC1sHbShvv09KNIWULrFIfTR6VruT1vTSRnhMdNsx/FFaPPBPVdWvJDgVJre05a
hDA58Em98jJubmGSowpHMZ6j2O5zJ5eiIm0aflw+TQpnRTHTLzUf0ZMSceeV0+0Zj1FhK78uY9QN
6gx/6E2Pgeg3c6e1RIzQNK32gbuLvF2uioCU4XOXdHnwPLmTxyKLk4LsCbyhJ/H6/WJ/G8IZ/Rhb
AB3mAzRRwnuzNES+doWXqubL5rWj3mkSN1ZoePu6b66FHWYCxe+v+DYaAXHgXfB+yK928PXNFUeN
FnRuxfxZbHZfjLMN9vDnj7EkJYmmIYy+5LXYWISzb81Y3P9QeOk/7PI9Sf9lU4g4AuLh4Aph5wPg
4V93+SaQ3Dhp1D63QdeaHyBQ6PzdD+VANCrl2HknnSNofj+NSUHEUWXYF6ciMf7UH+h1OTfTwfjF
cNvkSfS4CNQx62GcvWj6aBLHrbIh3Jb+lkXklofaDXLogyBHx8BmL13WYT+V5EzXeS3NvvMnuPZ3
+MhitR6E1GKZLr8f+LdxDag1cXcfmv/jizgAw399Yon+t5uHMX6abOeSmodao671p21ftygsguCq
BH5m2S4yFbwU5ke+DjWyL2lhaxiix3yJ9iXtD9XW6qtK+WIPkQPkjHcemkmN1WULV8muA3PdKwVv
hWB51sBIbKPfP5L/JrIlZEAJxyZRjRlE2fkmVA+ia7e+7vynxJSCvWVQkHEDxhF237o/9jHd+1bu
LS+XfYsTK/eQotXAQeOUHsUJ6Nz+o34AWfrapHUcXFVzs48DvHofPeTDwruqUuyPiBo+Gs/SibU4
q0RPYsxWzgse9w+P9qau4dFSklffY6uQupLv/TpbZpFe3Nh+fRLFtEcqoweW1tZsVf/NuAlsLFBD
P2zPsd/t52Pr9B4TskRtU6ynrY08UwBGOXZ+IvfWDMcc14LVJ6aNaNJVTsoSC2YgTqKbJWxeVb6a
CWuGjIQLViZHAJBROXoMBbYDhsKYuHRMFja2ZkuUqV/zr9fx2UOh/Pr7QXizRxPSBbKr2A8Timn3
X6kuno8gWqPB+TTB3xMdXtNbv0yWSWbUy2XR/SksvDmO9ksGgnLF5VhCLPe2nHTrnhRSLfGn0Xqs
ELPSawrafTOMT1CroA9PEDo9Lh9gqZUBb6a8I2Uh6DFKkLaNeR9HyNnqc26ChGDAhpw+amyKnACt
w8Y3S8dB9XPaimHuGMqlSTr2Crton45CLvtEIIvweEnXOp0+uj1au+oSSsnZJCOzV9+/H+3gjSwV
ZiraDwGChMc3wvy7TiQdHB0w9PVTWa5Rkx+MBavP8hne9SHyt0CjbCkRdSYHMLEUBkTroRpu3MYK
EG5FtuPc6qJ1gnvEmnidhrlfim9uhdRlzm0QHSXwdfM9qJtNf2yRYPCVb+i453fB5LkLTGvdpSHa
RvLHETnfHIIy6qHMlx5tqdt6d8LVXnrsOg1xUy8g0ODKSzJgsCm7CRIlKxY5sRmmTc9rc1icEBPK
OfU9GzxGjVmDIoMigGK6qHQuPVxba16Ya1PGZGZZvDXztlGssxTVNfR3bg8DWpXoPKVxga6odZbt
0xz1fvVsg6bIjyIwvpetVN39eogKM6ZHnBazzIqwKa7oKmaO+Czm7RZ5qetevBkB67lwxqR0Twqh
VvC0hlMhnSeU7MvyaTGLMPfOaDrnIydGbL+HOoqQ+sc4RvqD6nuvHD+ky9bIS16B2Zy3Pkja/pBS
bvplFgMGD8mL19ZJ970EmJ6WI0tlHf5OrZlnN5PNDPx7ZfJuCJMjdUAII5S3joweUi92pLxMkfLH
pvy7TDphGOUFUlMH95voJ5b05ulRlR9E5JrIxXsVKBVfW7QnJQaecJFDcaqnwszT3RzmRYVbJcDK
E37MO18M1+Du5a6IWMIIcbLC3kP62YxJNaeHwgmiwUCq661er+didMrqMlctp00m0zkgwE4KPuSv
3rHArdcsjtnJM6w4I6iJVWRd6cGsIlmidw0lOi/m9YdOVTX8jmYgAZfb+jEYXjY7pP50U0daFf6V
tzh8K1+21qG08WXpaq9tDmEw7eeiGzoVj1MI9C3i65KvNFnO6rBMw+LdOqtZxe/r3Knn5hxL4fjq
WtrdZfIuqkVYpQcYwB1pibUJcRvGRZ47220QNCMj5awDIfueqD2U4a0jch03d16FZQVTQz3XSX7C
9TOPxamvaICmM0LWfkvr5DTQwG5RrtVwdJWsEXZ3xoUU+Msv/I7rtXWTpk+Ir4Yh09TBjKyfQLNG
U+ZF5f4h3D8pywG1zp7TB+XI08Mtep2IznU57yMmGiN56UcEJ49dG+8hP5hMkcRZOpueBbB15BsX
k+qW96nXRy1NuDF8Qw1MEnOWjDlXa0qPIrPzqn16PBWUfvhfXrPs49wFaQ1C5lhHMxVOJ5My+HsY
KGiGs64qMq1sTrw1HrIqKUOLT7MP7GCf4fts1TFeTrn1l9IifVzukzreb7liptX2GLGyuILgV8NL
7iz7Aou0s898uDr8rEnbfWimyeOtHLHJMHMPE+25ecafz6O1EMMLMGLJz8JF9dGjDIM8FVkwp8Ba
B4XviLH4uXrybUz5yLh29ofLzfpjMCyrRmc/c9w03ML9X2IM5b1wK+08/hxq5/Xt/zPIr+8DKfDl
feyrlhvwOqecXmSFWkVfqk6sPPTgb3zT5qHwRVG5jxTgBfbO8HWi+m0yLDUqb6sLeJt0xSzjyXJa
o3dpa3tGafLbhrf4CuRQI6YU+ZQepLvuSW/Rhj4/RDHoDi/p6wj2ih1EXHt9ptKvqNEy1XfR7F2t
cL78mfs6ta/LAxV5w/hEQcVfnMK42R9+wffAOi08vV+mDEqsUdnaD25cPm1OFVhzw5OKfXhfF9Jm
V8td8pD7p3gYlPg7viUIu+lhNOV+668D6mzzxj/6RvRBfHLcsJP19YbrY1GXYke03NNcWYxsd2ld
7MjHODO/1RT7w4sXFRhAD2NIxsrD64lk990IQr9/oI/zRyMXKBJeEPbv26Hdwv3+O+RG5fxkG+ih
CntFwueWg/AKcSXHFT3mrXhdK1U9pia+/BzyFLsyt7NUQvIhnAA9F69VJTnnJ2/YIveJzK1OIMOh
YLsqc8ci5+JhXfJNckeDhsRcNwAGQDZMU2mv435XiBwt5ys/k6uN6uQsSRaX9UakY7P0Vybo3bbN
mjRoINHyEeX8tZd6lveXZhh5IWkMmwfcw/x/9wdHX0J39oCKoBKT5mGSJgcUmHXN1b2y6KfnCLEs
VUCO24uVgZgkAvpeBOx8c0h02djk1LQcse1pcbo8Ha9xq+tt+exGS028KZq+l/LqJ0hem6bU+GTL
hnr324qVS4grVZcMx0X82DO4JBsGDM2czLdnUSb9bJ4GAe0eXZnXR1/SYmSIhFo2yRNJRKvoBTfX
I8oZHezD5y1qXzXgVfsSf8VPkxFeFl+k9ffnNVXl86JZ4Lx/qIBCnUPVbKDlaeDLLj0AWaxRey+U
p3lHtHp7DTuFdmRdvYIsmxc2Oj/bbtC5f13kw8ZnbK/QW05ZDmo4hIEEL809SenbttROXWawFlOH
tjLa95PB0wC1UMjEECpFlKNLfhhXIk19prLdB8+ifGV8fZtIGIa66Qr+HNacp/yMhGPJnZsZa6eu
HiCod5ASzQPhBzO1iMwHzCLtmp+WvEZ4h+9Rhc14BLpAcn+IAYGiL0EhPEpyDsOUyd+QNvNUUdfu
xwYu/H25aV97LL7XkaxNDxItKrcS0828hW0ef5AbasZHTTINqrApxLlfiLesLwffJSNQ45fal5Hq
HII/5eWOUjUV+SqZddrC0H+J0rUcvJdgaaLmIYoGtebnwO9H4/z3XEFs5ydONIFWYGzAv50saVCO
P4NIztJ8couhLgocJqsol49zTG4zfMeTjEoB6j8Bmrhoaad2FxFso3zeAoui8GA5HdDRGM/rySnp
sZBaz7LK2zr1s4kfOvF0iGf4tuX480le53JQNQBxFoYCPc8p/xFummba41+6Fns0IfvfNy/uzv0d
3Q/0Pq/9/Weh5zq8Yy3W/Y25sCHvoHLfGZuqyRVbuSBbzB82s3rqVLNR912Ztvtvfi5ZckoiEdrR
/VevePgeTp0i08uqRXzwfO0m720ZF1D7s9uBnmNpzVP/eh66fZcXzrbDgSPsFy8BaZm5HjaX9R24
8A8P4Jb7naOU5U9/XijUKUfawFJxHl8rtq6qt1ge6k7Z4IN8DVjyFWgc+GoEVoPTDDsIOepIB8GR
zg1Dn6MYiKzzaLHT8sxmhpucbiq/2NM4ZGpcI56a/bbsjw3n9JJz5JCHdt/kyt/JU/z8y74m43zz
ZXUIy7Fr21OJwZrV+zog4MB70JP4B/jcYPSc+rb0RRMnfwC+3hT0YDnEB1awT3CLvH/ByqWhsxN4
tf9YIrvgruOiWNgNc0+YHZxg30FYmffdNVXDfu9/qO5+xbv2y/PluHha9m9n4/pv4Hdtl96Zxxio
6jU01mDA3AV1ADvp95d6A6Czm1x6inAtICv+H+1l/T88InMihyQnlfyfNeLKpe+zQeVB8A4zzr66
06jcJ9VWNTPcBzpgyn4Gx9/fy68QAk2ZWD+JtzdjhAZknfu/3ks+CR/4ti4eaYFKGKtCb8/HkWvE
4rT1pM5/Gud/X5DeWwAHNPT2ARf3Zrb/fHi4RddrWhoX4GrkoCgkJ/41cnHC3M+d/fsH9HbY7j/o
/v6EYLcumjVat3nQUW8uSPODAAtkE338GTHmcttB+zVCWRqel2BMpnOt8k1/sLNY62Nruz2e04fA
eXRwDHEe/eGOfl3p3BGl1P6VJTiSEC5B1f06BGvqOnO8iuFj87qpZvI69vhisToO5wp9E1NQBnZl
Z6aCw4HUwin3G6mVGOyGtI7K/hy2og8hUQkteBkGNfB29kfuPVSroJ7M5lc+S72G2d8/xNtpZOJg
dN0QxoQeXhiGf30Gzt3B+IszPZSj3CPT9iMRUmPY2Q+rk9iAL+v6HVX+v10vdJnI/b+9ceiv14sX
shF6ZNiHn8feUpQDVgBa04QYfEY6Nv/frgfkjyWO58Myxjdlvg0HYs5Boqeqfng9lkiS99mIZcO+
6OiewCP//oJvWCiKPRQaKbQ11yNjJgb9+oSda8q8XlT6za0BdH8uQD+Se1KlRbsXXnMydW3mtoH2
8RnoBk7g0JC0jXQg6Jb4qZ5dwsUf7utVIvKPHQTaB3OfItz5Qa0nbwk/14VZiatyvOjNd8vx5OOP
YDAsX3dte2y1HZR01o8F6OjecWOj3juYsDBee8t5izSoyHqpwG7u/AD0wH3f5mFR9Fcrp3vYP+S0
1/GWNct9SKPP4zC0FDK69oNuOLWN3XyTuYhu6fCQ6BCw7E4sXk8nl/SVkZMR5YR4h4jSG5Z7WZRT
ipTHTlHlgWrUSEiuKBXiqj02Tq2IZz9TjNjhz8qDfE0MyLETwn30IxC9Fgvyx2jOZesTfCnu9oN8
nnyHlLT3EzL9zrcMN0lShLpSjM2ejjmv2YmC3mTeXJV4G+rG0bTedkAEmHbVMVJxU9vD/4AWAwcf
bUleU5EfORDc2Mz4bkOyH8PxMIENUR3IyD+ppOeSLX4fznoXvqEqsmZpRyoiEPmmbp4EiWsqHqLV
0Fjmuo5cZy/nx0mDlK6vlVQ6r6MYjqW0LcApGEoMT3CoS5P0eebYvpjd9jBg1wz99+mQ0vXiVAx4
HYdP4ZpOW/8JxmDnpMjiXD966M0IDfCpUuDFxZF1jiDgXOrB8+qs9Ugb/3uleByTmzBaZv8LusLV
JA8AX7n60KFjlDiputFxqWXZ+iiHadoFG37q+pW5Pc6Lv+mVziJgC1NGcuWFSbYGaz7fyXQ043aA
UJ4r6uE00TCbVemOl8BtzPxCNyC5lsc8IGXGSxd3rf6rAztx7AG3bEw+8zOaDDDaRXSXtETe+tyh
A0eX+zNTArreM70V8xYvr0uj+ZHPdXEjKbo0HkZMcZN2I0TFeiz6mNvwJf6sWTpT+okw3CePik5M
zbmtUDoeyqKYH8O1CuvjWs35pQomcVW5Yrtu9TJdgUX0H1E7+xnGpvIhpkGKC+o76U85i/oqKMIe
dXrgly+1Vs1fhVv1dODycqrJRpgL5SqgkN+Ft4lyv/SS7djNKrqLdtFwHJQls+s6+lzHS3Cq+8q+
2+rGuCfyanNKVpcuBXKM2m8l7aV8L1C3OnCK23YaaRowAiIjJSmupt6mxzKdkw+xKgeYeVV9r8Yh
Pzal2vsOdd0xzNPhJtn89rzmHTxup8KAj07WDulvF59nPvI6oaJ60UtvLz565O9DKpuLXLxmw39a
h+eyprGNCkDX6dbgDmh7RV88zcuWfG3QR1OM2/YTnv3q5PrGvQlwUVb4Xh1xFwC0oXMf+cqSOs4/
AP9V6KiMSL97kDVUJJ7yPk5+XVZ09ELr7I2t+ThOAZABoQBj/GJvBM5heQjbOcnyGKNC8leF+nm9
RkNgv41+UHun3ipDoVK15YqENkz+TkwYt0cnd/RNmyIoOAaeqT8sk5BUOm1/G47GG7I8Kfuvbj2q
uyUO3Nsx8vYVmoc7C1pM881CQnrvxnK6Br92biopSv+YEP2+e/MsusO2JR4NJtA7fp7VMP89OM6S
+ZW3fR3HuvfRBChkjds2snIx09B3wsMTjBlklstNZIsBK6mnqofViwnEFEXZNIvdK4odTN3oZdBn
X1n/Nmzo9AZW+xzO6zfX5vlD4LF9ptGaI+CgWx2KpZ1iPIG9OAWx6R5UGejPq1rIqlwIapynVqJi
kFlcFcj1HSuCr3DL/UH4TUc3hVkcfLc1HxZa230Yy9VgOTOmeBrKdfhLL6ql881ilyz3NLbYmvuD
M01Azdh4S7llwZLM71Ma6zVZt03117pVdKUr3PaZb0QdDkpNHs7dILlWvk4yFOT5DS3Agq9jEi13
NYj9BHEQWC6am0NuaRO0FpbmDomD77DxZPpVO6Qlx4QMC3tdPQ7vozmSZwJ9FGVptcVXxuvL9yht
UGfMpX7y+05dJrt4l1pN0Vct8qeZSvdpG9otuQwqQAQ+tMXfKwNyKU1s7YlEbn00Og2R5gcDnKss
zMEtEZpHqUSkTiZJa4d4TJ/SzqQvYlHiU63z/gVf+/a3ZYEfp7j37wOkAReXk+I4LIN5JEOkN8/c
TXeOHuWXze1pj9F4OdoqAOGHcnUDzrKFiOTWVQKiE8roiq+pzDM1dvVFhlY/oc4S3P/k33huJ851
JMbPIGvD+7Qr9ZW3Nulj2+rtthjrAessIZdCFvd3F7jmRttgft+Nuf6kkyT4JuREcPCHFXX82rJ5
QKXeeXgpbhcdz9fVvAhc6zbpLnnUBkcKXJSfABfp9ebo/C7PS/0Bw0r5lAB+fB62xCA5L4srNltM
X0PHoEKKqnOT5uEdHLUnMtOmDQ7FtROsd92dt8Lp30tA9PfF0qshQ9vhnvVcD5+VsQHu+XDb7nQa
2FukRpL6vu0/FWJLW2J2S1uOWCZXHqxdNqkteJdMhQBb1853J8cW6eIOCbYqzdZ2IVs9xhZQOrmT
oZhic3L5Yr7GHJpU5Xezo4r34CTNgxOs3XNj9Ff+BvG7qbznsSWDqW1cPyxpjSw0VF51k/bK/2Kd
3O7tbmb3HrGOfar8aRoumMREkKWlF98Gea+Tc+q2XXrTlok6wsQG22GCsT4m6dbGu2EqnQ6toN1U
78DY367OEDPWkTub3ek/QdV4aPvn6y4Y2ndiCZwPcZdWmMyxmtLKLlX6Y11UU0vDk34tb9tK9tXR
0V2IpjHPPecST+O4fVyTDjfLZU893CNtW/qml4xaPxfyRlJV4/DyYjKXLGxtPt2Dd9RjJqxXfJrj
DRc1vauiOwR3OQ1SPFLEW0MpbZ7DivpNE0e02vvS0RqxQxh0NZkovgn9xe3qT5tY872N5jK4qb3x
CXbudRKA6V+GZu30sZzG0D6mTiFxbfhFk+qDdvKiwdMcpMtjJdC9HPwyaD70q+dsl5lSsc7cePDd
uzmtly7zNUj8fdwQTo9I3DYMYVt1U/v0UsEwKW+Msy5j/a5ZnSjFpDa1nbu0R5CWVu46K+WH7Ttj
gjqhk2RUR40PRE5vtFOfQFBm1lv99hR4tinvZAm/emg7gNpsMwvNF0W7Qt3EtpZXXRWE/amA6ruX
FUDnsV6q5UoUgZcco8QtY0CtWnvXstAKQtGG8XrwZ/jrCLvWgxOmS5y1dR6MB3xXAjAN1O3ZU47+
PqWkJkKr1b/Q7MUTJyyavvUzUrjS6TPYdcRkM/aR6OPqBH1MYmaTtWoyIqnhDb3rVHwpCEFoSKJT
qRosbcXg4ZeTbezF5Un5Sx+G9x79wuwTdGybX9VDEnwtpunLtpXFU1GqL0WqQhwjw9w+zqgzTnmS
64vL4eESJCINgRVvt83qNw/0NqKZZ6nTTA1qU4cYoaU6tG3YPmrahR61po+TTaqA+DqZ9psp8u0c
9w1EXLHk93CEiZt5y7h3geCwCd6nYykeYyRA+ljRLJLEr2TBHFC0zd+9XskPCnsb1qc4Lu7Gvusf
7UCTyZNdiomWR11b0Ke0XdLrtq8HmvANzVkOuK066Xqn1JT9rcxD596XS3DrK2jHvhihn1PKIno2
5NPXzsb2si30bzjg6m3ao5tOw3hSHi19UADO5lrpOaeD5ewuGT7JOguicVIY5tocVwOSRns9Rjzc
aQWmftxyXX3PYa6HSw1DdtRsyvmwrVI/cMpz+FeRbI5VTX7BLeQfOXWqs6WjSmY7VT7X9OP7Ana2
nJHdpJfeTdtzrOL6vVO7mh5EUfmX27VPTY2Wq6BwO8d+Xn+mwYjpD6Ho+8/CzfWN9QWdsXJcUUlW
AW/e5IrGq7JwwairZcrQjot3NWXJzTR71TdZiviLzAvvL4lN8m6Cez2GauivBaDvM/C5L/eYhutP
1O5wH+W5IG8lOO6LMPgWyF1bvuL/59Re/PGln3CanZqogsoEDu6ja/x1WM1GXS0GtmjrgfviufYy
0RBHDpFT1eF9o0b/pSxLIw8+zvjuUDf4ZjPJ52YAWKyJclW0OqCJbHykhJ8aTa4li5tW9ea/FFVb
SZNNIdwvHLyzPqT4+6crx8joaPBwXlVD6D/tzP/Z2yZpD9Xq0IcvXOoXS2cPjgcqz3Nvc/RMfR6K
O8g3jYkfWchBF6Q0d8to1Yv0zVJlI0DhRBfOZvlmzMpeYVNSp1kFDvl9gneaDnBq06mrJ9oZDPTI
4nBdNpJ5hJ9/0/Znys9tXJrbgA4P1LKkI+bY5IMTnpyhRbXrblP4bMam+RyracnkKMZj4zqD+2Dn
2HuEH0tSdD3kcIfIYKe9zCRVN0S/bj4tQ1nWpHIpqSc6DHxugn4NTmbzXUu3tm6oTlpNOB/QlLCI
sqBsyzqQ07mYIsiQVma1JEnTp72MxeS5DpVPTi26fPurG20n3/m9R3NdqopcEtLSqN9Upj1b4NF2
XL/ugneRFZhspTdU4muD8NPpsgl3KiY5KC+5uPey7KM+zai2F/qy2q1sR5vFHLjheqR/ZpjQPRM9
drAeu2nNW3m7JnQOc7PRUoDROGzCbEF7EYTaqT1rq4bqr6KQQU+DULYKRAguIdHpw0SPzMicC3K1
7tqW1qE/2TAuU3gqUTC1NHsYYMsec9eHPbkopE6mO+o1cOiqWlslmYfAQfBka7TIoPh0RdE8/t8t
vSVdxnGs6TKRqnIJ/wp16JePr3Cro3bKwDTpDm76Xr6oW3pm7+Q7jP/OZLAPt/g7zcvcJbqgjN7Y
b4M3ptVnq+bSoc9cgm/EobLN6zniiCAcm2dbAigkd4aEcnlw69Sly7AtRjvIywY/xWxx5NV9/SIS
200tHYiMXbtbujD5znaoenQS4+4SFG3+KAyd6aJThNS0EjeutcPaoySqDDkOtUMxnJVKauKxQyc7
iY7o3keORequUiLmmtIsxCTBpTJxu64KHHUCC60yRFG2mYNT0S1BRTvjGc1MCnbQ9cndRuqXnHKn
iXJ4rClPlT14wZAGp3jdRHCBuWufVWKbJwd9DE14e0xx9Atl75zQi7Tf3U6SZaFfpzHKqY/GtDxO
GqXJctjosPcBI5Ndf+jkb9KqmN6H6FuvQHKru97F0i/9yN7X3rq2JyVa5FZTCpWrnOaxTpc5vh5I
4eKD6NQaHJZult1FGxcd4pKoucM0NMnvilbAktAa4O2NOEft0Yht/ThWzryQIDjNiQyUCjGvVRhe
dBSY9pi3yfLi0EJ8paNPMQ/ex0RWMjzOfCXuN80X0ukDvWQoDbrNmahG/h97Z7YbN5Ju61c5L8AC
5+HyJHOWMjVYlqW6IeSJMxlkBBkkn/58tHuwXburUMC52MDeQHcDhS4pM5VkMGL9a32rL6xsx3ai
l8ch88rxc2pMq+LCjhoi9VJm6Z782JgY+3qwQuw1NsjoODGJ0e7c2ZRHi6zyazVWLoJlkNhpGyMo
5h4n1GAGyRr65rC1TW9QL5gXMD5seoFPLsaV0Y1skCwbZxDi1jXl5F1v3I59+GViZDZttAOJLyj9
6mykssWMPnjEI3DHiRrzhT0Pchs2XsRQyVDZgeQBX0wwpcaG2H537ETVFfGAYPZxwXLAtZFED4Nh
tnzORUARFNP9zJdNpjUJo12BO+KLgf0I8bAQ6a3BMix/53Cps4egqPt11+XY+ZEdjH/u3cDLP7JE
OvPBGd3isdVOcsHomH5Oe4u/fKiXCcNZMqCMLEs+bURu6vfh5A33hMAzPgLxOua7Qd2ymgZAHqfS
ix4t5MNgGxWtPlmIFvlW4275oB2XfKNXSvfYuEWBwbD33gHuasnnN+aL30uI3QFOwqyvFjz2cpk3
JJjmK1lPCIAwgEbCZlWDxT3Kx2g8pT60Y8ze8CbBK+iJtxsBttQ9p+FYNMFs75nxMCk1HQKPW+hi
I0svdAZUGCUCDIJOKrsVETjLizOI4Ta1rTHcml4qgj1WBvGkARbjG1YNn5J5fvC722cAtmo24Hed
se54JY0vzYY99ZyDfEoiDCUlpJotD/QC7xRyyT2sYFtuFl8If1eOWOS2jlnnu6Wb+JnUwxCH8aOG
i+OIr1pmzc6GWB1r5c2vAavFeDOpphfbqhvDR+n1auDlPK/jQJCjAtV2e3GqxL4Js6oMMPok4JV7
mJg3hpHZH+cqL8+TIeQ9brsCDllov5FrGRomBUE0x7knCzgB2gUXNOi5kJuqD1WyG7I8rFh/e6e6
KSx79vbK196zkWRiuqJclQ5iALS6TSVq6xWWVDpvaqwU1xaPiLkLtEdPwBLZ5BK6xPTqXW0V2VPp
Tb2Ghc3zeWR/vs2cvgvXv5t/px1C6ugubXINq9p56fBJpJsRLrgj6/alV227yfIG7RFPJFandOSS
r/rX1NCgx0o5GTHIf+vSDwR0JLrL7006GKe+4Kbe9nkZ3KlBtWflkZXnRF7eogsERyMxw2cUY9D9
KQn6j8JenN3kmvJx7Gf7VNK+bcfFGELkmBsIcV7UIPEEUoZHCRPb3y6RwcapzqPp0ADfqh5J8ebb
HnFr23Opu3HneMOO7Yt108xthrtPWy9ZMk8vUaKsjZCDSaTTK3d1WCVfMQabW9dz1fuQ7f7BchPr
Y4uH/MXkR1aIAn84TPsvpGbCy8SY/iBI+W+mcHjDYqzuxWDOySZUrWlxHyz3UWqQWu8ttz7wPOgb
jhnS2YYB9hJ++lZ3dv+hQOzYhhMHlY7qiIVOA6t9NsLKfVdkjlvHLqr+SYgGoPUGrySwqE/zgPrf
70qBHtR/5AFV1uOWKTY5pBdOtADlH3tXtq53p4qsY5WXYbi6i/qOXDZj/mku6o5ZAyPD9s6dMcOs
9QSkLeyt05qTyk7mkEFFP2HFntX7BA4VJIDGbctj0Ya1gmjr9qZacbmeq3sWrxI/ChFRHA5FZOW+
ucU6Zy1sG0NzzuO+9HtzOg3zhIq58e3J27tuo8Pf/QYCq9p0ooTjzjrmZSYoiLHBabA1Zj9NsaSA
rxsxFLONxxc1k9HmpsGI7nqYOTPRfjE7YwYFx0gSq91OCj2XGTPHPC3x+4g0WW3gXIMdY5C0SBez
exidUHGEyZ3J7/vnFuzLWMBo90LOfYR+8qm4FkUroadJ7Ye+tTOFAy7n41AuozVv+C0in2PdumzJ
NovIWBngxnIqjqACzusncf3UjKpDlk5j0H0YYKnZUEySsOT/w80e+NONoSQH5ptilknlx5MZhcG4
//Px3M9zUaaGARNtUqbwmRjS/QGhmXszIZ40Dz6XrVgHGvV3i0RdRhVfuNEylvqLQeXP0+v1FYlx
M6xcU7YMR1dUwI8DfMS5UJkkC77U319x/O4/ccCUMMSWQeYO2MVGczIIR+QFQ8HvH/lv0Rz+E6z7
/xvy4b8h9RtPnYk9419T8z9gwC7Uhqz/ESL/iQLx/ef+SQML6UYlL2PZDsN7Cyv5v2hgkUWZLZ6U
b8SGf3TjOFxwTGi/deHQI439BHgDAzxsP97f6sLhJuJC+WGszM1CTR7eAQ5Ea1LZ47P9eCHlAUff
UsjyVBftcqE5ZtkbtmTwttQi3HoqM4+qw4+ysYnqAMTsZgBbI3vN2xa7+/slGTg3opvYKZgG5ES0
j7nt4V7a032fu+U24Cj9uoiSXSY72XwgZpAH88BTWdg7x1LLhdiCeeRdkuWYM9KyV0Bk45egoNgi
7nJwY32GLXRTcA8+rktQjKlzOoRaT/cYtkCSOdmM3Okm59ZbcWB+MzW3vE24PQmppzeHnOyeqHa5
bQbDOc3DTLeNn7lGI47Vd0ShlSyDcQ6/sQtnwwyDz2jKqb/XUWDYz+ZITGBXD+kE+LDMDO81M6OZ
wUSkUZFuWuWUobPRBMn0fWcHMBSDNNTplUdmFu7bEjjOo05Nf29WZQ0aJk9rM9zbbPPMrZGZjney
3PXfTK0sgt0InqI5+CvSkYdazjL+jfTI8gr10dLh4oSxVfpWmleb2k/MwN90TfqxXub0bgzmdtea
S8X5C7TFeqTowhdaDpSxA9Ix7XTTBYcBXqDin3Dzjv0nr+jGaxAWJj0kJmZgen2shyW3261OkvGl
rx5WYNah7mvzYsmwOqAuiJ5dXzxWfneDrX7fuZ247zJaQjz2m9jgBhQdY46Sh9Gfp/el8NYHO0M8
oLJZzD4B8ZJDzhejmYrHUMIOxeHfbZnNMrPGgH9SOLxfC2+dOwBd2OZB35zYeqmzm1RHgkEVbLqi
fBjZMDYcJ9IgJjR4MCxNBUTbnKZofgoa5DXUk0h+9ForeazLLNhO9LEgxPr1DqG9vgnMSvIg49mf
LXn1vh39BpOPlR0YS0Sf/LTs0HeSvrgf8XqiiloeWRMxQ1WaQ3gFYLWMc5P5/NRsNuYDsRMe7x1x
N6ZqT4Uh7FffT0Ua2275Kbd969kPualcDgj7pEpgCrGd4KQ41SdKV74kiQzfFrS9XSQgAmzGLFVv
iDS7YgEHbGXa3ZRC34xu5t1VaGx7QnJ0jfhpgpcydctTG1n+JWkD63XCYstxokGctFEpGe9XTBLm
KB7cVpIaa9M7R3vtsUQIudHZPF0r3MrHOhXegyBgcR1GUbx0TVa88o1Wh2kanJuhXarj0DTiWi5u
9Umkyk/ihFKSc947y33nqfG2Bk60rXNh4doWYfA4Fwp7PJNglhVnyi8hjk7ahkxQR5pb4lhNfWJs
RJhjHfBT524IB3k7IiR/mCALItTMTFkQWvKLysruaSgH/S4nWHB2yhQ+7ZRHr607F8/96Ksb5bUR
uCxmNkTVg8XeW1ALOOdHyUngZj4o4tFbhJFw33ej95WOje5A4nj+MBWomGlknJpS1CflJZeKId02
GTIApJE37awmPdmRuJmZEEIcg4tausNnJB/6A8qmOprpBOPeE+3W4iB4gBMa7O3MnNCx/e6jwMRw
A7GYmZjLJs1vXP1QtF53zRjDH5kIOw/kT+aXoc2XT15ijQ/8QZI7RmPDhyWYrRgwNL4bqdS2rafi
qCu3OAi38DmrDW35nphFdeBr524xdLePglJ8dgxfHRbi4XIzJSZbfX9yN13dE/yzxgZLcA0jrrAh
r4XSs78uq7K+AQAwcCnP7ZY02hPw3PGSJfU9W+/oard2+rI6bg4EQzqM87MxbthzmhcguOYlUmV0
NdrafpinET3MknN0SxSsOkTVdFd1oKQ3FjfqeRhSd7u4Efb+RKvphO0oPQvysds09NnBDk5zGTrF
CdlhqWmq5sbwveJsd671zp+JesTsh5NYdv78KSv0BHTPCPt8M8iiOGI37z5yfN1NZlGeeZZEO0jc
9u/FMOanSnrVoXPz/MnqC/mYBgocm0KFMIZuQVGkbOe9bIboOnnBchmlMN5EO2ADtSz9WOUtkil3
T3DbaD1/no0WOEaZdt6xaTyN5FGPh0Ra43WEX3G2K7vZh3nXPYMElPeTNyfb2R2XA5ve7IEnm3j1
o6H9GKom+AqAGcQvackUIk/6GXNAsXPzJSKZI/a6DQFKT9LbBgCMwCatOOGIDOQptEpO3qasxjcm
nBYlazbugdhfjOJcZW73nGDE3rWBAC/r1XnC3KgovzbkjPaSOcYHAvu+v0MVrT86aRoemo4hzICR
/mYMG4CGnKNOpL+P0VAyAGEaxvOkclV1Va4Z3cF1lBdg0WrHUas9dy305UQZjL/c0rvqCpUV1Nrw
gQwxczwRjRJlHK1qI2kQeRCpRPEzovmL6QzVsIkwUIPZ4298U2llkO30/Ncub1l6SqN1yXcZRbMu
2sLHdZEkO9LF7V1QNs41N5OGZWmE5xvCoQNF6IWHQLXfrgmdO7EdYSeorYzKkjYI30oTOQnH/5vL
tO9ipI33LkwxSFgm3jiN/sQyONv3DBRN3L7NZf0Cz13lWAcUynicMY9FRWdfBrCKUOFa9IGsoXGF
1M/7IFQj43csRl3XegfDx02OjdjZhf5aoVWiznAaEKcZd/oDRwb3E+0kjKMtJcAB6zF6Z3kF3Sed
BBOf9daTlxSZG9eGcO/LpFsnYOMUPVRpExw0VeWxNp1b5nF6bWJzzUtnWhfl+oAelR0SQDK6L9lA
wxWoYh0dE9UFxwD/XSwrifsgmeW9WCpxvxbQHYvMto8TJ4h48XIj1nqJFvIeffCBvYD9NDlRwfTO
c4KvYW0MrzXlX/ukFC9eVxFhKqIHx+5lwecz6dpinyKPNkteuik4Gp+16A0mcrbMY/grJGIDo1s+
5aKv8e0z5GdAPG29lsfbXIYpl6YrURBK7z5hb7q3ch7WA6DxYq9DMH9bB9dBEU8swlcnHbqt7Prn
xgTyNerRJQy8mO6B512zH92h3FaoVnsDqe5ot1V4x+hz4qkQ5K9s0HxJghmWczcnx0EUSZxmJcWB
gdVDTkfXpoUOksC9bsVIa5U70b8WmC3b1xGCPvWH+pGjLVocLPyTb87NnSq7Fazp+D0XR8SRsF+y
neuWNq2NLCucH9lMM3adENNsU78bQd+/N8u2eo+VLNyTXgDH4yVddydKFd0spc9uJfWSE8yLoYYe
WjBQK1ueYJuQKWc+jP2ynVKnOBcqQlzNRytngJVG7bHu7FR+ceoCy0q5KYlghIzpGBEkowcsX4X9
mSar7sE3pHNxCU5fo663tkwd01il3XQGxbDsUjb+L4sf3hSu/5T6ud4ONsYSTOp8Svdcl4H1e47f
cEOQp4q7xKekJqj9FyZp9onYCeK4zhyieAaTU2d567P5Yx4YD6FArY+y0d9WCy4q2QHEb1WjD6Zj
uDEzhXjiiHCTV1a9A1bznq+Fqso5xGQhsWY4FZsbo8opRsydi/TcV0syWJ5GZMO0ZI6Kv6SnBqXi
D7MmP6t61XkdB/Rb4DZnnMvOvhnCPYfo+Rzm4102u/YzjS84EMIJYI/pN/1+lWTjhUR1nJSQ6bFE
qE2LyBTQDon0UTivs2FPB/oTRFxH4QHPS3A3+VkZC78pLw2X35shgx36QPJUK+kfBbolHglpXuhP
zLdjqt0YLwWPOfBXp1wE4X6WasH7k3g4LKkYZISZXmEN8WTHAH3nmXy4Iqx2+aJqzgmiVzFuVvkX
CsPPCBRvpdXZnoNH3gVCQm/VL07oLHFRVBnWnwrCy2tjUpCc+yVklfaG0ic10XSfBHspugchW/5F
DuRnQeX7i/tEpkziKI5vRb+8OLRUrAKLyE/W1PafFgIQtyKvsruwjMrHH07n99+Puj/Vwf7hAMx5
Bou/tZ5+EQR/eSmSzAV2ipqXEnbX7LhHyE81lM5++fPX+YXB9+0zkYEANWcBg/5jtAbYCD2QZZCe
BpHM+4zA+skfYIpWTa7uAX2U0e0YZTBZZrd+E0HKiRpAf3aHEr0erpOMd/fnb+mPXzGOcseFEg2+
g4zyL2f/wVRhpjhlnBhLLhez7pmOFJoTtItsZW3JbvefKKPle7YA1X577b+lH/1PbI1b5ZYfvqU/
yEfxG5BHxtw5UYl/s0C//9Q/xCPLcn+zHPZN5gq080KPX/iP3jjI7b9xGePQdumSgSUPi+af/cr2
b6ZFBgBW7Soekav4t6YEQtThFwZcBeRhSMX8HSDoLxkKxqYgJm3ihn7gUF1ku+vN/UOySoFhEN0w
TFf4skDtNJOUTesQeo9LCOE8bbz5XEwjHcqmWapXOM3j+9KVEzuBqOk+/PDX+y9ub+tnpfTbu2E7
uvIO4aSsLUs/vxt6HkQZZcN45e62ruhbTbIZghZDCI8KMuijdofXYBRc9n0dqi4m1sYogYh84DJ9
CZrPkVLmHb8jYzBaVdZ7okChdZh9L/likdCf9n/+ju1Vu/1Bklv/fi6ME6JZZBHN0P4lZePmWFuI
kKorDIo03fqQNN6PLlOHvULe8YDRTVaBJoKHYuH0Cl65NJ1DzRzHwlLUqs9rOagV54bwtlgZKX5T
dUZjS9B7JeH0tsjuywFnIgNyucVUGz3Tk3kDdYODbi4N/5L32Vgf/vxT/fFrQCM3A74In2vD+fah
f7goUAEZgItKXkHNRc9tGlr2hk0Rl4Zohumec1z0TiRW9fLnL/vLg8RkL8fiFjjsDcz1f9a39cPL
YpZKXSHT5tqEi3WFKTBcCYBAaUiy5z9/pV8W02+vFJk2ojyDiigIf7nOBNvNpcObecXu774BleFM
nqhwthFtsp3ZEXePHXMO2xgjt67/6qL5NWDHpwQR5oF4pSyM1eGXlydUmLOTwfEbdKX3VheD91ZW
63sAdCF3DJBbDvZ89QdddagWXdkGX3CgwCiJZvd28vGQxI4ucIcWJDTe4zq0KeIJ5/mLMEaxNQ1s
q3RUk4I88sRehr/Ybfzan8Wfj/gaywYUVGBKPCZ//qJMf/Bon0iMizUk9VvO4DVFLyhV46IBwX87
c9wpP4I1wKu/dMS/GQrlMWPs4KuitKeN5wwV0G2L8QtqFPqtJ7Lg+zOLccV/XYlJKvCXWzOAu8RF
5GPHsdghBcj2P15Ofh/mJgQA51KgeCZRuFW0ox9WIk60V+MwEFnuzAe0FW+AFpshVVvNQdoQzitX
wOKDX/4ooBpPKKE6/aCLGlY8us5GeJ14j8863CZkmuOhLYocuBWP401SyOaqhSEZxDOzTVMrKjY4
RgihId/UR/y41aNdpPcp/uppUw1Bd1VJ96QoyHG2/sjmwcpnm7XBHZZlY+qwuK0yL3xNTNx/mR9a
1JBPY8RZMkMJZaXKTygqDNc1KieKs2dsl2L6JCRe9oFANaedWgW003TDCUqu/UR9oob1ExhWTp9x
mXyMQCBhgaMp+PehJochsO+dIAaIk9VF1ed8FD73vVOX7/IomYLNyOzxjNA6xDN/B6bBdnSH33Ta
MfPs9pY1WeOuIlyK4VuDi0HoyJJdLZ0eV110lyUEDRDeWnXkUWPrGOyFz2w4qF6m2sxu7D4S7zwc
TYchKgybSHW9vIV+2++QGKk0GTlx7g2Gsm9YM/VXInTCixeCLMOmSe0x3U+qaLk5tN7N6ciRoWcz
xqHSqY8N/yrne7en/2kkgbEpUKEMfDWaaCBnPDofVJXEjjKaGsMP5eZroPRBO5a7zWVP2qrgSlJ7
R2naTicnmG59DChVQgy2U3VNE/hqlv6csQe0l1ep2YZjPol6lvL2kz3XhXIol1DDIMyrKhWZNMxN
3XIgfqcSckw5UZbCrtp3JvzMUzE7zFQGvgNGLfiyMeBkeOO3TbKWdlDEprsdxMnUjBElrOQuYwhB
MqWcA02R6VRF6taXyll3pklrSR0PPAv3vpEVyd3IreOncYfCzQXnAMzcN1Xec/CiiSIC24C7lZaF
iG6czZyQ4iesmCACUqahkz16UUWZWcKuYO81ab3E4eKxYjY2Z/y4znqjIu4yp/IeNxXp+DbNw6/G
MAa5uTVbWxHeCpG8PRzkyblxkPa8Im4m2S3zUZqsbpid0ywAcCDHhYNUL5t8P1d+PR9NKWsRezbH
nThAqKuQbzsEEL5W+4Mh6sXaYics6y3/NY077LUGaRoGDx+Kuo7qk0PfRLUric4/LoNyCGdgxbJu
Mp1Jzr5BZmfqkPSjaN7xMHbOTMbtcj8I3sGuVZD6d6E1LQy0i1noSx2Sv9oZ3Co9yT5rOPdQ36st
ParpsA3IwgqqYSX7kwam9/IFk0Lk479VeJMBvWXdyTJz98gomrJdwm+ds83bPNkuQ1LiqtC9iCBB
6cKl66WjjL0mlWzcUN7n7i2RkEAJmECJnQW+tj1luaXTXRm5GWdQ/r2NFTGD4fJJiTVPOsc0iN/V
+L3H7zHDHOE+sq/WAvU2R5pwDedprrQ9XH3BsIzhTqcu3tDwSEqJzPIDESZMZw+Wy2pecdI22bkD
VURjivaW/AbVQT25he29eVOCoS60uHhBlJCT3El/yXnzMBTIkzogEWOsBbscLNVrpTU7iyItxneM
/fVHwfAQZ61OE0ptGO1inUz4PV7VAiZjRGRd8S477oNUnvVkKRyqG40eEsYKnNO0A4JT5MceCzhR
DCpk7bvcCCK0pm69OIuik4egkhTUTbOrwtjsNN9NphveWEtmx7rhCRY9Y87g6q5ZJemrsaKpPSkZ
JfZ9QQtQ+WiHDc1Gk1vo4aImtW4+mcjce6XhT7S917x02y4L5lK7VgvBomD98Otb16xPvC+MSVem
nXyKoYNhssnKtlziqET8ikWVlvlDA7UL0/3AriDl/2NNtVWT3XWWO+OVcURGZ0kGF3C41EaG7yw3
hw6buRkwOZjHtR+FfyYUwSdiAcFku+6TVVM/Y7uNzmTl6XUBfFVyXZBeeNMNHtIN09L50VGTKW9S
trnFTStIcL8LeVocZGNa1y5Ku1eX9CrVwG6W2+c2TKOBqgucQNu5DzokFiL6Bw7m0OqIfsyfygpN
cBoktsAOaHb5Qft1Ko/Y7euvM3hi1pC8q+jshTbs7HLSjHIvgBl/MMyk3tdapNgPXZa5udfZY05q
9gZPc+FtPbu3IY5UnsvjKLOj5x6gc7pDxuc2WYzEiU5u01rdl5oFGcHI4pLakZTiGik8DLp7LLvj
joeM7m6sfrDpCI4qBmJV5owmW++u+L2PiKEaM9v08xKp3vpMLHKWlBRYwUjqyuZXTcjUhOk0kPaT
4GvRsYHhB4DeOKrLNAeYUUfZbcJAHt0aU8xx0WtIljyDXA6iojr40jDouTUUhs8dikE93qQQ4LI4
9GSdPbETkZ9N8s8kZYNcjkyzpcZmqMeQ8Stm7ncVAZH8xWqZMo+bhR3Y/F4osjj8MgJkuwz+Xno2
EqE/ZqlJ9XEVSL9kNmtaD5M0kuXQk8HI0aYGLlKU58K5n8pq8a61L9aghxhN/+JazPnjmd2N3Gly
KUS6wwapGKMabTGhlNXOmpyp344VgS7GWB1Xf0n9VLCdk5lBNaqw333Aemc9FVnPtcaTLnrmWq/l
fRM1wNYHRg5wh+qMgMw0vKZz7xk2OExGxx5JEL3VZONdonoV+MsuAYjNw50reidyh2+Tg8M83eaO
Kqn07EXm3JNqqvwTlEf8yvk0Geml7A2ht7XEHr5hNzaoS1XRuLrpITntZRZS/q0n0zzNnct9P/vE
34HrZsHl28Hjf5WUvyrkg6XLce4/O3GuX/T/OX/p5Zf5RynF/v5j/9BSAuc3Dm2kzF2Xkjc8shwg
/6GlBN5vyC6roWtd5n6049DKhygZgF73VmEBC9y/pRS6Vfh1Jod4EA6WCUDib7TyAX/5+cBBYSCD
CI9nAgjhgMTYL1qADdOrhqpEG/BoMMpqesLhaJN9eUPIxbuZTOYA71Jqf86tmcNWG/NGPWQc2epD
iZm9jPt+rIhNlhGbG7pVydbiYbEF2ck0Tdz8gbmceVjnaJsUUFe8TIZGJAFsvrXIET5NBNhfKJB9
q6w5TvlVT+OaoOK2WB5kHz21gtATVmVMQS0wVgkRCiW6pynwMujVgRMWofUIUB92tVDmS1Ra7M0N
I7cfG0z0Z0kQbNfWIVPxVcLWfkDhGhi8K/UEcmsZlvUIFclgs29EXzlI0Qgq2rV1dqyZTqYjTu/N
Cth/c0ZL7RYto3hxJYXE6x+KB1247YPsI98/dXKGXPtErbE/eQxlwgMSRMRpvB5OS8mOKMB6SH2o
p6VNVkzMxYbnBk+OsaDyK26q0HwJeP5efMFZybMj7BLgYI9Ky/40GgOvbuFJ2jTQyfYyV5yn8tbh
GAh50qP3l5jMRktnOcLKG+qtLVLjdRgcho+KfeSGTIx124eS0IH2rOp5BnISMh0YrBdkKcQpcjH8
tgrA/F0oKuPrkukonpwuOZfZlH02KjldBSTqw7f3x6ren7iyYTYU/O/JrhRfBiDqMQ58fCF7sx+a
w0DJbNyGYtnnLX9kGTLNJb69GphUbt8i0gyEOwdVlvrWt5MsOyZksZcjhwDI0pkXlPnBQe7DL5uw
P2ygW50Xtz2NvUsvlyrGYa/o8HoRWKp8dphzaB64VOgXVzXXQijKczFIyR6Vur9ISi/fuYHnvWvr
pQKV71TvMtHPL53I5C2o1+ipWEYmNgwa/S2AEufceEN6k3RuhrkXMjGyNYxSwZdNb1fpM/Ly8nhs
+ZAFB5Wdt9iyOeAHwUjjdYrq4kj5m6kQy+tCKdghdGnYrirb+UrYVDNG7GuwtZazTNk2tYu83EcF
gJgrwgq/KxoqYglQsrQduw5TqHwz9i0BSQVO6TGpo/lCdQQIaPA420WZyaWmeRw/eKrDA6Vh1p5k
gfMMd7A8EAIx2g0pNXLSk8rr8FBapnyHNPriqWq4rT3zQxPiJo7ZjWlQ7cNiLLuxrC41GUoVS+YN
MIsWusYCW8QMZJhwJSFDOUY4/R0nyvaeTXP9IA1QhpqQy72Xu9Z5SOEDWjaol5q6mCNyotrZkbuc
sQ+UZCEwFMS68pz3k+VDe6tnJqVJ73OjTrTyuhxEOKE1OReVTsp9o8ZpZ7cKvgQw5oVuEWmQtHfk
ZWB4fDfR73jTGNq7h0tj78ZsxPVgBhTXgfCsaM0Njci9raIuB1zH3vMF6Ht+4RSUfqL7ukAtb0/9
zFe/iNXL5zs82gtC/4RTATQ2QJPN4G3pIm56o+in5pgCA3jXRaYodnokNjNko5NvjLJZ3nPOgwxb
dNmVMEJ/XkyBFdwnPG13AdhazC2tWqN9Jr45zPZslyrlbm1KkHbO0DD61CwU1oYwEw5s359v4Ki0
D9m0yA8Rn99BGFmm4iTqdnVMLym5Syb5eOL8YdmUwMcUcWIPBx/CIF7LLGitOODQxw7Uzp58HJFL
PFUUPBN6Km5GVZRzPPaU/8Il8vON4wsZs5+cDhnR61jP9VuL4XrXI/Sc2qQLrvRi0QRX0tqwGeyM
xj8NrYaXoLSVcePS3/dhWZ45UYbbVrOY2/7IqiT9IXn9trJ0hPy+RlNdnquWO9S2Fsv8fhcJn0Vr
4sD23OuaiDMRHXMz2jQFbPB14oZo/eYwpSzPoqlsl9tB24+Wt74QZoeJ4k3JO4Eit1y0qUnLZtqI
miuP7fkqe8ZkW047akeWcLn0UNNu/ne71KhczX+xXWK+yd7mP++W/i91IW3z9uNW6fuP/HPqZEa/
mcyWAFAHyFM4lP+1U1oHUms/rokEZ9NntbqZ/+lcDn6D3MVgNVznSgyseA//dDKzi8IvRoQNtZoe
gb9lZIbc/vNOCds+cuy3fZLJ+0Fr+lmarTuyKlPpa2DLAgoTAiAOz4oNiOe3JkfPMaS9pOgCtQyH
EppwbX6AJUTmoOT8LJ/s2lVLD9PE4favepA+uoiDkS6U8F3uN5w3qMYpmtziSK0nwtUuDTyUUTbR
fCwMrQ0icrAK6/FEwrGWIzkoskdKXJpqxts2jnnIOSsUzS2WnuncGvVonorcny+zyz6rcDoBPMl/
YZMyHnQ7BisEHlA7dqBbJvD5oS6mwdp4Xmk/ZX5OGTjbPb2KKKviQMdDtAMRzLmm6pcUEn3lT48L
AdU3U9iEEhslxwutThzh0KNYu/txPaBFTmpWh2Ya8VmNlINsUfjzE0dqVpCIGtoilrNJs4Bh8Iz3
xawOqi/HAd8FJPqsdsujwHy0L5Y+oHfWaPjFRN6SiQREMt7ZXtK8Kj1bj5r6uPHQqgJ4upQ03adA
DaZYpvOykWXdbwuvG19U787PydIGftynnZjo9wRGyQPH44MShh3sF4q1OrDt2Aql7ffgGcpxh8W2
szbS6m81hsMVrgQri4uU2VJeau/kJzJ4xrw03drfZNb8m+SafZNfx1WJpYgDUbZDnrW/CbXOqtlS
Mop8OxYqgHy6irreN4GX3i/EXpRzqgSQfOllRQuGN4AsbK8KsV61YjhxyMbzNwmZhwhysrUqy0Hy
/9g7j+24kWyL/sr7AWghAn6anpk0IiWRIidYNCI8EPDm699GSlVFUmqx1eOadNfqagkJE+7ec/aJ
9PsJMf0mseYY7cSPqjWV0PE+m1u2VCUzatTFoD6JvAoPQPHTr8Vcy/b1TvRLpQUNSQ6cu1eyci6A
8FL/nivhdJ0gj2OPoUCuH4vlQYBaZOyCgQN75V0Mc1W9nOvr7VxpD49F92Kuv5MPAQ7ICtv0Sadu
eQKFUp40c82eLEr/jtFAIR/WvPfgZwiLFjQrumQbNKX87CMPOemrDKVrisdt4eV+/QkX36M+dwy6
uXdAphdtBEZAdIIM0ciW47HREMw9h8xOTbau9CEQZ8htV4e2T37pJMSKQGUgLMf2RU0jA15VdV66
+vSQNpm/ov44XreRynb+sQmiaToNETX3Rrq5SzIWQ35eWsDpF82xjSK7Wfs491ZE6Bdf7AB16bzk
nABUCW6acoYr4QRMr5K5R1NPoH6gU2ybAqBe5fhmu4B9rF9aYUl/4tjqKXKTHGgXqa5/OPqgW1TS
F9QhPJoLevqNAsR4UnrEqw0zILEbRm/OlH6MKc5Sp+37pQUFYzfz78EkyPuhH28gMFvLnDzdYeV1
0qmSVWnQ/k2pvZahau2PbKZ8yn1sXfExV9/7b/8WEd5ZFbFtuZze//OyeBPVjwUs/fzlwvjjT/1Y
GV37gzuvbMKaM2DmVe7vldGTH4hHteE2YsBDSj6ri/7SY7AywiPGv8W/OVYR/l4ZTfmB2BMHCC4t
BoJd+YV/UESYF75/5ASY0uhTWqxaLInm3Hp/szCCYwXmYYX2waNusKsyQWmZ+WU3jSNV4qaqLTYF
fz+gX0gufnVB4tw4RuF5ohk+6xte9NzxwkglVWYdDAv8kuh6wpYI6f5op9i8g7EW75B8X/f4v98g
olGeF3hM6iRvaiRebE81dRrz4BShfR97XMCIY/G5trpo+/tbe93/PV6KV827tiybqtBc+Hl5ayR+
h0GbCPOQZL11Hzkx3fCG4FasloE4b6bJu3aou5xXvjW8o1P7xV3yJVl8Da6OvuAtmbQvE0IItco8
1DIm3NqFxLogTAO3BbEr78YLznKBNx8NX6DwgJwijoMK9vpG4UTVmTNE5gFCCxdyFIiJBfAMemRd
48T0n4xYhftsGGiVjOhF6q+mKCi8E/2tLXWZe3+Enp2fvK3zMdlI5yhQmG9ThqEeYM6nYnVwe5Pb
9bIy2sIH4T/+t2tRW8SDN4v10A29vvkAhW0aotY7GHWPFcbU6ienyYarNpbq9vcf1PwcXz9nAg/R
WFoofWAQW28keFGDLtouWvPQ+SH1rdpbt6x7y99f5OdPh4sgu5mfoWCWevMy9S42nUamJmLiujjE
Lm7ehWsrjVTFhMrS7y/2BvX8/U2RBS0w8M42xlln9nKM0F4THNyFcYhlRNfU6Lim8LXaxnBfq1t3
1qcAS2aQ4iW/GlFTUMfzjZN3fsbPX7ANZxpBzjxUTfn2g/GlkHS1E/MwuI3ELpQLAM5INk7ZI/CF
grKBCJ9QSVqMU4ty6jh4LcVOmxmk2v3+1/zqDXAm8VB/8qYpD79+Jknq2RylFYOXtI4rXdf7RZ+3
xcFUxL7++aVsG90sYj8yud9+UYNyq4LWmXGIIItd4SdhyGrpwFTv2ryJ31/s9VTP9G2irUPVZbKy
oB58ezEVNkValkrb05WhT6bBg7vNjRTDZ+8OHzvaW+473zLHwpcjZr4kyYAU5O05K9Q05hX15eel
8J7R3HO8PTCraAuTAmVAXdXDlY044iqaNQVrg1TDj6Eby89RwJDKhqY4cDqhW0PyZrmbSpa/4wzS
mAndzhEAykTTVaPVH4nivYeE/un1b2bhd+bWgkUOOFIBlsbXv5nKXWwOGWL5OtWzDVHH06aIbA3D
Z53AINazkXp8msYIS5ZFrEZ7LfjLLitUDxmZPdCvFrTAeZEgm5snTH/NE2hbPl3UR4wrSdZruJrR
MB319/k8KAIPDRoRdFdYNKudHvPHKo5EJ7BC6EXVsTROehmXtw3AygNuC2NfxTxApITx+BFnqVat
2ZV7180UajEaDb8UkGPQD+IrJdt0lXmhnSzTKgL3FRDrYW/TvOQaLk/ahh/6EeScrpPEhKkBgL4i
CSQs+EKUKdTtWHAK39Is9GyMIUZxqJuAMyAcDDQASRo2TwnhB9Ctcqn2ZLiPV3DCh48apzN6kioJ
ojsBYogT54Qwg7I63f/rMi349iB63SeU2mmiztKBUXj1Uw1ilRW64zBMbol8VJMPxrt0yqvKZp9v
9RyewKLC5WL+BTSA448VRoxCfNaMkkE6gI80/URbwmHkifqRf41XINoiJKifKkBHmF7wyzUIO3Bw
9b5zVdfBdC07q35Snsl7yuzeuwboWD8lnA3pQxqNt55qmH5LHJHedauoay5wBhgnHkl9gFdiWptT
w3MzW53G+3GVA4nvbqhEAOZA61HFu8AcKKGOjsOXTToRSNOMaqWzD+eNiRZjcwnKzDulZjhcUVhD
TgAnDIuWlad034+N8gS8/L1jk9dHFTVWDeXyGQ3c6b5j72eJ26kGWaHe1mZXplsJwq1ckmiUAJ5s
WBftImT8FXowUkKeXHEealnKq7Qy1BB+QVYVBnCT9aZJfMjI0OP4lrtYQ3Oq+/y1btO6qwFr6Ecl
5i4H2Y1zYDZ0IvoHFFSMpTKC6Wxy0imA6ZJZ911RWvd22GLSqYnYS1c0gatP0EHlbpp6OsQysM27
vOvyz+4UjWfIj9JVWQ8FzjAtFS5mIr3aRymsC5BkXIbAISA0+VS0K7327c8p6ZXY6mw3x69Mru45
qmn9kJlhAcsw4cQGScZYDhYmlTGfxs8JPbx1W4RK7RP8kOyM7AQshl7nl42qYebEfpt9K+DZPLsm
shoLh/i5ZyOFWY4wzyA5U4Hql1PKxNXrCtsadiX11U6Tqt7U1mg/DpMjVuTt4bmv9SrY4JpwCEdr
VbQSMTBZKNDFOUw5agQ5rOG7gGwk5GcUn0Y7tLdlPvoHjHpOuQW2Yt+qKGs2Y66mO5tElT3oE5A2
Q29Od3laJmvLkhMNBRB6K9e3uiXNn/wuJpKlgbaGYjiBoLadN6PQ3QaMamAdM22N9LUDYgNmOnPx
mzExkSgNWOuqTbAqggoCg14hxkAZOX6DhdSvQy3SLkevyL5GKFWWyCqQQeYzFhABwcJJqnunMRkf
0aStSK4PlzidxAagH3+Rq52bQ6gz/Rs+lamkMkKxsh3itJplUlJxtBYV0dlwHHnzqj9lp+vu6AyP
1opuBQlxvs+FsDn4K7MNwhO3oJ6eNnU4O3y0tcyK9otKbPBK5KxtWovqex7qj4gdiq9eGtFW8dB9
cyA3iLHid4C4yS5ZlaaEFz+Fp7aJdkWBP173GDni08Lx8o9608Kmqxs+as1mR3Y/AsY512TMkKhx
+yD2UQ0yGZuEI3gLxoDIhtm2gVEF13FZTJ74POoTn6wOnIyw2nYI1m47WDrRNuHsJyPCAqqs46NN
IhOquPWFOXykGIoicUyrHaIj1mO3tXyYyoQGHdAHz38b8Uv1NokapiBmYzZmqmC2HThHgbGehW/d
JD53ymTowxwrdyZapWFniUTdKsQb/DSng4WepHl6K7Fwsp+jNknjrMBvtyANUmV3xIG56nlUnbmo
oaD569RpahiIZv8tc3sarMidrBvP9r2TKvTqHVTbAM4dqE+anhCVHqAl3MfKMtaWGc35SCPTx9d0
IpLvE+arwtiRtOqed1VMKxkU1DrsezyNmj1tYOCqL5MXwN2Fp9J/6awqu6Jo+CzT6esgTXGRQGLd
Ma86RAZ7FRSjVsmnoAmDpymK+k8BGFCFh1eL12VHhQY4uNNTG0SRPC5KAiD2thXV0N/JqQXJZDOP
L5O2Dvpd4w36wSyL8axEN3llT+jlFlWWUMnFPhDBC6WecK3l3ZCvB9GkZ0NVmReI29ILtFntVRah
dq2QWj6a5CmiFyTwvfDsDgyvgqdh+TKyF7VrREsiXdDlthNOt6xMmS5woq3izDX3Y989+ErrP/U0
Ji9F2+pnFczruwR+9qx4Cr0ZBE9trxyN4NzDoX5WDZax16Bb2IuwC+p7GfXqkKGyX2P7aw/0AjUf
ZWudVVvBlLfR2Mx2q0EATV1ERIIOG3LRjM92otSuy43pk4pC/1Qf2+kSoAhJoPRAb9u0Kds16ksz
2kPMHaylC7CWur1Pe+zcHvRebTFu1DtOudppDI74CzGEktwrIhPyBUhGnUQxPp7znhX+WXQlfUZA
49uBhfCQx3WWrpQXokkA/2CchExu2wTOVLRU7Cwg5nVOd0mhFvR5jmdY8V1C2UqGhhbWmFqnQySZ
RpHsew2xQF3er2RWtT5qBxDfODEmdKxeKdy1mzomE6LovxWS/tkGu/G0AftgnpgmCQpGak+7unWi
q5pwjC+tGOtrjMrmuiP2bYmymt4+zdeFqYehWAxT7KwM1TvREihJ+ASUnXWoQeu29LUuSldAWtlZ
T5xT8nRyQEYWfnSBhGX4ole9dgZf3wgWkYG70dWMyoH3n1ubsnYsiKwyQmXc8u0++2k43CjXaB7J
QHWeeruB2K0ru8WlnZIGtyRaHfSg7xrF89RMJaSvcBrbndOoZ8hQwcc6zgBcTVHd7I1+CAGGFzlp
FkNUArNzKggwrM4XWtrHawlWoFkRMertg2kElKBTrw6xEaKYPCQtpAvNdLqvoT0WUD6DKb7QHR+K
CHkR6UXupfijc1JuLkPN4K2lFJCwaCvCr9tryquDb/5bC/3uJHunFspR2aRz93ep7ydv2hmxBfeP
DLlvTVO/rIf++JM/6qG2hwaKuh8VFIsaEnXAv+uhyK1wrSFZlrTdjpSjf+qhc6kULRX1HQujFimN
/9RDxQegWhBQ50x4jBcUWP+gHvr6LG7xVwtKhWwBBP/Mr3tTcvGM0dYSpamdG6XPSE29rUbkyiJy
OZS/eDq/KIT+6kqS9ie+Jw5LHMZfH/vS3MzNaRBcSU7EcOrqTuXFgHY+bN85Ff/qSlwDXwX6DhNY
5OsrBRAxJujiCjVSQmZKq1/UXYaACRTNH9+SS2Y5HV0up3Ot1xfqnFR4RTWp3Vgnz4hxn30teo75
7//lMpZrCoc3/tM7agiUrENybMkU6L21R0Lwgv5QukyG6H94dHyrnumS3kDF5G1dFYlHZhYQRned
n8Fx1lsajoV0Tyvy539/U2+rAHx4Lo5ND0m0IWyKfq+fndOh42q8Xu3YmoBmbscr2mHXQhuvVYc6
4vcXe1Mmmb9y+mY2olI8j7QA5h/zogivATFkbBZq54GDXjks1bvYLUki16J73Q2yZWRWRHiwBf3z
T5EeKFgzDxcXRZo3Hz1Os1amIWgtqMsA2avSWFiellxrMf/0+3ucH9g/xdPjSHZpQ0pmBUpqjOrX
9zi1cTtGMBh3AFyqXcYheo3Yzf/0+6v8Ymy9uspcaHzxJAE6svdC67XTvMHCTDRcd1mf7/Pqf3t0
L+7nzaPrkywsupwrEUY74vuM7yfYE8v/YnjpP98UXSUXG6lH8U5iynx9U4WfER9c0ENVKHdWSu+0
ORGhgahmZuPa83VIRh7HrRJ+3E6vhmIVp2z/jBJ0QldaZK70BXp1dwjwvBV5/+iEUbZ0YjZaoK8F
1PrkGVQDpd1JdGfKqXEfqGOtCsbLolD8XzC6gOFKUM+1rBg7zpLZJbUQeZM4klOyH/t3dNzHFT4w
a+fPR6tizL1tH/M9J86A16hG45QtknxAKFmy3WoamLItx5B1I538U6PF5l73pv4R+K6H5M7mt9uC
q8ScfQCUIG8IHSKA1qOZ6g8xZLdlVPN7NCRw9xlS71XSQeApvEBdBHIqVo0FzGbZGT5iNYIh8E+V
FHK2tl+pTan7WAFKyhkUQbUl4YrZesqYuMBvNEsyeSTpRUwuYRDla5sCxhIytdg0kDUpunjC2JsZ
/aq4miiX61C13bnF4Xp0AxyS1G+IVEPvG4j4LnCL9Nru6X2QhKxuSzuTNz73TuBCT3VNZfj8+E0d
9ZbQUexeDQPq1oJtMQUWMjzT67p3iaXS6uwSJW5z5/NoDmFcKsjs8bMueKdtbMsbZLnPQ937nxqb
ugVBbPz6mhrymMoiQb2oU6iauX3hR4QswxU7Wba8grv1u4xw6IA6FdsARGupbPN9FBDzt+C4HZ0H
Bra9mBzrZ1vzsOUWMQ+xTa18JbXexdY8f/ZpHZgI83z3FL1LzhGXhwCRC42yGY5LYEQBBR7JLQVO
lNwRQcASi+125VvhbAtqumLizFzZKRHkUlcYSzvlrWx002BpFY4GKTqOwznyzGlh63l1StbQdOMS
aPV5yJPsWTphsecex3XeMHPSnuLoixTimm2++GzkBd+PVelITCvTIlEEh3hXbNqBihuJScYCSQev
oPFBRWPdUahyCDuh9RDbVL9KVCTK1CdtCdyLWuAIPKQxFNoaK8Wvcd0QqNJt4XzG914vtQ2mhu4M
Mx7wmMhDrnNsJPRIAL9O1ZRsLdU26abXKhmRo0n9G3Gjm5QLgtDQ5NhDIh4mD++HnBhbJgdUscLv
XX/hKK5ug9i0DscKAaprfmwFJnFP8R1SsonNC9ogb8IKg+SuDGS+H3zQa9UA7TWp4meCgLxTn77z
nh8iNiLIxpUGhqtfhSRSoCX3hjXwf4/IC95Qa7D0tcasHnIr5EZUlrG0YINagVsOv5EAB08rscmN
oXI1nRK/8lXVY7c1sgKlN5SoHJG3m+/BOD/XPslSJVYXqlVgxqrgW9NWDgKj4VNeyl1TdA9tOEYk
H5DZ1/rKPrAUOpfhTKwUOT+LDNTuDFyXtw4SxrmJCARpvJPcuEJNB+yRm4zC4zKYBuqi6KzAESak
cyzQB81KzIqDGKlehBDAQ78w2FRuSo1Rn7TpiOBL+Qujjsf1hIVvl/VNtxXzuqtM7htX2T1We/fC
7WPrPqWJeml0FINI/cPRQtTdHu4GV2NCvWs9P13qKRa6Luf2kcgwjDK39C6avO0fa60i7CKAVkbe
cOJeCpvQCBC992CrUL9Tm1vaoeZAdERKJatqXPkOFuOFZbTupV8k1anoW2ay406r9UDi0aMg+WhE
8pQRLbmyey6Nf7zaRbXbYLkW/WNo5bO6M8c0QGJKh4cL6Wl6Yaim2IS94fISMnVRz/nIaLuLQ0oJ
npm8BEaF3wm6j8PTiYCIr4jsEFAHmHUxeN82iSu+6T2zVTd/IxbVrvPEb6Lz2BqCTTei9XV6dhJ0
mhrrPA6sTW0iNO6KilQcY2JGbAoU1pNdfIkGntDk+PkKWTCZydpsV+UNx4tUr6od8MKcmlbg0xbL
8z38T8TRLXOPFjB7YIpf50mX8cy9ot0YyNPAZnfRueFL/YEg+ubQkT+/TIoWJk2dUjzSuy2J9942
A0V91lTRhUGo+FctjlEkDSFstHi6iXSjv3GT0V254EO35iRwcNHIWOchKU+KdK2PaXLrlFW2iozw
uQj8YGk20RfGM4RDPdhJt9DWYUDqSaMb6sIca8hsVMrmmseDZhXtQjosekTYmCdaFKbXZc7MW+XM
ODqIuM8RcXPFcuKVqu+TrG3WajPxDjacvdAW2YQRsW7TAACv3O4yaZnVNg898K+hQlBVezGwyzRl
Mos55MFVk7FHsyTQkxMQnLq3cBU2pzyp5oZOVyKpTJURZRDoywYFud+X2YI0uS91JjPST4xsTzNI
V7gQ2nJvpHW7akVGmBA++AEh4GHs5ZBNLD5pxfyXoTO/KmUPhEpP4lDbmkRgQRcjbLMbFjLzO3dv
dm0B+RVDhQP7jbzsFmScVznP9UgNEmdqkn1Tlj274gPnZHAdJRBQ4whmd0MplYIx8/roYlGNUMc0
zcccOfaiik3CRJa1GyDwV2EFw9BoRUe5T9R3bgLIZFkM6ac+NiBPK2HPrNwRg81COWO3z6GVrsjm
fMClvFNxjIF/BN1pWlq4kdQ9Vkwc3aVlxfAPjFyLV2QMwCU05bhlnEpjUcQ18LXUbYCqYTUZSv8e
7VyydnqJalEvEFc7pfiaNXI4x1FBs2OgarxCp9biZE6N6ZzhGjwGqSNakldq8H7O4LG11LSTiAqy
u3HwzlESt5m+zYDdCaclky416HlA4dzwDvQmpV53tLp3RDU/kZGQTAGeYQsPP5si/AytebnDrqcp
gMWnp7uSBXSFoaI7a4JWd5C1sk9o2Fqej4YGa1xO7CsSr5or19I64MAPIlzJ7x3U3pqujr+HCoFw
EDBw2H17UAO9xBjg9yCWuqY+dagS5lRKcvd52l75+AE2vz9i/HQyxB6JgowroeyhzjEf5l4cMeit
WVnQq5SuJJuw3G99FigK9nlORhXZdMV74oiftv/zBR1r1hJ5BuifNyenHHdEYhI2xYRS0vVllgCy
W+eAPuIqu2+0goiwOmQ/aLk9bXyWHTwCwt6GshebUKQaOLTUwnNQUm6tWdd//zyMX/0+S0i6+4gl
qCS9OZ6oISo0F3baLswyc992dfZcGCVjqsduRS4u0Tj0MumYx4swFs15N/dEobuoCyXYaEfcBFuZ
fE+asLsaJSfPOlL0UNKxtQ60br3THIn3aWKjDmi6kvZw0/rWDpIuhqaBgys+pDkFB6TQPbI63KeY
YrqtqwnncvQRiS8INkiv9SiK746rYp4jUF/2E0Sbd57FGz0Np1zelcWOEqiTbXko6V9/HAF4hJjV
K9k1Nm0hC4E4tntioHrD/FoC0ttpbBvx2YVyY5FduQyq5j3uCVd4dc72oAjMZkedV8Jn+uYXNKPd
2wp3PSTQMdpaWlAclNm/Nw38VLHgKhQqkA0h74La8+adt5AMfZu00J1tsnm2ybRY5grVfSnx0xKd
gYVwJPIQaC6b3t9/b3L+3l/fIVsU2tYYLYUw0Gu8fsaEPJnI3/twZ9aQAnYpqUSnmu97dxlC70Nd
4DS+8Ijqu0asfZ14Y/kMXKlfN2NngUoscoJWmG8rAhawc8FoaRTbSVy/O/bf3ik92vqpRCzcnGh+
zcH1+Ov/1e6+U6+mAsl7+s/lalA1RXX/VLysVH//M39bWmCiIczlq8PogRmFhecvkNrsdqFEbVuo
81BBOnytfwl3BSA1PhYoZ8datGTy+svSYn8ADCQ90Gc/St9/Uqg+6gxffJUg+VgVGROU8Az4geab
cadnodJ9DUAH29Yy9jYI/Nyx/YrXw8yrfaxnwPsXCZN8GG+dmg6OdWqAQCAoPEOH5jQLqxhNFezn
xKTEOMs1IFkkMJK+BEUUCSDyHdpBSdwM/jZxIyuKTq2g70gKmvhf/XbnlxPX+qJbXV9OmDbarB3C
U3Y9ZN7MshtHW4SuBqSgQy2R7RnY0CESo08j+qLA4/VbeSyTFXZDiuWnuETdDwvXDHrn0g2HNvQu
oqjBM+Hhw+dMQ6z7El0EycppW03aiKFM85MlSdtgZb7Pq/+OmndGDYStuRj8n4fN7r6/j6KXg+bH
H/lr1Fi4vWZLPC2UN9kVNH4/SNM22cIhaZ1d83+PGinp4UBL9fCzm6aNTezvUSPwzLP1c5mB9aOB
7I/wg28YXTMHzz3CNpHZoVv+qRei2146xRhMP9W1Uu1CwT+DpS8Y3bPGxjtVZlBdhlFaPXLUx0wV
JtqV9MoRYDC6m2UauRa1pwGoP1ycfqXZYtl4mlpbQ6dua50A4SWBkzhUtK6IQLgMpLqyGhgnRTjA
naDaSkBo7J1KTac+4NE3jnBvbgs5JlcztGdHJ7RehAR4fyPTjQNSaPbmBSj78GKAmETRrm76e2qO
4z0ZQmO0CkIe2zIMIAAs2IkSmZrq5Z6oQPWA/Se+x2A5fgTUIVYSiNDtWE3V0lNB4iyNcWq+dVUg
KGukxA1IKB1BaF+KRsOtjMZbfmkNutDv9B6Oja1/Jq7jK8BX4fBW2dPTiHizoc8m04znle4TtQ/v
hBOMtVZyQF7iFQOFZoM4PlxVMvM+YguSANXnMp6y3cJawpLvtlNI3cRxrOLEm9rubKKkdy6JLngS
UaLd5KVVX4WjNqytKI7P8N6AD4Zkml7D33C3UEvVpq0JXHLd6kuDwWlnzRIgbKifZSi3II6e4tIu
H14Mkl80+7zXpwZu2tSd+QNmT40xgH3b6z2EQpwX+DqYJ9LC/Fsxv/0AP9pXIU3UNA4m/DY2KnJW
+mZthjmJ6qQ4TZt6ZiWQdqs/qETwGDyrHy6C3Ez2fYHR1h/5p9KQ8ptUhTgEmuwvwtYWpxyoMXK4
/jUiQLn1oii9TvK+W7Kr13dR3ufbUKs0dAkkEpPIAp5Az/imjUbvDvpkPOV2e9pXUuyOO9/RRceI
LApe1DAm68Hq5VpHPbGxottUefHeNIv+MQrZhAE+6x9VRaX/WDKsGlSnoAFIlzza/fvhikGZnDud
xmCqk4iQCVQMUVwtqJPb6Mfw4h9YA2hB+e7QrqIIog2+eW+rT5RxZEQJ3cnz4WrIeUuoAKP4LAuN
8nR0U3lDRJ365sLRqxZ5XyF+heFR7maF3CanOL3zBhUdUoidZ0eIkjuXTeEScXMS0Hy2LsMp3mFY
IEJqMgN5Rf17uKgbwQOVEdmJeKN3+NcYm1oyXWZdX9+YIaECXpAEp6ZJtvGc9fCeg2X+Nv4ZMBbH
X8l2AnGwoDdIi9B4/e1IBPA+ehTtKmx0NDIebAYNy+D1OPQzwaJFouPN305VTI+9dNHnNbUaAQWN
4VOMWutcgWfYU2Epb5zSJEIvTPUta+bXwSOCp2zt7EtW8rckXWXBnOuMfJvy7k8LwtxRkwEhqy3M
gmNWyCuYItA8HFoxS/or45kZ+tGS6WoEpm7JeUKF8lBZqhFrq9HkemZF8XeS2HaOe3u6PH62Ki4R
Ss721or0oFOqTv4z7HX9q6tlWORjUd/kUJPOozqCR5IpUmZXRLJGD7mebMuiYiPQDh4gCqNt7S1o
TaIlEzekYKqjplr/fui+3f7z+OG7UIDAXyIB6jrz0H5x/u7JViU5rPKv4CPZ2qoRjliMVal9iico
DpWgq7i0y1r7HI8RNnca055CqpWHxBDpEcuLwRik9pZC43CTTt0nnQ15w4MEHyxnePItzlZuRpep
OAFvoG3+/AbMeXnF5cG6DLf79Q3kGDsqAQATuTfW+SEWwzn9kWBT2j7F4TpnnvHLnvlC2kwxeQgM
gx2butd93TqI3vafGXsGE/NY3BuDI07tfkj2oVTImcrU9T+nTjmDxfIgdd853x61Ca+/fQ5cpiNQ
h4GHpeLy+rf3WRVVk9lbV0VrwSjpkUI+8zX7LocnelUCNdxZTJHhgkiJfNscYSgyz+0TV0Xd/siO
6T1ZnaRWX2EzLbXPDeCWrddTOV1WZZtfTG4dnTqS++8zj5j3BjrKMznlilcUmQ+137cn+jS5aF1L
jAOtOae7Oh1VYxVb5ARKqj9N2/o3MhTxTnM1dw9lTJKE7tibtDaCjUJOdVvZOfirfobyk9i0nnIn
ByMn5fBNBPTfKU+aALNg2ov1RANsAxjkQdCXJ+Q8L8mRUeokNTv/NncY6uwJho/HoecTef5ESk6I
0znhfyRj2d9PBA1fpZIO6CqLjW7pyRKtmKqnDenf/i1fHlHSaTbPIPOjiYG30zuZzuaOExQqROhX
pMaQ9Siz5LNOGCTZJqUdQbiJHw0SFk/KIBxOaM6CmahkRwRnKk/DgWBny0mH81hMrCW//4jZJPKm
X30JwMjZMwiXOXveDr7ZNjBXZ22ddCXhTqKhDq0zwBbHuTnth3KL4jNcOtA+o0VIOP2GrZi6t2Uz
XU6COYlTT30SaiUdoDRO92WU1j06eT1KSJeOKUEHQb5pgAUyXNESPIzUlL8w/TcPsje7by0ZBtoK
XXbmrIB3UQgiRiw96/LGAo6ij3wHJtYWMg9SP92kwod64U1Zu3MDbVgBq6eWbGZfhr5A1O+E9ZjS
R462XmlrlwYDq1/Vrd4+kbbGFJnkIS2VstgNYqq35qwQdFIwAwt9fq+qj5obYAY7S0NnvRpwp6yR
Ld0IwinJjaT6xO8JszkYON9S6udjjWVtLvHxOY8cwjIw0F2yL0Ss015IQS3aMM22UynD4kwimPOW
qk0IlAeHck2wCly2SdG1WRRRFt/UrulNizQp7WBH44hk+8xgNkCAo8AM4Uy80mB6s8FBFbDX3YGl
qs5skkCRxi6MkOp0A09f53YTpjzoITyouq/4Z79pGQZjKOHUYEYyzTn5If8cBE194usmq84kYuMh
NHxSHwNhq4Twxmbe/njjZQDJWltPQak/ZFg9KLuU0EdGZnZ9qeWTOA0seFIjH4K7QNZ+rJsS+WIJ
w5hxdhE2RR39aZx7ZBwJJx6uKvaWOwz/HqYWatDP0k7cExeyzjptycDFIufTbdWrqV+bHcwnt6aX
vSS8xFn0FY3zRUT/vZgLP2CAkS8vLOXrNG6m9Nlx+ivU2Dh2UDnSBOsTJ1+mCDzOHfitHyV9DCwd
qceT8cbp8jiQ/j3ZvnOyRSNBXe8/H2ypYNN3e2z+r3j+P2pDbfbwGrL//c//OOU6lHJ0z2ZXj4yK
ytBc5fkLDOd8QNsI+n02c32XI/5VGzI4ymLyIxDP4BxAHZGT9l+1IZdTM5s7/uWsWZL8qz8QMf7U
M+FkhUzSmN2cFK+M+c5fbllGkQNpGwd9lwwzb+I5DbSLYfRP4hnn2+e7LNL3WGyQ8rRfBd9mbNTv
nPI87uXldM1UrXNpCmfUbSEyH516L3ZNBSog5bqEuBUVkXgtnBQAsZSOaoUjTe9XsQbf2Ez9MwUk
bouWkC6CvDU7AlXCVQ7N4ozFiP6wu2mIp1EOlqSZAYGWYiEUQUIdBgBdPeKc4/+EiywPYTfdxTXN
fP5xNJFMR+OXeiq2UYaDQluPlrczi2ZOuk7sU7wQ+Ygdo6ErqlW1YdAyBOBg5NejmwBpFMZusN1F
hlyavdWBOjtn0ni6RNc+18ZcFKHIqa3Y5cxkEBOYnJpae4m0rV0POf4MzWsube9WGIDTAsBTNb8g
I1mSuKclbnUUKh5KZ6hTRbrqhoyYlORq0EC9lD2JwnW2RltEc1/q2yhtPwa1Q/x0/jAhvoH2tCzt
Pt3aEz+jb/B4GaTBZ4OpQ/VzR0ju/WNuBqsAvfZpXvcWPW2SwO2ai8FyS4yLIKND8O+08l+BkziX
yd/NKxvKzNHT/auK2fc/82MucfUP/BW6JThgmHMtmY3Nj7nEdT4wvdDXoWyMFtmY+ZM/6swGdWac
/hzs+Mt0iTT677lEmh+wvjE5ASNwbPSd1p/MJW8OnyYfJMJvYA1oNhH1HqeaF+M4gLU2uapod1K2
QbNME6zRS3yb3qnZGgSvOhbxO4nN/nFFXNN7QlVu8OUsYgGmQOtN9Z1yN5FDb5tLZRlMXjcNzbZv
Zbd2xgzza0T/f3SibPfitXz8vpN8GfXzy0vBidLnEiSP7k2FBiplJ0RmNVtTYB1OpehR6IRqDZ+q
fGdy/NWleJQeylR0uKA3Xk/Pk4BJyQzVbDEXRoDdp3KFlCBZNoPTvtPMpXD60wM0uCdTh6dh/NQf
HLoGyaPFA/QQ1BAOIqE9t/bz/7N3ZttxYtu2/ZX7A2SjXvAaQZQqQrVkv9AkW6auYcHi62/HzjzH
kr2tm/d5P2w3Z/OWiABWNecYfUwEa0VlCMSqshbnO3X0Gijwj0nhP0ci/PbiS8eMtxh0+7vvyU4v
DFH99IRc2+7KSKd4Uxp286/gDw7viENp0qQdQuUYc+O7q3SRZ3VwR4dd6xMex7tZUs9xpkbITVoX
9HX//J68reT9uNxSxuNEbfKavO//g6Iy8RP2wy5Sbg87tX0VlvkNN2GxMvLizA1pnvz5igzld8/Q
MRdl+OJIgBr73iAexiQ5YrUZdik4A4L5/JyH5VebP1/l3YL9/TaarNQknGPKoHj/9qW0h5BdQ5MN
hFBKDkGadh4tvCQO5utJL5wPvtPv7uLPV3v30Fxbj5rIyYedJ0cDTT1CTVlg8Uwz4oCAi1HLzl7+
/AW/nxB/OkF+/4Z0zVxkGyjPIZO8/YYqzlwYrAw7I3btk13Z+UOkD+HBrWZvT+ptBj3qRkjlrZvc
xr3c696R0v1+iNpqJwdfboYJxFI7ivrLNFnaQbk22ieCEyllKzQzMS5kigQfTEzfkTjvPvdi3dAX
wAvonPdvnNdFLtxMhlEyDjYqHI0DwwpLnNwQnasDIDPge3nVGFjcvY2ZT/ZnEm6pBRhefYmZ3lrj
N/NPCBP+XvX/4wB3fvNqWkBXrGWEO/xv+fefVofUz0mkcPKelJN4AwPWCZI2nsh5ABXaNVF3PyVW
utZH2i5Blc/IQ0uUFWAYZBYAXsAUrJewu0HrNqrUOXrXYRCWno6nK1Lsusz20nRnDQYv2t1GknE7
CqeGLr/Y4lGfPvTSC9c+eQXIbDWx5SwNaNVqPfY607HHJA3MK2fTFDr+asqdM1SQ9wPq7svMVkgG
rBmpsjUkwaj1p8oX8x7RBGZ3IJ0k4+bYEmOlP2pwlHdpiTw3dNS3TFk3vdcj6SUQHd1F3J/4zeX2
z2/rrwOEQgcbA0Y9a7AQ717WqYucwWF3t0u6+BJTY0wskX4wkulumMN6MwyF8a+HJFeEYO86+HeW
+ebts/TbSXr+nPW7NgwPxCVuIMZ98Uv7vLXI44A0//Tnb/jrKgiUkdmGRjnsGVhWb6+H9kGC5xj6
XapyDgUonQ84v+kAm8hQ/3ypX19Tz8HpgpcQ/RTnsnevaTQ4Mh0Jv9r5Hjr5SmuMQzUO4oMb+Nur
2Ghh8JzAC3//yBD1awUWK5Y7t9XbVSN8bQ+Pzrv685cxlkrX2/mAb4MZCdENCVa/QFwysjUofyyR
MJNRBfh/0607FWSBdWVFl6YTbCl48WlIkZvjPRJdsKtsWi0ffIyl9Pr+Y7CFMQCQQ/Ix3oOQyLC1
50QKKlQTGa8juTFbwkP6rT321FMse7YPRjn5m1avXvNqFDdZn467yNHlRTHP1pGQmvCDJ2D+9jMB
XQeEZfnsWd8tK5GtaSQiWt2ujIbyoLfOxtcxm89o9C/Drh6wdBCunFOPWeeNpk5QEtTaxTwQkFVZ
0VnKX3NjkpeZRzr3PH4eiARaN4CYblWJOrnuE/qFUTweS5Vfanr/0ebi919gkRnRQCfDb+mR/zyh
kqjrw1EeuamxuolaQbNytKN7KLgs+g3htqRI62t4zD0rVlscyWJ59hJx17WufyA7MlxP4D43+Kj9
62oW1R1UidcZ1ObRQoq/peWA0jpLNdYKLAFk2dQfbI/eK9JYZckc/OkbvJtGxj7nA1eq2yktjZBO
++WxJ892OfAH/VJVtgZkJmmqH6yFvd3VdvHBW2D99i3w6bQ6DEaIYO+Gu6eYS0BJdLgK4r5elLHO
C9uqK2F3iEd8/WuVy+mRrN34C3Fv/SAjHM1mHGRWTB5t1G1NHcN+C4ZhNSbGWKyEOdR4EnR9N4GO
xBEfGa+qNAymSnErLLAYeoo2VfNxTQNXMaSjn2twSPdzVT0Lqd+6igtFGBbWNVlOzgf3/Netmwf/
DK4tOwQgXt877j+twkitRRYCpto1af5YhnQn0jzQZj1eVTNMhD+P+99M2y5bbk6euEmXttjbN7TL
M6JvmXR2NQ4dn6w8Vm2ZwtmfP4JVLb/p3QTDlZakQzQhApvs2yvhyxpqETq8SW10lxlW9Jjm8yIF
UpwmHBj4ALJd2i2hS4v/z1/yN6svFhayGsi4XfzL775kH9HBCVN98cOrTwT1XU2iudHt8BtgiheO
vG7w5+u9r9gtowZCMuIwA4mj475nZRHg0E1JwivLMby8GSz2PYp+uyppnVtyfsUwdlcl+RREqmZz
Y5OJIDtqy6RGf/DVf/syIW5jZaEbACLt7V1Phl46sWT8jl7VB3ot3BWdJqprSQWHI/5ITv2bRdPV
2TmSK8rZm0P+28u5fppFCMd4yKqddlFthOt58OIPzoi/vb8GlQzeJG7vL/batDOiyrAhmXBGbtee
BNovS9r8buhpB5IXGJ0EIuFNavLNGCI/oBqQbyapnc2z+9Ec+euhHFMxp0IO5SA8kLW//c4jOuM5
7jI+jOx1HBuCRJh2vlBSEbxRGNq67goUGmD5VhUIhA8G8Ps0xe/vGrshbjb7dqRY7y7foycwLQLR
d8qw45datBpYqzbqT11iOAT7uRUOzmrgF2BE8GllSLdB548qMEOW0gjyq0ci4y9kbEV4ovp+MNZO
BM7qz2PiNxON5+NRZo5B8Ev3+u1dijUvUU7pNjuQNy3SKRKUgMwgyQ5JgvjXl0K+bKNJgkiA8fXd
cE9QHNQNXLxdP4fFN9tSOKLKmHaU5ur/H1+LPagDp2Apqf0yq9Wglfras5udYybtte8Y7rZSIjxL
254q4v80MK5+zJQ/V7R+M4lxJcoibBGxW78/N9JIi1Lokc0usfQoCNHG3MLuNnGEdCQ9TgUl8ipW
H0wfv3lqWBRcSi0GcFd0sG+fWhTpJbGXDg1ZHJTrwkH+n6QFHCjd/CiEHCEuv+zdCsFOA7SrQAa7
CAjfXszL7GrAQ8wrYrd6s3WV6olvRTI3B0SdlTn9OBBUuGF7suctOWpbTo7DtJknYRXXhecwuBIQ
Yv4hpCX7YNYSVF5bZt4QkEdFlALS2vgZgbd2kSEs7LZRnOMz6ADigB/iK9HMdSuaKpDh8D6MxMyq
M2w7/i4hoWzeEIiKKS3KYuPOHUwAgrk9OeY2NYrJ3Vh+HZtP/gi47NVNKZZEq5oTTHw2xa0VBm2S
tfF9l1eGOuQl1bUdkXuFvdH02jgWMyFTO5qosrt0CpLqL+x+UOG1i9mxXJLrtZE8s7bLptVg+1kZ
4FezowtPlI4IBseqUrhVTX4rNaBKWMC0am+0GcY/FbUmVso4eSg6EJ6kY5GaekAeF9WwoSqcvSpL
FpxbrfDEppLjJEglH+DKrutGkjcm6agpqCQpjmeFRvwVdYeiNoO6cJbNVQLb4xnDN/USEfYTaRN2
1d7WDsF5EOBxRF5ByJO3JQACsow0aF03OiqOaEMYTTQc2MRO28ab/GRrl5Fbr1AwzwieOgRiZcsS
tcnDpfyn49LOVk3nePdp3OSkZRSVte7sWAJ6q2tnX3jDNXXe7SCd+jGszfwp1zz9pi9dMlWh6e81
yIobC5cgfs1t2XTbKRblTSgootoxwYckGe5MOxsDQueLbTTIoyXVuDbr7plwGRuAjQmNPJ2sLUGG
X21LGzcL8ZLPACDN7UZ949sJ4iV/rlbsmOcVveforLPr6UX0+GPtgYyhUkgyS1xnLxFiLqTwFakg
D3hBNq7mNleOX7QbQy+TK2TVJKroiXHmFXl8QRxpvuO0kOBsCR+m2XJ2jmZcJwk2cPqC4SFE+bWe
0mxgU9GJdc4qEXSdmK+zfDo0vd2vklk5/JGdMqpL8N/aYzZNZjDrWbOZ+hZNF15prJpZcTZacZDw
ZK/IlLkhInDaGKMXb2csv2ul9QOANmXuZrauN2GU159Lr9PPy5gEI9U3Lg7MvsXq3ZRrrcdj5FGw
3omqcg5tjtRAlOF0sPTEPHRKeDiL5dGErpY4tQEoXz0VCMyeyiTcC8e+TQb1RCAkrUTdp1A3hE8F
alwMsFnhHeQgyq3UGgIvHdJPfC88dqGVBG5UeRsdFw3PoSGTNfXnIObccJO0mrxqota76fBtr0ar
O+8V/f18IsNSaeUrPmbwLVafYH4tyHstPPnN7vqBYNYRwQOAgKSfFXm9TUkOEo1EvSVpskr8/i6r
vHhembw8jwWqrSkQDecIFlMmiZRuIxy+ObtsRt6yVIUEVWTGQR9wmxM9U21dY/bO+Eu1mRgQmxD2
uCIESY3R2H1CXiS6BvFOiFQpmDuz/QRwdwvmk+xVjbTEeic0s/oyQU2o91aG/z4ovFZgq67obJ/D
gOxT3MVeG61yPCzwW6tEBzJaNYRdttwpeI1lHsxeIe/QPE1XZg5MNSzKLDmMKcELDimzlwZSRECm
Ehba1FCMi5NOf3EXciTe977eiFnPz5D2tV96fJPuJie5bJ2OTmKdw412b22ZkTFDcX9YswsoOHxj
GQhmQobu6TMV39oaSRUSns74TOxnG3BEc04+UNBP5JCip0Fks+vZsdx5yk4/yY7fo0Ddgkkzm+N3
hkAylfYBMnr3SBWONkjagV7t5cCbEFt+8xRHXvOlqe1sm01a8yQaM9mngD3yA/S9bJsAOXzEfKA4
H1bjGLghXMtgmNGlwTTQHIIXkVdGruusUzZcB+I3s0BQQt5wKvXbbca5qYBVBWdvRRCWfGjCcQl8
dRLDW/nRiLCy0m2UkgWtQQzVMWk9I/PIMfLT+Bb/B+Ze0Q5EFnM7tQdiQvmKYsmzP4NHwUd1M/kg
zWkYLyIEpCdocRhB9Xq+qPqFWRoD4KitGqexnri3sjdRs7ETaY5uHccn0hfrz5TuzA2FM+eEb6xx
NyXZW9t5QMk+VuiZdkKI6JTntRTr2omdE4OoYVDxdCnCN8cMp8lJxHH90sqovbbn1rjrEu73d837
TFTmzou5qYDL1ZnGq3ldO2394iwnzHXpzrUMsiZNwFU4yd6ZCn6tBireaO3m+F1FP8uufulV3T7J
mPs6C9F8AYKAIm8eYm4rEZfhMaIasRv8vvvqj51zsudGIyEObsdpwtVSs98lLOMr4nub/KraxDlH
R300QnVusCzX2L3plmvxghmKypi4Fg+1X7dqKt24q4FGnhIoa/e1G0eXcDsruJluFvQDKjRkAHNo
rKTHJtIZLBPrl9ccVauHQaQN8qwt+PIk6kz3npYyL0ZhsrdqfrrWteg0oA6bsdA47MBL3aNjYTX5
oc2WvFtIQVkaEGASHuMCvf4qlD7KpmjM+yAFeDisZsY5Zayye1SKorUnJJzyyHbWYajyg9H2y1s+
kB1Bz8V0bpMilg/IIwYBu4UPmTt6duP1Ldl5aezeav6MjLcux/ik3KIkUAWT0VO+CCLRag0Pej1l
N8nyuM0WJoeTGjixbcmFMqTBwICWbF2tik92x13Djqiu9EhTCEuR0mnTkgVI0R6JbQG+vtHj8tyF
BXGTVHN2w5Z9uvd1OjLzSHAwJAlK4hutiNU3UVPmg2hFcseKekuH7NsFN4gFoyJdGfM/fINEc8Mb
O+bItaqHrlGHQkpy6+KBN2nWGjKnKCDxpjFnxac8S8naKlAMXmlWShEXpzvPWu+8WB5c1HXl2u/6
b5WncWaSepGum2LE71elxoMdAdpFEm68ujIlt4uh11wzW8zfKiie+ELMcolcTJ3h1URI5vDMBO9+
XXNbXFbybqePmYEQni3v3Wzm2o3f68xmwpWvgLub6z4sKfw3Zn3ZS1V/Ag/bYNbwolPoAoNBF+4h
cvII8u7iJbDUY3zDCekfmyQp9etW8zrm+CornEOlKm4eJO0LzsThFiFvyyTmmoK6aW8NNIQt7/MM
0OEyLOpoJ/Nc7jF/82hYNs+t1s4gkYgoufpOCKhLu7tvawnFZ46/9VFVb2vcNXUQytp6cXxADHYN
dbTGqxxALi3XDr6DncH9WtHRtIMMZRYmW6tQN0hepys2IUQlEhX0YOYR8FetusUEdiGJyKEXqSec
Zdo2GAlsv2yo/+hEtx3Tom65bOae9JHE45is2B3CRtrreqJdTK6GdVo54a0bwjjxIYVFTLrFvLA+
MGaSVXEAjniUSuVBwti80KOxPS8jQVRejFKIrT5bQJ/2HyXUZ5+4lwOqvQWcLK2vkrCaJtGNHasT
f1hdsyldo15PPYB56N6P7LdR0+pT9eKPS5+p6rcxleVDE8JJWpPgwg4vrdSjN43RDcLWcSvAm7ng
0wN/1Mi+TVCDeuP8TP2v+JQVYl4S5LlJpmZHTPSccIC4glJep1nWHTJNh5ERavopK+x62w34motw
mAJ0usU1fxEU5UPtbmggalqjH90MHRcB/SquBgKAVxSm0RGRbvNMqLf7QKJjvk8S8TBhK9xRLoWE
q7OVWxWJgu2YjPFF4lG4qQzzEFqz8RLr4biVnqbverLh4KoPVjBKBmMHFB69I6XCSCn3jM2F/Qhf
Zlc6U7VlODEBAzOYV5HbINImAeebzAbzcYIMfukX/oxqobDv6nhK1xN72K3D3MVXwwxhOAL3teQp
ObKbmq1gX7hq+zba4MioX2daTea6Rid62aS8BgnAA3hHU1kzrdUqRvWcduupTts1DQS0uz3kKeGy
obej9Jl4qOwYIZzrsyZPV46tnVcqna5nqEM9kfNbhuIWbSf4C3psbMiAOBe2E94TurxOJltuM6ZA
coi8PrnxEI0GWWF5Z51KmL30eBM7OTwXq3VORe1U1Zr0ToOmRT4flKogWwCXLdmjaRkDDk5VHU0p
UfMWYE1y2pfs7rbkWJojZK5X9NDkBcjh9KnAjbdzDArwlNZA8DZzTUljSLTpyg8XywzFbE51QkI7
Jvg1O/pjot9AdgD3LqZ9KEFPeV12gWETCnuJAq6zK4jiNHiw13Q9Xs9Urdwu3RuT5oM+BuBkac8Q
v4Z1ETszYFSXcE1RAtYgotp4IgYdEb4pXhCIv4ZInD+zY80/kyYCthmF3L3IHW1rySHa9ALkinLZ
seSQ32l6+/28jqYwrtkOTXuS12Vy1KxqtAMp9E7sRYaHgEnDrU7aiB1nVSpRnSjfIDDG+QaSZAAJ
APTJcNLPRZGW17j/wTIn1JFXiWICTeOx/4rrTX8puzTGkq3P9dokgOPUoAI4Om1a3SqyR8anlh0P
zy3hkEOENB4KqbnWIa9JNZixGH1itaR2NoNPHij6809QWM079secTMG42ccom7qvRVb1X7uho4iA
Ur/4ltklVYVu7sPPepcaL0B7Wekrm7T3DpDpZzMjLWxth4mGQnsOu6+aU0M4M3Hhis2cOeVt3mB1
QoqNzBxiB4yrre2PVDTw5fJ6xObABqcq8+o2dgdITkT+hJ8dw+Fn/Jo8yQCbVeYEdqnzGpWW6rMA
tkJWkWGOXCooUWkJDjETF00Tu+zOktnpOTfqJfmZ6xFheoQjzOA3z5pHjL09Un4MYttX2k5Tyxag
p0Marr5DsNJYt8vAbQs2rXlICt9Km1nq1oBlQLu1EqAH0QELeihyoG0NC8xtaCx8jKNtYb3/fjMd
qUXDCicq3N4Z9AOQOWOeqhXniWpn+djvrcbtsjW1IG49cJHy1kE/hr8pSSn3oCyAJV5miOlrgyrQ
yWychbrm4EFTbV/dOiOKCh4h/db1GDZ8v0w41EPaGsDMWYeKQe4KhfDjwpe9/CZdaqOrwXTq+MLV
jPguU9LcAdkpH8lwE9eZ8JtwXdeefkeweaeQmNpGeLKHhaZjSp3PyK6cT52UIQ/PVVOp0f+rYAnx
TBZ1fO3FsP+Asoe8cz3//5nAzK8Jp5dkxYf1z1Unu9ck7VKYV0MLQ3/wcdftdGIPpnWuM34I6oGc
tC+p/x1HMFP6iveQHZ0T23V60N2WIkpLbyVlckng0jOmOHCzCLN+rYtBX/ICvQFZlTlPkKhJTdXX
zbKFzEUJ2z1HG3iPt8DckLmgH+lJt/uxGKzrIvKmc7RMycNMhuj9aNryRxvsv9L2D6Tt6LsXAfr/
lIZ/QfPevZYUI7rX159VqH//1D8qVOMvhOcCnoH9XWb6twLV1/9CRU6bABEmXXX+/F8FqvuXCyGX
BsKPLPOlc/OPmt3+i/77d3wkSgULmfy/UaDa4l2ZFwkoAhHErrQ2CQ5D2Pq2zIvbEMDPCFVMk1ln
EMAnqGzLDVCykTmlQKC0MlwsXOe9qYD/sckPjG6ydiIKxb4p4CyFToimetFTXHaN7d5NMJk29P3L
IIpc+rFAxTZF5E5PZFY1TaCYUjBZl8bBrPV8PWC7ZZcW2RvQ01+Hsu4PbDSinZOUqC4g6UHjzuL1
PKMKVJJkEwJf7Aqu1MRuBHgXVHCPVSZV1ZNdN95z2XbFYSAFd8vJGzeyEAHQflBpaRKdMAR6+1Il
OX5kS9J86ewe64zpVk+xMTQ7U2rzERq5v8ROu+4LPrM6XnE4zqFJtlF0geC+v4fb4J1P6azfDGNr
BmUuruVg+Bc6WaKBV0TR5zzu2OdYmdzPAj57lkAxpOXZ7kg1LPdjguSntdR1VVfi0JLjvAWMjGJ+
kMapXGDdZRY41ZRdaV6oUcslwNxQo7fJIxA0Q9Y4t61uUYhrbH2tY/k+97HpHYZu1sD2zsbRBqh5
zDtONJnZzOtYS+egS/XqonFjEW8aTlgAfcbhjsRWGxqjI84juKQ7uzaKLcweh9/azdcQSrsLkWjh
in3iHTKY6YvKBnfTjSmWIpF11zOt8dWo3HzrogkLtHpSN3aSipeBdI26VJ+xH3c7o7bSPTtbc4dJ
I3yQXlJt0zR0v5IJlKmLQZnpBQtRtso9UITraeqLDaVWGSSx5wF4a1vslGYSKJSqlHAccxV5KPNJ
pPZfvLYcv0VQxLazDo503VAq2zBu7GtbjV1+rtL6Ph6M9J5FUz2DFGD3Xs6OfkFiuoTEycJZwYeO
YTuiR64jsmKxQLKyzhnNb90tT1SSqot8NO7jSav7lWbZzZ5qfXY9VY12JByduNWi9QkbAMW5wu3P
NjcxtELsB21I1JZGwUIxQl0Ic36YxiMZstu0NKW/wktImLtde7D9sP1R9jCLvRq8lDQRFtiVSQQN
7iWTfGhq0NIM0oaYlc4ogN5A5LrioLz3nQY46FA2F61rPnOqEeF5Y+VTfFYb+aObtOKmqJxdqHmG
duiSwQ7NHUbyFJmj9MfS/zLbbNA2EXCt0yyn7qobTK9Am2aFUCBLYmW9frh36sm6aj0KP8Mmz8Qd
Sqh0A+DN2ER56WOYF2ax8jkrqKCO3fqmZiOTjuuExsK+tokUuTcpxGdTQOmj7DGhANQUx5IeQqcF
BScN/cREyX0vZI1j1k1LSp1Q+HQysZuxX+uYVi4bJQrxqKNGa1ps08q4RgI1hF85IHRrJ5n9FTMc
fAdbszf6UN3y5jrZCpArKiW/JbF2Tdwu2y+999MXAYpT23ul1EHeVjksLkB40DDl0LLBDad4sC/G
qPAfClU7zxk9VN4UXRnRwcAqTjRrg6u17IX9VdlWn+3McJL1XqhGkDmsJXRIegOO0aZ0Mi4551FL
GNFEgYaWWFUA6V+aXSQtJDvmPq74I6bH9Dv82MDVUg6Z1Fqrk/CUWbkYwpvY6s8y2KE6Md1SA746
iWhDOcc9oTifto498p96jl6kdbjHa5cy210+euZZ62qUb7KqbfT1XPjjLkU3f0FRk4N2QvOLxlkY
OFluA5kcLLEbDDPe0R/xdlXcZlelmZ/PkW+IVQvc+nyKnfgsrGuxrcbexmgI4ZtBJZO6CYaSgI0e
hO3REy19kZIOnYerhlwsN9m0EYr4rS4S/VbkZMO7Zjcba2t08ElqZXkp4qG68aRwL3u3kZ8cSrtq
ZVr+mVoAtnnTGkE22RFRyP1MzPM85Pqq6Gb1pVHNC2tUe8n2zd2OIqQ0JRPdW5l6o9/SxQy3k556
944dddc2FFYWhzI/5JHoThRste2yAzvKUg+/zHhGriCNBZ1wI1ytabjnOKQ/ZcJIgq7wvU/SAJDI
dtus96nTTGcUDOYLlADUCJuJ+uKo0s+xaRlHp6nkpR1NW6yOdPsADKTrHn17vXAA7A29h/kKjUa6
Aay16/IlK4XsIJTPctgZLZZmB95Ps0oNYmvnDgfzmFPOEjbR1EE7md5ZYjHFQz2HE4iOdDVy/Vu4
A87KXHqoEZrhq1pFI1jOONvQe4l2+LOXIKtMkg4z2jFT42w/WVZD9pF0/PpZEiF0QZqO8SoHs9o6
CJw3mREae7drrMflSL8x/SoKaqOLtpyI601b9vllpo/Nw8A4vBgoC1w5HIzPEaeW+M3K9DwjnGLX
WDHSv4qTq2Pm7j6f5efGs5NzCivxY1gN+mUYGgiP085lJ1DM+WrwKn1dFZZ+2WFr7dcJI//K4fS8
Q4DePtNvXTcdBV3ad/1121HDptDguYfC7/zrDJD9mZFm1cvYRc2qngqyelSlH2I9egzhcq6NstDZ
PAiEGCAhN0SXtd5KN7SnqQz1zRhXzcVExviZpXWgYVj9myUuqw5sI7bT1WT095o5kEBG3EzXkbwx
bXxtrMgymVx/3SDHWc9AoygvRyYoNRBLNGf0zDXIeGPce7OFL3ZoZR9wgHWezSXqbLJjktooZiDE
alvcQIwqV8Xi1mpTL2LJi4okiu86V9XJ9fdN63/39x/s7xmHi0ToP+/vL1/H/3PxOiVf3tDM/v6x
f8BMuoVjDGTZkgPh4q9gu/73Jh8BBTgzttbkpjk++m/+6R+bGTnECKaRaaOjRFe7aEj+2eQbf7EV
Mlx0F5hdTU4O/2aT/95JwLaeyzvAmRh4WNZ+UROndk5AGyOxNdmRPOPOcDqOnqR8sX74+LApVLZj
qvaJVXWFRhmJqikoI0eU+4q61Y71Q31tLTBkayQSDt1tJeeziVX8tWlzESSY5dq52Zc9/RnQMCxT
yr7V6Pl51IKZSmjdf+UMS9tIV5EnHHr8cwqEjPpxz+65YudrbWAOLrAy6zu5zB3Rb33KfyDNZpux
tiZtnTiuI+7QESUuCDST+VHBQ4tmJwOP5sqyqb3b2CSxaMQZ4XG22yDr6OcWBUBddHdU8F1j47H8
5fpj0uDfGHZlzaQHTVYvSv0M1mI2AOxpvsQsmVvR1OqK+apkMKsx5Uddpc2EibCGXfx3AP6/mDyh
Vi86pv88AC+SL3ESPb+JAf/7h/45X5PaDftP0DD9McQ44/7vGdvmiMo7j0MOramLXPDv4Wd7fxkQ
PsH/ILRHNLZo4P4efjYHdnBpllhiUABw4g39N47xd1oxHAtIzjn6I42ET0WA6tsjdjNpBMrlnXFW
1rYkWk4yjU/71iF0IIx1+u8rpGJFdZ6CoRrBZ9M5nyib1/BjfPaeIpGlaXD6ATcyrRxCtwmhL20O
GvSiCSBl370EVzZlR5vrpzv9G5Xb8sl+0oAR+coHpkKAEhk8D8bXt5/c64YxD9u5PbMifboxYsK7
flTCqAtfolNknfrzBSl7/HJJShEL/xdhsMuEuWhaf9Jba0lu1RqGsTMSTs6rXhCCmmMeddmz2iAo
VlmjNeipaN752CIaQhxtKey97wIx3WIfMKpDyJkVO7wUS6XaDclkMHuXZmqZCGtDAR04HKbcO2yo
hKHaYUkyc2eE7YZ8CE5qRgYsa9W0TcFWZYL5sqU5wb3WXEkE6UzVnLaL84zij7J/ylkachhynWjD
2X4BmDshJ4WRGdNbuzwRQN09TaJt2EF0Ui616taweAlGC4xva9FJU7ZGSxHhIunlHpkIJHEtKrAx
8dnQExAxXemxTQWZIol5Z0Aqm1eJ6PhuXUuOrIbm6Cpy6WRxJky8aYNXtf5EuBpJrG4FnObE5olP
5CtAeQCU4+keMFSMyqbRTOPOTGOjOzMr9OiXGMGEtnWFcusn08Lqf+zZVj2LqKO2r5nCkTcz1Qqy
WXNzyTCjM/HZMnvuXAIzJVqpvqIy3dYetWJJmXNeh1RqzRUVff4V8AmfzoScUqynGUbAStPTNL4K
pcGKUbUlBx97tPj+aVY6zyk42IdBwU//cSJDywecnTP2NQV2frVOJSraJMrmKbh233dP8QhGeW9D
W6N8UGWLtiVZareJlqP5mpy+mW+hlPBYJaJOiG4QWuLjvDwSsdwcv1lSs8clFtfHv0Iicd5rTPxS
jhdxNM7XiNjA4hC2Me0t/AZe0DSJgRevRfuC9YGwhhXZl6NAoWfmG9L4oiB3GiNdmeOk7lyiDi8h
2cJ5L9LQ5vyCoOE5SnvnQqnIfSDt1bgcZZ1fWVYWPYPGSfakcdjemqK6eC6jTD7Wlp5OW2PmlY1H
MHeSRdJbx+nCBy/yMFNHc3LpkTmV8B9QsXX9NQibJXeWdjgit1Zwe8ekcNuT3hM1uAU+piHlLKj+
G4s1D+GURQIBy+0X0l94dokFcPibShXWHv5apN/qaSTtueAkm7o5nJUq4h3pzJIFGgq/cUfOMY8n
z7RmydUdl93ACP4RAQkxwdwZBpdISwZlVldjuO10re6elhDOG8AfDARtFtzgxKxNdwdRrzojFZXK
ejiRDR7Ryc1oCJoQmizyMBGCqOncKgduvagWyhyBG2yhDUabv6E9vHQtfGvpiziwy8s4M9s7th6a
9qANYm4oarZae6UmsoO3Oajz8X4uKCbdJ7ZeZDehxHAyFVgUCVaxrMMsFyD1rAruZYupfOmYj5zu
f2R9k2fV7sPcyycIxCGjp26wASC74kVG5MSDqzSfcezKZVD0rc1vmUaLObS0KwKzB5Rka8/wYvdp
yr3BPKWhz0ThRUZWfRGoZi5jl2YbhIyCa2pZhJKSYm2bfm6NFg0pskjCpq3Q67PHlhmCvtEUzk57
qgqgXR64HI16hIBX0m7MzOA3QT9Ij11DmHPQ561xmXLcmx69IWyyV/Z+pkmehWqQ1RW6NM1Twfoz
NytzSCP3EJaUiSiJVP+XvTNpbttat/Z/+eZIYaPH4JsQ7ElREiXLliYoNzL6ZqPZaH79faDknJPI
ufbN/FSqXK6KJYoUgP02az3L0WmqDJMay6ZxhMiZRPpLMtKgJ0nkXUpT9z/ZivhGOOYProrGIRBL
yisyCW2TLcmvXBhtYC5psOaSC0vID0vTYkmLFW/BsegN7L1GgO5wrqxUagmRPGDrET7YDgOGql5E
fDnxtMv256m1ayMwC/2FcE9ExuWy/V0SbpN4GL29yIzoS96G7usYmQTl0mffdrlzZpIrp02WN+O9
U7nRi22qclMsAgoQ0uaVAK/yBUU/49FSJ7rCnXFt653b3PkRwhOUYZDOjTnLb5I6yj8Yacvej53T
dtY64gQUQcdlgwCNAKv6VuVzcbYt1W/6wc3veazXLynIvQdl5XeDq4/pju2StWWqMa4wP5EznFTJ
Q0RO6oehsOi8myWSGKAaomc80cdc87MtM0+aeFSNLW5pkiASZVaPHDr1p9IG84d0qS23XqJXH2M0
DXy0RUJmBKoqJD0o5wAZjiSKk+qwZrLffmdw2Kzz3rL2xpxG2yE3jIsdta61jnUb0cY4UQ6s28ZQ
J8mOeeflEvAWWVXVwUUvto1scZ+GVb3TGaWtG97jpzRrUKWMhnIOBCMLBfWQXT6K2PABubYDzQrH
sI1qOtBSbfa2qBicC3o+eeKBPe31spwOgyb8w9xlwwbXF/4yRqSBRM67j8vWeVSJmr8xA0tPgILm
U/MWU/3zCuWHYs6iVeM/GjMfbvr7fYlkIOGRCx8ex64mmqFcImIG2ias48TLpLqqTkAEmv3PX/Wd
k4dCDOgqgEQc6tAYrPf+YYtAUpctjX98C1tPrIQHQ90Z1Bg/f513DoO312Gb41AuG6yc9XfVl4or
p2/9KGSFsFQYrt7wzC5Zu6P85YHxz1/MxVvHxylwlb43ggnuYS2iCDx6OUFMVRVbh3bJGtSS/ld2
tx8LWRBQHp8bPZ+gnn9XyMrId2tt1J2j6UziQmYuNP0B1gMyLOQXbvUrtsrfvJ6AqcJU2NcdC6Te
X6tY4VXctnlhgwuMw6ffjyByrDkx7BJl87pFGvGrj3PZ1P21WOfNEYnOoWLxy3tfrE9FZCF97VCY
OCXVlavpFD88UDmBy5GEFiJG+KpAKxR/18nHGf/xRerhruNzxlOEqld/96ar0pL6iIXx2PcJi+lB
Mw+jGKrTz6+aH28FXsUVuF+wRxs/eCTz0BjKMGmdIzHRzR6VT7JjRv6rIIy/exUaSrZJS4bjD2wX
pzPRK2i8l7cURydZAqoRCq5//l7+5jKxkQ5jJKLbod1894llkqS5OqnsoxHCxQHvwEWhpoFZ4ltC
eVePav5FS/fj84tnOk8T3hZDfl72r1cmIezhNOSOddSq0Pkkei8i6k1RivQ52SOlN7ERc9qZS+Tn
b/XHJ8tiNsXLzrsFt/L+raLuS9D82MYx67m7w4rnZOfANJpTx/uFIfFv3iIXB9gManCSMN8/LN18
aHipwjiOTVwEUyGq09yStpZbXDDZ0sGNy1Xzz98f+3oPr76N7Py971CxUDBjNu3H3CESsywQiOa6
F+9odH55p7/Z8/56q2M+w3RhYavD5PjDnRYT4YaUUUev26JNxvNkD4hG9fxaq7m5VCmwNIJSKJPH
gbqOHLGpvSipxnBLoIlFc1ERfhYhbyEj3qTqRA8X33mZU+e/+Fh+vMKZPQLGZQthIK59DzEhtXxI
JvZwRwOrjgl4Oqmf01HjvFQpBtkVzupfnZXvmS4cYlj/uKuWWBPvR2hRlDMvCTnjjgBjqXVHz6R/
6Fgrf/MawZEZ1+FyvacJ3Ls+l89K2ThDTARRV9kaEndP1M843pwB5e8kEHn9/FL5u8+EZxjXCq5Z
/QcXsC6ZiyqQ6zjNPIpuHdGciAj+a3M4zKtBYo3++Qv+cO85C1+McADqB8D8723HMmHZqDXTfFQW
stMWt0q6miTiIU72XzKc/u7FmBstg/AFuPj+2iQZ0oc/5E/HEXHoHWQX/4zEmy7H1mvaxZ+/sx8e
07wzDxcma/vlxHtvty0yTdT44KYjNgYayyjpuLK4EekSf/5C7wFHWMh5XC7FA9nIHOnvK6PcjJPR
qd2BCqKJ2zudHq4PkH132YdQq+b2VKeKSYgVWcRmDjEhYnntmpBK8uUYrOR4jUHo5yttoFkiu2yu
nwmRb/a65jDKYuqFiyhfph8DnKh5N8DouetK5My/Ijj8+PuxBeUdA1Pfhpr/vhRKyomguKJtjwaK
6vVAANWpIAFwF+nTP666CHHhGgAyzcAWidO7462LdKPDDd4cG1zqB89Ief+ywmasGWN1skooQL84
Zd7VQBbH2pLZQso44BTAbMv18qfpYTkXppCNbR0dOVqvQMfVsbFC/+ltIOK4LVMdOef2hwq/3S9u
MuP9JYLdHL6A4yDqQrFOJbRIrf704gA3u4TYzvQo2CIUM6Zuj23IbnJm/CnBMIbeF0dkGaraqhXt
BYkod6DZRMne6Cb8oYaRTle9L5giQl3nEYVtemks+oa/zy7XUVOgCGY9L5I7t8Mlx3caoKbAqc5I
vcsAmd3bSLyfmuXyyjUOgx2uXVEfVTPV7cpw2vGOlANGY21IFt0pY3BEHKRUyEq8iES7G1vXMsgH
IivuB6YNl8bptN2Im/KumoQ27/B+IBhWXYnLGdOWfmYsjUalde0e6YXV1OcuAzlOcm49D+tqkjMN
9JwcBy8RAaYVu2exK2KJEL5HAtkx+9bVAPscfTcJ7bkAQxH0SFfEt6HxMobiWsr9gvJ3GYZO2H3v
FGz+aONqkmhcp2JESQKpH8Z7R2V0RaVk1bWZpftH8YnTjckLLGYOGzTT9XNc5nh2mJYnQ5AtfiZQ
Vc3oZ4fI00aEKzOYYEJP8+qcRVCx7luyRIu1AS0DRYoo6uxazaRjrpu+E3KLiA+jgk5sOWa0CkNN
LdpvI5F6MxNeGOavplOiJGmkWEZRQ86vGdMEX8hbtz/bAz/uQ72wKJFqpdZZ8WniI6mxEUMT7bJx
69QTL88chMlVN8cMwr1icswNWch8x55UXQJmB7M8yDHttYcRkAXi8Gzm1PJ15KVyFedma9ySUGF3
V5FoMUEQXC7xHf0qiSpicoc6AKpsHZRqWhdQW6e0YMZLj+3O4BFuzxFXUFkqGgnDHRL3DCtdDAf0
UMjju1GQzonPjpmWhwlo3o05PeyKqDemjFEPV/tRlHaT78g54gJDsO4YFy1pOBve6gBm9lx9cwSb
bR87JHod0Rti9Q4ZhHiYzaZq/I5APbzzkCfd/T6CA27HD2PGo3i0kMd+TojBCDdt3+IZ/f22QsTF
rnG5ZwbXTJEFYu7F1oJo6FGMIk5IZyf9IjA6chqDxrG5igCrLdm5uc3narTLzNxM2/4LQeeD2o6I
u+5+X82QwPM5tM2lkHhT7niVS2i1QBQYxA3jeUxftD+j0JnAvx1/rtMzZIyZXbln22Ufscr0ZEy3
FemV7YnYUm7TotbYNOSTxQdrhcoyt6lvRMl9W0p+EKEzO4F1b7RXgNtyfMFmYmqKQY+dYSWr/LG/
scccJ3yawhPrGzjer1gauGTJnjes+0nUTIHjidrY5P4b3ILzmDUALoeYcQXXChE8qI9jqzPdjxTm
GbpIBMpVje4mUTV6wTAkAzLgEW6nx7xZZEoT21lyh1GqeM+JRXjusdD1kVEbE/LOY0CGoBER2NtB
/F+hwi+ECuL3acz/vifdvVYcFWAsXt/Wrodv/////fE1/1qT6r9RuvAs+V1RQPzav9eknv0b0jgK
Q/rCN3Aq/+tfKgXqh3+pEhAs41BhNQorET2B8U+2osxf/jqvwHvJ6nXZs8KyAKPhLIXKn45L36hK
L6y8fG960fOASGjVtRgiHFf/VGrOQ6O0fYnR6JNXiE/TwJXWu9OWjNhjN2FWx15oHMyhmA7tYmUv
xWAf/MXeDhK7XnM6lEGn/Ob7FIJjrWIM8dVijdcWkzwdnH7V3ozzi4XezDH4116SbEOtHMnMdq/p
Yrkf5mSdeV1xKgfOik5xdJmDlJtWM4z1tNj2dZAYUhW3pAHbq3qx9qd4/HmKzvc2Kw2iYQeXJyxK
Wx6HxKkteIB4AQVYEAOGBR3QdtFHxyoSdkRgBbgt45tuQQ2kCD4DfcEPCLaIG3tBEjBB2FgwCnpY
Bf0CLZgWfEEBx6BC4bpSQDjWzQI5SBbcQbaAD8wFgYB6Ga/SgkVoFkDCsKASBgu7NkXnty4Fo2At
QIVkQSvgrvpsMIJYeAFHLCvFtkh4KqYLkmHuymjDb3U1LLiGAm5DB79hrrTbcAE69Joc97UJHGB0
K3H1F/BDp0BAAAjcojokLKIrrhmzlnOSe02/SkFrZThM85umNqNhY3jotGUps0891tX7zGQgaLZa
F5BPgx+vjlTzIE0tfDBQu5ysbMJcoxX2W6S0xP5QJ5cGJeen0KexRQ/gP42FmZXsKHqOsgr7faz8
AvlyhtkScNm9O5CJXlJ1Y8Y3lL3vTK9+dtEvOzirVP5Usog82TnIESIDxMUq36xHIqe7iPS6OVMA
ees6MQUfnm+gfIyXhPPWqEl+bkOk0TOClaPUZuxy0itduUryDKWpqIrkAh69Ok1oB7bG4KYvLtpz
eA1LwjvwmvApNfASeRzym7FIqgd2QOJiOkvZvFhRaK3Sl7peEjnQZS7xSRnZuAVJ75tON8e7CXHB
pe+yiDIrssZNS9zPbibxZW92w9KLwaFdNwjwPkvdJKsEv/2Xpqdm0kyzT4Oo7fhUm4p/E3Po8gFq
AYQMylDQ9OIR0zq00Y5vCbyNIBS9pFnhtMqf7D6cSM9oFW+e/ex0JTGNn7GokA8AsmbWCrw+Ix6N
30Pt5XxDAclYbghELDeTIgIZ8Tc1GvffLnFo82GxYr0NRwZ+K3dJGqtFSSixxLGckJG4E71Zv9oj
1UTYV6xWlp8sBRPsbZHk8+1ZW7j30RwjCLUb2wnMMPburUVsZ2ld8T1fHGOlXfaPbWoNQeWwciDE
ljf+5pgFJtV9cMeCf5iHqXGwFQ+RNWX2tNH9Fm7pYKUvb1daane8GipZRcbFhHEyGZlpM6mobgfS
vPBERykLaZzeT/jGjI9DuQBVusJy7xs7sg5VFiKwwFy2bhrskUbUI2qgfuep11vlUSsWOJsRDvU2
H4ru21s0c6lXzq0nnOlExKlxDek3roPUik3MFZlhkbDDF9/AsD/YBTmpwD74RsrjFd1pKTaiWHt4
CxKeHex3kqZ9V+Wdv3n7bRVDgYI6mihz2iwsu0CAgw0qUg7OE+qNs2BDFa4cL48VlA++fT9A2CKi
hqt+5g9gNM9eY02BIaskaNP50pYxM6jprtfaRyUxDSq7eikTZLOFMwW+d2N0PQbj6C5WOl6ALt4X
afOdMf3JNyswDljzSsO9jq2JjTHedc78FJFDhqR89M4OpBEoFgjLSNg26qkKPKOsrh3nGPFQJoBn
kQjnig3rQytScXFYaK4z4eExcWszEC5lU1JMl2T018OYrtuwOpqlG96R2DfeitFIt14VgY0ZPCfe
UemnCMuVtZnqDHd3zchPqbwOOgwr8VprxLcyGgMljVdZMumUcVKf0rlvN6VRiINp2F8b0e1Lz77n
mCTNXvUmBrkofCbf8FOreV+nnsZ/Lttim6u8A8tXQiQuzGlNe8dG02DvFtR0HA89usJAoRv9Vigb
3xiDvwWAtq278aFM+/rou9kOIGUc2PbMLzhxxHaU5Fynw5Sd0aN+cJbWCPfcIRun4qDTXu9pS7K1
7vU1gQsZywK/xxc711utqp6l3iNmLitav0x3ySPrFoyKo6MxCJ91UUg2DJIac/puThgBEs99TQzM
+BaDrRcXesCaHvixg6z6eZo0c8O9zqrYlF6g9+wuQ4gbS26qJVdqnnkemCrfR+ls4qJDXhXM2Nz9
8EEW7bd46sKNzsj6woxhgCYfwYQJys7QJzweOBWwTJTnSjgXAomyey6rZqMTLXNnzpO1GYy+JMCj
11K2eBm6XhTWq1YY9WtLn7KZC+OAKIvMxLr+zGzcWEuv9depUJ/0cFaBXnHa+ywJINL2XxlFPCPQ
3+mTDD8MgnwrRBxqZQNaCCrC5m8ay/4QgmEOHG5DLJ5l9MlLOYdZLq87uGnnAaXkhiLB+2YtQhsX
s+eHbJJLDcH6CLSRMx2HLiRxQuFPGUHqpR9St6cZb63ilYV2+opxPz/6TeGiOW5DVCga3mjHGrZZ
y9dGhbmZ5k6/IFOq7tGrwTuMJZWVCW5hqBvvUqt6eCn1KX8ZDGFenA5ovU2Fhaolmdc5dxFP8i4B
YxGXNpIIwD9YLkjEPquxy8SxNUIxEqI5OxdiPfutF0kk1kAUnhAxabeOaDwyaiE38EtE2h02kbZR
WdqfXbuxuGLKMFpVkvX9ypoHjsGxry4V3rmjBXBsE0q72IStDJ9o3bor+qYk3cytLEuIHaV26SLP
PlApZDuhV3KTjHlI8I9dWZu4Gb+XBQIGUUTdh6FJhn0du/KjIzv4UDwL10iBMNm6hGxpVp0EgB8P
WUEVBs5CO+oVD7BaGHJfAcwM6qZLgc5MIQAe4fFj5fDYrPyL2xIZ0jbhcJs5mn7ThGWzZRve7Ah/
UkE/ZCEuluZmBA8GSXcXGRGGXG9+TpumIv29VJC0BklUqsgEYoU23xaW3gUVmYC7uSKpMomnXYMi
CAFGaG7tvFV3c0aNlzFO4uRS3u00yPxBpu2w98xMezY7/yLKun0dXOKKpTN1W792om2fh+hHSHVH
ZJ4kawJ/ucWZr66AqVw5QStMaCPsEkLHV60+2E9mPe5Q/UTr1kRCRYz4ZUwMfB6el+5Ate4YlLdB
LpiPqCp6leO0MzuOPCWrfKOSlNgWfRyPCUKvAH1/eBhkeE4iebVC2167oZciTHPGU5iC0YWxosWZ
2MCXuPoZT1dxcnvNSZbAAdLJ6l1WDGl0bzqpXHMLt0O04g1bKlr5GlGCT1EkMQlmzKCnt4HLNB5G
6t/5bFOqZEEaFZmNdiBV69GrDXgDfTamaChV31frwknAMLaRiqevceaBRFk5ZlgZe07Dj5h67zXd
V9ui9BfveT88hO48M5Wa20uU2pjalG3d4HD+JGcz2cy1c038SgvSueuu5NEa6xzrxq10a/tLix0t
SI1y/iJa0d0MBcq7RKjXJpqgAtmGuvGUMtcuC66jNdL94CFu73CcG+fBdeQ1olTZGCHsh0lzXxCe
hitZ9OnnoYsmsCyNhSMnpCHXEqbiqa4TsNeWgVLJGIQYnTkqWfXA0Eh2uuc/+otKxc6sE/qfYYU/
+RtuGrWyZIGlBt9UXllfY6YPwEES/zhFZNBtUrEU/RFe7i+6hbvfzez0PCA/oY5vrb1JKPahSf0H
Hbq/zuhNzRrQri47zHOIy27Gd3a2wIDd13kxf8wbPb9p4+IrDWhUbBAu9ripu9k+MRmt1kkZf5VF
wamvyeKbq5zlmRV23bZnoblthN48U744GwMEyrULfUyPpriaSWrfkvIatSth5OZRt3y5dqeZO60v
hyenH/qTrM3yPOfKg3w/dfltVkrXBp1nxl9K2epYwdJk3BaClQLnYAP6htawog7Ife8bGUw8OBRa
lyvQE+9j17iM9c2CNCG06jWcENPSeOS7fhn0+lA+lgtXzF4IY+HCGiM6fNx4Yia3EAlTvRDJqoVN
lkRQylCnirXDIDNb2eTcQ7dJ8ZcYvPitJPnuNn3DnJUL8Qwpx0I/I/jsDYZG9byw0cbfSWnmQk1r
ZKu+xwtJzV2Yag0Eo/0IZi1beGvtQl7DdXvOmr6gz4LK5iD5uovirr6aC7MtW+ht88JxsyOIbmTQ
Jut0obzxg32g8QvXrh9XWy2FBZe/YeH+O/X5v6jjWdktEOj/fepzQGJZwhH8y9jn9y/619jH/Y0a
0iBKx6YVRM3+n7GPL34jjwCXCUh3dvLsTP499rEM/hcNFqs1x1106+5/xkAEtDkukTBMbwwU9I75
T+ZArM7ezYHAMrvwInQGUAs19y3e+U9zoMRhdpiLNj6OklaWUqSyUblDsEE/qbWraRQWxEaeJIjs
AGUtiFqOUuXZFDAtl/y+EQVsdq/KneM8u1a4yVU1D6uOYeQ95XFh7URKnv195qfNRwnGxA4UA4c0
QL8O5lIZrTrTVTFszkO7N1Z9gakaJF/vYKzGqLqEKM4Hoi47a1WmqCTmnM3eRi2hO7gXK1iHbVjz
uPQ04orTyf361hV1ng8gZ8apvYrrvGuDyYMluBbRYBln38AF2/qFczOQbr0qVH9tAdttkW0Sizbl
SjfXtiOShzpNp/sx1rsLGrriurT45cYdKw0ekTdG9qq09chbOWl9ze2ahjga5AbG1rSPSAY5GnWT
nETs7TixG6hkFd5ru6QRNtoY23zHzkegjQaxY3Wu8TH3Of8Ss8kfBErijR9bL5Ga6lu7mvw1zxbz
rjfS5qCqCR2gMO5iZyaYFB/QRps4acZaQ77savnFLIerrQ/4cvMc1089uvFX8FD1ziIVKeAxmp3Y
iMCDckZ5VQ0KglWPDeSGGb51GeIl77Pr5/6sDxtpVNUlrJvie6ocf6tIF0G3TAxC1LjtFdXBVzvk
iMClGAaOFkvkK/wBI+cjQ22xatyiDOrcPrJmoiLAVPuQNkg6zdEfTyYb3TvgidDxsvgLm6b4s105
A+uI8ZTr9rS2gfesWCZYFMG1hlNpLB7yJiuCMsvbi2GCJuj4RILQz+6bPEXhPZJ1h1yz/cCjFc1V
a4yXCYTluh5t3Eg2P6nG/mqtqzB6nHExFdjeJUsI9l8+3zZNaVLqWpzMWOrHieDSnH/PIsXK74nh
ZVTPENG/ukA67z3DQo7chGnIQ3ueL5ZmdkFaK8LH9bHazVpfXnWDK5oNRHc2Mss6TaTwYha1toLL
/qYazfkZVTjQZ/I+46OFG2ANlBHcgWkqay2zbNjh64y2muxP7OLbox47N0ohGl5RBCzrXNzqHpuc
vVnmiqxSrkGoo3Ab+5DJHaHIT5qWb2kKriCn9W3oniwFeYa6ndajT7FiNLcacx2Bm3/t59ZVSD1H
h1R/bWvXJbS9eppMmlqqj5fCbfIttJUOEEVinHA8A29ZflPTNy2ipq0EiQRzr3+0ep/ue/LDfT0o
7WbwfCRHfR2hz7SeeRi2t0ZdjFssXhVK9cg+TEwzniz4dljb3HZdhGQpaFTETqodXaJ3VkCGnkFj
yE3vFs2OUGYDqtJx7pJzV3Q49zumsQymyrAl5NfxV1RgBSk8abEZ8HhvsyEdAytL26sXmvl97dnR
gSABSKJzZh4gdIz3xZjPu7LLwPnWdbObs9G5sRoFX8ocDs1khdl6EO1wP1jdE921ttfkZF8G7KiL
ra5qrUGn4Scu2F9L0Rjp3RQOZnFG6XMpGu8Lmbf2xnFm/zGlL9+S5MW2x0vCO7zVyS3F5efSqq2D
jSRtNSfis1OzL1zFjd69tA1vGSZmvW5YQZ1w/BdbqClc0nqUB6qwcgCjcX438dhdxSPPO3L7IG25
ACDmnmRKMtbDgAK7OyfTOL340wgRjZxM+SAbphQ6YfORVxYI1WNCn5Sf9/VdhI/mYNZDTBiCYbn1
KrcVoa1zisw7UzAJE4zH66ou/WuXut/rSh+CyIAwNMReDkHPE/Q80Fa9Ve2URRUGVlKABQmq3k7p
bRJHw0cBk9QzumI7xUCgeLiDWh77pzifWmHtJxKIj5gC456zRZNfMw2MHBuyFLD1GA+Gc4tjuGKM
XaErz6A2zBh4G+cecVmFYzfkFskGLr1DwxT8UyuS5hjPxdSuUNnbXzqu/iQAOhLFgdBC18IzVLtX
5CKesQ4paI+VQUaWnEKNlM60jPahxBsOUfs2zvv8AaqliSFfwXaOM2gtgT8P8TPw83ajDKvYC5zC
n5HOQEQAQEuwRjR11jkyGwGWyaoxI88D+VyqJmtzMJVSKzYKFOM82r+XmaWT0GcZw02n2hZ/BLGi
axdmUrMiN7im5QK5Oa7Ipeg/6uDOPstGT545k5k3D0V/Q59Y3IY4yr8v6m+Qv3loEl6Mg0XDHHIp
dPcAkz5/LQrT+WaXvo1cPTZlj01D0VNAb4bJoA4FT1skusKY2DU23kKY4FMk3yT2nno12efcafNv
Woph+lj0hoETqE6G+1BazhPniL9hm0+7O02GFjBGqUMixEQcHZpkHL9mSeJbPIxwZwDxVksKBdV+
McXaXZI6S5SqWTTPmPSzi5kT6c5V3FluYPjFzKJJZt8sIq2v1OwPeZsPRpDMZXjIEE4w34q5WWvy
UG9naUKlaofWA2QAL7rYTMijbkgtH57tYRpeQy+WL2i21DbBEdysQr+ISNOSk3ZsRKruYIrDpjLb
Rvtq6ROZcdDoSAVBeLRnHYYC3dWG+sWPRhLPpznsD7XoTPY1SSrJWCdU/KP0EgJbvcrsrqxo2WFp
oykZ7tT5gXsOflVv6PUUTNYokZDE/sZ0G/0Z60lobcpEh9khlGbv+txKrqFf6zj5Jzco+x7rBQsE
JgBmnHqYP1QRmJnhnqehk0cgGc7aqS19Pam+ZXjEBbdoQpYIHWsjdeZHAGC7DeBy31oREXAv+rZb
t7btn3NN0Ya4dEjr0U3rA6aDplwVedk8Z03aERYb9a0ICLaoPmUT25ZNBwcNk38q51co7eZNqA/1
2jScL1YU+x/cuCw+Y1OqtmbMNHXNIz4sVpPK6M3BqvNEtMdJPySu7t74s+W+KOQKjIhgJzCIt2dI
yOZkfnGHJj51oTCffKYbycorzNFCo8P4sqyMag+Di79mMz63PfzA6eploVTBSHb9Z+UTvluXdv0S
WWF3b/uMrIJ0NPTnfqaA3ET60HMt6W2/Yk8kvvnSkOkmLJwIxEyVhp/o8soPjO+cdmsSzn7q237a
qVTTwEW+mQxpEw9plN3pc598kqV7iSbF3rNQcAa1DdPFOCinzidk1ycymCZ7HfmFm6yhPhi3cPa0
lScid0cUvY2TqFHWFxLbDPJJSPx+Kq3JJVeoGGgAhYYYJRAttnA/j6JL2xkzw9Q5PBhprnazZXfr
uTbzba/r/Vlo8cbpm+I1To0eME6PZdxBH8F0iH3AOsPy/SFCFPHFIa17qyqdbpff5rzM2az+JjZG
hDmUWQyGQwSEq6SJYGRHmZV+q5nFlKtm+aPW4pxHizncVIQKfMzDMX9MbD3e6Ymt0R+E/bmpR3/R
SDneKWsKP4h0asRiiI7eDEp/WzaSQPnEJ8KYeLzsU8sGvEEbMShWN+iUwk2NIW0jw3k+LaLD44BT
48w7zM+GlSRfwznpWJV23b6opdpG/qLIySNzbWTzxxrFUh8IQzSfI1O6d6aU2qvQk+bw3y75/9Il
vwn+ftYlLxCH/eeibuOkef1zq/zHV/7RKrv6bw7Rb2IhOBjIEf4wkbv0wjaOBlrxRaRPx/ufNtn+
DaErnbXvQjgk2ZMO+l8mcmMxkfPPQTwsYgn9H7XJ74SuIHSY8puLwFznp4AM91exhKU5YyQ9MhRZ
SdN0zsR1G0709KcP5W/s3ovi4k+y8t9fBMEmAg/e5w/C+Y6NQY2ket73cMPY4rec3O7CH8+sbvPz
l3ov/ljez8KkQMSuuwAyFhv4n5r+qghHmUbmvB+ZVbEWT7KTYWDIE1VNQ4SOd1+IBuXhbFsrMCq/
CmT94eOkaMD74LtCgODDqvPXlzfy2bMHh5F+Wg6PBlQpL/lVSvvyLf7yYS4vYfsGwTf83oz3ybJN
o00AHYXc22J4xGv71PqiCno8Qyt9llyl/x76/M1vDlX7jy+HfgcfCXLbRQDPhfjnD9SMKHpGv23Z
s0GHJ5QBRnLla8Uxs8PimCvrgxUOEkROJDudxVSVFmiTfWybBc/DZt2CoSGLLRLIOFMvO2BNpB1V
lfKJqMhztqttSxm6MqTAxFfE/orhrsEzvzC/GEv2oILdXTICSbDG6sbTBLsgIOIIdlmmleYllr2/
NuPMXPf6ND5NadicE4fsk5VpuA3Wb+kXj46dRx8T4LIrmN3mfRhBx7e7MrsulN6VsiBp43GNLr0C
qgmciyWXh7aCIZdk3z+ztfGimz5l72Wys7fc/Fol1ldn9u67huZ/sLziWOsjMw0LJFiROhvN5nsW
zIjXWT3LHWw9Bq2lWNttOrw2MVtRN41v68nRkHhU6LuNot8M1eBcSKnNAh8A+tGIzCdXE+Exjdk/
ypZmJVEK5afmP47oTNeTSNPL7MvosXMskIdeFnB2RRhfqeXGIQQTmOThJqVYvoGJFsBcX+khpqaT
HelOthkajZY3YsHuHzov7YnowOD9KCF0rWHYi8AgpvBcY6fXYUwwCNmWY9M4H6zS1T7GmWpuS7ag
2cZD9fxYCcB36C36vW6CgUnQGwC6RQt4CgvZ3FSMPTYG+18ybgAQ0Q6md7JalhVDKTZqIhNBJbkO
zz4jY0TJEXx/YvTPPe2ciAIIaWcc3NFjEsuZ+rEigNgpGBYtrNgViX+4N7UmPIdh3NzXc9ncAWc/
h/5kPsvZ6x6t3sz2UovFjRhNZ1+UXAsSj/6278pxVxbmc5w19rTKmLdvU9cc91ab+Pe6E6U76EzN
zRxp1R25MmuDCukmGqtaBn6d61sAN/K5cmwq+cShhRGjneyIte5PSYgMCIelc4drekusNqv3EOUA
0proJe2z+MCXfRxVdIQNCwWqHu7rKfuQwsDC2ptqO6so1amDRUUXQwkIY3m4x/oudoaZ6HuB72E/
FR3Ndd3KExCqRZoasWYrpv9h78y62zbSbv2L4IUCCtMtCc4UJWqy5BssWXYwT4UZv/48kJ0+ibs7
/eU+N91OYokiBaCq9rv3s1k3uKIN0tlaEOpXM6int0ZjOEp+vjj3YaKdQOoAThxBUtqZZtH1CJ53
y87S8Wu95tXC1Cy5X6grXpcGAZ+gisheQI58ddMWBLYbejs6KobTmHAKJCU/0CmkRbumZ2aUpzl2
CQqj6TbtQNBaKSwgOxuOM7vW8+iZ7jZIMFKVZZms85QiejC8b2ZgfvbEPNG50Or3MZvnvdGbXxx+
r5qbhQ8p3Ror4fBJm/F8ZIwMsD9IOTviufHZUqXM0kmn23NyozV1dU3qIPNxQn8jMN64K3KS08oN
wv4QgCDeCE2/jlO3bccSHrvWkfj2qgGBhG8bgud/UkJzch5Pg+ZjxCi3kMvMNyieKVyVClwlrUZV
aD5aVoWDRKSqOMC2a/ChVOYbz233EOcDo3sRMRfqI2MTRd1ikZLVfAmylKI4M6imp1K42ZkH0nwQ
4AJWlWG9qnLAVO+5Gq6QACWpCgyIzdEZMWMXsQAg6+p9S3UEJvssF8WlWcYjvfEEqBpyNqXg69BV
R6lcjUZUjXrmVHMpFEm/B2xW13PdbJzOkG+dLquvSQdpspIg6FYQzV2fR4J9G0/JeCZ1lh3s3MDc
5capXw7z8ALA3mTjulCudSTpaZ3Z3EAr/I3Jbx4m3s8CO8Yj80t5xXpv44H0xJqO9aRZgUQG75pF
7cbG8819Yo/faPHQbtMawa9hjJgqJ3mmk6TYT15cUv+lqIEWcpRrMl3WBj0z23Uo8efMjAekxGru
b/PG1faCnc26rp13B5W7Renh914HVnJw8QI+Zs0ooNXH+UYZGIecfiIZkUpUU9uL9l2MX64cO0pi
W8u6tYFh7yMN2KprgZeNpx0aFB8/ZSVPgieXb0hQd3xI2SP+Ukr0dAGOXkNfe5C0rdgkHz63Uyq/
AE+MLray589NYfrwV4Z4RaWEunSiardpnnDlTU6yRxVVqwzQis/iiUTSGKugVunWDoMGkmA5IOhh
UvGAAzr2qRX5ZGS+kTWd/7HU/2OA/h8GaLDACwzoX7uifyMxP3P2I7f5Jwf0zy/6fX9vfQLLz/dZ
9n4LcJmEzs89vmt+YqZFUskjZ0/J7mKO/t0B7X1aaERCh9ZGYgii27/2+Kb9ie9GsMmxCf8YIIH/
ziiMi/zXTRwvb8IXwEJhMRCD7fynTZzb2zxop1DsXXcqsoEmHXetdI95dDHV55gCb+CEXyZ8Ywse
MYyedETttdRB1sRR2F3Mkl49T/XYQxzGISCJQCZGU1iBAC2yx7JYYkbMHA910D4GfQAwF7Dom25W
qYp9xQf8hNJUPH/wkqp8cYr2hqa+0XHMvReF3hlivvVW6DUhk9EA/GJWNn9pAQpg8ik15sk07rAi
5eP3BaDgJMcYZfoSldRi5A0wkzE5EWao3J3dB8UjhUAhhVg09kjsqqTIfCMqtUdNWqB28bL1uETh
DjjcaKsGJ7L0HSb8F6HGzFdp5H7J0gzAaYM3kY+lNIw9HsrwnFSiW3epzWmeqFa5CdxhsLZMFhjr
NelXmc/FKVzILZY7Sx/3UfqikgbLkQikr0HxA5tvDs8fgSzouUBfZdMxm6/y6g5zgU4LeIA5WR97
7bVtMjw0zUh1lg7MJIV+jyo097XzXDUxPQ8O5idmhmqh2NArQ5di4IUkIXn2tsZtTbVFvdWY9T1+
+HG7SlJexhJcvX5kCT8aa35gYn5AWz4gO3QJYNqbjEE8/sg8ZnRELTUvGfEhVbaguDH0UFnVNuS+
zAoWAeTkfsnoYESB4qdqdhEf4T+hcHatP/74I30VVDwNVzVkfcLTH+woy5xS9pcLB8LwZuIxVpvj
UJbuwjPobPfc0h0EayCCtOqHo+U9/+AvFTgxnkWnkSVRLkcJLk0JcoqWCITWhcEwsB0hMNTSwWVG
rfVGUwJYfdm68EjV2Mwnr5j4mT8i3BxNlkCNnHlDJPf5PrUCy9UuUSeSvhM/wEA0hmRYmPDp5n1A
BO4j3xYGPaqsxSAl8d3RyaTvOiUhpKDPFgBRG+jhoa2WDHxYJu23JEEXxE/NP8tx+bZRyQK3y5KE
eFkJVabpVzi8+A8SAZUNvL28eXduAQ/NH/AjNYz8mxnrxkGy+T2MzG8Z1C0ZdDvESi0pJkLQQni9
c+PePn+8IhAW4l6YwIksZYC5V3Vv8PkmCz5oUCnpIkrNSUrJwSAvpJSQb/q02HMhzJYneyF11JDJ
+hU9C5i3sb7IK55jgmVmHZWH2IxVswnsjhQ2ZWt8/9BkMrubchy9EYPwz7JNJu3546d0s7kL96SR
6FDh9MwPa1U2UUQNLubFUxmzoyxtGPQ09kCYMM17YmztkGKMJzi3ANf05fPB4ag3l3byIGrZDW53
VfLP3hSTP2Y4jqWb5Gy8Q4flgvBgIex+JOScBD+tBDE1bSlRz36boRjZq8TWeK0CJ0+5Ci3NzXdg
I8FLODR+wp6q0nE9Omk7+K1nzHtciMM9nFUgWQmFTiZXmolps6P/jXB8zkItPcKKbrcuKwt13jK0
Gv+n0XibLi9Ccz0R47jQ00t7rDd5z/wy7chftJ57GrYY95GBql5b2TXB1kmMkZI3z8QQ7uZbvKoG
BoXQunZx27wnCKakqFh0njMvGx9cW2MObSgubEMNijfDB3CGIKrx7qgEMYkNQAlZt4PKMAF4AEPW
fGQ9Wgl6036ATPNeV5x9NqIoXRPQGAX2TBdINYSIowdC5Eu+ewGPKGwcZ7uDQ8wL5sPtICy5YeRh
hMx7TSqOMI4zHyI0Qu1ebGL/dqMIzuYUXgtRFfcYKegB7NOlsMJJI+PJK2dnqw1q+i6d3DwGCi9R
0rviW2Y587MbkkvbQjlJzjWe0e9mPQ6PnWVNhyovGH0kWDLLWHtSiaaeI0M2bPrTxYPpuWDwBEd8
ClCysxgLTGjeWGx1so6bItTn7xDxUu6AIWtOKDcOYgCWDrnCFm++TsxVT8QaHE56hiMO3azSm3zx
WlgD3cugw1oDV38wE78LayKtyNEoN5HczK6ChDxO9XQs2tG9gAGnJYt08ka3BL3Vqds34pylPM2v
szSjQ697u7aHtj2TtvGbOq1uBmzEq1TrgruiVzxNJuy3sVZ196IoXoi1cChuvWam6aujfrFKC914
CoDMPQ9Rph6got9FVl/fg00LITg34j4QwnkoHKbKWTe27m2NJrgHQFJt9DDSX0JocicZuI8z58bP
XUP9Zzla+EwJk5bLAafKqn1PopUbf9iPFSpOVxl3TYOEYwOCYn+uRzpzYWxwEzNF/dpES9klqJVN
lijq5xJTYePtW4D42aAXuk9F+fAlgKGcsctnfkqbVNdBqq8z9v2aYP7bmzWO+1FvH5krkwZkyEXM
NDb12y6R3SoH8nbobZOrmlTsl5Hl/TRkXXfBq/1lUG59UzXz1MKkHiubuXHQnhtOh34P0eeBmmx8
C2Mirqmw2996OaovEynP+g2kdtZfY1sF4alVM5OCLMXrUasXg1nYNYoI5qQ2Bna2guO5b+GrMatb
ARhXx64xtVu0D86HhhkujVz596wdxnO9+IoDazKuSdz2r3QU0ChIFdGdV3nWLY2PIXNdCqzrlW45
1QWOfHqjB7VR+FGna1cJ49p3MIeS28lw1aHKHSsqx79Q/i7XVlk9YUTQj6munluWROzvXKdNor8K
IzwkQ9KctcmSL8MQmszA0omEbtAI+jii6NSEMrw1mTnfdI6ihICuqNShFybSBYZ+MGqjPA8RLqUe
q9faiKSZ+WEFpZrFT7vYkktFj6NzTvv8nkDT5yCRzirMAJAqCJDrYqCVyEbs80VFly85JrzTI2aG
0PSC2Q85N8HTZAnfLkybcWUYlXl1KWG6c+EOPZQMbFjoyTvwfqJ2nc44LJy2pzSD2qKqC59sJKJT
QZWwL8yR7h9K47Zem+cPcVIyxUkIf8NXg7M+0nrabFDqtFXX2hY2iSaK7vKlLiE19elRV6o/TY2p
f9YUX9gT/rjhCdTv45Gkk9/m3tVs9X5XFR1x59aQ1cnM5/o+sqiVWE9FM2y6cmmEioZSHDtG+vT3
EmFQgX0AV++eyzScnvSG8qSVleMI6KKXhG5IMhTCDVYhWtBTX3n1ymnGlhW3MY82hpL9qIeY173I
3dod9vlVq5IB7H+uY0h1nc5WNDxHFndC3qZrDEG4rmBdlSciZgBcSf/tKjTK58rjjffVqB6w6jtk
Husg2bAc4utOkBORbak1CDjZj0rcR4FNbEIlkaTANWxOlFpJc6VHU3calSy3g2GQ8ONrxhsnHyN3
7fC8+ZbUnf0bNrVhQ+zPmvcYr7N3DDf1fgnTk8diawUxmRNvz2R1liD71qgD9ibW6mqDWz2mstrt
bgaM8T6tl+0aLZCmE8cxTmmS95e5cSvzifUtvYHBB/x9nXtjfpe0MWGG1Crvu3wM7fvM00w4qxBQ
V32bsC0oBvk1Jdgabj27KLiBdPaCxFTSW9wdD2GfjWfO3s1m6lI8PglkkWvDNuDGyKqKJ+9khi9O
3helP5toGYH0XsNOlPdzMCTVKg+jLXiN6WwxaL7URVTTx80wzu9KqzuSMmpPo6hpTi3i8U5YbfMY
DfmxHupT5c6jX5P3QMgom3fqHPUdLF91FL0V7FToPrNRo1qwUX7vKHlNKLdEQ+rTFF7lmIfZEegL
GdbYI9SyGqSqknWZFRiJc8Oe7ztTr76OaZ4hxHlG1q/gspA2pX6DghGKONJOafn7tPRzaB5NHVpE
U+cmrGKr++q21WPVkejCDvKj34OBpqkdgtHekUlx7kuKQBjIUglSfNSDmIX+1g5edTNabORil2vh
kA5xwO85mVCJgQM4954hLRjZOX9Sw2rpL78D0wi3AHy90rK1VQ2f54iEiDSVGzp3AP7qO1a/Q5uz
gg77P5zk/8N849dhCjOUpexImMzmmLP9Ov4KvYGWmJB9raOUPAwmJ1ErjozHeXKIeuJp+R8wD+vX
UdhCLYL1YkjT0SVbhV/mU6TaJtg2Tbkv6HY5txihX2EpUgRCajDyjbLDD69LeQl7t4PLoYgJTOuG
aXd+k1iEgLcfEDsbt6m6zVUvLrlmz9VRGcJ77iNCdrgP2ABKTCNs28B6fNND3fQ40IMrfzBsjeg+
bRJqH3cd28wqsd5Kqx/ahwbYdbOdWyEwVxbQSOQXZNWKHK07cmALIROw1ycwtUoXRmvumNXrgKHp
G5dM8RsMheLB9EJ29C2BgHxtY/541XM5jqiWo6Mtz06dAxaWpOus4cbcekzrm527wEom/qK6xREg
7J0CRUGuFNLd68dZOLdrcfnrX/qvQzrinRbUB0xKy5AQF/Kf1ZCUHXJgN3q5t6blvGzFCepFJzKO
a3/9Qss3+uOo7uOFPJt+QbQPE7X9zy/kKk5wNajZfQb94Q1xAoJw+wFe4N4DmEQZ4dL9OHII+aDY
/t1XdwHA4fEjnQ+y6tdZZAVq2GEkVu5VUhmPNpYxP67jif0jGMly1HhVu3U4BGjDAn796xcXy1zw
z+8dczeDQ4/Bo0lxxi/vncI6LSjpi9xT/sV37wecpjdOWhuPRdJwbMYfzpvvqZdlElGxR9UVpXur
hvpWcnlyFI8fP9A/8ub/kDcNCR3vD7+7f5M3b9PsLSrzP8mbP7/op7zpyU88tIQDulNgFoAs+C95
Ez4WZRO27eBj+OiT4D/9Lm8uNRQ8JlC1PkwPP+0LJoKosNBCbV5k+bq/V0Fh/XKdoZpi7Yc5RZkY
4UHxKzdV9albjLaoj5JArU8P+LbliMGctnWvmMBQKCgz1sjysU6S4lUwU56QhBJqI2wD6YH7gHHh
Os+9ONhpnWaqx44DyInxVpzctbSa02wZO68WtuRjJMKME2Fi+N6CM6r1OM6PDMdQ61Ov99s+KdAI
a618LaKqvGGqWYFgmcQOzHe/Ji5uVNu8H5T32sf4Y/eAv9nZtvVkv/QDgfS7iTQF41s204lRUqNh
0j1BfXUIReKtb7XopVM0r+6xwaYhfTtIkecWP1KLkTrLSbF2HJIBXuRD7JrDJYtY8ZwtY5O5upQN
GwxstI1yFgctnr09o0WOZOSya52BfkHPh4vz2oBzYPkphuTg4uK/ouUqyPg8oQxMVF4R0LQ8ffC7
HrD4WsAJ0t9hTDTDvElxNA2E5Jg1M/8n0hBQ40kMUKNxtiuQdQrXQKNAl5OIu5E715KJeFLJeZ3a
fVhUa9pSjchhF5p05Zx8mwOUKCtdt3k4WX4fMnXHS4DQsDPSMVAXhx71A/kndUdGPSCZrpmrgXE+
0b2ooGRJ63chuc+HlCxtjNtRh1UuiuEqCHBuba+a3pwqYQ6O8XU9pVPkxyVbkd7N0zOnCXSLRuaH
kob1HU7Oms7porTZuWbdwe3HtdNFTLNz9oRIOOGtZeC966Ns9G0Zpr5sLRNtKeQJOHvBVS1Rv6DQ
cJKnwLxXs9ZX9AHbT2mZEzsM6+ZuiHrnmuFCfo1ylxCKx+hfVdF45Xoot7ig42dGWcFdZpTT5zSq
NOBfXUerrQNlYxCxc/G8NHiO6FTbj5Gt3WojEgXZUY10g6PMc4CmvoOBTOpWOCqdnqvatTBEZvZT
bYvioaEyWazyICJjbiW1ORJdV5RdlxMWiEIxplh5LZ2MeDTbwzDOajfgcifGWZonb3Z4novKGh6l
JxoGrRUBAr9LVfabGKTNrtOZrZHlrihgUuHoRoG17kCQOQc1WI8Jg+cm6ThikCB2zmJarLFJPGcA
J1XX33ZhaJzEyHImpdfRBUbGG7Zoo65RZhfPqhnBWQdO9XUwos+w2vp1m7nukd80AlFlyvXUVO7N
PGXjlcU/OhYc9x9DYc4vHabifOsNo/GelEo/aXOBDlTXpnPEtu1tZVJ9x60S7IWl1xxcU7ZAxKIf
yFR3L7qdZJ8nRN3P5tDG1tqq3fRzTfWNDw0k2Ntai8XdoV/Qc4Z2G1f2aSgTe527cbZL6Gq8LbzC
Og5jw+iXqnnOEnytdisSUOWzRZfNCqZMfFcAG2P4ztENLn5Kh5tAiossd6QHudUan33GtCmHrqLy
doiWz6VdOcxa16GmryurGY4lHeG+OVnGs4Reddtq6ime1UNSac43ZB7iOVhH4CNYAzOktVHNyaOj
EnnK9Sk4662syCwQ/oYJcvBk49xMg6q5NbrmYQZNz6xDL9/tjmq0apjLO5Npxtd6KIFECC0bEWGH
6hQmoXwCsW6t7TozMKbnlH7OsxfeSEN0r62l+UWZhUsAnD45uqGR5UcUFdDnbw2cxO/YoSHM9fWZ
pPKwsexh9KO+M1+MKIj3puZQlTYOw3T+IOrK1GaK3raGxh0nI/2CiK9tVcleGtqIW15R99j8VK3w
Nghi4tI3VPgS1YrR1HFwgjE2ona8p64aMTwNBxMpFtQebDtk0S7umG58AKaxnEz3dL9xuu8pmOiW
RgDPDtheTVT18Vd1wCkhKfSK2VrEYJ9k1s3HpAFpsrk44ZKHDjvc1WA9mQU3McaQ3AUyX03CPQOE
LC+oDymXqFWuW318r1nz7sVgTwfQ+wy/oiZchwnjYiut0BFrOZ611ohhX1TuuyyV9VupyW/06Bln
gUOBM3VN+j7zkk2NZMpNrqU3A0f4G6pF03ME/iNZJfN7pOPWIzVTMq8Yn0pdPYz1rFMloPD8olqs
cN1GpIuFhfwze1fiIeVGs43IXEus6ftQiy5Z2odggOLAV4USdCNZcpeElr7lfn+H/uPe10YzrCP4
44+hQ4WdiBQm2CRlWK8CK7uxSoROqymQeyDk7zUqL2L0RrvdSSHAEpbsJQvdI201lepbPTaUIxtw
/tj2oHiEdiCP/ITYdoaqWJdWhQs5S638Lg80a5sZU3kQBWAUvdFHf2r0+KwphDgkgnLXdmPnS7TS
V0PhJMvcEknISb+0jfia1ByNZpbHcz/kYUc2bIjupIsRrmjK1B/zyFhP5tj8Jsw+3ZCr6R4S3bY2
GMSWAko33UoXOripwA4tAfZlItDuBo+m16mJ1S0WHVNsktlDZ8Yb5jJZi7QDuWIVS5AbxfBV6TL7
ghDebcPBTb/lGIvhMICo4LH3hazKd5XGzcHUWO51eEh+bfGnwHK81QSceo89Uj/ozBT9PhbG1mhj
cZ7hsb17iWvx7Iy0XWsVGkGzILsmLSlno0nibdUm9aFjQ7LpkH72VOY2W4ciIp+OOmuXGlF/ioEc
ch+N1Da2QtN8HXv5eqzQJE2nKd5byL1rfnaKKbBPdFNk7wdkXjg6N7MkPVxIGlv1yjO21L6/13p1
7TqXrUNcJGuZQIpUuoZxXnsRsSQ2E+HhYqjGDiPT7U2qlxenUlcH1q3X1AuaqFtRuTH4FFreu9g0
jklJdqOgTWZVe8w67bjguBxFR/gn4TaQ2Y2Za9q914zDLrM7by+nJET0ya9aWtxNKo62ba4zhWNi
t7az6UrCn/rIGEIYc7jSbyEc+pIwM8H6DttJjwwVao5JGG2k697TnEfYgPF+psRgDU71e02ZzcYC
xrgiSIRjLq4sFrI0Yj0wu+vAwf4dgEy9cTQuv7LR9vbYF1cb4A6L8Yzf3eoEtr+qO4xIChhPQzo8
49k95u10zWLrC4UxT/+cpf4vfnBh46X/q7PU6a1o3v6cmf7xJf//JGVhDnasxVCL4CawfPw0igjd
oNCPE/PixUaKWiivP09SkmTz76cnMtIsTviZoBIvhnLxd4whQv6ify26AKxeYGC4V/AS/2omxq7h
Zkk42qfcoHdpzYFNgDQTJIjqdddoFZt+58cRIM3NMrjg9BDWWkFzJVU5t7ChH7Ifp4fmx1lCmxGH
g70bdMJe4yzDCep8HD/SH2cRNKsc30b745wyGc4gWSw0mxMMhofcPveybt5Zba8wJByCVQZVSTKy
nW0mPY+Abk1JqDFPD5o7zzyxWghI69oTWEdwzBk8H0hDwOMrRpFZyLg6bjlHsXzusxpL713CWOVB
1YH3SvmUyUyyqbl9kP2T6sRZD9onieQXDctQyUuA2N2M9KHEOyRsvViZE+NGcDXu4lmzX2vHGXzN
K4cvcS+Tu9lq6a7tJgvSV6Rg9vUG2+/SjDR31ZYaiJE5zw5Jl0Vf7MaqX4zGNEqc6bH3XnruezZO
F1dXCbnGFPwg/xPc9J1t3sYWbk88L2LTJqa3Hk095++YXn3tkiIa8MZOut8OUIpWBPAw15ZdicAu
AxtFWFj9vtAode4IQj3T2UWeRk3YHGeHZ1djTEfNYyy+mmJmpIRhtHgfZUn8jevBuiYpsJBNXxra
bZQXhL0tW+2bchRnIBnFY0Sl0o4qxvKuJN607scwQrd1W4Pa2t74rJVZA+ikNszbUoadj10WMJJD
+pYlZz5lrUWUCGUZK6ZRdBst6ik404Jxaw4Y+OmhG8tlkjh/0aa8omIm03Y1cLaDjIz5Xc8N5xAh
Lj2w5gUXWBHlucTWme8k503mabPdC5BUPWYYDLS//z8+PdlHN5plVBV5ap2oEnuc3pOFOiZVEw7F
MQ8aCnF9pw3qxNsaSmPdEC7n2v7HKVf/OPL+80T9vzxRTcIgJA7+u/nu8wSzsAj/mK35+TU/H6lC
l0sRKjk/sjU6KhWK+u+PVCH4T/SgmsDcEdzR4n9/olqfdB64pkuoQUIoXVx5v8drdJ6w3Ev6UuPJ
oxEv3d/oaPxFaqY2Bf+nRHyloYAHvrmMA/4QR0E7ETEQhOHS5d+ouyOw+vUPn8Z/GGD8Es/4txf4
JXCiRjPLq5EXcBMbRYUcg/cW95fYW0f5t79+qY/ZxB8k3WXZcQm1GKYpKb7ER/jnNzNBFMosIMxM
IsBeL2MvfDs6DxmaaAk4fGmSMXTfo5KmMH2nV0ajzcyiLKpUjrqp12H+jbC464QLdCACtb6D1KXv
JrfovsdkpOL83CnWAnnS7Wo+ZMRCAvXoJvp0Qkcvg8epbreJEVvHpk3EXVKXPCrJe9RABA3CdSvX
BBq3MoD4cPBjTwnzycryOkofGLCFvVrbsuid0ueHyMkG2RPB3qIzCMRW8dM0Zt0pC2ooZDMztgGd
Lkb1Ojlohb412vPFFak1fMFET/OcRtXmigedYm9tSfNWak41n5LWA304YFGSxcYkAexpoPvSpB0D
jM8q/tm/8I+m/b80bRTlv9S0774XRQPM5O0X267x4wt/t+1KknTMZhxEUNoe+NO/Hh2u/skSnhAM
LgB9cNH/YTdmfOJf2eTlfpfD//XsML1PRPKWTRKPDeY++Gz/xrPD+Nh9/eGGIzcn5eL80gERUEX6
q203y00Kcyp92ltwTSafeXOMXgpq+2IEI7wY9jtYT/IcO/52aO3aw62l1IGTpdC3c00yZc00UaM2
vGkzy4+YEWmrJmUpVt57hZpxO9hQPhGodR/DwChWc07sh/uaQXgiYLHMdmYsTDcmkBtnnjDPorWg
ZmELmHeLMoHwNqnjlNTRBX65zillnp8CQzPZi2ROtFGeXlFEX+b1Q5iqsdjrlKu6vhh1521OTBvT
vygjohfwo4fl2Jf64BQCv4sKvElz/F0TInwfZi2+GfmaF2sqE3YSmifPEc2UJG+dRu9WjKAw4HRW
aGxKbbDuPBehnidAchuXUXvTD422E0FCc6jOEW9Vtj18rAHdPsHV2aMvpOF65CwNX8Om545pAJpV
FbDmZ5b55Co+ZsIggG06g3acArflpnBsOuyAa26AEnorGUtxHGYvv2vZPW6hiOZXfc7Ku6Rz1W0U
uBIOnp4WR+YYFYidOVin8I63bFqh8QEhuCGfHeqbybER8BSpsWQNguezcJz23JXyhUrN9kEQk3B3
roKt7hu4G3kGk/raFaozn6nIMrakOVyg7yFYkH4OghviVOTETB0hnr6EG8vqm3vHBq4Cs4P2HJop
9d/YfhcbmYt7p7/LvYz2vUHWOxnqd5LGrXLdlIZ5QarqXhdV9kmRT7/tm8RagxnaaFSdrS0KUxaM
br6DqAwrMiOx41VJcbVQDm+IWnyOkYB98jupP9ndtC1gkj5MnVVvbM3K94Oe46EUeHvSJLkPuhp/
l9Y48HnlcAjtcpcmprvh4IBS1OmlH8zsGmDrlcE+8QJr29l5+ps3DO+CR+62pCYT/nybiXsucvps
x7E+NLMAfJp5uBsx+vnwIqVvF9a15GpbC8c7EZ+KQFrUtk+VwQtMejjzDK63kWEDyZtcfsomstZh
R7ZOwAAm+xhpLzRihQewC/W9hVHkZpJ06TluUy+0wWmjxNivM6mii9lD3Sm4bKFYs/Ds6GFm5gzl
bEHHMCap7M6C2EZbKZgDWJxhLMtwZ8sc1/4TLTdjvCXnOZhYy8Us7c5PhiiM4PLiq7Kr9aR5bvdg
GKxQD1azNFavrDqNxLOQXAu4DpP4ZCvdubYuprvPo5xZAYF7Z+a2ACWIx9qOJ14fujOpWOOzh6av
r7JEoKMDZYsIKIpSs15IbhXJYViK3IGxzAnvJgFqVSwASdU/9HEsh4eWEB0yWxiCErngq+qT1zTF
R1f4c58WDiwXq0Edq2wAcH1jjDzZujgMX3PYIlQ9RiLm96OVtNwBwZqAolAvHEYrEY+8fXeYlv7b
pHDdTZ2boKj3U+vKV3xXQ/vupNTl2q98Rl5HjUHXlse4LUzmDkWQtqBF6G2GZ6CXFiPBSO/a4LFI
OzDBes38ntoGxSjF0MS4+Wd//3/Z36NQLO08/31/f6JVoHtPpz9u8H9+0c9V2hWfSHQwC6K0+8ck
+ef23vU+WQ5KCSeIpazsI2z9++zZ+ySYe/+XaA0BrcUPIbAY6MtX/Y01Wvyywaf5ShfQ6gj2sOAL
w/hlT2za3Bs8y8NjLwJYyKYpnCvW3JkzbNHu4trxjr3+NUG2PlS15O6HrugBQ+3bPQCxfmfWot7p
bQxJ8w8f4384GDBd/MWB4RJ4wEuEVMSonT3ELw6MsbEmK6V/6uAAyy9vmQ3qt+4MnHKFCGKlPMTK
h1hITW5iRd8KZswVzT7NOh+9LvjmFoW4NiTta7WpMLE6n1GHwwtEo6FFkGnEax7BYlFA8aoZ27Kt
ubRSJ4aOkc1yG82Xdqu5e/C0sy9Z98DSMYuTYF/oBE/VUzT14eJCyWny8KysBmDVkK6VToM/FamV
9k7VCYCdU7IZFaFkSCOgl73BNe9mYXdYxsndMYTKiX9kBga3jiDu13zKdfivxNCXWDdmOEanaOJu
aoFw6gMjyo4tfrx0C6geIx3LpbwWNZ7ixWVXqOAZUr62YyqpjnWYiF3Xmc17rEfq1ssBAzIDO4mw
PFal3Tw6H24+Dyyt03TtiTlQz4yuJ9HtsPla5iv2pZbmdC6wB2ox6SRA/ngGNcyD+uIi1OKmxFCY
ZtGLEQTYDPXOGm60sNSu0F6wITrR1GyGuMdE5cwPehdmt2pikj3OHhZGmotFuHVTTX6lNyVhw8J0
aSRyRtORqcf2ve6m1X1PgeA6D9z8zuqZ0fZrU4n0BqpaYz4lIcCUkW6Z23muN3IKjG3tZcPjpGPD
LSJYI6ONHJ1lebGtcI6na4GBYo1B1t4wJRX7kQgrG0NPW5kzw9FRpy1Zzi1VzHVoX/nU6xNdVYpt
VqYfmbZ6R499Lj4KPQv9oNCzF+ZvzWPplMlv9YAFZZ0Sn32om3gG9WeMZ7PXnW+hE9lb+Db1Jq95
9zDK23U29dRNx2Vrr/jcJdvdAdBQlVbRW8plT/pfjeuWK418TDjc604/XPAe9idraLpNJmNvJ/8f
e+exIzmSZdEvYoHayK1rER5a5oaIyMyg1kajkV8/hzHVQFXWIAu9n02jgaxwQTca7b1377ltUmwl
415GcqnDF5LOPWeYbjeYs72KafWzpLtSRDusxf2Eb9b1XyEzuGtDF/TKgnDYeuFovdtxlhC+Pk0/
F9b6pQU3hiEIVaHbuIqEjyzz3+i0zeD8RGIdqVCzDjutMyXrWaLF2NNhAxksvB6Xst2Wwl57IROx
Fcq9aVPERYxzq4+MR48EKLFyjUIeQ91Z57DxoK9pruNRibnrVyWpgldx7ldnSGJcPXeIZuKxsm3W
q2RXIC/JEGFE7neQOyiIUyItH2cmY4Q+h8iOm7klqsvLop1Th9Fi/1/uriRoQePQT1R75Rdov20Z
jneiAoKzF3ntH3m4P4XJOH8INettNPbuMQT9v5TYGGYby6iv2QnHN/DHQbdqAsjwSGZncAh52uUw
c8ZqnJhtdOJbFYlw2Hjw26gJYKqoa6cEH6ctcEarMgyYzFs4CMqrqRY4qMNJqWPNCRGtO5tICUA7
KKBK1j663zS2b/rCHe/8jgkb1PtEaWh6fXGDw6zZj3ZA4THClmYsTCNRbZoOxLjPdnCGQ1EQPRAV
5TONzvY+HRyJlwFH24VuTntlgPjuN8LhoIrOtX4UtEiRtw+puzFr/t1njYYc/6bkpDAZXRAlJLep
PeZPDX7tx8CTFuA0GBZlM+Zbtmc2X4qQ/HsWS04mBDGjoEWL5N+S6FsYr2BFZxiCbRve284YpFth
Esu7ipsO7bdrluHPbgbPgaFtfIsDDOdqstQ90QrtAVLBZjZ8o2PGXCcH087g3ck2cc9JSICKGFX3
gPN4JokJSd4d9a39UqsyvReTLq1D3/XxLb2tBrHeJHPiakXSf+NYVsH8gNnm7buF14wBLH8nfq3l
rMyh9yKDUuFAskYvYVgXUDnlk0xQpEgj31CE8HZFLNUn+3t4DzZg3LXC77+BtuAt4tCcrxDPE1Y1
OdmxyzHOtCPFAnuDPmYij15hvln8D4uOfZ6bPIeLv5pMwpFXw5LKEdIfhoTltUhJYhRgKzHZCXPF
HqVYqBElH1FZD2cZ+P7Xz3YwggStQ4c4YHD4ksoSW0Kjv2cOUqcxcBtA19p5TiFBHjOGAbehk1i8
a/ndbvuQhejlzg0CjSv6UWw5Hpb+KYi+674+hoKxHqAR2PoomDeBWTXbpnGz64n0wL3LYIA/mDVR
atzoqCLSYLwGF2uubXuwN2UygXLo+B96ZMa3bMzbuw6v6tn1WpgffZNUbxQd6rty8DDlBC1tOvh2
++Vc8lEYef2dVeoxkZ9EytZB/kywpfZIrvpawaDicdqdnYC5OeyWRFDm9hjst8NkUP2PDBSd3YQU
qt6A5DOf/UzKatv6LV5XKeJ8O4UVh2rsIxybM4TM80oWkozKIBEjszL8fvsmT8l9G9Dbv6WwYZ85
wvFzJe+Gm6kbw3Tz+8n0H5BzefssK2F0O4QJzQQYJM6FLD0f9w4Hr5sor9wjR6z621RHcicHo9zU
0uT3Ip9kqrlZsuqb47Ulr5mqH7ZV5VuT6f/yEO3KS9BiuOrZzriL+omRLBkOasW5i/ZGEUgSAnAY
5O944NBjW4R/TBaaISJxmhPKMkOsuOsMlwEQouQ1oHtyBIy6Le/HBIJuvbB03YWqq78Au36/wHbx
vxq7oe/vUZnzsPYC75J4dbLRNbfYVUpZ6W1C3fdLaFKKOM4rXWKQltyTaGH9IkBpP4KwbTDezgZV
pYvEgAOmZ3db6KXhdvoCB+OEmMEcLDjhcCELM5wGMtykBXhWDTGFAV6WqavWminJxi88cfeFKuZ4
0r3YuN2gzzoLzBiumr7jrp3pw7AGom24kI9Vhm8DyGVatYe85XpuAMskEY9Wl/NXXTjBg9aQlOsv
qLK78JWDLmejTagh90HtF9kF4x8mSrb28pq6TT93dEzuLWcU31og/fvaj5mWMUKHRWhFC5hOtNW+
7TsojTRaTYATQEFgvYtk2KdlY93aQCjLU9CkIb1k0XyGlemmawTc5rEJssJcVyCnVr0z4L3RA2YF
efYpa2v/fw/Z/9+A/ZcGLH3R4LcN2Kt6IPnpvfqbqvjPv/pPXRf8wQAb5a7rBF8iYV7wz8oOwTFg
cGYnwMIsh74s//Sfyg69sU3RRQMWLwzCXwYif05ubF4wpNwESo4NkKPRfzUbd36p7AB4LXH3sMQE
lSLa5+Xf/zK6SaduHOi3dkePhRtsssyw7k3gQwQopM2ubrNA4l4W5kdviOhRJGFHrksVnYwuBdzN
85/QImFdMS6o9rmL/JdnSlGuAs7rjwEWqA16SfjItSlDVLQZYUCVMfzMcHJc6SQmzslu5bZBKLhm
rUcX0DeJ3hBUpDZdi4WUXmE37mVpzAf2If9hqAb9Lz6JX8QBXAEcMdhxuAwL6P1XA0HGYY1CtWmO
HDX1rU+Czp4zS0iXRC7fi8/9LyXr3wvWr/dDjuC4YPJQKy2A+r9ecdoupo7zvDmORuesdFx8cOhR
GGy5Br9/p1+mZss7Cce2mO5RuTPQ+mVqNg++NfN0L45jRO1ns31zkvSMPblo6YOyC3c/JVl0//s3
XWZ9f+nmf70pHA76BSwmxge/zAIzE6FbyenziGpu4nQ3QADvTVt4m0F73fQvBoz/692AizA0oO/u
Q9X/+8WMw2BMqzIrjpY5esSjduW8035njTdDET7+/ptZS5fjl68G34Q3EQ60fcwuf38zncdFUhI+
emwTXThrJ6GW37RtWW9ondPvmxJ9M1DOX419DpSsELLZkrzW/9ffeYGb4Ogx6QgJNpW/f4zC6gUK
dU6M7QAJacODvidDLIoeQ39pZ/7+S/9zDTHaXU7DAcmCLsKdv79ZR6HsyM7PIOPO810ddBhCDe5g
+K6QvRDxMTcUFSLhf3nff/6wHlgYRlOW79MSM3/Zl/I4G9PYb7JjNbaKQzm/JqyEEblYCsLq99/x
l/dizMvr460gQ4FdEN/Z37+jmxqjpZIwPZIsHG9aPSHNb8xuOsfEOz39/r2W1/rLGvp6L8bkXMpg
scZZv/x4WSmpUTi7HecJQ+Om5rRwKlJHWZvfv8+vbbHlO3mIp0KfTYblav/9Ow0+mnG/1ukxMgmQ
5DRDPbFyJ1SAkXK8hwRLB0mzRNSi8aOBRBIY7s7L7z/DL2tn+a4EmLPREYLB2O/XtUNxlqOElXwG
1aNnsgh0W8WzEV8iZypPyEMpZ31n+pf9/OsS/nKJbUhEmPcC1F7/wACp2Od0F4n0mECLf+kyvzxh
4JmumdQk+w6aC3ppo9awticdIxYdh0kdR7/SP4Bqtx0jwxDuY1RFh3gxjERwp0/RnBl3v786/9fn
9PhhkGFwOgCL+sutlXtONJJLbhxMR/gf0zS43VohN+UnKvzRR89ECcbo3xDkQ9QjPnllT4utNYqO
Q167ZzDI0VHjgbkGpNiLna+SOoNaHAq1//1n/eeqXUx2DtoIjxPJPwR0iOppBBRjesTeSAxUjtkx
p3bp/41r+s878X/tdFQhSCHEr8/G1LC5KEafHmsAC3dhykB0VYEEOCOx8h5+/51+3c5ZnoEJwcPm
6ejRK186+H99EE9B7/WuztjOsdhv4iBSG7NALlVwq+wI24jXjR6nswWV480AarKnpJH/cmEt81e9
yfIxHNSJcKg4FPBxfnmqFB0OF+6M6CAGyCBHUdhspjJkCnSMMVbdMWc1Pzy0/+s0HaCZT02Sxfx/
8PkoxE3vTOBWdAqHYbqVihzVVd9mDcG6hYSQb+flfCmSPjolaWvfz4UTfSo9FM/BVMyXuegIrArb
zn8Q2GVPKLC9s+pMNty+HO170r38BwyM5kGiBbhKAFkTV9qkIKbEON9NceQMq4KGEyZdU74XETmo
s8ExDk0lRTIMkuizDAyP/POyLYkZVk10mHvL7WmVQgXALNMtZ4QaYv6qImn7PYFR/70aSudpdJwG
im6kSmONHcj9LJR0x00ptZNs+yBLLrHDne16bC1Wp9KPIWHzrvvY+6SzHNjAYDg2Uo6ZQbwe0zAe
doRvuHtsCRyGiGjrf8AUsLcVEv23oAWjgdMb0xBYvTIGEQklkU5hQ8JWYJPrTk9lEG8zmWsbnePl
EMvf9hS6FzxbDkz2dOzHlUC99xjWznThOVM8t+003nxd3sgfJVzQxLxr4AnlJ0AwRXKMrNhHcU44
xCWPQ9Co7ZxkdJq/divU9OdOzuxQgaWNb1WdsyJrU1vgLQsLynAKRhOVO+xdKGdm8ujq1H0ZSAIz
4K6b1e2Ckwd46fI6I7HJF6D1ZNC1Iv3ocBIshqNuivfhHBagmjweChCFUQFUqrNBFXFtS8dOP4q4
tHdYHtx32kxYQrhpcG9EaTnfeSONLpQ/xMeaoEzBKSI6hN5hpd/gJbI1zdaSTIIKfuss67Bcwn6C
Aas/ZKxApptZWxxggCPMOwL8WEs43eZLPE4o6yNKrwk/o5rvSs9gcLSEPyCY6KHtZ3wBusDZiLwA
KKSxBR3WvCdjbDJrCVi9hLHp2y5K8FENCRWD74FF85OcC2bGLmBTo8hOeVBsw5lGHVpefUM0YLsj
C8Mi+Weuty0B1Myb6+4uRnx7NIOuOjM8WWJOAZb5dm9eLKeaTwzx/QOivOgxlmJbu/QHW7/KLxPv
tga6Lm7KWezzdEa/S3YlFpLMeQsCbrvGLfdmDbbFyMmhMw0903S07bWFQHcXaoC7cPuLfM1VtZ/D
VN2kED9OmRXukqR1duOQ1CfmdUxbjAHvD7zZVVvytaBbduskzwv4skSX2UvQrPTct46Z0wVB100H
FmeF4lVv1BS4ax44AO/a9MkHNUu2X2Of0b8RJ5p72IaqcZ+HGJUISIb3MZs++lZSE9Mwue+T6QP8
/XuDiGGbEa+K6MFlykDP6WiYwSvMWmLZlNPgOtSQWiG32N9Kxz3NpG1BxkuvcTUwA3f9R6Wic12J
+FWiet4mYPJOSVGyAbvLGam0p2s/dZyLJLDyzkqL/mQoL8dU5V/lop0CEsFLgmdC4qhbO+5/tmbe
HCYLDQ0DcQWZYYqd7GTV7sLTNWJxNXhw72jrAGKh32vPTx58op0ei2jYSmWHACit9oaDkptsRn8Z
nAmzeOqINHiiZTk+TLXH+aHGaxeviOabLrmYnSVwQOzcXAY/MsRKBCf6+kizGFoWQhbnggzwHlHG
eC/Gado68zBsl+ePt6J3rZI1xqUSBARNQcGdVhwZWXIUsHPCV7qJs0geMKzKK79fY6JJ2YrAPMVu
xBMBb5U4NBmlDypjlEUc83Zg9uh14RLFbdrY5U1vymdRzO3GYtB27UILJtOkQCGzkT5xADtmmuXZ
aPBfVVnu3ZqD7ncw1eIXmcXj2Rn0RgL6PWXjYKKOCsbwm5PpPiJbj2COtWKfPFZhl5yclnM7kyYS
NmZVsjAzzg6UCIVxV0yd2JZT9wp3ywOCBB6IcObgU7oaYq0PmuzRLj3xotEXzXvTSw3wiqNeosQ4
j1W6PTTY6K610fqERTGpgtwLJFu24kAFHR5CbUHzaayh+9nY6CaaMZtOrXQAt2BFC6OOvCNMm1f0
kdFjxZXYD6II71BDIomJoPJS/MOBoU3RWY8GKZBrSxbhiR81fNAeOSw8hAkTrgzlftez2d8JCZdJ
txWZ1nVrbwKfJeBnVbOaotiDzkdykx9IRXxE6j7lU1/fxrJ3cJ5a2THKWvvCFUw3DiETrYqsvfI8
FnZYXXzaB+uoDO3buC0AtrbCuQrjGExNM3sPkddamzIY631hEipczH3wPiyBGGw07Vr1DPnWgawX
7kvkBftEVXaxqkZGQ8Taxs+VqZ1rHIz1jYlyaotqGLNv0xsZCeLIUdxVmilwfShY3jyiWB/5avFZ
G16AHglR2RENzvRTUo5fSWcc8C8YOgCRGDJSZ57NM52A7m7pTHrXVOxL4ChK+EhZ9amwJsndJYF+
ZWVx2/ievAlQLR2ctk/CdRoGhxK37XEMMGQhNAjONblCl2xAC+bGqvxYwiUxP0EOenFj6D++n6GH
8koC7RrBSJbALnpJWdE9i775VvLS266tGR+E3mwzRCB4+N1kJIHT2+iNYwz2JefhijCtJZJ3g+1q
OFvRhG+rZhrvDek2L+3voxE26PcbMsHRR5BBHccTxsah/hBWpU6zzph2hDwDacDO+8mbog2DN3lr
mar/yPAfn7K24KnBJtDlsVwrV7S59yTNoRKgcMBquCvTrXTymRhTu5ZpXyTc2LKiTJLGZ+snFaiZ
xr5OR294IqlLfbhdGgDmCcl1qfBakcliQuTnsTcBzSrXdESqg+G704l5Kyl6pa9eMGmm12Zethsj
UIW1ytplcjnm1ppTFIIHexIbWbR0NaDaER9UaChIrgQQXmXmxR3TYlPkI88MRllEw0IfI+qdzSkh
sD1r9cGKRnmyurIZNhi/arazaY4fAiezSdL07AE+geYxYtEdWpzh8JnjfjYe0yI0d2Fe87vxUNjD
8ZGnZk6H7w210TIdgWxtlFyFLki/ReifgRBzxLkkorErTDudPvimEz3j+HXeDbsxPm2kH1fQ3+NH
r0JcaBGBvNeuDp8ssk4J//U6WGxuynHSXBSj6RMHY7I/I99cJXl77ztk4C6ZNTPba1RELKry2fQq
c2UGBtJBna8yUc0IooMdFgwfYhdweTc3y5VeaFlCEN1rVfgZA2pszG0wfkKdfuSFnVRrzLs+SX2y
5lEZH7Ci2Ij6xp9EWoV7ankXFrQd7nIrEFAhfbyIpbe2ME6uSm8JhA7xiMIWIPSX5Wxm2jpPXgkr
2nqfG144qYdgb09tvgI4XexdmeqHFqPq2oZ2e4E69Wk0jBnauaxWvlL2KaWxu+3pZp3SbioOoUl7
wNaK+O2mG/ZNIs2PXFohknOXpw4HoZOLRnPbh2kL3172OKZ1dpVbep8TYg/oO9Frimofm45GdGta
5H1p/+B1bbI2S6x84Mo3BfZgHhB1dKutnhltkeF6kf1P2Rn1tgFpubf8lCl4G37rJqPcdUjozhJX
72pm8JGN/d3gGO+p7+5qLMmcU8LrquzJ6m3fxnK+GfLoJGv/CV/+hS2XhlGRMhfp5s+sjZ+tMLwX
drVvOE2TFli8h2a6wNBpUgoZfuB979dzt7h4DMt7qouUOMHa/tChxcGKdPlNkNhEtHZyg6AVGWqD
AkGMQOj976UKSb2CERavPIOKIIZa8DI783et0qOfQf5vRZGO6ymc4hcTE8686rogh1/O7GuaphWx
h87emreqTV81rKrDIJMrr30yAzUgDGrDbdKnD8KJk4MgeGndtWp4Newu2OoRoZWihrkaho7EHk26
M7Yu8+Q5qXj1e5SLadn6waZPxu6Ytj7tUYBelBPkzup9PaJ7Jk8nd8knI+uZwDWj2yWlvkcFHv4w
faZnJ6OBZcYsOOwDc28re3TOTL/7HoYAggNoDd3yenabE0xP03mkcYFWDDiTZEWLMWf8S1fTzeQK
O661g/6fAH7kPHQQziAIIB8keUq9UWcEz4U0Tf1+pOTMQxIlBhscf5xHn33kcwPyrowYPDQQHUcR
CqkNsb6URTHLfoBBHpHSGC8zjakeojeShQ0AgC01Rm17Z2AL+rrlGfcctNF0gZVMlZwKYyun1jev
M8MjLFtCCbsrB8G2NAJ0BAu5VCdIM9XPbLbHm8wnqMGEqLuz4i4/JfkYvcWlQZM7RuN+b/Ue+Hev
oxJhAmt+1PXoexeILUvJG0riIBKosC8tMNxNUBi+uW/gZR452/PSyJQNpOQU6IxnkdgJS1BfMSH+
5helvUk7jn9YeZtbrwMoYil4/IhfkdjU3dHOex6kvROdnMSjKYD77xIMgh7BMqn5ej/VuMZ2Qjly
jCBK7qkTFOgGt3z9+k/CoLTvCc3wH2qRhXs42/OB/KjmvS8JhF3rzqZLEDiwUGeOPQbFJrOeufLB
RHAxMQR6sPNku/tqFDdwJda2xgAOH4MUM/hL5ipNk3BvhHzEMhnzExGX1d4vvf6lTiVfAP4z8RGJ
nlHlDfoWXpr1Wg4mv3oF9PEYjbo7dl6lb3PNeXc2EvMw5wP57s004b82+V7ETESPjUfZ1yr4NGtc
x+2eoxq1/TAUAsRcvkRWpDNdEZqXbAYDLLHIxOtZu8prj3lkgspIGDEbV2EdN0j4DZK+84yOYgBV
uet6e2UVoaQlg7c0WVXxXO9kPo4w+0GCXnsIQs51NjMhmz2aV9GMIXtZd0ZazTuV8Qs4M6mdEITn
uwQ+DWWSNpbPlzTRp8HwmKYIZdYd0l6uSQH9BInofMdvpa9robhsNCnXrtXMF4iPFQQXWnH9gPRd
kFt5MxdQsGqysHcEpswX6S444VAtLwiL5SG2Q2MbJsSfYFWkny+aYKMrYb7i+J53KBC6o6iWf60l
V8vyNQvWcsR0UbwQ7vsu9DbtaJivCUDcbJPLPNynPes+MTheW4I+K8FdFPyWYUefs+XSVMpYTc7M
ixJ2Wr/TSiQtgMe5epI2Pks039FJJVH9HiWmvp3QuuHHSLiFXWdgNjnK6BQ1Vv2eix5RGIgLB6il
+sJ1F5F1T3HAN6yQiA6rKAYdsg7QLuzDKrWvqFu6F0nCRwpItchPSKjni0Ltfz/mCzx9uWHB/yY/
Slwo7+T98dZ66NWpkFN0lLRcsZsFRv8OH5LcMzpysuXvwm4JXUJ9Mni9WqPmpvSQzfcKVtgayFKw
71UXnUzJryNlxM2uuQOjYQrpWFTgKzoltzEx9BeHFvilAbj9BiAGV+3sz9a5iG3rpnKIxyFOgk8u
qXy8TcV2uDcdj+YHY9Fg4y2rYGxozUF8oKWAG1tB3UXctxrDgVUiZvMjxsP2zijSIFI0AZwhIGWQ
/EN1igKQ/RGxfrWPicp7JFo++hRE2xMVKZc12JkTK89rohMiM0gYgTPNB0MMwUYEgrIv8BP1M/Cp
k6GfWvq1r1NNIkTAFIoYn7qjldrE24RjBU9G8gWvrF5V18koh8cUuPSPRrnRZ1pr1MMesaErMpfH
G5fQi93kiQmodcUKWKA0b5nveWDTOqcDzlLT4N4UTVpP26+W8P8LHf5F6OA43IN/6Z7/g572+FP/
3fD/51/8KXIInT+WSQZahJAYCNqTzA/+4041/T98xwboGVhkuXy1t/8jcvD/YErDP5Fv4ELR+6vI
wfsjcJDw4qViDPCVGfdfyde/AtH+MhOyENZTSDHfRyLOsOdLRf4XmYPJzFKRw2Qex9buXpThIlUq
pu8BqNzr2TIAHhkUyLqsc7ozwaXvG/Xqq6x9aGrjoTW7/jTQ0VstGXKYjQbjOEXcnChas+R2qFrj
fRCLNMmvzfbgBuhfV55HJ+q2Et7k3LlumtvovavCEiShd4F9HbqzWT/1RWszzjTyuXaQkEm8NUHT
mSJbm2qctea4pWRJ7EKUZ4h/OQAL4KZj17VPRVBJDB8C0ql1SkLt26uFaSa3IjHpryeFazcn6cYp
h6GsypnUrzSlW7hNy2y2TqKe7GcX4i3VwlxbNTAUl0CLfWCLyTvih/LIN8qnVGSP0cTAV60skat2
k9Re/Q5JMvgR+xk8/dnudd9uO/Tnyl8HvUjNB4r4rNlIPkK/z3VtnxkuEUk5kENzjjIg++tRogLe
KSK31HaukWDQQckOZVw3b7pKSdQqKkeSVqSD7Qhk4m1SWH2C5eSLHuchLoqGH2vILnCj60Nmj8/Z
cnbOYNatrDKMD+jciYFoGWm+pDod4+3EGVwE+lK73TlZDuZ9TK45AKlb5+vEXi2HdyaH3zGxwmsd
xrc58/q13YbrXDvHWOfPWknKwqUQYFD+EafEmTlRPjxABsBgy9hjD2T12XDgmXuChKVe4HsLqDWY
AN6rOX3GZPhJRSHP81KWhHl8PSetAB0n3+qlgFF1dchl2kCfchAilvaqX0qfpjGtXdfOt0lccmK2
8+eGx/mGg35Nf0L9BO3iX0p/jm7HkFZOv2CfmQZFCMPgd09DvneVayGmVzc2VsSNUkDdYpBNa5d4
zisybbtLIEd7i8XXPELlS8k/m73VYJCtTMM1+AACpfal8tIP4nb1SXe0L5vWM+7jBoh8lcU/6Z7V
N54hH5j2Ekm9VJ9mU/JETpv0UOUQ1YYUQ7FTIz9ZVdSyEnLIkX0h2XVLxRuXHnRvjg9Ir8eftZeX
R6CxdJyWehknJ0EKEUV0vVTTyoNOEcdU2Khfe445OCn6pQj3lnLcM4lAxsWHb9nWj9ZSuHdF/mxQ
yc9LSV/2jHU8abzQpzFXTq6zU9J64ZrjVvrpLN0BopfWmQXXIsfHsepV67urYTLzq1Llw9n3JXf8
AHR941D/f6LMrwCVBUxOVzVir3jTZTSE11NJqLudm8M9EuVRPBRu3twyI6f0bqMuvW7glCA/T4Nt
JCLREx41ZI89ZGvQVxa4e5je9qka4o4UEUfybiwskGx0Wb4PS5vGjJS6RSZrrZViWcTh0tRBjT/9
aBs21W0saP8MMq0OtoRzwoGDpUXa3OSbet3yaYn36kf5abU0bHnwRs3O18OQfE5ZH3KvjWHLVMhs
m/EaaUj/1hMXD7giIV5lZ6nSPJM8XO5R8TZQrQzI6DbcnjYfj2LK/L2Aif+eaXKdazOG++OogZ7C
DP60aWmShnOxx0KQUr3Nr8gqw2eRNvq6yAzC0fIXe04ZBxZ5jRFCnqTRutfIivINUtPsXBnpj6gP
uk1qN+lz2WUYCHBvpBd4H0ujZJidDSZI67YtoycAbAxTQ3xSV41b1CcrhJkpHHVFmkBzD9HAeMjd
XrzTd043cU5Y41yG9AKGOOE2hpVnb6O60rsJEsDFjwjSlJHsN7GU8roA/L/ldapdbZjTvlvuWmB4
/l1JusEuaj29BYubYIlXtyAq02069YfRMhNqjYVo1AZzQKfYr+6wSLxVMLQPrirD751NZ1m7yYiH
2VEHJ5Cv/hc3yeTwbTvq6BZWALjScpyVtBr5GeEEZf4ijTNW02RHt8CCFTaH2wb9B6OPYAE+WewH
wUQPMchvZsNUlykl0LeaBrFJK42Its+4tYTN/MO1430Sunpl4h1YhxlTlMbq9pMRd+zB8hIO7Fqz
Q8cCcQMrUerqKHPXW/lj5y1i+PshwFmSk2LDQAzMFd8tPLRa7+lvkuduKnIssEavhB9C5V6QWabh
yPWwYLSYQOAq/WJrwVvoH8GTEnwZ4AtHBx5uetkesUUjOzaaT92KpzIV9XYO4YOZfZPSfYIVb7hu
vU3oqO7IWdAnI29/qJwxuIzo7wLoX82o7NeEalc38CxMQHr8sJU5ZbtxwYVRsvkHwwMh1jb4E0CT
ctKN0fbTUplWQ54RF0LQyI3X+t/mGdtVhcxvm+Tym13n+ZnjMtZZAqiYKeD3aOiDXLEG+n2/MM3G
PP9EnBPudDN/gwiMY+CLfpZNXnSJaivCP52x9TNj/kADDPamkN1tlNvROsHecQ3gXvFw50Dtm/Eb
7LBP2uE/afUVu8LjwKC0+1J2xFWXed8+F5Tz6HtAhTYA3j67wbWhBWVgO9lEV2KhuZFXl92Fdt0w
41w4b9REuxH821BG5obNtGbXTtULIbI8MKTzAOkf/mesh1WmA/Z1Py0+7Aq2HFO6+ji4pb/LlJjW
9KWrXZ/N5ZVt2SPdldldK2f66JNoYvjnC0oUPsPIpJIhRBs8IxKcb3Onr7mgFDu0M8WgKy5Yw8dX
8CXeuO1zeZFjFTy2wuNvCTN46Ibo6Bd6XBtFGN8NqFRuPRllb4JC1/P9ETZHfE1Huj84dEGdtV4m
7F4fcaEZirtPWBoQy3s4aTDYbt058m3awoJMi0GNgBsXhmDqK/L94tr+QeeBScHE70xBY9U3CnX6
wcRBfRDaC76NeU8mOezCrInkzWw6RrbFf6AOWSOdG49G/NaaM0aHLo1uBTttInNFhYyfPI8VYZb3
bRB69+MEqG/NrkmfACEKPim3Lz6pfhgVcKOSkjAL06xXk+j8fdNYHrdM5UsY2H04E92FFHTDyPOh
SaclxMq8IhM5e+390Pyo4vZUjAl2xYxEsnUbOz8Kv/ceKj+1v4PbBFyL8ZpJKgR2zJxfbMs0T6AR
aG/S382Fgtl88TBHyJgRm+cFg3hBqe3fwg4+RxiWxEbxOGAmYMwZy9lX4kcUM5dIEFLchNJLX7ym
cy/4iDxcHGOx9VKnWTd1MxNLRo7Dtsa8eN/hkEjXQJ/6a43BkyyyqAbjKonC2MwdRe6GHilk0YUx
GltdtosE7FFroZA2fC4qbN/YQ5OPyv3SeH1hN8tfeMQNr8WozQd4JdHBzJCJmd7IiTdq/RMNMlJ0
UqNn1jP5Y/Ec04+azgoy0yqck+4UGkt8UmLiZsJ7EJ7sFuc4jVIL9JJbNRvwvuaW0WB3J2ctX8xg
Hn54zagOQV/jvScD68aNk+6pdjwi2URPYNbGwYufl0v+GKer+ZkskBJbJ7PAEXArO+yaOonw3zls
HPLki2ZSW0Z0Mj9DA4K0jmvefxojLK+vcb4wb1WgebIGgxtyIzLrX00d6ddblzn7te/kyZsSI4CM
WgwPBcF4Fk3hyrgUlU7fotKrdh0mSndTzhoJ70B8TUaEXLByXcI1F1VQ+WJGOrpT/KcHXbK9dmX4
MJacjfuqHT4YPdWgBUS289GunLsvlPAXVViWqny0kpEWqCnsPVFP+VW2gIgJd002NaPOdWPMBQ6d
rvF24wIwLlyv6zbe/7B3JttxI1mafpU6vUcezMOiNw6f6ZxcFClyg0OJEmAYzTAa8PT9gRHZnRHR
lVG1r02ejAiRcgdsuPe//7AkFS5jotiNuTVcqnoZMIvM6+MQ6PTBlmQHXFHMtc09zlwatUmqTeUz
2cP6mmKB0J5oRnE4DLYtuw/KTRGStAJxYHK/NOTDFiRpDTOWPW2Hz0JGQiiD4xHnLu0asd/l1g5j
6brdOl3GOapDjF6bzneOfeZ7L6t4cNguUyqDI3YW0voOpz/ZmkaepBcxjvhusYTbfGeHKZ5z9jCi
sYI9xelDqDKpOoY8DngeXLXq6QUsZRwWj6issQdzB9GXp5Y1uR16R1yIMRBxYg/Brwo+zg+zhnBP
aEXb5wddyaeuiBLxCil8iCuGsLAlwBXDjvivrd+F4c8mlOnRH2DTbKwe8ZgSbfCMuYG5Q8G4uDvQ
4mLf2d3yblJY30yz9DZIjgEcpXlo+LXnBbL+o8To/lumXVRBk+WdF8lMw65cyXjcgo1iZZWzSwuc
ebGaoDpQRXfQyNjits2bO9dV1RYXdvdrRxW56zUIMQrJnDAOay3O8ffVdtvvwGlPhqzHbUPjfu1T
Ee3bwrTfPVe7RyK35YZEXIU5AwaXAeYnB5GSKNU2XnhxROXzehl1fCceZTzgwXvv6Iw5Ro3hKJ8E
K3LTjqVtz0dllYpSakgvJHTAr7AAw3asG7UnRMbbKRJOmfcvpcmQU2S7KakytEtc44k2ireOmp40
3aA6GiJx8AblJqkhkoabsOwZh5sGk8HccRhUuTimRoFx3zvLfJUTeay6KG91MdSxl9YOqsXJKHdk
sGY/pfTd2yQRTFylSo9JY7B3cZjTAzrvmYwFBlTkEbZFP3LpTDMAshnd4UpXECwj/GPhCyKoSamC
stZgDGFaDyEyRaJnO5zmSLx874I6x4MYnSOFnQrvCkO1MdPZYmeVibvJsQ95TSNrVYOtIReVyKpX
qCGveEUXG2Djg4vM3NzAWvkwNRdrKMwFVUhb8vzwuMCrE96RRueH27gD+hCk/tZfynfG59lu5G1t
7Fp/kyFNREoK9qI+mMR96/JxXW+D2exIqy6ajXacHQZF9qYUEenggrzMAiYgmlrTj6mZmfisgbzl
rsUveUhdrS5Y+tasli44WGYRxHbriksJHvwA/mCa28HFfX43SnO863rq7dwc7a1a4R8ddhJcWZU7
tBjLMc1D8+cEnrzP+3w8Vm4/bCdDEWrVByACsv3RZ7o/B5XImQsXwRnxzjbLZnkKpY+npG0wJgmq
8XEpsnSfCvWdfo1SbK4F4v8lr071IMciTsdufsGhCDx3nG4dh1xISqknUoJUHLR9cJP5zhQrvVA4
NvAFp0Vhbj8Y7bYeh7fIUreTNSMcy+3n2uDIy0fX3RNAGcaT54QvGfy6jaPaehsxRGQMnHhPS0Oc
lLcU9k09Zxdh1MSjBN2Rmd2X1rd+OZyk+wmJPEMNWX/JGvsVCWh5csba/UB83G7NtHW20qieNY6b
v6REm7NP6xAFI6gHxbeWTLkWv7qGc08ydoO/wLaXYfI2QikbN3ocMauM5umqsL4mvY4oJmCnfpr2
0HFnnGKqyqLH0fjsDk50hQyK3Zl0PGRtOdbnZPq0WQ81iD3gm0V7tvEImBaRInpOE8hPfJ3bIvfk
/ei7gAQWpBY4aYWwNr6Nz/puDFFQ7AYzk3c2wpIT/4f/VEBEslP76uYNh0cosnMkzeI8e1yuaPh+
JIUcCLg3inSn/QF//iAnFLPU50UEBVvdQu6X13GJcnYz2CsWKGtojtEQkAbjj+ueoMoTmEjbcM0g
P9gcCb5ux+mYN8MxGNVbGi5nzYKPS+ZkpyI1bpMIcutSIgmGpHqGQN/vJ6cIdkHhl2fpAf9h7kuO
DaU+ZsnajhNXXdp0fIxyEnEqwYpPZm8HD/dRuRj2AswEp9rFNyAw+uxA7wKAuFTG/WS7L5hkdDd9
YsjtRPog5DCmg5kJfi8aBNKwXIxt6w3dqe5TE+SC4EGz8D7klESPg0H6S57geJw181uRWiBn/ezs
8SUgDbp3vifeaH2ZQjh7vsZSPc6HZvrpdcH4hbMPd2Lfa+PAVMO5VYBRpgVvIzHc27INDXAWIbDi
MoviGPn1rduXXZwsaP63tmDKQWCpVQWb3IRVq7gfrYhZXCFmRpZW07x6WCZW+Owsy48CUy8dW7Cc
3hu/au+h9BnHnAuvhYcc6CPJTe0lKGiR8FHLEdaI9NwaqFWdap6/U2extVJZvYvcCu/xNUhu8WUd
fhjC/5W2eEZhIWB0ZwUM/bhol7QzEUzk6THp+BrCJnqwiZRb7lodNkhUg6o5gIJWGaMWB+n6Evn7
1fgs2PqF0Ftpi7qNBV5kuOnbkKrMxLizROvh4sVlcBTJ+DSn3lcqBO+LStJmn6q5P7IP5p2PzJ/m
KnyeMKXYoJy2v6QQ22Okxveh1SXvla6NOMcsA0co2xbbkibduJlsippLWQOtqn5EJu5Gvd6nftvE
uLX6w9mtOX82fo/V2SFlELuCRFCVYE4raprKtzY1zQ3l3UQmKLm9TfvcSlfdKBWGeM3DNTA3ZPxF
hxm9STxzLryiUImcu0l45tPIL/C3oRqWl6Hoyw3bOAE0AqCGDVXP3a0zyOESsHpUbMoJF3FVC7y8
oWhvubCiTd8OKRUTxlIbeICoW9p+rYQ4ZV6rwg/e8KeCrVkMeX+UIdwDZUDdAxQhhpYEZYLtCDfS
X7xB9oBPEEh99CEmQ1DbiJ5Lu0s/vAxr/22dJilkSCic17mADhSvPrW7BdWQoKCn8da4r8SUoJXc
wn39hZ1WvWNE8AiZOMelwzfPsvDxbJTDdEiJDXvU6Wi/5DkV+BapG/ZdrWc9dKqx8KtSY3jtvJb7
lLOseSgXY3wxMLFjvq/AZaolCm9hyfQvhTTMO7Oa5oPNPDCiee2cR9TYAbYDCe1Li2fYjWFk9ve5
FMW578Lxi21/UuztgV3a1Byr0IxCKEAhcYFb4XU5m3JyubGGCVRw47RRmt+B8PfcJ1HrlDe5ZZNB
2PuTx5uuyH3s2xStUdE9LGnn5ht/lvYOjy39ZC5BeiYvEdVImc2/SvwhXhOro1Bb/D7EH8Jq77Io
gjqa5kK9DBC295PBrZs2LpcZS2pLsyPI8OzygzSm0MS5pLppE43N7mTC0+j84iIJDe2o7C3z0izN
9LXPySXllBXVNjPgbpO+mHCc9MajLJS88+YJyiFpNztY5jhldETLkOXNKjHaqb8NcSb8BnprcIlN
8smkvru0jZr2Q0/1D5wZgNIY2RUR5RiHUToC2jfw2sirvIWQ+cMYLWvH4UQ+Rub1W2wDrNtoZGtA
ist2QjmnJrPCB3J99GmavfHsGwGqdNJLSFWh6xioGGPw5pbwu2i4xeK+uIR+9B16gLUb0Vrs83B+
T+cKgpdL1jEic2BFK6nAytr5mWQXsnVbK9vBqXZ2BgsdMqjs4hGbhVPRNWA2TVFjuRCFyzZztLX1
LaglvddQy5oLRgaly+C/z5bj3GINykXWDQ+EP4MDWxE5l7Vnj+VVe9i7zRmXTe4RYQyeNRYXI1Db
yWN8A8ZKaOXcZHurCJGENMudVyz8ezN57Bw93099DQ48Fs9RZxP4ymGNadlOuM6yBSl5j+qWOJaU
gceEFRz8oNJEvGE0e9sq3OMEh95N8+sS4mvSkEMfR7ja4Mm23JOkQWxwrl4kepgHrAyPiWEfKaz6
w7i445sBxSq2Mdh38NDdmwsV8koiOOClh1lQOLxXUa4ep0E9Do3NbNpsSArcEOvbYm9r3BO3N2Oz
aGcnRSTtxR2ND9xRh9vGrlucDDQ8WsZgAD2R+62HuLlJK30ZJcYebale/mds/V+xXbNNRJT/bmx9
+w5t8b3++Ffbtd9/6PfJdYBFshsEpo8C1ERMb6LH/H1yHUSMp9FQRh5KVIbXDMj/ObjGANWGQQ4h
E0N5xzYR7v+uzneCf6zyYCvwvcANUHX9t3yVVzHov0yt+evhZTABNyMzwqP1z8LU2hzytsqK5UiN
4zH8Gd36kup0/lqtjotpynr/l8fz8Nuv/g8q5odG1H33v//XX3R+eEGjQUOkxieHnv0nLRp0d0rr
xZ+PWufto2mMIwfQ9HfxkH/RpvKVVqk99v++a9l/1oX2XodcyMs0loaElk+2Vo9FA5AmMNtgFDDR
R3bttHVVbly7KdBf//2XRPv+l+dq+SZsBAdjOx5y9Gdx7DDD8pmD/oj1B2GTemKohY2reRxdAAQu
8Pasc01u44w819pIxpsr+V4YIu6g33xBv2BxKcAyvgVCF7D8LOxWw2Uq9gRR82fLZq6q2CkNAuW1
zMFhvKSD29MzQfil+rm4OnmIgEWHZMe6FHUJmANKA099S4SaD6vqjWCc1OLmbpSjFL1LsBxNpa0n
2BbyrmXy92RzhD30zpCcJ7+T7yEXpImN6Tj/yoiB2491OT6XA8ZbWFbXl4SIIlwuBQEIE6cUqfVm
85ZRKL9issAPTlpElw6a0g5JdnKNxqDqMa6UZnPiUa3hmHgZWNwyuPkeMJpem9agY2y8CPtpbpjh
B7rJmIos9aVxibnH+gi6tgxE+9iUI1YxAI99TAcNjuhnqA8JTT9CtZu2+BG052Kw1SM0w+S8AOwd
fLCZk+oXPo7Tj885/OFnlS/+F96OvaOdR7pno1MafK1+zA0OCmlgsYameib5LmmA4RfeDCMc8+hP
EXtogo/l9HV08S3s/5WiDpkGSVBxy4+A0XUvOMaGl0Sn7kmlvfU0oK14gVRQX3TTRJeqwlB7y61A
ZeNWk0H/NizkwMFG2HWSefpUjxjzKru4Sj+jBEPdFxNw1/5wE/4xLfDiIMDIXtIjxAY4A+6gsE5i
O5PYMh98MZSnJuTlzjTSGLrkEFs7p25rHH668iTB8OCB0UMFaC6wJU6KazpZhPKBG99hFuAh5UrH
n4WJiUzd94S2labJoWE1b0Kr8Tnh8r2N1MivcrL5IGkANpbmG0eTIe8SQhBi31DevZGaFMMR38V3
c+pqINGYJF6W4pjV409E3fOBHAX3PnV5E8kYgQ7Xct5WsJ4reFkDz7WANYm4xoux0cnRGGmYjyiT
k+Tqk/b9g2i95baesvmrTSrnAUFQgQedKvZISPoPM/etJ8zBpi0OIYybDZ5tl/IeCZXgUa9LlGJ5
/Dm3fPulmDFFVwziNq7fzAfXYv1jzSNfyzRIzmVXvE6Y+qJ/bav7NPwFX9wcwfgr6DxdUtmkK3hv
Jqz51ZxwAPFnbW7Ab8TB5srfusQPES0zInkJJBJyj0W5Mvl0xovyaaOZ9LryXqJrY7QxeffDnFhP
tejk6+D5zZvBOHW3BDCF8Vxt3pzKm29yx/C+6HDVrRk5dEFSm5v3FEZdHQtnBhxp8Yf+/HLhCr0Q
aGhc9SzrnpY0X26ncO6oaoziOjfocqGt8HwsQrjOuszJpJ1Mcewbm9hCgvHEwdMCTXvpE1pGn4fx
O9pLRaxQEV1ycw7A2GxH3fW+nYb2S/ibsyxUFIgGgnnhq7DqCvdZAn5q2s5+oTgjUWAabmc1Ya08
pc7gXp2Cyahy9fzVAvWJGx9j643lacIj1eLvWYceTH+b6MBNo3uOpqG+Yyhsb3pW2Nk1iofe7IzH
xiyvhjfcuZWs9phreY/0QpydAZKl1kuRPiUkASvUkgGbKLWX7FTZxVe4CVTLq3ZvcOfvIkRI647D
R5HZ1cmo0x8o67NTttBs1NYgLw32WLvSo/xDD9V/WAL+Uiq6G92rZI9VoHXWSxFtrZkkqTLwUkLg
U3HnLuhGkQKNc9xC7PXzkMEy4U+iVPWykVGiTq5trn7VGhmHmXqbShSYw1Vl+SuVC5JLx1slZ2Bc
MTkc17kOxM6ujOgmz1J52/n5tPczNqzKK+tGzIneDfh74xPBi7StkRgrlGfHCuIWskx8opuJZERU
M2xLAHSgmkDG5E6aN5MnoiOpU1+AE6O9j9foxaojp9wxk+t/dHKa/NhTkbHQPvIO8TwESYZMgYGA
NaEzTpARdAhMatscTukUAd+VEUiCl/jEdiXdD6eZBhInU+48LvBwP2ZccxkpMADQvrpisWMxYSi6
fQrhHYusgqFaFOq3ECcKhraFvqnpeQHJi+KV7rShy8Et+oDGlVFC4MNGRjOfxcHoOhAbHfVIdYba
ZvCc4CQ5X83tzCECg6KQZBtI9tWtW3byBjnwgpWqaZ+Ixuu2Tpaxqzq4QoXa1BDa1qQ67ww8qr8u
k5MDayC9C7v6OJVbZq3QQ1p/eZel6Z3suVqeZC6bFKu46AgfKjpVgGkPoqAxGfHuPhc4NhIAXVYs
d3DNcgKA71zHfQyYC1AczBZFfztVcF7CvTKYdhir0hpgFgg4cvJvgZ8ypzPnCdPPeSTSYjT2eHU2
sE+qx9IyuMvBjk5COGix3HHcpkYKFBGm1qEUrHjfARIOR42F2ZS4t03UuGj+JuOKRj4kB3CZz6u3
UYm4O8pQqPtt9dNN1R3D3+ASaQJjYIBNQKSlRxJq5WbFrcQ//CSzCiGhyPz2plwS53XAPQ3A05tw
pbQJh7nJZsSocKRy86esqop2Nah9vTWB008L5o0xmHB7GIjRIDt7EOi8C5FfXHD5H5WT+yinO3eE
DGTVmBa+ksdoHqEBQNnC2BA9iaHrYh9k3vi9yS2iAMtprQskQInuy62viKffhVg33uBPWhabZA7y
gOVXZafWGdtLpLrGjVss5zDObTxx1FiBdnEOpfF+tolQXLJafgclMdDNI6Ff3w185bVEynOHe2gV
10P+wy3URgMe1rL/CNG+Sgw8IXjszaLjwpGcwr/qsgQgmo3kKhEAswdwDbgEiSmTbeqtLOlMVGgL
pXe/CGFcjUZKvq5wIKbgAxduU7iNzPzo4Leur4mwl8Mid5nHS7IWbud5oCr8rfhSwraeCCvoPmQe
5OHW9jK+H+ACUnk9z/aOMtT/ovGuA76jYKx3No6R2zyzwe4Dv76U7bIcXbPDQqGZOIzbnGzNSqL2
22Zetw64q8a41mk0PAvbIb2kotKoPV/epcvnp4jUNweDTbFJlFoPZfT4v/qcmkREAeUJwxPrgWOw
/nCk34xbAxsWbm2sKXyaeqY2LR8Hdfl8yCxjeAYv4N1ZyghrpGHtfEgrf77BRJ3vD/Fim6bc5Q3F
1itKqSru5rX8hV/7GvQMpu2Or+CkrvUUVnr+Fc5SHPSSwOLJRYROZ8I6AEINs6NGOuWpwInv79xb
/n89xOprQ7/EnIMT6I/uIYyRiwbv9578R1udk4jDkHI4qGOVq/YRZTXlvUMGxMiLeSM9ItzWU83D
HmDt/k1DY61t2R/7xN8+CT4D6DCC6E+mQkPjNBX0+v7oCir/2F8G7z7we3uX9ugqZpeCMIt4siD3
+iFImwqjXM85Ihl6SwnrvRo1rqqdM8439STVt2Fw3ftR2PrrRMW9//fd1+pq95cPi9cdHBRcyXyC
2//44KB7F8FI1gZD01V93yEemiUbDdQf59SBVcdVxAKzRlZ8AVC5NbmnVgE4lEJJ3Rwg1P0bp6LP
lvOPTxDLUBuElw8VuH9pfNNBsUZE2h2ryoFdCWMw2XbhoC7LxAi5hVC15WhedrPjcPEkAxVULmle
AyIvNtheFNd8ctXZKX2MORKv+YAeEjyGPgmSUa8WsCeQQ3B1wl///eP0rL8uREzeQsALmmrHD/7s
meMR5i1LYPGjVtxp+J+SRKIqQuQaXBd4lvW0jTIn+IV50HjELIgQbct+D3P5MtWpsxMe5ZLhTel2
kBVh3q3tvoJT1bdicYobmADOG+hipm+ZfdTjTZtlIcoxq9iaLmIhodnQFUfJMY2Ed29amdxhaEm9
WlbRhQIS1Z125hs3o5pv1TBB9OCEsd3BuI5p63+BZzfjEZOaHkNh18Vhm2BRihZc67qpWSkoHGAI
g6jZaZbpS9KCP0QOGyukxZoEr4G1Vtf1oh7rUq1nSrSW7QUFPV7mHZMT4X9xkbDtSDCXBDWgXM8H
1IAjrjEMYLPxOcWTijmMZ5dvrYPlzbkvlwAz0QRWx8skAKUN3fV656VFZjJBdxIGR46Dc28bezbB
xO6WL1Tbz8z5LTSuYMingIF3esIUVhDjsf6LhIIeXkiHW2ScCB/P541HxX0Twdb/CEpHS25javrW
zPIaqX3GN05JrcD3Gj4IQaOU8sE6djcgg8Kkw+uE7psjNnS7FzOn1bRrQgs7D8+SuIokkriWxi3M
XPl9zodi34peHKCfsJ+KiRWJ8K7fZrU/PEMefAta+kf8WORrOJWO2LbzahOxPruowL/gvCyrtyMU
7Wub287J4uJ4hJ4qDmR4cuhh9VyeekwC3jVzjnd3tqgN7dJmjKx5nzCYITGOPPpZmXgXTzT9fll3
L0wkuxecVZ2TqTmN+rW3q3GlhlTVY2LrLqVGHFtC74QUXZ3aLqdrqQNnQ+0UPFZOOzybFk48SMma
d69rxQHTtflGWnTPZPEu3AB9Y3U4wAIoMd6Xd6hMUWckLqdJn9Rk04Y9nVHiutBvGm9hj3Qo8+HL
W/zH3lzUDwjAPJVqwfuG7nDjCXc51hl3ooIEv1ASceXoaL1CM6QVe28O1mwdW30jwyO8WBMwC/7F
0SW1ZHsWc1BffEIMDy0X6AHs2IubsB6fQ/IcNoyVxCFcESA8wOVdBWR+DARtcjjVyy/EsumyE+Ei
Xwu/ehh1IL/3Q0+7bXopxpounjhT5seWyy+tjbVwXj+1dlcLklA0LIwG7vBldiYME9etqtfzncnq
tEV0L988pYe9bqvcZ56KImAYBcjI2rwKbdLAw/pRj9BoeDOINli2613MnHsNlE7tGV9mFGFr0Quu
4yDhBVjl25XBfLOkKN30CLr2uQzt1Y2f5a3Mox6M+dZNQTycblaPn4hP7bB8qikoY98COVH4vZ/K
2hKkJVJQlaEfXobE9+JPeMBIDR6Dq+hsARx59CuQt4hw3hdMzOMpy36RXTHfLmy3OtZzSjEyabCw
MAW9MqUurlDmNT7fqOvoUyjJhgbJrRoggmSIbJgnTGaJmxHfyCRqCxAHBkfc4In/ZCfYYwHtmHjl
DAgycBsGzgC4m3Y1PHDmgJV3bxf+6rhnmqRe+2OHpUoLIri4hfrGHBugzOsn9YOEJhylzH7+WmMR
uknstjwZK7jieC7HGh09gt4VqVmV3czoAgbE9QIbd1PZgD1q4YhzLP76T/zm85LUBdht3WQufjzG
T5OgJsrlwOD1lRXFkupMCF+fSxMniL10gYZqKMhX0yrri2yg3Cs0WhfU+epbw2D9iGobTG1Ya+Wp
crL70aXTilOz53A37O6jKaPmTacUO62possUcM42U8YjzDyc9cza4YUUcNd3He3TrvMpz8kNiC7r
elbtegx3SdNh91aCSEYioOYtWn6cS3S+EfjYPmUr6k1dst4CNGhvVsiScJeh+xgU+tHMStL7AN+0
vdWu66dwaQA4iYj+4eskK/r1Wd6GEQhpWtTFtSL2YL+66Wx9uKNPn3cDQ6/2PIRpdh9w5IM7rekF
hufeB6nhcVUwXb+oiDIEhpj9NKE8ICUK7aWPSx7Bnbz4zM+tJ+k7HfHhvMgIgPg0l2Z9WZyhvng2
G6da30FGefjadRD99i0jy201wV+1sTt5nifKZKaR4cVsSvsJBzoOW86xb00XyldsXVEXJxz7n5Ag
AVDuKbRRaqZkpSKypfzsOE1kTJtT7Fe/vr1qNMVJT7NTsbEPveOAgjboyOLZHJs3fLwBqCcwY0ck
tAo9hbPjq2lrAy7vuOxZPJ/HrA54GiBH2JMRePpCVw/3YbartZ+An4U+yMF8C9Dmqwyo2g0yDWZ8
aUYepsnxlo3sowInlRfTHyU9nsNaM8zkqifwMrvUlYCj4qnzJEtAxPWoZEQHA6RwkC6QwbimOK3Z
UbhOOSrifmAUDjoNJ9iK6z5YzVks68lRwfAzWC23ej46xlAFG1dENCGInuX3rmopORRx2Ke8ZpMh
VMruUQS8jaPHU8OX0TlBOmarjAXPoC/J9KrHSX2jKskRBGk0ypvSbCLqlsETd8ihOWQnvBCemwbe
I5EN83YceOFziPagsIHUP//xc2POVc4VY2BV9MObuFPRr7ineun1g7aNeV9lucCVoWFDC6rKNFjZ
waPHynZlgDRr8cRyK/2FjmwK5r3u0BS4S+NjEEED+wkUrw44rk1nOq1VwKwVLRlz4AEx2Mg3RqdT
5tNxIFIKu4tsu6yTmB5AZTd4qIQ3RTOEZ7QuzW9Wq/+jsP0bhS3dzlq4/+cJUXdN22f/Eb+3KAD/
6Cf++4/+v4Gl66GOcEMmjLZNVtT/HViG7j9we/aZY1ougVTuGvf6z4ml/w/sey0nxPISMa7t81P/
nFg6/+CPWiH3VuSZVkQi939Daht8+jv/oZOiunBw0vbIi7JMxFR/bO+CQiuYoF3OqRuykKyI+nBL
OM16kIxtpHf9yEgJ3Iu0m1Niz5xbtc0OpGvtYMPak58TjbzoCvGQByv8aJSNNUG8HusKE57M6T4I
raOISbjWcCiw7lCwuCe4Phb8ShvAoOTYPZG9nID/5CWWhQXykE+qzCWik3glsEG+StyvWgjlHffZ
VFMUWRn2k5Q21l0VVYTeN3W6yhYbO5QHm5qi5coy1h9xEkZ7RS7mB9jQ0fMAm5lA51WTuaFZ1ddU
e9FzJSz9W6WcFJzziN900N6nNrzWc+O1TXjG9bj7wEvFeipXgB3eNKQsC9KswPVu1g8zDkwDOUER
X0NGbutvbDttj6blWE+ma3nvga31Q9MYw9EZMwdEM9QPtdO0x84xG+xTqs66S+3VslEGafKc+yW/
WikBvyuAH9gdZLR0H9QrPIHabWCddqV8dRK1tlpOyx9ztdXcVI3nvc8pPwcuyQfwLIY7m6nkbzOd
lPsyybAqHBwmehs/0nxrlAIMQwuHCQxTu4TcKg9sbJhM586nfrupsyC7cwCFLyG2ZxuqRX2bJ2I8
kcZTnGoR8DMBBYuAuZPk6aain/S3rGv+zW8vlAiEot1Cnoqe7WF9w+OMVwivtOvQytH3XiYJ/goT
yYalacJrF49GZfMVmjnnt2C3x/+GXVkusVcOPJcpX0e1GWUhxeHschMGRpCKg+orbzxKfLbNlxYj
HWdfVguEUtTZv7Jk4EmYYx0906FcMSf09jONAZaKeAY/o4zOH8GwUVOWMEtiaVX2U01m4yuhReuq
rVjohSa7aE/eJL9pSWz+F0SBz4aOIXruTS5SrHT456AfWQ12yyxoEzk9Uxuc3J0TtugDNMkg6FUs
047Fh0Al2ybjmlwYTCCXAUqAdGf20sJ3Aa3nNog0LxjePK0RpCW0D0UuMZas8wgOUQGvp9qNLFEf
Fh2z0kaSAHsM8sQ5GRSoTowlNp9bLINgflAk+uqYa/1fTxUrJrGow7R2+StRRPPuxnWdzBEN1LC+
IuSDzgkvK/opq+OX9coUBxrvaBe4lDfEHEU7ia3J62pJ/fy5hIUR8HyhK90062bP10Wa+KO+Ts7A
I5nsdH7QKVuhWuwGnAGt+x4qRfTs2BEPrgcAdGJZhiyYITCbm7JeMczPLcE0UTB2hYXATGzgZZsc
HMIS6nUJ2vaoPAkw6w8MI13sqp4N8G0Dq7wc8iBeUjQibcDmZOgY7RZ0IIcy86ZxM4mKr2NyoYsO
y/iNIrid/UD1PW4Q8eJmW4w8n6SlmB1tevLZXDhBGB45J3SzVM1U0ZcF3ze56cXMb2iklS+b0gjh
dQ8BNE5SoUe090bbzZyn6RKtxsXBERYtTKaScppGztg6VBYt5pKogjaObkl+W7p5QMDApkg2dkt/
ssGKU18rmxr9Onda3qb5gEPATDHgzOxlVIiUlXVhRDt6MH6P61fuqShWHxcakifTZNjZQ2XkCVau
vsqVQkV4bqFeC0Y0x4iG4YBDjv0UOKx5vyinhMFe3i5fuijyXLo/wASHwNKLLjBJxfnJ5kVRilpP
ibks8pw2AUJaB5eDjMh6yiKCOIExXLtY4hEjhGMpEve9EzZHM959rCkICizwGWMhFbdd6b2b0FRF
rGuKQjXMdBTw/uZt0Vak0VSMHArMqPpo99nmT/gY+psK8sGdaCLrCS46nycnajbZjdG6cgILcsfZ
zVt+vZ0m3UdaNOIgMo/V/Vl3rmuvFZ6V37hyaI+DBbF5/7nmXdvlh8ye7xzbal3/Axb4d4MYo2fP
w+ZpnazyV4yThc4Gikyh96aA8rZpO0iSZeas63EVM8USnSBeAwsv8rcjLe8sWI4yoH1gUEeo4CkP
O2Vs1OhO7U5ahvXg+uwuJiZ47w0Tj9eB+vK543Bmc58JctRMjJXXZggWOFkb2In+YWJY/GwR3FM/
TxgfFi8eAzxCaNz1lELZLg5u1nvvUTlFO1qn6tHKBpvWuv6oMx2dWinXy0BRwK+umJzAzMCsu2nx
OMhK6ochDtElAbdkWW1Rgc/ZfOT4cQCIrHSghNikDT0pndUS3ZArATnPDqBo8EhEVD4uefkzN8Fa
w7jsDdwt0QYd6dkrXlFtsmuKQXPWsieh7XHEkKA0kQ4XI4rwP5q6em6QDp6jRA8mjmXhpKlDnPYJ
pPi0CnsQTft1+STmVN5wx4QPFjZJCXsXhXerSH+GXdzfeabT3HRDmcYjLeNXESivROqRvCkgeMNu
1KUzoUK0IExmkLMHNkNFRtZ07Pv51GWYyOG11VbJg5mtboFR/4KSbi//D3tnthy3kW7dVzkvAAeA
xJTnEjUXySJZJDXdIEgNmKcEEtPTnwXZ3UeSO+zuP+K/OzcOy5bEKhQq8Q17r41wcW8AH32gMQ+z
0r9GtuOa72evaJCk+nXpRUxx6pJTlYh44ZDxtQiTMK0G9gJdm71UG3BJbhx6rZPhr7TLo0XCQRKm
ThPgks4FsCd7kDiomALpaTy7GXZcKIUj+0i7apJ5P3tz4UMGNFKFaUFjOSAZTd70wlnug6nH+ZJJ
HnMITI4pwWA9YxvrBQ1GfWcQCXOfLnlw9u2Iuxd7QeglQb2LmT1jTmpwnWe5r2/UNJh3YO1AE3aG
O70WTp0xdSpfiPFqC4hanfNIyi9RVH03BvT6SmJyF8M3tiryDZA0g7kRLcGydomtC0UuULPaz0Ym
jwjNhu089eWuDJopYUKU5SFhl9kdcucM+JKpvS9ZH1T7RY9gJBk7oAUYXyTrElwEvjr40fhpwDfg
ppn/FiPzvibuXG0xjtl7vBisRHtXPXYml9XDBLtzpxL7r6Zhz3x84GPX3eEmgSa3oP+qfV0ylzec
Q4S+6raRKZzAtntupWZHrjwqo11XtjXevYgjCobWhv6w2cXUDWfg79YZt4JxdGXdnXKpnduaQMoN
Fw1bS94iKvFqfFNtG7BrXiBVcmKF3CH5A1o6uElIFpbcuuchgMfaGSrmAoZ3KpSYH+Ma9GclwEUY
nToE6xNCzIhqJ8b1R5e8ybBLZ+NjF014jRsl7+CjPOoUIF1fVeYVgGJwW89F/2LTwd7OZVOA8WOG
iT+A2vWtH5AWbiPbXs7gAtpDlvY1GxTslwwjygGXCEKOZxvvKTotYVxMr2XS7mGHyANnD8Fu3mc1
VJDR9P1XIy8/QAHGO2/5rN8Hpbq94XPbYIhmLzgvvT6YzKWBZebthsMfE41b8CCKk/40VJhWktjZ
2T3ueqsx10FgZZ3mTInXSAGo2DKBmj5QEe+orhWVYGpW2znHHte3jvccIcK7cPKrEmcMGn0jtf2j
2U3iUMKw2nZAdvjQCmu8xajlox4UOpNQ+b1Ace1617wOY16gDMdMNVOLtxBkr2lk4ai3stIpjv7S
DbgN8ineY+xqt0tgNdvIGCombezuFZYqER16LwGfOiscf0Gux3cGa2lWUV5kE3iprWSrmp4OJGl3
PhaOO/hs6TYV/fiu8YLihMaTMRbwfaBC/bLTCXZBiRl6j6DBfBnjKeAWF2XtGOfUXQs/DtIylZ9Z
jMW3cVtekqHv3hvo0m9KFdxhn+o2PLyipxI+9gc5dvjpNb1Lf87bdk7fd16jzRM+DNmfDVLabH3k
1JJ7IYVux11mGVROMY1bdB/1cqSaJZMpnNy0Dj5GbHXUERnZ2Mwc37MpwU5bahEHMt/qxd2QZGTg
B+gME7J87JoawnpS8tSFrTQDJfq+9PJRK5U3oJz473lNybU13bIPuHtsqXaupgZNVEK1VY3EsoYe
4hMN3o/V2hkgy3Sdbca91KIFlpKRshzlf/P7cOTz9N/x1/rh9yb5R/Xtn9a4ULho7G0aaNRZ8Kp+
bp01eOm06dMMz6fEaFeCtpneL+ts84MzL0u7d0pJNVJXbpHjTlmHuz+MHP7FC/i+tP6leQ9ggTGN
ZKfNq1j1wT9gslgeWPVi9/HRndAehVHFvHerJVSKC0ydJKbYjJpDKtIkvumbaKl2DZD3S1z11nNg
auvi1Mj///PLIgkfcU3KdtRK/i+b9gqBa51kTnzEiUuRjqgND15aU5MONMcAk20qHw29L9kaQ9x8
/Jtrsu6jf7km/HiY24FHCW45v8SEVOw/dIVc5ejOBa1QZrUzkYBwkcqMDySZsVMvYgzEc+5Hxsla
y+/KKZzsZnDaxr53vBn4CF65HnpVv3bQuHqrDJSpSw9TrdKIv3nB6/X4+QW7vm+5vgBBa/pYuH7+
EAcZp4YwguII+75UWC0n3TGPJj4iVK6EfFI1ZbXzwHa9luxJr23PrKJN6OVB8alrWbV/oyr/88rf
IqFbOALyGtp4HsM/vyLDbY1FUzccVbZiGD3Dm64oF+W7jhFPFwbG2v6ONgsEx/LFqRnoL9BEquJg
IfBHdN01aw/Glf3rSyX+pEXghXnInzwvQBHuWr9oEfzBbFSp2uTYeDEVaszMtdCM90fl44xMRVc9
NUkROJBkKVu3k6i7/MzSY7hqZ4DCyHxYvjPNmW7Z+V4XW7hZDqAz5C52Fsp3JAXU3Hi4qeHXWU8l
Tb7ZRKQwLcl9NSGjZDD45femNC3H6aqXdQpQzc10JfOFmfqQLYg2qONeScvl3lqgoCDG8xs6oL++
HDbmiV/unFXQ4rB8Jt3Mk78GnCHMadN58A1iVZkwh3ZNmPA50GurU028eg5+eTvbwWA8VXhpF0zj
CS9rTvXyNMHsrZ5iYdGdQOIqNhn4N45Xx+afk1/M8e77eEjYzfphq4wpjR51nB7rmAkY4v9miHfx
0KrjMpf8dNfOGd54+Txwh9AQ4PJgvPp/k+i/m0RbWC5+uC/+xHq8S6vqK+6v159cM7//qT+G0AHW
mECgNnIRKq4T5/8dQkv/N1uswMYA7rpruR5fuT+G0I78DU8JOhsG2JxNrs/z7Y8htCPw2kjApRYq
FjAAvvufDKEZsP7yxTalhYvF9gMfApVl2t+zn354kAlWuWVPB3hTmUadtJqduGds2elHaJitqdnl
DlHXZDYPjdpDk7WQQaOq/TpNBdv7ckkriEmYTlnzOBKvqMiW99NSOA4E8YIdy9hZb6g34pdyYu9M
Up37Hut9f4fwt39YRlSt+7TOaL3qxPBJtOF/bgZvks3BoMU6guyoaPrYx5WT+1goLNL4EyMEcKjb
0Wl7dn87ZMiEX0Qeaf+2W1rqfE0sGCHLTin0l2yZFcDbbtpEQCep3Zr9MiPuW/Ju3gplik3iC/1x
zOgfJtygpXGXi5RNakvUO60Nn+0TuvHS2wgYiuBsmFm+WMnchnGC1mCjYMx4J/xPbPmRLj15jrZP
nY9r3J6yL0Ur513qp6sfpoWBMAy2fcjs9BngQ/7g0flkR36LuEObGZXI/1k19iAdscaRNLTrLeN1
IqKHqVhWjqg6fAMKiBS7Ft7NRBdNOvCS0EbvFsforpZZuHeDZA5k9dq3TlrKtr7pF8mQtQz8p2aN
31E9B9NJRb0wyGhu3GLNDMMX76so+8CkKNkZVF2bHIAp16AZwha6FFP4uqCS8bmWugSEx64TLCBq
9vEGZUVMlxw3yc5PveXaVrGTmjQRpTrmFnroXs0j3d94nAkiqrZ+MJPi4kRttg/mKDo65NZ8aOCk
4ejtjOVZFrQoYR+PfnqkXg2Kd6kKdPWC8B+DGm5PdunGbkRrzWx+rVzN7sSyG0YW+ZZuar0SmKBi
PjlAf65bMJHrHMZIjXNZ3GjcTWbEQx1i7ikdlmuQRB6IZ7Iv8rwes03qovN1iFClEJBYozWrihA3
MSOMzgXPhdB3QDMbsAow/Occik7p2uSPqTt3DrAtY/wGs7LmxkC3cEFKTmV09vNqX4HPecFX/Dhh
iqO+4BXGoI/Ccpg/kskJvtxPo300zE8MJrtTi35sh540u21Lgxhj18n3fdTakJUqwpE7yAydQV49
w8SUsIECF3BQo/Qt5uVktnw1bSiaL3K2P1U92UWtFWP9T8BB4Jgd9kQI9f0Zy1526tLxTVFBnFXq
xDet5wPpWUpzh+L3QOm46RjOEeCAcR36yTZdNz5xa0jmu8gQ6bOSry7rVQRXSNcjDPv0o6gQHIXw
GVcikjo9x7cVjffaFzcHdDRPPeAoum1AE4PtEiatMuuBV5/dMHBkEBtNfXMC2qe/steeCRIQXBy+
bMeWNjv3G7FixLGkte2pGt2nVhRXOBS3ixUdpNImTqLlOfX6Q212xGTH45UYBnbGdOBoyHcxGmgV
e8kmGGDrtO0hmNmqYEZA16anvWqKHs/wQghM5LzzxMIqhdSErVUWXwsHYYoNuGaL40g/pUZFjrhl
bWTPoh7JIodgGtw5DbVkVoKYQ4dohTZtzKOJzWNXToo5kxxG7q2msyo+D+9gdyUAHNrDY6CKz4uP
OR7dvjzDmPTPWglEy5HIsHz3GUtoQcqSn1qPcdI+spLDq8ybWurqMhEY8Fqsp1muIx9CVtYZAFFt
55ra8Lrqpk/Yq2Rq30yN/Oi3yQfT6NDi29O3pIdaEfudRkXfMqXHmLJxjUie9ZyKXcex/tiLEe3O
4slTnjFd89QjOQqwLXiuwOoyRp9Rvde/51yBNTH4Eehd0WeXzNaw9OFpHkw+qL1Zt/rixm5yFdMk
79RkXhdl9FsnKz8iGAO4J/X9PJX7CstZOGVkOsLOvzJY5HRJVjGpme0RngteHilrkCIRKSY8Hdpo
M+UWaPWsZ0eYe3u7XKIn2r675juwx+qzF9/IXlykl2wHhtdukR+8GPcDziPuY93gAANWldjjHoHJ
CTjOgdk/GG8sbLBP4vYwBupzBXR8R5ZAdzRBzzSRn3MD52goGWcMN247mpfEElctm1uQl++83KYy
RApr1s4cctLuPEN+YsvEAMBxYeNwljZG8BB04tCl2XQFcgS/i+IOT4G3BJ/yKLY+FG7gbZXw+aoZ
5JOR9wy5ftgNbX72A7vfu0Nr3xA7GzDAbtJ2g3ct2eRzERyKSS+npO6PfZOdhzTKD2gzwJVIowlT
HBQ8zCAkRdIHT4HwLawd7Xx2DD4vdkFGcJkJxnpMylU+5Kv2Dn8CLJlxIHokc5O3ZmJ9N9r6dkpb
nglj8WI5A41UjXN/4cGaSbmDT/U0zN2lTf3y8zBVRxnMH8iMLHYD74eAijrf0OinTIwRSqrS2juo
hG0mE+5ymRBzofyMCELRS2LduKkbM6oUc9jpWHwk66pho2blVWiovmp2Qc7JNLCqeIiNocNXohD4
oceCKzJWx7kmfteyrGYPT0jf2mziNimYsyM2eIT6wniBe7A+npH31p5kIudeGKGBKa6K6t6Mm2Ha
OnMBJZqpWaavVWYEJ9nlgGgG8eJMZvNmwB+DQlVWSEhdZnNwIJhtqRDGJlpJnrP2bgB2UBrDg5X4
KRjpsb92bvUwVgaMsdx4LFmu3ecTQyAl1F4zozxjCnsfdE7xPMGiYNnT7yzeHoEARfuJ4xVjvzVH
r3Cq1W50I3USk2HvsnpIDh7inzAImhzAJYyVtBs+rtFYO7j7xl3MZO1dgw2PsIMu+OZpzFvabdiI
JKJ4hfA2P/kjkOBcBx9F7jYbHJ3+O0RK6dYgAGhDi5o9I2cElT2a3UEyXQyFmOotOFa+RHxgGZs0
gZQqQJ6WSV5erDpmy9mXRuVvs2mA25DV8F50ME2lTi7IhsBFrmxeP2MBzCxKQQ9bwB+GjamKG+hs
kHMQ3FMjVPGdZRfHPo8YwdPf7Rig1VcIni0i5yDRjzjfguPie+17Y5HHup+nZ4J1nb0lU1JSGPim
t/g+v7R58JnTudi3yO+3WkX6BWTNDZxiyc5fzVtyG9Nd1Hg8IFJJWI+NKi9xbZN8ojqzLxXCMJJc
3PY2szr2jn0335YOAWsj1FY8Le1nMiGtjZ6KFMdHM1hPHJAdyystCiJJ+zEhe6iKO6YjTs7Dq4Mx
1fpS3KABdffIGtJ35sjMGd0r2+HQcGbxVCbCeqsK13tz0gpn19LHkhgQZshWQcGguea25LBckLlQ
AA9nXy8Gc05gEMK+j2hUBN/bChgoLPRiW1J5bBJM3iCsiVtDFXuj9Ojv4WXHTxLYrLLuKLQ2JcJb
JZeTZ49f6sjzDp3VvklHtmHZNxjw0NedImJjwmVyZciD8sAnx5bE6UPcamQZ1TBdWOF/Ipu039hL
Q+AgbnHAUHUUKlLXyUSrcXh/z4RjOQKapTiK3nbCBEz0uTJHdknikiWZeEkdTx3QrgQ3aVLWN1mP
bisnem5ekn1BW3xVyeAcTOtNFwlFU4Z4kCn9CwE04NKJnwOYJLYsjZstwJgwGLLorLy52rFDOYLY
g+OmJjppaVub2mCWnDoD4TNTy5GCnA69EYi4FlceyLJPo+xvyUKWewiWRoia/GViC8dWWxIyhoRj
ZGu+BYNUbmlXMm4RA/tLTAe/aYv6VNfOVY6lc8D587mo9EvdzNiKPZIzSnoVFiZo1sYKk1bTbxG7
gAxqXAXgZBoQQRr2O0yYZDQXZfky9V25IcUMPh1bkzCzYIeJmuFC4hrIEbO6vmVJ8lK2zbTHJkv4
TR2lX3Jlba3JXx4XLPu7qfBCQkhX3FYQvbC/vW0T7VwUfKONbqtvFMAIEpNux5a93iQGeKzJGe4n
rDT7pdDli3KyFZKk433rVHLnkMtJ4R24ISumguRWDph5zMs9NIn2Av3xzexUvJX55B2IuJke29k3
9rLzrA27NCofq5H3QJQu1TTri23WmxKqzGbpQIImjjlfCG07GxYgsMVjK+MPw4Bixx9vA+F/qek5
8AZ+tIPllXn5YWWy3NLqzlyMfD8WyykKcqD6hoEc4ZsBTym0vM4keSNrjm2uHtpUYL9MOCKTFjnB
kJpsGmlxB1uJA077g127Viiy7CbAa0StYJ7NPHhBFShCkS6vk68/Rzom0yjn/qnFo+7v/Dp6qYel
RxZZxZ8MA1uCRu+K8HLZxMK/hVL0IWjqrZKyJhEAth9mYyznyFkJRTCJZHSaxwxH3cboMnPT6wUz
IBwe85JHoPLxZzzghBuCMCcgkMdCBkLY5mnQhqbRJPs5CLqT4g7+NKvkq8hH7pEI9HIi2Jaxf8Lf
iv64/FjUgKV3aWqVFx5bsDOnWhQUebXyt1AFAHH3NjlacKEIV/NyllQgrwFFYsmAlNM3H1kBICQY
4RQqt2lfRs0mZcBBcqKyzk/ST6qDIyswYWTf3YysFveq0s+zwuvY1vJeBjp7qFLD+uamnb5ZktQ7
Y+BVR/gyay5NNO9dtmXPDrwcdpj2K318dkceD01+bN4T/zCgo63jWzH5aAdAltyRdoGzk6SIgyD5
dkusVb0f4APse+kjwsa6ErG6Pwzk0G3jiR1j2TJSTLuePHaN1bwSJjZ+zda7ycQOclV071m9d2Re
94aPWoal7aPBLbhiFLZ3lS4qhrjzyVUD6NFxuBDeu6YuJ7BLc/kJoEm6JSRDIJlIkLs0bkUppJbt
mPPXd3LcaL47MboubtcS4yvMPKYDgIgAjuzJkMBOQAXil1VGyHE57Dmu3B0n+sxH71Y7hFyHLGnu
aaiCq87Yo9IOM3URU/ZxyOUKUnbM/I7HNU+ikY7hMnfypupAcjYkaGztyCfYIC83BjK+sLbs9saf
OxM3SZEeu9xZKaVNFuI6M2/6HPh8V4tv7cKUloUMq7rkA2z6CwqQaDfhR3nIFB9jzTIG8RSgiqIA
Qz0a4AQJs9rmbQBVzckeUnsFetflXez57+pAdgdq7HYzNdz+hFTuK8s8xCMzj6J36WegQq/+UP6q
QNvkZfVfl7p59Or+bgYmHioCJheMW0wa6LVsQfAn2vBwBKJrR6jP0ZxvzGTiVCbC45jUhdphDXAp
XObzyDd1o1fPqKl7zkjWaLjbh7fBz94w3aEnax/w4UxIl2Z7Sxt5wxH9rolYFTt62tFucSdbs7/p
B3Ic+TaYpKdo+0CeMaMU8M3gFwWiD+uKzu4UZHq3DGAp2xYDOs3OUr1vHTiV4TiOwd4umCg39hUN
KJztmDyk3BvpvoJxEytawp6lHhKgUDMV2FpROp4TbJih61RvxNHLxywGVk1Fe2jHFl3MJJaXwHIe
/EUCSmgsG0OJue87l7Q0pTJvQ7Fs4DryZ4AuxJowg/8aWO2lW+ybPPBehWXvm+K1twjy6INvalW1
mwE8vZVqR2iT3LYAHq2sybZLO3xrepVvCiiwSWsku9aBQdo1xia32cAXC6grf8kkuLiKeUBiAebi
1PqU1dkDGLoc25ZW3rRpTMe/R41vnw3qenKnYtJaxoHGfGhnxW/iSQ4nFHMue+ld1U0rfar30ZmT
CwImAA37Br0s+ktwsnrPJCc+88hygXBZELgya271LZGK6uDg6EfoARLzlBZt9BBwqoHo7SwFSN1N
2iRANwCL7dlA4tXty6BDh66MHFijsBLGbR59wszxYet0n7FBbLF2cY3cqGHugIfHvNV+4Lx1+eTn
PbAZ2TG1CP+/zOwPX+vLa/m1+74M+ExxwTmX9L/vBv75y+6fu4J1Av7TL3bf4VOP+quar1/R7fBH
f9/hrr/z3/2f//X130FYrVvNv5zGv/uqyrrqf5zF//Fn/iEIt35jqSakR1doe8i3kZn/g2DFVJ2N
m8mnynbr51m8+xv/wWZKw6KZoTwD93/O4m3oViQ5BeDSUHC7jv+fzOLXjfEPy0gbehaZmj6vkB/i
OOYvG+XAGvTCEt898oxmKoh7NMziVvx+Y/zbm/PAswTvEYvcivBih/DzgjHSjAtEHUdHnVUYKwYT
RwcY9JopIYgkEpzFiezrdXe+8Bj/YTvy8Pt7+XFrv35eP75F6goLpIUJpYvL5nOxf/7hOHHoafJA
HmNWBZALFGP4YbL4ua6JL9jCmRjLspEA0okI6ZY5/ToZqGZ2nvIE2BtrweiPsrGHTIswzWjPmlzd
+y7IEItmBdboflaYpaDa3enOj66lV4zb/4c34Tu8AdA7LjfSL1fQVE4jSkbqR4oJezc59bLnsYKG
FS3YSysgAkVWjuzYKPE6WSaC3lFCOEChv2KtUjk9eJWNHr2jPzNJOzrwMMZjG+QY5yQGqwBR43OZ
6h6J9EJ83nc701+/B27ZP30Oge9JKwgCx2dZ//PngDhbawRA8pgK3IQKt1s4wTok8C779tc/6VdJ
wPqJE5mA8Q5DhYsl8Oef5BLEAbGSn/TdhvudYtZ7QXtmj9M+4sUs/2Yx+8uX6PsdJoHQOatwmY3W
egf+sM2yra6qSvItjkMMTIsTpQsXHf/dNvxfXD8H6wgLOngG0Nl+uX5ScVwUoxEcFZbWA4Prb42Q
6THvgue/vnzfhSw/HArr+3HZyXEwrefCnw6FjF27HLkHj/aCs3Px8WEmkntmnvngZly9KLsShs8o
voEcra5R+EWElpAoe01IubwpXbd9VPOqx/UGPJ8NlQiMZUssx7jABFcXWNRS7s0XdNIVSfEM/QzQ
oiPqqe9e06kBy2QFNlUfK5/3o7ekx79+kyJYr9dP7xJNt8XRwEod+Yh01237D59aRDWmk4WE6jET
BBMhLjhhxOhODG/zfY1cK4Tg8m0qlLF1c8pLbt7sWJSZxpre9LhXlbo01IGI2AnLbL3KfG/ZeXpx
5ex88seyfO+23k5Zo/1kyZIZNwH3FLDwQ59tM5f7hC3mth+S6SWJKxtwLdyuPN5b2RB/4jjLj17v
uvextt0jUPb6hqdLciybCGRr7KVHo4JwCT+l3CW2Yx06UQfPKnKzU2awl6+sNulDQpw+Jzx4NmWX
xyenIWOsYTrYhsPiO7dl0BaHAaPurhlsWDmsXDbI6Wnfeyuuj7mq83c90CsIShj0ytm4d2UzfyEL
mTlFkZCPmffi4EZO1oWZl9gb6lhvCyTVeWSgZz43uivfs0LJvzVWUhOWZ0q0d1Il+BHG2hRAbZPp
g49+feuXNtYVKXH7zdmEul56914BgqUP0kqGokzHe6jz7RskehTjLTuICZ10EuVfDYIv7piXGlvG
pPHO8NW5LMnAKTyr3eW2PE2DUV3qqKGnmcBm4X9mSGH41YEe/3a9ntuaHMyNkIERkvzGjqgUH118
HRhsEvMUYxC6daJmfjGKvAetSu7sxdJAz0IWijiUeb5Aax6B7tUyOOnFEa8q8rqHjOtE8hJAsw2b
MfRHzr5KGu6IAaemboV4rVsFCzshMRz/EaCoFU76AktZ085OIx8NXQKhAPFxnPU+ScSjHQGD4Gwb
Tj0qd+YbmLhCldhfhOIzV57VPM6quEsj+hQUe/l2iAsNZDxXeN97vVEmdGMb34cZO0xr5BQ/EQ93
xxjtUzLN5jHpe/MaWcu8wwJNJn3+SiBatWXck22MzMPygnZ9L5QiMmnS47lysWQzWZg2JWYjjMco
2jGw4g9CfscRpVFwrr0i1PbpxghiecipkTd0h9FHJgMzL2aK9omdO5skF1TmqP9WOckw+lseQzn6
nMCrthmQhy0Z3vZBdSyY3IWxUm/UJhtRd37NAAMjde3gFlYz+euhaWfN/UK8xQqqtNqbebacE3lT
xdESKViGmq+LZ8y1mYeyBT2vd/YIwxtxbxsufcJax8yqz2pw4g8Zjpkvnt/NH8SgxnMZBMMpH9jQ
ImRzbhXjDSxIOSzxyBxOmujEe2POaYmKmXyfkPiazsIxJf2l3VqtxyTajAmiN5bpxRnMai9WQK3J
hGpH+pmzyWZiAVFcpgfLa6vblPAGUNegst2aX2aM+JttCk/xLBvsrl6t54PhQVxpV6N4lAHWG3o1
1hdzjott1FAULANedLU6xRu7DLZpzJPjO7oIdhgszwGIAO9Ynf2VRjOiN2XQYoID6M3uPaldzr3N
F/Uyp2art3mEpjU0yQP7ykqPFWthQh7OMvU5IehlT0/tgw3qK9auPlJMc4V21k1yD76A6mR1ypOz
vfbyEvZDxGSzDbUFJnIiz/paxA7IFtZs29xcxm1qUBcaLsvgIgc+MTqwB5uVTFL3OLhb4NdfFgPn
d5GhWs8Ub7JtKL88Ov/zQnbncZ5FcxEJJDh/pU7gigLT5gnoNVnN2kYqzPwM5JN7QgrHrasF0vQV
Zum4Tny/+E3EyNFZVrSbLLr3WA2hDijBK8HxZx6GoectGR6U0V7AutsQf+XuhEzce2ulIbJAhFTc
2zCR8PVtpM/cm1oFCEHEloc6Up0Hj/vVEkAuqYGHdyk6152o7faczQVMMGob+2CZZXsAAOTekEVj
XGd+ABpK8qDwovl4xdw5cT+hm0U7AOegv4KY49/IY7wqE2Gy8hPrA3qemy4HQOcTsApp1AZhTb0o
btzJxFHMoWApLS6DaJmLER+JCBjw2FBkyb4WUYLtRj8D+7c3Y9+nIWFcLnIL80FFlRyYysbQd2Du
JQcuv59/ZsrXJrfsXNqBu5lgCNTkeg573NysE9GP30pCjBpO1rlDRccaJLkQQziVy+n74/3/5GN/
Kx+jO/ihEvoX8rEOUZdKf+xYbQZJ/KH/VY9hd5GOv7qXbarQP9pV6f4Gu8omH2ntRv8hGjN/81hg
equYayUtr9rSfziXvd9ME1ucz28wafwC5z9pVMk/+bleM+lSbeS9dL0M0mmyf6nqleVlrcYec15c
k7VIUUAw60Mnw6QckskzfORs9S+G69bXtJmryyrzCpEBm2AHpM52FvftU9bnPN2UPeX3OFMwm3hG
hYQEI8kkU3HuK00pOKS4DNxgCihRIIcxtcxZTvFlS26GYqxvze/pO2DHb5tE5Q9+LYJDacrksGaF
Hpy8YNkUlwaIKmhFhyVN1Ak9m0d3uM4Gly4xNkLPqK3KEcLQXNje+1TbNVlwpZ0hxozijUj0cMiM
dd4N8fFat44zhqkxTidtvuXkEb+y0A7ullxEIkQY1LP2wLU4ImLb4/r07kfSgmNQwZzSlEkkK7Ox
dajpbOMzyt32m9+k8l5kFUaqqFRf48mOWqg+jfWQJo1e6RPq6nTOeMYDRKk259kMMTmzsXPx4M1c
vFvoZAQbwDn2LrFZxTddsxifKy9WJDzgZroYS1ud5rT9MMipBcBle4c8CYaXpOn7J2xUMF0gMKs3
+K3xB2ZZuUS7xKbE87A5IsKQS6iD6sSO1kf5ZabqlLhyjQ2yLfXaztOI49YZ33tYqbjSVfFGeG9/
pFEhZs5J08+LqYvb1FT3xhK751z1zVlFy3IDC3jY8JDq9j6cX5u6KWXHZc7axrthx/kH9rVIQbhK
mr+tNLq93ZGmMFt+tFHYunijFJ9hZ0X61sJ+AY3QTA5TS2FfV07yniTXJGfb2RCuNIMm3gGOzixW
2K7ZoPYQOdARbkDEVo6+IwduzV6mHCbTzhqohha6piJGXrYh3inZFovgMePKafyWIm1h4TEJkPxV
0S2HJkuqh9TD9eWwxLqNVb1sYSTp0FZBedf0eLhtxJMz8R8jDRaKEKarbt3E7yJ/sQH3E8v01k6j
A1GicdlW0exgZzXL40IarL9lVcH2IKisy1K68jGOZoKOAmMHgpKV9DxsPeVeCNobPsN8yk+mQviA
VdsgH62jOHGo728wsHjdPpN99SLrLPoA2Tc2zmjK2mwnK9/6goKl0yGhfZoYZoy8u2HOrY+9LCJW
ETjtHi3iOT7xjLc3shmt1xyZAouWuZ9X+ngRHKGHUbWrQNbH1KY3kaWA74+tNUlDHVninRjM5KbF
vffGmsoEXedw0258tRTHhmikTxkzurvcpQJmGJLLZxISalQnyCRX6hCP4y3m7RpjbFW+unEiXxCt
vRnmSKBgowRBid781W0U4swOw1+1i4Ko+pDFDMbxIGfMg1FzqI+9z2ISC1RGClVU9/CYB9Si9Hjy
doWzbplYP6LOxo8OtLXfMTvGtRsoZxcUzUJ8p++Fy6A7xA5NunUSonWWsQe8V1v+2TW7NfM1QZCj
0GQdaq051lji+xuYuBQskJmu9mC4hzo182lryD5ydo6vzI92nuCPJp2LFaPZ0J9VpGYdyHEsTvEM
eRgZhy4IhhDYlYKUtgHmevYeYmgLUthCo8WJFukTqSsIpgJjbD4N/twoNJRBd2xNGeMGMufu3sEZ
97l2fWRqHT3uw9ySoBfFEiFBhhccI4TjDHsDWPYnj5SYr2Tzjh9np7LuRJdGZNGNBORSF80q2shI
tPfJLKN8C1QHFXoyRif6KAKNLfN/2DuT5biRbNv+y5sjDXC0PniT6CPYhkiRlCYwUqLQ94726++C
Km+ZGIxLvqw3vWaZGlQp6QTgcLifs/fa5V2QNOUKVHKPRImMyiwls9bJ3YNVjiDT8zw9SuicHI4i
f0+MdLAmPa/aDnp2HxB+vQVu7y9mmBEdd+L73IWWjDlyu85ZV/ow/ZzMbsCEzx59VZhthtIqxICV
6l58gwo/7doLK6UcoJAY9mX0CL2OrtyIgz7Rn7wxQaGFvMA0lILkODbxDXmN2kLI2LkxYvzX1Fzq
Lw5w8C/464JblsVhC5Rx2ndB/0B3Jf9SUfL60hIVxFknwojfw6sC/olcdZG7OX0YALAPXu7M/aue
18qLyvxWb4fsVrrYqwB2zjXBxLqWATJAzm+Id9hEsmzzycM0MEbX+K1aZDQuvkSzybLrWOr8uk6i
YcZOaR02qVbyqkukEkbdOJeVwa+PsFRc2Xbu03uclH9nebWzj6OEpMyWVjd2DHo65qSRCqoFbbYl
Orq4HPHfX0vQq3doJd19wIX/QFI27fuxtrdAn0Ge+dX0PbFi8vEmrCq7wEjxG1ojQgAUx2zcQUsn
qBa6VRsZ04VQk7snPJbGfR/fVmlbL2zqzzd+geSYRTaBujP5s95OIAcsggJOlwV322uLW3axRB5w
P+/rYjAuYUjVO5YLdxuDv+Io03W0YUWPKJzA0Z++Al+Fr5aOdl0NJePoCqovesojPvl+K0cp9x3Q
hYfaxwjcGcAq5gxq7J1tQaxV6aKAa3oYSouJGMoVsvOQHqwpq2Nv6hni39iEPy7n/GKbo2tcpdYN
/VGireBE7Bs+jLASRH8NoOWHXmAANBpTEHDfkFQArz78rvd+AqGcc2puhiSERh1LDdMv5CNtpSZh
N5QBN1EXJ7do+PrvIKH6VaIM55soIg+/N2HuKpwXTVz6ItpOfW9P65paZHGXj/IpEgQurbsQlsxF
1VStsdTZ1YfLLuvlt0jzkzv6D0116+AHJ+LXlVQIJsdJ4Ori1CLb2UGFgOzJyHWSOBW0rVlpzp0v
xDTe1VWwIoEKVpwZOu4G1oW7DPPc8Zdx0B8nSvcxR6O0yeBmaeGTXZp29CwcXvHlKBLdXtdUFAME
ZRyaJ+fKMIahQ6EbJJHeHpiyokbP2EGcaJ4rf/rG3nd4RHCc/4i7QTxI1Oz3GLLLA1iW+yp3xzX0
0WzvVk25dNsuW7rF8MVJp28sgL9guz7Hyvnmtn37ghGJHYQFFH3R2O03yiHxjgNfektqwppUHO2S
hwPgo4Y8mSeq+mVOdpcTqlXhHerRkUWIp6J0V5MCeTTtPhmXiNCoT5SEPAX3ntPWa4Aa0zGc2O+g
nOztTFv87xHq/6XnN7fWqBX/zyyoK5xcr3+en/7+L/4+PznOX4BebRr5wnbwRUraBf/d8TP+og/l
WhJMrGu8OUe5f5Fd4gqPlDXx+yT173MU5hsdxyAwRvBPHKjkP2r4vesicIYzdX7O3Itz6Mm9rXqP
kkYg2bXTjo0WYBR7vOKz9cfdONNxez8Ebr25OUljkS6mcTKE38P8CQQ4wo6zCWFSHBEIunW4pf++
5//BKPNv8Uf5vvaBGdm0JXZA4RrtezG8qs/idj67kFP7YVRYedExRDsdXf1I+GU1vXx8FSAz3nWr
PANDH4dbjsoWXqmT2zV/SeNg9tURrFX/KFwH1SFgeZJb5lgU209SFMfYOfSUKhKaCb6HjTms0RUY
23Ho+m1EJ+JBhJwTSCRs4hUgi6Ows85ehd3QX0rON0TcUoExFQo+zhj+XaQLUkDdrI2xBCHydIGW
XwC/dMF9lN9hMRAr7TVr0F4dPVswuhyIQNtKIgBJRw6v0hKvd1K1xcKJasQHdRvvQz11LxAkOt+0
zKXLG1KeutIrzblIg3RcTkj/16FmdxcqyFq6ATMtfmqT9rKVSAQ5uqWrsKSLAFXihyMy9+BHRBWT
MNmtGnciSEw0l2Rjqq9DPlrH3m+Nrda66bqg+L23iMddpK1hbZqEnYaLwISgygSStomPaRBD98V0
FT8k8dQl0o9xXcAqJOl+bAzSfGlMFchByJBvwyOV1P6HVNl47KBBNkuHFDtkfjHjRdNrz+fniSNy
Ha8yYClfnZ4QqlU/Ga91PWNL7cZSv7SK3sGS8Fv1IEXkhZvBUdax63R+0HyDbcu4KkbgxAhZs3KJ
8NYhZM9Xl6njmwoASJCtffIoyiW/X7KUNmySNo216ziwXlWD1LIf1ewyo5A8iVeZS/vbIOxgCbg5
elLJEO91UL4JzYHK2Oa99TqpopaLsAd2HbOLJUW45CHYYIYfWp2fB8WrXMaIQw6ZtJuHSOPoQI3W
vci8Nrwqs95fm3ZtbFsSlY59KuI9ucjdStYY9HrhkUANPALfK4d3tuejv/Y4TsXLiTyEgz1aYjcZ
DgOIyUFuFBMPmdHhoozQ3SXF1N7hVucv17JhYngR26tgJMA09ZMDzVBrYWlFi51cWjce8eAIkE1g
zVldipVg7bxWvYxpfAknQyJURRVaGfhyVGx94wsAr+A4BnPthwL6QDIAIGy0TURyBIG+Nazaf0F2
RkLlAI/xWvQSDRZQPJJsLSNvF7HvWzdjWIsVOihnia7MOnC+qS4r6BFfDChNe0eWzq2PqXsLrdW8
dY0suOwt+8HPKjS1btj0y8Hu9F0bVo7g2A8RpUWePSwpQPsvapjPV2VfqIWptdq2IADmFxwU75cW
+GrZaA3nGNcApSJ1sBRtBcSaA4C+1sAiLWARzPfD1xNnZUwD1r+GO9l0Q7omt0QHCWuMuwyd3hy0
bN3rQzKt/RHdB4PZxtYDU7tF1dg/ecLvvud0jo5UnYnaikTqrKx2iLD+Rp2J5cvwfhhJow4VSJDr
1hz6ZyriOaLDQN4MxmTep1KNyaJpqBAMlWETWQr8y8RevwnK2ruNozp/porW0xqGoDdgDLvG5e5c
ogUmqauS9kVSkmprVHa35Kjm3JWjSQtwGqddReObbFWCgBJOnfPilQpfHetJd0H1QhPhkE2RfgVL
AoWl3+vsxxwF8jktwruq7uKfNnzgndGxCCVa1myZGvZqQLCDGrRstuyggmzVlBHna5s0jlYnGTWl
7xyTjFqF95PIfMIvu5SfafshXixJNQgg6USqbRfcC8AMhxGq+YUdi3GZ2uSELQkW0+MFIDm599gx
bIo4dkiHCuTebmSxUc6ArUUPtC1gi4gEcgfk0xLuBsYzjltrfOv1Xqt1XA5ogceND3puTeoqKC2S
bOSy8xX3YSgmoD+ETt7mRDS99JWi+Fh0CRkHc6IkGUJLxSrwPYok6Sud6+6UiLtXV8+nDTJf+wIu
eb7tiwhJpqfF5PJSUXhRbk5GQyoj/1cj2/QB+lh/Iw0il3//dZGDTM5C1GrjEKCenLCe3PQEQiKL
GXGyeUkxrpnDE3cXNJZl4Mpc/B4ymkpC20H1oUEeBR59M1VzRVM1jy5q8lVnh/xVqzY1lMBAqfMy
iJfEu4ovVj7432IrLB66KOPwKNt8i2XHX0cTPOYYwOuyp96w1Ic2OdAce4bHr/YoUrxkEbSxvfL8
hCMUfGMWz7q7lrRmw0WOUp0mvYyApAzdlaHNzobRKIYdNkROmF5J/6nGgkHT1OuyQ9wYQwLdySH8
lKCDCd/s7LzTCeDcyShx7oyh0Z8UiaXHyGp4dGXmRUu79PKt28+CCEwIDMuhGBLvRPOO9ksHeKjS
7svI6XtY9jx6z5w4ArlmvW9TM/wpDf52ksbOXVY79oVvFHIbOE2zwnvSzW+/5m3ZjWLEKbXkoad+
uc3zyrmTlaOtbavmDKlUvg0SfCj1/LFrIL8RbuUOt73jamvT6CTA7Iaoct8Zbs16tJ4NJAvrvGSC
O76VUHT3o6WrW2qdWXr+GvMNJ+ZDb+7x4E0PTKTgFuJNcKPiVtJUpj7oWA3muLrMt15tOk+KDSkK
dEhwlynJBiOSzVxuha+RkUdR/jhpevfa5b72FQO0v5yUomYK/+jv55Sowf816vyyg2X2G92CmGhH
qXYf+AmLjJmMh5h0eqIShuhb3jbeURbdsNH01n6k2G49dmRFP5I7Pl7zpXI2SCq11Ujsy0orrXDn
+njIpkCrvxQh9A1Rc+7VEnO4/n3XAZaFqKg9DsQJCL88L/jwNfEFpFAD6TiVhrydgK4zETeDXegX
SJHzdS5jtc9GZa5LEOnLodYtXmJXjodWjOmN7xnB3oBQkix/z2U4QtNRahbOPk4oF5MXDddkjvnr
LHWJObJUV2EszpMbHZ7y3hkH50n6frdVvm7ZC2o8YqUDLX/opwqgcUOYnFE1klQcaWZLfUxClkDD
+AJa86VOxuGaRWHcg6TOb6iETivyd9pgMTbl+KAPQEUX+dTHWHtGyuQGYItUIm5uIWrdmEmobeiY
JjiAM/sC1c5wa2DcwitTDjdoHfh0o7VXW7cqNHMxTJlLX9kg23DhwYtf823q9rIO6ET6VlNe9Qp4
/JLKVXHfFkO+aVlw2APlbnMBhUfdVAHA7rolryYg4+Nq7A1O5P5vLbKhUYRMcu2+0XXw+V4GEx6v
Eey6jmWDNGJeTfiHc7BzhBXP65A24ufNt8rI0we9ZTplJU1ihFTGC6KI8crKqmZl9b3+MkpPtAtI
NiYeqAbjUsOLGaGcOkxDPx3rxHUPTm+Naw/9394bRVfC5OpKzEkSACZCiIKVLm/M6ajjqw2hSyLa
IJTWGe4xPFJuk37YXVK5iJc+f/U2No0cB+FU+TsqpNY20s0JTKAP5Q/g43xFN26IGH+SdkgAUSTo
G0TZHa2Eel2gRlxPZahtyQems0SdVHwf89kcLvLqzuzMEdBupF0EfnfblqNLM6CimB9rr16lXBom
VBBbfHBpPPqXXAZBSzohOYRgNPXG8+p+XZAhsPUBwWKE9tWFRd+5RRuku2t2iOGhnOxsqUKwu2VU
LJPGyX64ufajmeybgf7JRgxkbbFvq/Ykx5FwP0X3fRFCMgAvs2O1QtWtzdJFK18FdKQ2MvGeCL6p
lyqelSGkwPkrD8bhIjFrtdI9pe1zu7TWqUvhHFsXxs1Fi0CPFTu/Gkr/qszDYJl0AULOKC2I0Da7
djuRgP49aDt7lwwGcV9QT7s1ySXFXQnVATddoFcAJkR4EcZOeZvnSfkE/mZW8o/4hbWy/VF2rnPn
GrU1rFKMjvu2G6eDiCSue/zZOy2kk0CMSmXdUv+cbon+qO9IqEvWXda643IgwGHlUANbD7APlj6O
+y3FxHiDuZYjuZ5GB6LX6eEYCq9bPWUXBo643ZSktqxXPXCxvtx4CMqTiyZ/YXtvfBvwKl8ZslUo
YoRdHLsqpo9DQ7G/9aex2KsxlDQTw2ajvJZXMctoRM3Z2BCHap7iavDtFyu0cDmRFTfeWFiXj7mt
ik0LweybU7O/otQaiuvRk+pbkobuAXB//ki2F2KfKm/NB33+QjpGhiifYiChXnl7EUaedRVmDcBE
ZdoQp6v+kNpBd9GjkvmhaN2iujF4uEWr/NvOLbOfWePqkDgMmKFNXJB97ZfuwUgEYhsV2nRrOWCj
u8qxgkSN1a7JVre+mrmbrRPfNhLqm114XWjja9K53pMoXNI55eQRxktSpd2k8TLusnHBHm/iUxhm
YbtotYFsAYrNF4S8x7u4RH5REuTD4+Vrexg5VRCNaRINZxAJRpNz1UTZvZZGT0Ou4HGwyi8o3IBE
Qt62SIzysTZjc5WgAiYyzXKRzoCDoOwoneweSB7apSkV+7r22Uqtgwzuprm0ktJrSa1pyC3dcVxy
tNdRpS3w69re02DyHiiW5wvOnd6WUwxgCy3yv6ampiigu+ktW8X4eTDM4mtcJdVT2ZaDuy01ezQW
ZNhHyRZop4/vgDRODlMqP8Ic73O8VdHwPakdAQC67jFsi/Y16D0ImJR3LoGM5RcmO9sfealj0PDd
ZuVoyfVU4GNaNKaWblVCFl3Po7ok0rMHUleV6hp0WnBN3R/fjQVVYk1mR3VFHdZfNnUsgF+4P1UO
0a7lm0YOq0tmgOmr6SCLpr1NdIoMVpCGD0PdmHy4KH6TcUkceWkWL6YGNz9u+u/WONwBrWqsjetg
zdHy3qBGP7Gyl5pJ+blN76ibE2gbhngzbZ0iMSiWZuOErb6Zuq7FqBJaO80rrG1IcflSJM7I4lK3
9A7guO3iWAQveO+RYLESLmxTCzZeMLj3HHX4niAZ/+5nrk5rUD5ag9Vf6KUhtvwUgemyUndWZJEb
5NU3HU7glwCAx6ZLegq7jTnGV1JOCPxQ6NBZ87wtrq+hpr7CTTF999HtQus+6op6E7cRL2yNcwoe
RAcH2ZEbmzaeMkNxyxnkgQU5uRnKyaFIjTBI9coBFpP7z8C6J9qPvUeoOigHPF0TqXAapxhBa2M3
0CIgXqnPv0CsCtjhYgTPMrUnAjk7+pHm3LrAclZO7MCWCzvzlxFQVS+A/K3rNgoOfo5rHMBGeJna
iX1nlbHMg+U4+Vr7DWE85uCk2WYst+uuNMsV2Qn6kQBXZ5f2yEwRDhfgpM30TrHizr5ENFkkDW7r
tKVZNOHCdHXnYM4pc6qvv4d0incx2A/iSdRwYCHVdpkpu0u2cu6Bgnpw3QRVwv63yH+1sEYwhKry
xaxi0js8RXzYIqjC5KXQ41i/MMrWv/BIvl1RLSHIOmjEfQuLA38jfjZJR7sO8LwBhBgWZl2U9qbK
B0SOXljL6xyF5X2eEZWa2aPchlEze/Vkdu+IBj6Rahf6xFalrsz6gJTth2tzasDPSCKNbXNIqrpx
MRlJvIfXaBD0Zuw0IeID77/95GbOQwbGF0wNqk92hemKcsePRkTtqqBPhu+R7+vY9zts+s8uR5Ah
ni7BSmONTAkzdikTaa1n/LBk2l9YcHrXTmVSSEly6Pa+sesgH/0K0cHd2romjs0gf1WDpT0EvHpf
hXDrcGU3RRUtZD3MCWswY7TcLra6HFBJRlW+ctQcDQqN5/rjQuj7KqhAQm/PVDMcAjSz35ZznSEV
eQdCe9cjIVt0GsW4qCyYk9WW83j2CUnxXWXXm0f7jbNC5PQuud0d7IF9kltDaCAJVm/4I8oAPKdB
ma4+vrBzQwHAcqVnC3zup9RIHbQm5UeDCwu94H6ILT4ZcWdc6apL/tWx+R9tNqd8OI+rMoSLN2Cm
db3LGTQSGu2pyVCEUreXSarQkOMGXfpMXrTgQ7YtOibXP78+YSD8og5ni3d5gTZoVKEVNPdAoRO2
YvGHgwZhwZnU+uT65FsFmDVfHy/0DFyCaWadmmASFv+pLLV6B7ICf2jq01XTKi8mQJKKZkr547Yc
DSqI6RRetUSyfTL+XIl/6xhgfLhqFhq4uUdzUqknC6MMUes2Oy/TKMDnXKBT9V8/vp8nMrffFwnb
E12mPveKTvGQZDqoUUnk8EpRunX7kF1E4Jr+dSrQ206jGBZdS05HUbNJ/njoc/PHRPUn8F8Z8h1K
E+D7YATCrOciybimmQr+N54Lwa6mwws2A3ZgI+Ht64+HPffqY2dhb86TFXh33r76ZkNuKDDHeofa
ID0YWfcViDpdfodZK13m78fDnXshTdYY3cJZh0levB0uqCvdIKOL4YA23qNDgiFNmnPlu/onq4zx
3mKCG0jaAgsNwBwe6NuhJNqnfz1LZ2r7H83vuTn67c9BMTe1JjWuKCnrW8eb9GfQwRSTekrxH1/u
uUmL+NLB+GYKrD0nsklMYWrqA72m+R5gzGgLqvkBS+zHo5y7qTzCuX2FwU/8bnL90Y2zBt9qrYyl
5/cqANyCVoQcB6RWWCs+HurcBVlArLBFUpUnyebtTU0GcK8jCIpd31fkeffFd8crvv//jXHyNYps
JQAaMEcMoa4mwB+Wlx0/HuLs5GD+GTwcpof7bnLI2OtroQDOsne9ClpdHESBGWqC2v8UaqwwVd5h
/69ps5Tg11GNmZ+taO9fPfQdNi0U3j+8hae9R8suW1MrZIWkBlOXKpSz7I2kuky1uNonpcxXH1/0
+2c360k8KdlHCVixJ+8enDfdG1GN7rJ8YIPijEc06u4nW4n3cxHfhAfcktIusMtZ2vxnZ1gGhprq
JIV4r4LZ9V2Ayym7S3iO0SdT8cxIXMQcSYtjDivvyTSRTRSh2/GKHUtbzqaluUBxd1/W8cPHt+3M
YzJwf+rYfefdEZbfN1fklFliytotyE0EkZc+Qw9exkkO/9o/fDySeP+NBQT4x1AnywU1KsfHkFvs
WhwbKyu3IMD3YPsW2ESRWnX59HW02Y/Z9D/qVWVR3dfryv+GCldb46AgZJ7u71Y0lNGy2qQAnkHa
PdheXB4UnCgS68Ppyk85B1pVbhJaRLeIc5Vap0LFCjlOOlz3RUsFm3jtdEmZjVB6J5o+uVAL3/XJ
x5wvOH09nRcAF+As+fhzlpAtpJkSGdYOPbZ6lFmuXxud92V0nOg5m2YM3pxeXqf+t5qYmI2bwBsA
GbN3sPFE4J+WRgXlSrRfM5+DEdaYZV5kX8oeUbZPYSkrkopIqp56YwSnxa8RORJUCTUd64l70GKt
XWLjtXb0tsmvU57AzZTEK0p47mVioWWIE4kVifV6JQPwM24AC4wrlNwtoXFunBr9hfSD/JOP1pm5
JiQ6BBQsmKWEezLX/KyD8lmP3JdYay47Q5p7nvqwC+I6JrzAN/vdx1Pu/YbHBNln4ayRGAjk6Yan
Kiz4Z2Qbw2lT1p56a7au0JBfOmaptr4XqMuQ0uu9Fcng4uORz7y+7OZ0xxFocd6fOepg7LSwdfId
Za7xqXN643tFv+ceEHX8+vFQZy4SgQerEbUO/j3dOtIX5bw5tvku62q6Ip1BE49OULPS4rzeO00S
ecuGBvu46AVF+48HP3Od7KtMLNc2JwN0Jm+nuosjiLJTnu8I74TQ3uf3wRAg9Yhh1P7TkbAo8z5B
muJ4Zc/pd3++VNSAmqAw4nQnPO9xHAntFB7BCXVqmv94mrLdQDCFMIrTh+6cXFPZFEUbdC3sLIPU
6smh8GrGN6gTnQ2Fp5///LLgN7C/gWKAnOPkixJEaQkzHlAXshpzp+EuKegh0tNpgA03n9zD9y+g
pZtsbdga2DS0Tz9fRLpirm4zrkyz7kNTe6wm72c8mPdB73yyB5nf5bcHGobiWOpwaaz59sl1EREb
jbmGEIOI8rVJrVQS1rdwU+BBU96BKkHe+/GdPD+iZCuKaJWX7vTzYpWuB+Yx2VVGd0hk+VyMxr1Z
J3gBATUswlZ8wpB/P/exDOm6+XvXwYgnM9JuOHcooJk7rW0PWOt2lpXcRI7+yTDvNzbzMBwNTehJ
3Mz5//9j/9t5+hBF/GjwVEK719yc8MOBL+LHd+/9KsIohs5mwxO6w77x7ShQFoc8jg0A1SYVLSo9
yzRuf7m5c4wrHImtNy3NsfhklRTvv5SMysLh2ngRWC1PRvWzSUmOfclO2iNVcJJi+NaBt79Cmqut
p5wmdgOASSzgo5LqAuAHTHGju1s1VME+pY+8IWr7noCd6otskwSkUcnmYN4WVHAML5DFOV+l6J1d
oBr7k9/+7IPxCMEjexPvxOmDQZIQpnQ2cHr0tGTjUcYHbaDO+fGDOTvL0FVSUpLCfbflzKyKz0hQ
kOmg3BSfa7fTE+Pec9Vnu5YzLyxxCOxtWYdg4p48Cpsg+rzEjr8j19lEyOKH+8HRh83HV3NuBYJJ
QxnO41DOvXs7zaZYFwOK/QTxUAOd1J1NJ3ar1k2TvnSx9c930ZwZkYnyybBgMpyeUD0VOR2Cq4Sz
o/9zvneE5hyz2n/8+KrOvTxA5x28g9RvxOk0HpoEUlTBy5NGtnebjAYtNt/+SbOl2NSB7f3o0zLe
Uy1sPvlUnVvzUMRa7KuhN7479FA6JRbV6pJdEIgblWvPUxxsyvihBErNcv3JaOcmPMcewWSfPZen
dzPlGl2nbBKsTWWyxXrmHnsRa6uPb+bv6I3TTwc30RV8jkxkzifrqmzFAL61SnYeyaEPUagXeHcQ
0fmx2aX05tz+KwDKAmeb6m6qMU9g+rnmNvTQdE5j6dBYjktM8Vg30t5Dj9ESW/7Jx8Y4e+ddTti8
mSZm1pPXpfYb3QbEwddmsGgTqOrZULJYoiprIOd4j+1AdYIQLJoYOdhTjOrNHhvE9xBFx0TgwKEE
k7mniiQXzgjAWIZcx8c38sy7Rk+bLSgMJoqLpx/E1OV3iAa221D9f5aToTY6fq3Cx6NUjM8fj3Xm
dhi/Ncb2XKhl1/32vRbGiGHXU2ztfeOnTsEBirz+3IzYk1yZx2tK5eqTHcaZlw73L/5gRtO5yJNp
0tXpSLRlweXF9lMYBdpSoNqhj1FPC1OM1deq7kndMvJu98+vFWMykY7sbMABnTx6S5PIDb0GSyD6
0MqBiOzU6ZFqfLAgReph9LBmfDziuSfJlo0yAH5qyVJ2cncduo2NVRU7TYeljZcTVQKZCse+ktku
czhIfzzemW8OF8geyuTDxmbx5NZmJJSGcGGK3dAFdC4wm630qqhWJorY/2QoqUsyltgweqcf0dK1
IpXlHNEMWeS3dlph8HKVcxG1hvHJ8nVujpq8ULMPYa70n8zRDkkcbqyKs0rW3rdh8QpK6D5teH5R
UB0JZFD/+HDEAobpQuCBp31y+gIaA7020Uz5DjsNGj+3/1K39aqkDvDJQGcWZkrqum2aVJ6xcczP
848tYjn1KMB8joBpYD+SiLv1pur+kylh8jNOVuU3Y5zMCWxGYDQtxkDQbywwQZeHBjPYF9E6/sJP
sclGgd4v7L4GQ+zEwdeCKCXEQvRqWw9gYg/YZl3nEZ1eIiSI5DCMNdzXFGaXqg+TZYVHIYNhmY+d
/w3CSL7NGsRZnG6h93cBJkzbo0mhD8OtbYATWcS0779MMkNslRsNXKWM+EK9q3zJAWoIbuJUZ3dY
YGPLk6i+CQc33GIoHPepjUSzM8PsqgNxToaeJP4qaZbc4QRuPnXTRYhQcIc4EXBOP5Vrvw1txMJJ
f1lYELL7CFLTx7f33NzkK+4azBOTPsXJ3HQwuKnRYW4iE36uBvWM6+3GMrUNSXxrX+uL/+C1Y8/N
Zo/yPQ2hk/EAjeaVGYz5TlXhXHO67kWy71X+yeb1fcnPolZKY4u9CWU6eTKMNSShWQ8y3yEiP5bl
nCTaez+q5CtN6CsEKbjyxfegzj85Mpnnx6VKyx3lcH26IZNlVmVlb1MTKcbpKRwwGWJ31o4YXfR0
jWaGM05lZ/5aJV21SiEH0tzOWcgr0e1tVP523Gt7U28xpRImtPQRhjLhyi39TjrYMn6xCTpd9ANS
wARKy0ria6T24k6rwPDvoA41S2+yK3iysUX8wFQG65jfZ6XS8hXPh3EbeynmxKGvNji6+N8z0gzD
RsVr0sfFQ2Xanz2Kc2u6g7MYzgZlBtOYb9kfa0SkN3aWJ12+09Uz2OQZXK1vEwNA8scz+dxa9Mc4
pxujruyytJAkFHg2fAhC0dsl7Mf1x4Oc+yA6JvgPmzwpw4H/8eZi9EqUcCvqfEfTyVuONlksungs
khBNfTN+Yjo7Oxj1Ss4sEnfb6bbXqVmM8pR3RQudjJPotO2scoMCFC014JqPr+zcQuBQ9udrgWXv
3eYXupPpxKioYC3XR9G4zpJs60dQvq8qQrMQOp/cSePcvJh73hxgkRC4p32aqQGw51ns0+IhDXF5
CePgTXW/F9TiV4WphTurrNSSlBXzS6T74Y5E5GYbFBFZMYGXbCToh68uliDsGT7Rd5/cj7O/Hgsi
ZSTqt+8AiP3gNxoYgWzXV+WrKYOHUHR3qYmO5OP7fnYcOIsYXRBtvNscNJ02hiV6vB0n0ZJqjnrO
R61fwbv55EN6bttKcQrRhj7/4Z68hyZmZ3Itpmyn8IyEDRLXPj/WhX2IPeMmLar7LJWfFCrOTeA/
hjzdsMYTwSOFDXoDyMs2aItXSf5G4DuHuug+OXOY5+YvJ1KaZGwfOQufbI5V78ECHNyMZUaM31VY
/upJmoD6ZHhLyrfBUis1uAmsyOsIMvo20IxZmVkj+iO54xEnfvjoV/AdWoFjAVcbPqNQ1XdE3UNG
zwHiZX7jbQa39x48m1Vz4QD5XoBSGUhAm0ubhfil9wI7C0E2Q6lDXm6vkeKUmM2L18jr+kU2mtG6
zUZxVyK65mMv7E9m07m7IGenLiUO5u1pAzZNy6bJ8SfMsJM9MbvGQunWo13aF9RMH1UEyv/j6Xvu
Ec/OLIQyLsXW09texkYwVmyGdlElNXRxbU0qHKfflUnUG1nmsyb94xHfRXuCWkUxg3Fd8LpwzDx5
0oFGpAGBwtnOySa5DPvWubNCA/yNOdoXwMfTh99guNhCOfnbLuCFKn3I2kmtCfCRWw1+RPjJbThz
39lszBZoiTHw3ZFXOqOXEWqS7hJJznMIJ/QqD9k2jnHRPMbwdnfoIl8+uRFnipioEqj6zKs2WFPx
9mMUDPYEJ503upl8pKwmuSwIUs1N49dzkoxDesIMwkztdC2DOlyO9GRwXljG6uNfxDyzhs2+8Bn6
zDHHOi3v60gjnExFGb7l2KQ1MvsaIjOdjmirc/uCO+PuVYwaGYsVcWApRWRDy+ijRgSM3PZmr2/G
0defQouNN6gL/YltcU6SBVMKx1SyQdRnb5Hkv46IsVmyu7XlxOEarbC1qolx24VO5a6HsHVXXnAh
isS8S8x8uOG1xYRGOvf0GHqtPKS6+01vx+STg/m566cDhgfdnTv0p4Ujym1x2iiT60+T4S5ElrYb
HNKHIkMLNx/f63NDIbxGa4Abnc/GyQaEplNVZfNnCXpNuCorb3bzDWVykGEaPH481u/ndnL04lgw
68MoYtJBPTn+55qTtn0WcTjogGQuFA1jzF4TrEkfZOIqJxfwwgBKeasGgB1CaMFRKBJRLDMtt2Wu
1/vfv9D/EvA+JeChL/nj2b0n4MFrf84pnf2LAL//+X//D1XZ+b/5G+BAPe4vncWCicNHwYDZ/m+A
A1WWv0An0E8C2E4pbYaN/zcJT4K7o+1JhRmSIxtQJsDfJDzL+sucY4wp/YKvY+di/BMSHkr8t6d8
HZo5my3+MekDUX08mdclkRbC98fwxi0hp5BykJEc0ofCXkIcTkYIp7zQZFQEYQxHxCyvApFqyxQK
/8/Gx+uycPFslktPn3mP4VQRT1Gwif0x1aSsZzmujYWVleNlAZI9fYwox1wWzaT/jM1gkAsD/wEi
Z5rA48yw6swtavHiKxoRV+xx8XbdgQypur+qS+e/2Du37baNbIv+yvkBZKBwxytAUiRFURIly5Jf
MGQrwv0OFAr4+jOhxKed+HTS/Z6Hzuh0W6aIS9Wuvdeaq9oyNyKEcSZChdhOJ79phG+FYoyAms7a
ifWlSYOu8TC4ZdWCdH7uvsjRwOFK2MnBkgr76kzR9SvqOnITPtZt34vg7qJ8gHJrOUl6Q+E0YZQc
3b1G7+Yg6zIj9SCtFE4Y7crIRhC/hv95qhQNaA0Lbwjtef2tCFX7rGxoLuaIRn0k8jjxRYr+cRGd
EKSiiGjYjOCBSWbCjAnPUlQGAnoq/T5coNtQM3Dnucr6MkLOM1L7iCm0v+ubKXOuJ+Ha37gi83Xe
+1nUPdJTXg5DZ2Hgv3a7WOVwdkXQWJOjmqvOI8t6a7A63NT4JlKrWGNe6K5WO3L5SinCyUqSwdzT
L8aTrEg/bOToXi+o5wnJCkVPL1RtpyQfMwhN7GKKc7Ioc+FLrMz0Qx1UPBABvfyA6MZ1G6CwtvUi
mZxd+h5HNolSmnpDat9k7z7hYu/sM8Zkno2KY6l4cInq2sHrccHSNpAOn5upGKGVlejwpzjHdEvK
HReqyyP2zwIkRErcjolgKb+Hi9Zt9RQ7HsaA6Zaes4RdlWY8luQNbWZCp0MNeeHRy/J6izF/2S0p
tpWVtC/ShjxyZ7RSQrQKY5OuCGmcZ0N89DyoaiyhXO3QwCq31yudoJKC6uZA+drtwOP0r7XRFN8M
5LQmrrLeIR6oJfBj8CKPVCz2WqI9McQee3OA+WzGxTEDgSb2VjV+STJLDuFSW/bd2lG2sc01Mc0Q
S7+OM6vckQ+sXUkT05rLx90UiFYA7Ap1X9WDYFPOoatYInJJ5vCmMUConF+v0Y6ksxg9AU25Ux3k
pEPRG6IMntVQWCfHy5YjEC3iVXBvb/IRsBCWop2nk1U4FvHZSQBLbkbLOaEf7umc5NEXkE4+3bVF
AgU0rW2OK/I4Crf5lPXLGZKEfb8+2beR6PWNq5uY4lpxs2TwAGEuDbjOcTmsHlK812ajv9fMCm5r
O4+f4yZdrrvWoq0m82LfF+SgzKkTX2WZzK+itKex2Db9mzHRRGyczn+ILY2CH4b9ycvdp8XQbysz
I+mXDL9Tvkj7BN4LaCIuHgjpNaahDEMTiY6m8YKlAmXsOC81GeSFbl6oa0fsP735rrkeiWsDV2OX
Lxhrx6H4xpnYD7uUs8ZGG+fWD3LpWA+NOQHfMFxZf7O8OX4kDw6PSZ139lcCztKrigRf/o5GOxRe
YYQmpumgHWVxmHSyD3NFCq+XZdk2kpnamVXs7ZVN+3RqKiKuRockpMGO8U+745BeCz8ZH0EoEzbD
9XnsVXvPY00uoDGf/AnSp51H/h5mSoO93mzdo9dpqQ/srvDe8O0ld37hpZBy6uoNPqmP6xJyFaZx
5qTbubb0YNbFIXKyy1B23oFAbLXJebofhFY3ZSCm2dj7oxmB5yVeR8cyPSub0F3XbdNzVsCUqkfd
/IJ3kxNVMpKxPSHJ3cBctl9sb/I3pmiWSw38NLTcbvpMzhouITOrb4yiQdoiXfVNUxXRn4Y5vMdk
d4W53QISKJL+SlmG+WyQcXu7CGiiEh/l3YxdZCeKeLgzuq65piuqr2bJJQ97uPrtrq77eIvFRH/1
OP9sLARulwy8x0DKZ0IqdjZqAf7D+B3Qhr6vZOW+mFS5GhKfDk4hS06YDLN0Ai9Opk0FUvqAjFYL
XE86N0YLi5k30txZsTA+xa3f4POxk2MNp+Suxce0GVodjt/sJ/OveBuHB7rWbRa2RpRsetwTQOoI
j8Ax0TqBENI4LLAqxtAy2l/LkmBaoWpw9LZR3zA6BIputt1pqerpvsBKTLHs37SSCVdAom4SHUzc
cjeJLqB/g7v8UvTSeMxoXdy4jTc/6JMAd6I5iX+xfAXp1RvUoVZRaoGdtVYvZqrfdrLJP5d+3X6O
vaq7I+EremryKL0eFe6kZPKWT1hR5y0D2OwKrMEM3QNXos6BO9lYfNs6hMqnD4eqWDAox+74icQH
fYYx01cbLSUBjBNyDdkw0e/a3iW5ygVPeaxQog+Ehk0zRIu5zMO0E8YWt5zJdRymZ0u5dmBLsoTJ
ziVYmzjc5ShS4XxDHKNrYR1V6V08gLNzMt3/PC92v9ethY3eq+CyBn3cpzsHqdbJTZvmMXIlFGvN
7kifiiM4k3h91WlsscD1DQON32Yx/xTHf1McI7LwOI7/H2frp+L4UE9/qIx//4HfK2Nf/4Uzm8vB
lbQgTlvfydDOLw6WVBpKYGhQGq6yv+9VsfmLTbHqrcIohCQfZ7DvVbFOVYxI0EPxgaR5/anvQU53
vx2syID6t94nxA1/qooZaGPtd3A/Mc3jhL/Oxn7onc/lMLBapN5Rb0vSBjIYoFNu5BfFeOuNJFGI
kvAaMbNgQcboOUf52TTL7iXLnL6Batprd8SV68yHm1neQUmLnvLFiKzrNlXqWzKkWXyoW5PY5wjD
M9m5rFC7UUT+NlKF+zTbw3RPRwf4QDeXBbwApgdvkgiuk2xH7ylRddYFSwGZl9JDGDOLF8lggzkd
Et9KD9KWxTZLzHakWeazhFSl6bzRxSt+rXS4mAiWoXAqSWOqtS45PstlM8omeh9MFmDieW+IGEso
aqs0A0hotq9WFMvPKmY7g4pL2CQbXUxZaLdt0Cn3rnGkX27UbBJVYccKpGQniJ1kMXl3S027r6ts
ItlS4q1E1BYdHLR7ThBjCiScvDatk5EwbWSUvwjYSbSJXhmgMN10on5rQ/p8EVTrKjS90rvqEWK7
gHmd4mEWSXI72uPBrkdMjulUxFf0Db0j7gR5pdcImzYLCR7gZWIyZ5YqKVwq9QTfUy2McWF8XwmC
26zaf5uFrkBkeR2mcTi947Xjd+S8RjkZTVGere5KhzTsunYoF5V/3UH2ZWo0O1VAVKp3tubaT3cR
CqeLdEtcEHNC7omm918TLfKG0E8Zk4QWZftDW0zDkWMkK5uhuDh+AaNCa6riFiy0q7MdLRm6whmK
d2y78pkZFiRrHM7eNeEn+Hwx1lPaRLHrH5Gzcq6IoZNuCzqQt1hpuzAl0hq+rQN63KJ+wbRJDORx
yBBpBk6i4jtvaN57/paRru3SEokM6uiduruwAnOijciKvgzfqo5NZx9R2j5FSEsO0qza7QK7wzw0
lSNfOX95d8gh5KZuKnsHWoABcGa25g6oDBkeKhXT7TL0cfYEPyxSEjCLl9bFVizaANJDyPSCmi+5
Kw1/FsUbd9eYiO8ou5Rrq0A+oxrX2TXr9Kw7HBnOMSegTSkw868Mk5fJnhxoGev27PEZUU8OXrE8
WL0CX16ZAjQtGy/DyIrYbA04eYDkkd40h/XjPFj0t8q85PWGDDGD/GioSQJwc9StPttYrzdl2A4i
2mVJPhPzQq5Fqnz6bLFZbgiTuDYGX9zUOs5WRQ4uh30cybp9Whriqme907d0vec9wFCu+6gURZa0
wLZXHtD4wKpaHcR8PTubvh/N0ARDuEuzZTgaZYcvgHH3wVT+dBpNQquntsyvWnscSfIrl/ba6dvx
yHG0vMyisqogrR37ysmq4aL5/f2S8GLmxDotnvlJaCwDhZe/eV1tbTKH5I06zfpHbTSKczEBpOsr
CKOpssVDZ+WsWl5JSo/fWz57f0YiaU6kSTbFXigN4pDlmN9xSnnyra4I44UXW6s5SQ7xxaEI3ZZ0
/UMCK6swS3XyU1UPV7tbnJKIe2e92vX0iMQn2ehy9g8kqCxb8GDyyjPwcTirjp3lKd/OEE8PLvYQ
pEQ+VPLY6scbmO36tlXE+sylvXw2C8t6dktoLAndhUChvjpSSbuPKL3H62ZyClx/cc+a4sLVp+1p
R9o3fVE17PQ8Xm4BnXHlqji7I7uy+JXwFG9fo0zYjxzQTpPQ8EbGfax2kbGMIZwBsFA9ZDwIHO2Z
LMf0yu1K7zonv5V524wBJZUQhssFxnoL3aiXYPNMLgqUuyTfRotZFSEBpFxtw8x4UT3N97+l6cwm
4pmSMXSqBgVjXyOxxU7626z3pjepg5WSVb5c0dDVtzpQkk1mueOu673yucXzf5cMMbjtmNv/nHn2
zrBH7WzTLLklky/dzPjiH7GjFu/9bA0vroitB7dV1X3bJvF2Fq2+KyiMbuQyeIdMt8ieL3It39Ix
AiKGsHt8SC2zPnpJb76aPY803VBOWUbLSFA0/V6Bf7vtezunPoSx3JfT/BCL0vEY04j0DJlhOOl+
JE+9XXCuTuwslFmfb6CKsWQW8S1c32yfRlp6p+Wj63H28twQZHi8MbPBMFYA+wK0kgDgMs/Kc2oU
0acEqFASlI3df5npluTBosn0ZMi83/cEEBBsItRXkopyYObN8gi2xiAzJXM73L24uYh47T+18WSc
liSaTtDigY4Ujr5K19rkYjujeDBiaeyWGnHhDAttDh2owp8bTqh35gLbKulrEAgsTO2eHV29Jnlb
PJqJ5fYc7QTtk8nMQwTeS5jxVB7tbrgfPijd8W/Ibr11yJINZswi4LznD7Z3rdwu/WzZRoQ6aaid
kZ0oX3HgywcZvFoh4aMAF74e38pts0LEvYFjCOiqKuw+GOMoRGHydSt6PE7m8WqCRj4p1V5BCou3
PKQR3Byg5eOKLzdXkDmH+uMYa82mXSHn/zSP/xP2L77rdWDz7+vj86/y9e0PFfLvP/K9dyzoHeO/
R1FGqBxaLErh36tksc77vpfFBs1i1ySN0rA+WMAUs99jU4j+pMOLEHod3WFj/K/KYkgDfyqLgcSv
H8NUHt6vAWHhj2VxMlhKMuU0b9yop0qFS0kXQWiwypdC38xJ2bZMYOujI/xWUGK1cqsvyCYmxoZX
AFbaE+FWo/EMMSc/1yREEKWg6HiFRtMqezNSLz6Z0pLPQ152myHGIkABbajQlx5vZ4OpD85iUsmr
cZrFZTT7+qWSkbxdOj+CqQG5hb7Y0rkLHLtu2qUlLgqXPDPwnTmYFpdn/crx+RWDJslUDsqnpoOh
zaa6s+bZRTqs4ELtGbUt8DDyTP+ajcUKL5zz/K11tfY2jWFwBNNUqlswbwQPkYvHdy+bclWoqTR3
D/XcWbQcxUgjtqdbDSy3txvjOHogLNvEBpUWQ8KA+VrOSjt6/II1CKxFQ3zWliXRbASo3/tWFl+W
LEfxTD3WZIRfb6ak5NAb9TV5Lojt9kBjK9CQJHhS/LJz3IHtzzmJW50amhszNz4NTTO4C6eXSK+H
dg+oMh2vysiITffKAwCHGbFL9UUH/lF2lR7mwB/PxFCVCKRojWgHqxf1SBMJ5AlQEE5lYKy2qVdo
hfqMksTqzYvMQY1RKoom8EA4SEB3rbT8FTaXwolt6riDperRmA/GVakZh7aWZBH9w1mDr1kLmKY2
Yzy64bTO3OHU65pMNnFLzVfv9X4S0bXRkVeORbSX64PjogtUmb3sNAVegLxwZyrkcRjGscF5OZfZ
YHZB1/dyWsogn4ypF88xjX5jeVEpwp7ubWA9L8Fv5stSRPf/LHj/2YInHMZLf7XgTf/zUnf5H8Zl
5scP/b7kueIXVim8eN6qW2Oy/a/GgOv/4hINBTkNkcE6FGOZ+74CfiQcr5ALB4E++kYmaf9qDKz8
EvsDz2IDMrH/m8bAT0NgG6Ebx0sSo4iC/UkBIaTTSl2P64P0tDzlZYntW7ObmvOH8uKHS/N7U+LH
rOF1Lf3DDJjPwqCNZmid7P+kJZa8BEvriergmhOZOXIW52w0/aeZK3BqkX5s//rzfpIp2eix2SXI
p0FQ/JPIvdMw1jaezueVIqdjzuEnYkFbxHlQlnmohsgxt6byxCMOauNvNFI/yThsZm7IGFC0EF1A
T+iPG0vLMZmAwq6iRToMbygUeicohPROs1jUBdyU/xRBGvmbr/z/XGLs2vAKHLazn/XhA+rLbvLc
8tCVRDiDohveJIk1S+CnnbqLdZj2f32Nf/pA9IvYIniIHJ/i4M/7Z6ZrqjH6zt/TEqivXZZENs2B
Oalnal/MSDovf/15P5tWQP0zfAY0RcMMhcyfprsAv9l/OXjvgWGi10O53Ru3y0LfOvAmqyrDmZST
s1dgMXRJSrq00q6eqqZxpzBxciBfsdu7l2E2oFd20h5l0DRJD2TZV8+z8XdhwbT//vzQu1QwBu8+
DlI6b39WWYDC8uKMmn1vu6hqHjWEWtF1HxckzcR1C820jcV0FHXCkSYAuSIeeQdnjrxFtzf0xHGO
ae+ZgFIb+zU2+84JcILyLBFvU1+XiyfOKgXUd5S6UZRbQu3FuTR0rkObAzTdUKLE5FV3qYGi3Fi8
XWMrcdY6V+u2o6vX1402q4sAtnwXpT6ZoEuHzu6rJymiya9a4D96eWtk151pqzuHVcKBIi1zf5/p
UvucFYkfXdrO6Hjkoqw1qwDAqRbXgbEkQqB2RLwSB4Khj7oZLF9a9/DppxN8uyKltZ6hj0PVaQQf
CwGdQd5TJXvSLSf2fj9vOy8k36Z5GTOjeVk63TzghhvaUEnZvOCWknd639dl6LfkVa7RpP42E539
6nW6utRdIQwC66LmxUwGddFaDfv6QPJ3uqT2K4dwozqQ06JenHowiPe1BMPbPrLVZbQ6vikwZgZD
CHJagp/S6MnIcmLYR4Ymr8XIdfQWgjhxmojH0eemLV7rP8GQt18dzVGXNO79bWtOtrmj3zN4oa+0
pAl6kmsvvz2rSRabY5iY6TTepLnq34qsBoLMWal5MYCl9lf9JIsl1DALJEeYEml5yMlYJ/QUVZs3
bgfLSD4ncvKfvIb1dMMAEE5XSafBCUhusV7r3mteQJ3z8jOJPvlz5z81xDTHNGtSngyVN1poxaq+
7iCokazZ1OpuRHdACrxDXnPI2928KGqpEm52vrQ7SeFJozQB/DyioIDB2KzfdQKqRpuvRh6wXn8L
ghi6AQ8FGyTYDenBSR+2la+fP/7MEBFfVoLAZ91Ykr3Gd71P3EFuptj3d2Pb8wAzxfcAquVTg6AV
zvy1oPnQhLKfSFttledf8LUJxtMDcqoxGAoGfOehpV0N75ecTvWAwkJf0z+ZGsldwbQ4iExtnWcX
qdAPkxhcQLREEVbJse+HVLua9TGbNi26wOjS0ADEcg2WDr9uAoLzZNAofMEgQP9iJncBPGy/pHfT
rBkTheMa80nSubzqjaSagkXP6wAqOx1RPU+Z3Uib69w/NmtsqFoj9SKImDvfLMJ2FZpMHxGjXmae
bZKBQ6AP+whEEHEQtXp0yrEOkwZEsGNo89mycyfsYcM8IxlvgWLMTjDMStwyLRsuU9JSxA+RtL/Q
EERPksDNNMPYT9W1dDU83l5Nzi4Gt7oI9Ho5e90Yv7U9y6ZTpu6xShPnjF7cjwLimueTqKaSG660
vmbkHjMhbpbhzU8TMlZ7jbP3hofbP1oRaaYb35I9IhjXjZ7Mqh+qjdCsT0OCsy3t2tdKuBlzV/zU
IOtNlmw8Fzx0nS55pOac3NpE8C8B67K6sM3xLNM1SNK9o0Xs0suaVdsPzYuNUfEJzNmYIdbxynXU
JtVlUUn0pBJqi8YSzcvc56oIoEq+qtqLnzLbYcEk7PcRGHqGknLhxfJn2zxEOnm0KTOTg9esjEnf
j6oN22j96NjldkmzatPzNQgfN0vPhla4MLJDdC6+lJ2mIY5NrNE7MCxZTBKdm56xeCfITmIYY35d
YmmTal3lx8JvotOkNfEdcOwEkYn/6ILffCqG7nUu1br6p+KpL/1xk41cJ1IUWedt0uFBfzbGl1GL
SIwm902/afzJfUBplbubVE4H2xw1uTGnVoS8ly4nr7rzdn5lVLdqxIm6WyzjqUzILalVj7xdlgyH
rdlo4RcWli2D0oyqc+Vq1tdCmPz5hh2r+2QnvhF99b0p7YK2baJ6t3iA8ANCIEcLhnGunTgPjVy6
MmqChbH/8wy/YJ9alQeL2dQ3GV+JpnjD/H82ov6lVh61SDPY3smcUoblQnJbW9/vtinpYywWVhF3
Z5yJM8fwzDtDnfSfurImv3tN9n3Ti8znxM0gNACszkPTEhVx6WP4srFaQ8d5lEmFjJNanIEssJa2
jsGanpE19iQNfhtnSPxTP3FrwqLwWQdJeeF3cj30zGnDCXWdoPAIKjP2T07RpOUmNnLW+06C70ok
66CE+owqli7FyW+QjmUehtQgYzMhA9QlagAUK++SDYDryp3Zx+uODzajxXpdmDSM4ccS6CZrVIEL
PplHf9KL5G6YKjhJYzNZp2kcdfIm7YWm16D1bxVU8SYQZscTYSyt/crZWd1B7WadLrGMdpu5RXQA
1hNR6TGlheFc/fZricruiqsWXrNzjDSN7csl1e26LbpuL+E73w1kWTyWiB2YYRTVfDQmg+k4KpPS
UjfCgXgX6p1fv0xGS1y1weyKm1U2fNdJLnxk1aWzC62oKXp2C2ewaoJLE7zPRTB5OokKYaws5zjm
PSqXtLXnh0ir7RcnESysc0cI59R0KgVLOGY9W4aIHyd3AQVe64VzshbcyBy1XfFQ1Br57GOivQ9d
C1p0nHwIarzFgkBs138Coc1jQXo0O3mLmenR7Fq2p7hTVb7rXAvga6zS9Yq2NXe8sFEChCNgUTbM
jqXqIVrvKCnb3Kax5Ikrem6jJlpODYRVM/yA/onyf1t49HyegKvjRuE6UVo+OGaqjQ8STicxLumU
xIl3KXJmvmxVjU+3lq2xndPdDGQ8Fp8yj2o5vlLTYAfogNUFhq5NrJEV5WFUlOlmmFC8T85sXJWa
Tw3iEjwOVLpLzmYJyiLVknnLf+hNIaw8FtnS3HD72wug8+SQy0R7VpqfHolriALZJ2w9qMr3MVNq
MlddbYcY1+Z7tM6mwg+Dr9O/tuY+Clt6NYQVpBuzi8ed0GOx6RZRMhFV7aGW9JjjoRCXymKJQdqG
zTCTXRqInIpkcMr8XUstlFKyjsiGrYnoG1pZb3gDp5BV4b0iWlcr5ltfWdOB55rCYGz1W39o9Fu7
JKFQMo9w+rncq9Fut9TG0YNyRuIM2UQ3WZtMW2VZt5Y+WDfKGKt77jb7MuH1R3Y+8ovKHK2LZqLY
Kp1t7Bc3Iza2AAfQfKvPTfyp0ZzxpasN81zLMqtDwHEUkPSRC/pOG0femaW4UPmRcYA05x1hk300
6d/hwGSil+HBq9zJiqAGZ8uvyEm5IdbIK7yzbXNKNiXWvJV9o8km1NiBewjqxHGwHumsEOxXrIYD
rbGxNbSDY85tc9PnBQ8p01z/lDodT+QiV7cDQ/Okv5vzKUtDSdm9+etj1HpK+sNRHPcOBw6bxgLu
859oD4s0Mp8dr9k39kfRj5LUCLq18P3rz/np9IOWHYbfmnNGw5aD2x9PwSD8hzGrh2ZfECNI3izq
ice277QiAKZJMpa1Hl0+lsO//tyfjv58Lupk1MScTH9mdHAkL1BpqWZPyJTzOmglVNSeTKHd5Cas
X3VZzYz2EtZiBElUuX/96X/SWgAp9VBHcyrmBeeX+LP3nNRSuifCwdZvg38NFoajj9666mZuz2rP
ZIt/6k3HsWStvOFSsrh//Ar/SHj+RsLj4kf74Wb9pOCBS139+m1Iv43Djz27337sXy07OlSY6FzD
hNbprbah7xGF5i8wPXiy2Mc/+nk/tOwYWtgWinNgOvwS/JcfW3Y+jwIkSRt/DRbM/07h/tEz+MPb
Sy3K88VzgURa19fJyY9aHtuYHaCwqdzXFQu0kaSkWZELGtrD8IyK/CvbbkaTGpdSNSo/zJHwBErN
pIWJvAn1wXv0pJcf0XrnN8RrnaTHIulqztloOR0VusYpPiPzZh5JhwMqsOwss9Q5FzVE4HDGJWoU
Axybmx9iYrrHOaRv9CQiBsLy8q1oXU5Vgs/UYl2Gmaj4TL2lGsz7Z1n4j6OdsnmQgb42AL46WqOT
JcAfzwWeHTKYukMju2fBSxGS+2kG2cK0uIzcJ5bkCzEgXwmrWZsHzTPBFe91PJCiAiI3ZM5zLxJ4
S0bF9wEsTUhU1z47IvODoSMJa/o4/MW9QYpvpW+k5pIz4BHVNgzbCL04MopoGw+lyTknfzdyTQWO
w6Wsva6HHsFfWkgugZXHn/gKXAbdg1NO0FBEhNZq9GOtbixtm0QGBVRi1PvMwsSGvLTYOK3D/5tb
95MHK2j9yYx9JEh9zjALFVcA6xbheGEOW3sg6gZc0r2PDhwNDB9ZxIt9bVvks1STaWzHll/IbJyc
TJv4E/J5pDMubQ34E++44ut9a3ZGaEdzjshrZgrhF/G3qNDw8HX+Iy6NYcvcvgl7gO+IU4jUQonj
BbUu4Sxmfv9IRnd+an0yCRqNaIhmAa48EVQUmD0fOtnuwRPa48dDgi6Hnp8F0LJxeQ6QNd2XklCn
TvcfJw8znUGVH5a6fS9Tfqk4y60Dp3B/JzKEEZxE1dH10aHguuYpGvizeKPOKcF+m7buyXmUSUbI
oKO4TDxYY0ESX2nbZ57nd/LIzYAxoReQJvGVRjf3fuHfMnayQAqt2kyD14donfmZkqvUCxqUdIUX
ohcBCXZ99/xxv0vko4EseKyovAhkS3hkXL/j1iMooMnoFUddxO+85DzVDn/WS3g6abSaQb2+CzGz
9E9Fwr8iT/8KSoD7Tz5EgDyVtGgul2u5j/PCnZ9a3hPXJbFq8srlJnF5O3y3f3Yp8EPH5Q57Iw/T
Gu30cTE4bNNp0PijTV5+LWuSLyPdbY+F0dtb6sUmLHLid+bKF5eyB9hjYK4gF2OWocmobEdstLHt
8pqBHkqYDX1Sfoc46a+9XsNJC/zxhGgvRRVEznXu8lLOk3lKp4xSZ6x5yir+TzVV+Y1n8KKStakT
FIQVI5/jYqvznuiFTO9lYp8/Xi/y2Za9LkaDSq3wsId4KNOoAQK95HYTzJ4fqYaqK6WbZL4QbLyR
OSCkj3urlXx9LapODi0ylhAeAXhefkhp1XDe5P4tLqFpddP5V31soajBaLxzzKTYTBqP88cDsD7h
vOLki2HaJKrHZ9TK+23hddh/3OZhBDs6dDxGKgfIKjMRvTapre3thK+60KIjr0qgEvNNVi87/cpx
ilsgcgTe/H7QlFhXNN7m0hz8kJQSwke7sUKpq6uzrXAXTtlXLU5XfdVUnZAa5cTw8EaMi67tY5v3
tF5scUIm5u9cEPSrlrE6aT0q8w9cnJuVrxVWJA43aHmUdYUhrw/otPOXiUmGTCid0B10c0M+TR+0
9N8Pk4PK30WCv1Fpqe85TphbrYhZFOH94gbi1mlu7l9Fo3GfmL53tYhqvmoYUW4bCKNYo/jakeRX
mEbE+7wi9R7tGv+gkvptbTJ8ZWw/XloJkizUYtLFxJDc2R2PRGdb98aczVcOZPuAcJx12yFwfib4
e9c7BFfnNWPjhKzsk3IsdR7d/N2nkbVleMknr9eauMF8w0kiuRsF99WqnHxLHxEKqGezBFqwKNxC
i+4MsZARVHO69qL2vXX5nznEb3npOe2lrCcW8TM70XXfPF2zt5Um4rBu3aeyRgKXawnN5fHs1kOG
MpD8zTkFgUEjBOD4hrOGvjXyqdaDSnFW2HC8/JLbRSkDpjyWswU11JPRvXTZV4MCcyOwAdthqhuP
NlpDMiGmJruZ4348ppPOLTT1iCNYFAuMGhnRZDQU0+EuiS1n1dngBHDRPCmZAYkZENfNBKdtFytp
ROi0rXZsovFVG+r6DWf5NyvV6zGITZW/e62pLRx2tWXpQ16MiaC9rt75Za7AC3ZkmoRNxoG1zCyp
cfwwOIQJL7rxp3rh9GdWU39GAue5h8q3eoz8GFu1ZxD+MkwAhxanKPHJo+tooJNIOufYJWz6wfM2
Nsigu1Qj5UPiOo8/lGL/z4Dwp6rdXQdXACPguVA7/9mFXPiasVh1N+5diLNX3ZK8pzmbi1l5j2NH
0Jg98NZZzEP+5jT00xBr/VwLXiAtM3Qn+p/qKR/X7cwZdNwTJLgudpQQZpq/IfJHs9nk73/9LX8a
ua6fBvcDcQvBRz9hKsHNa1a6VOO+mHlA1krAR6+8jTW8R/8cAv6TsT3X1+Ae//ux/afhNfmx/P/9
B76rlHTMqrbOIU7/oLOs9fd3ldIqYOLADNAG7aunr6zx7yN76n9M+4j5ueHf1Uru6nrVYYpRqDMF
Nv6rWf3HbPOHup8TNDIl9FNkCDDQ/skcXtO3SurZm2/8atHwDLHYzPMOqQjN8JKJdq7Irw1lHDfX
vW31b2Ke0yuVMtub26rbd+3EYXMd8GTjyIg2FeqSzLN9Vzai16lkCpVGhNphoh9JCkRlbkXTRXNn
hSRnRLDkW5+SSPllsx9LIwuceJJUR+QQa7d+aRHkU0N8oazCqVh772aDzWfcT8zJlTxgrRGo9CJX
aRmTLK+VD43kIj9oVe2um1BiWNsYDdByzbW0zFsPeXWo87FJEDc60vrSiAmHsZZ5uHSlhQBqKtJz
VJbJVesaixlORE8TPWQQRzug3uVL1ZtiGbWvaIzSR49SvA2bMsnuyW9EAdC1h8VO411Ss8aiWsBo
25dRFqQ5ekFEk2ZIRCZ8iNBXi2tUR1LIgUzFAQgt9sFp0mV7bfwmK8pWiVES54iL1FRPmBJzLZ4f
NCCa6JD0OIdoGVmNbbhXBu7U8Ur+pl2ivxYJGuplTrqdujiFnnY3jerr/2XvzLbjRNI8/irzAtQJ
drjNPZVSWpJlWfINRyXb7FsAAcHTz4901YwtV9vTc93V57irZEkkEPHFt/yXirdQIpFRquN/IsL/
JSKAsFl0Wv91RLhP6s9f/uvYFS/V5+8jw18/+L+dAXCKtMxsCmzq+O/wiwvOh0k1PhF/o3y+iwss
+MVbBJVT4RED/g4PjvmH6bgXDv2/GRq+nVHfxYZLzwnpPJvPwOeyF8DQ9z2Bln6tLMMQfUUfjmIG
VeM9SNw+3TJnAnpvuU9jqdRNYcAozwZK59g1jmL0z1Y9FPm6nJN803ROeReqsrqFn/FIkztOqUjb
bFc7yLCwlfD6Nf2CZrLh7zKNz17Q+eemgNqAh9NtRgP+BTvVG7BrN7Yx7iN8yze9dEP2KkM6KChU
RDL9OoghPZc8x3XrN0w8qrolvQ3m1eRaTGHEfKpDceuZHdm2HF/qacSLHRtP7YBIZJbyFafCfFMi
/rYo5Jx9e9qPKZ4DEGy+hnl1M5rqPsLEEIm/YedY+Q2U2Vsn0ycR810yM1ZTkr7opq83dTu/uj3D
OWW+ogz71GLoWhcRzgplYqPi4xzQyfTADjHKr7toXiEIfjZ7+ylXxYsvZhMRrfFeyPxmeQJ9SXLv
5MXXrKmMdQd7emcXut7YJZi+IYbnokb1gEflfVBN3hoFWbzlivB1jEjNTQz3cDc75YNVH2cQ3Wtj
7HgwQqwdN72ykoG+Rc4wONH3Y+M8JTal1FS8yDZ7oaA4M3Fj/oGv8NbhhkaH1kivb52Cd6Xtfgfb
s8WqFa9iPN9XU59AHbFIfK2aB2UlkiwVOPeKvhNqennYr5kp1qe+SUn6jOVZJuXLYDIlExon+35k
QrNcq3H4BqOdb8dO3PbWuB8SIngQl2tDiVPj1wZdj+SrXfBtrpne5Pl0sng5hwDHx1WGcSmkcf04
Rz2WVb1XwF+3jU3ecSGVBtAgQme+lm52hQreo3TaaJW40wPtBLhZ1Yg4G3an6Pa/VIAgtoU1vQb1
fFIWlU+WyBTcpv+UTuJPEuZ34ZiSVo/mTlv9YXYHeQCq+8A07YASZM9CtQ9xyTsyBAYiea/wYx7m
k4fjPOGe9xli88XRxUqYZiw/Wotyv+nEI02419Ae+1U5yYruLi5Nvnpo5fDgTMXXEle6NdRppBLK
6cGOzASn2b7ZFVYNY9czkrUJPGZ9ee5mhaFz6DzVbZXt0Mw4N67j7/rl57hP1Fl8liJu0akvFxIO
y9Ewp3NjYfuYRail+FmiN9KI1J0N12pTTDGsndZx16S36tD6WqEp7qpjB5HhOCnDeJeDO9q2c1O+
q4xG74DlqKsSAMHaMgr7tTdhIiiJB32QN9QxUw27biNpVWSbkGJ9Qzk+vkR+DcU4buC87DPESR/z
Knosv5VPDlUtoxOy6iQ6O1X+SVKSrxnMI7Hj4eZjp5um13LbOlPCrIl+PicwmrhXwVKf0Q85FxRs
1VK5Qbl9rJdarhtcd6sG9wUokXytKpBclbFo+HjtKvDxYW7m0NuVaTlsLF1Ht2aPNEVMJ4G2nvVa
m3BlOrQVV4kSa2+yzJ3t17w3zRYYZpZhG5mgh+m+Mmjyhz2kkAhwgv+0dEgHqx2PkZJfjVGeHC//
jYL5T5XIoqoCDpM+skfG+HZykAJHBoGS1wfKNhKxAdW6iNwidVt8U0zv25DgX7JCf6pEuBqWeOD2
wEmiovm27nHGofK0Xx3gR9abysyvLPzUEScgoH93mP5fKjuqOeRYaH7Trv5ZTGz0/cnOUPo5WH3+
EkZEwyUcZxD01zaIq/rIv4ndr6/58xSGay6+JXhFYEb9Vlw5tquQZnBUHXTvJlu3Uw/AD4q1YTuH
0XCL9XK/8LJOsiO6/frSFzbtj6fxhVAAApTxLdi/pdL9jm3LfGecMx0sOr3S3mR1GdzqCJYa4eKU
1Vl+wDLydaTw36Gqra4y1bFvUQNZyUS/JsgpxNV8ohDn1MUaOAxLUAYDsi/BeBo9wnfgoVCTO6zV
OrupPLkrXXU/lfGjcBN6I5NzHgC0r6caeTrXrZvnGOjmmjmT/lZi/jtLCOqNQB7Yw9nkJ9E2q0hD
MDVOdUisbufU4hY/4dtylr91UHtD1CC/QfPYBPnpu9CrcYn58YmGoxlM/CVrNSycY4eErjZTZysK
gnDlhRmtl/ymh6J1Vyh9S3esvEtizlBnjr+2iri8pCpZTgKBDMyJYjtahePwYITe2ZZqnwSEexe0
BwQKWPvtZE1PMYOWfRlbzYLXQlJAyO6+yiecdzn2Byt1rvo0KKGC9JAdqvRrlLreqsrpl8kpqPcU
Ol+jen4MmKRDGeXwbuxDot1DklR0jEtsXO1mOuW+Uaxh7t76mu4igH5zB1ruk3RzvfZNcqxfL81/
iDC0QTH3XXDYFvTyH5/j7Bt16xg2sn6jeUknJiIbXA5vZYz24dfXIsN+M2UGp44VJW+LARsM5R+v
JS2d+oWD6qibq3unS6+wffpNwLzspDc7jV4KuNrlz5/xwKDQ8r4QojrUoaLTmOIAD/HkdYn06Wzj
jyujq9xyDvSWzmMUJlu/KvC4iD52WfZn4CEBQpUlgY1k9kFlHOJJSHRqdHlj0vCfvRHFB0yED4UN
Vzpjyg9wbu6ui9TbqqD5EPR8md5rfHR0qteASkaUMQAgtHg97ywJzdQOW2sPc6ZfCSv96lYsQSyn
b9SUX+VurNeBl5GgQi6HrUrrGbjbWon+vq6sZOvY82+ENJ1/CPq8CxTYGKMgtf1WNrmymn6qdVkd
TNjVK0VtvE6hFK4sI+eeE55ASrq1KXRwLl3QLFEnkdoxy3d9xlqO8moLPGLYjdE8Avmgxh4S8TRm
8NLprc2Lxsw5GtB8HSL3DIAs24A/MtZNPdYb3CofkUx6nTuxSv30/WSTHYYtNyyZReSJeNQkYqsm
Spq9XYz7sBnvY2iLq0yyPh18iVedp8ZVaEBxKqMi3Fvu/Bg2Ut38euH+wybhzFj+uYifX9Tsvgvf
Y9yCrxqhWY9BtSHFmVb+yMdxgJlGze98tkwTSsnbfRJwChPWgIqjOvpmT7aOrW2UfBDMtbpqy+QU
mdAou4o4qUKT9zPXLMlZUyApizAF4fspjYsbLycBHOrIW9VVCOwIb7Jt6MEPAkvXryod/Nnl5rWh
gndFWHbrJCTbn6raZnLYvTL0u58KfSr95TBmmcV2/hKNS5ZK2z6bxU07QMqdGAiRrm5VnwW7nld6
KS9nZ7I3qcs3hgvO0ej5iWZUO9rV/aqY++Q4AYO7FEFRNdVM4XI0U4bxIe0pJAMct9ZzS6nnzuOD
7GNkfCBmMwJ4YFZ42xopmBuyNdMfNmmV683yL0bJV+ATsCCbQe1Mh0b5so26yYU+NT548VJAuLnB
fgLSXLRkSyLKbiAJMBhp+G5puE9t5rLF+qi9hoD9CjNjMw484KxIb1KbmiXEp2jtFM5Tlqj7kbbh
2q7dAxSKK0NlVzNsQKjybOC+L64oiuGdcbKksWJhsju8sb8pTPdT0o3VVW66Z4WIlY1d3HopjKYF
vjq2sj4FZPZF7zxZQOd+cx57/7C9yXUWK6KF2YNR7o8xtwA22cKqRMnT169Vp+47wbmnKLMil229
5F+XUruG6L/rQzK9y56vkn6nx25ctRk/Bgxsk/d4XoR5yLRP2j7IQmwbGLXigjUN+lAsYxCV5uXS
kkvx4mTA3BpFeMNsLtnMgHKxOwRpWRHLcedDJc0gxmS9flQ26ZaQNtNOkeLyF/dwswMy65jCkPMw
sWteCBpgRz9DO0oRQfEBvZcBJSmW3zdqGO4dFyRVXXjTNpW5vWnH+QSk9SGLSggVpgFZvdavXjc3
O9n09z7VwSFPvbPiEKHIHB5sWqJLNt/7f5+v/wHe/AZ4Q0qGcOMvOmwfX7oE4YG+rr7vr/31Y393
3k3vD0IusC2cPAHLLO31vzvvlvMHAvwLHGfpoP3dXFtkJTn8F+6Rx2G2iEH+zZNz/3BhD9tU5Zbv
ICf7b4FuftxWTrCYIpnhwlg2aeH9ROea67kdjG7wwDYU5byu0mm4k4RZD22Xtvv03YP5bbV0uRgn
z1ImhVin4gX74x6OXUbnPtTku8TQzTNaLtaDRnHgkUC8dHgsQT4P5+0lVJn8Tcq2hIf/Taf+ujTd
RaYfzKh4qD9eOjVyc+pr07mb4RQ/V6E0wq3SI0B8HwGABzuYALR1QoIKphsGpO/Xd/7jwbtcHvV2
i9QUvBQv7u3lLTuNqzAr7LuiXOiIgaFARIp+mJurlMlluprKIPiN08IbB7e/LspSAdBFFeO/HTtW
TRUNcQOQCQS39VAxoDxapQfVBTF32DILWt1J7QW+aA7IIQNp7D97DZyBwgDiv26BYu0bP86mQ2fI
ONrO6Nq+QGHr2nXkKmGe0CGCm5PONbhHaANlsplwVLJ/gzr8EWv57TYwFKCQoxpbpkQ/vrpgDOwB
gxAwUGh9POYDZdJUoEa6C7rJfKD/Vp+mhWLx6zf2Y5X911XJJxl/L73t8M2C8QzhZ5MrzbtswfJX
BqJErV8lX0WG1t+F6+g6jXl2/TCZvyFgf339nzemj8MPvoIerXcRvN0rKgwr1Bwn8+4b5WrZMDoE
1h6r1vyNMPybPO1yr5hOsLMCdLmpQ9+crZH2EUwRg3mH2ypssiYBWK5SE2hvZNvd5yl3nBclvGV3
CngCAMPZLEbmkwrlaB3++zdOw59oyTzM/mnVWqgChq2IxN3Qt2wSx4+K+trqS6HQf8nD/8cmWZTN
2Jf8z/+plgPnIFLDVtYdUPlgU+kE9syFN3ZhEZYyA9WlOogFbcoqD0Hln0sVTjH6tKZBTZTN9cnw
YOnErYuWUS6s4BrnElgHPYdxkijYRJXO2GUuvfEREWp08Ha/fmSX9tmP0Q1XBN6fYOyCl+7bRDsr
4mgIdGjeRRFgjN3sQ4K4rJupL5tnKWmzFAxVn6nRwusLJyJOZ5oIGDi2B2pCYLtpjl3ifkZSSm5M
mENIEME0/PXn/IcoCEYAOThBg5EB0ZudbABtVzj3mHcu5Tp0wAUkDImmeTYFNCioG79b2csJ+kPY
X4TfLy0WkNoiMN9esexjKxO57u5GuCsnty/dlyiclj9sGDGDQE0COQTIJ1EagZ8GX4qW2jjq8H06
5ODX7Ur3n+0aNmQmiADAo5rn1HYInMuauDyijlMD1ch0od8ovz5dWN8GfIGjhbTaGeWu31lzfmuz
ff++OawF79lm5aLw770lC89BHqL0qeO7eklDw0bPcpP5RvauZSzTHyoFdRIlG4UIh+VCMFqnqoyS
XZjEaQYOlsH+Wk8NA+3MQvej7P2dmmNj0YjvBpMGIno+4NXcaN4Iew7BdCejAcegjPuN8OtarkY0
0yBfhH4CgNQS7Ax0XZFsxQQFv+wMsoCD9tEdvl0JgLwyu7bKoD6rLPLbTVBL6k266saTqf38nVnr
4lXknblB7Ecys9HzjLzbpJLPetHcuup1Um3SnvP7SoRY8a5aO0PXUyTwY6cEMOfKqcGYuD4Y3hXE
HKN5HKoCwqMd+f77kEJckP7HuUfCrVpYYW6MD12IDJRce70V/EmCDx+3KjvcTmdmINYK+pUjjxbU
FuMYwYK/tuIBLHujwMR5Yfhej8oc1r6jYnlHf8l0aKH0lbtuOwsvVFgPTXOL3HYh11PoJNEmyMAy
xMnAsQsW8eRrZLpXTGDg0ZLgY0BU2OHWN3tYPCXMzJcudEgTqoBoQwpIIFYLGbVLNT+m/Q56UmQz
uaENjA7chPWyv6ju5gMns5mYAQDjahB+cwUPJNM3nl2318YExmsX67pM6AOlU3B04jQ5Q3nuX4Mq
9+pVDBlnL9JMbhh2xmdpOXInGXOAz2ieRyHmJ7MLGNipYNos/iJ/ahBcayyZuj1w6WgHWKH+VIad
+4Q3jQtDrUk+s1CmL/EQZf1qTuJqIwZeD7JZfbWXceNS1fhA7sq4FKjQUVNPwUobhl4xJvnstMJD
1zWNmwfDDdL8pDCdzZ0rtJDC8sFHj0SELAAGkf6m9EuEHhh20CP0KPyhf1j8vwnri8o4d1KD+VSq
De2V1Olm2DwZifJsPm6OFTcsM10GO7QNSH5m2CJ1nvOkq2VSKOKAZIgI7rwg5uzb264AnrIqEZP5
AHeUN6ajnkNBa1gXyl+od2FNrEg1qxJYuclhioAcv4MRe/MMEI4365nYxa9QDDbWQshgM4ZAQVdV
3PHqc0XITp34DnmtGRVqDd05cnFciVNBvgofmGhUQtW+iC2MltV97qBqHj3gvNeGQxzynRIYjGTc
tWrZoQEYYZtfr1uXD0fFATvej6PHYeHf5LqsT8jCWA8tPXa+Ca/5675XxGfCWUTvwQnLeGOaPV+J
EWRDHTgl8WEgwhfArdb5LnB5ONLipIatbPMdMjGz81C1hJgLnfAbR9uvp3sLs0nocgYR9RIjyeGC
68jlEPWzVh6iOug+I53OowylYz4scnsDCQefthwG+jywiafbmrTTWgG3R6TnkovkhecgqFjmkkkz
SgGMu0yqYjJDbY3mgzLR4LCsTN8PKeWGXWQI8kYWx3M/QTS8EHS1xbM3S81NsSW5Up6o7nNasxjo
mXSfldQNxhwZ2afIFUR8tNW3DEu6z81COWzDuH3O8pLsd0o7fX9JFOa8hXh4oepYE/n9IgL8jAo5
g1YryD7jAeHzLBaCbo2uxlkkbGmvjsS5Qzy9vmYZ8e6s5dOCJODg6WChX1j8IhMk4XXdhsye8+Y5
Gpaxus4t1A8iXCpe6BHA7lM109IjvCQ+ueJnFB7FI3L3rSGhOV4SnGFJVRZl7c/fip8LcUdn4UIT
dLUDJsLIQXf6DaKWN6Org+ukdJ2XxLdhX3Ls8AEba8pmIJsVwpZNaUZ/Mtnk4tVlC+G1i5y2ApVE
GsTJ00NAvgucEUmAsOMdNVFAcsd/hpizyW3luMQ2FAABfSVlujdRwmdhesgj8KbPKIL7R26nPtnK
8O5TPWjQyEnBp0U9Tx7GkRO3X5anWxXmWcQZJ1MOLkBuM0W66gSZHm4akIrJoUS7jyzNq1i1zPYD
e7vQn66tyGUBQzDnmfVmED5OKvUfsjxoi23fCviuF/ptkRTuS1KClgJJSc/xWxBgRjLd67TiqRR5
Cs9WQ8PGCJQN5y2XL4Htr7Nl1xe92TxnZl2fwkVbgHS/PbSRzVtNLXCgBQc5z2FEyOIi0ADRb7qd
dOy9yICpTM54qNxa6YyWQwyd+VrKjk9yWYnOlJndaUwJAa5Jjr41ZUHwceI27m7DKbKQzq6XF5S1
zK13Vh21h1Ka4WPaz/g89JSjQHW9fmHkBgM5kDXG5XskDdwXGxfyB8sIqAHCjDLEuWjM2Avtzba0
qVbEedQSdBo2z17csNFbc0TuYrlDTiJy5MV9ciVrGoaXgneGNv484zD2oGJK1JTQLVZolaE70fLF
mpGyvQUQPt3Owch7umSMl2NTz4IV1RRAd+wg4d5nt6ErZwUGKCCr3MiFP315arJRU7jJRrOYN0jd
suk97iJPI+elGXr2a7VwFIu8mu7FrO1o49uzvRtATYP3Rq/6M91YNhdjc6Jj0kkg27iR4YVRAeS7
T9JFbGdUfnvQKXjqrUsvz72f5FjJdTUu5FxDikU3YoksfHf4WE2CshUPBSQvaqPehjDRi6sSWcty
i5av1b5nLoniehHlPGgAJOYZU8sl9k1WZuzrGM4+E1fgkJTkTk+9kpSsicsD+BaLlsJdLcIil8Aq
Y58T57J2o3jiWENxTB4msMh/4roU3V3Wp2MN0T6jEbBXVevkN7BuWCKBAEwCmF1dJbGWwV8LohzL
4CukmBz6y8IeN7IKiMpFyAX3csAhKA95SLIxNLEiCOPMEHGZqlBFcpduQ94Zab32MHYEnOBWRCKA
N8baby2aEIxo4DCnyw0Z+Oo0y9AG0JIz8neaREhuqD3Ns+lwCyw588FNvHrcLNLzwdqPWk4Y2G82
XAoWDfQMor2dmu8wwpzvqNRZ1MJATxg6DEH7EgGdvM/LTR35POw+Mpbju894SrY/sm2WAwh15djW
47pRPUEBjTQV7VojgNxfXTj2GTqm09ZuNdeNG2RnvumUNJRqj+FC9I/dmPsetApY3eiyGoiCysnE
Tddo5vfKDNLp0A+qwvSiy0R9rAij52/iES4+6TMnf81qF2Y0y4feHUhCYiMPH8XYLKoV03K/fjje
OoPlvx+CqXxn2e4rykUoESC2cMC6V2DQQbU15nH2FbkdzGAW9IftUVKvVW2zgSeOR2RPOJF0Os7r
npZnSIaivcc80zznFOPyVe2O87Q3hszeiSrQahW3NaNF9C2P6LlnNzYidOaaU7M8UtlPB9R8K6aH
TVPdRDXCxeFUkC94FmNuMMGsMNlZfbCdpq4XVwB6iuQKpywakWGSkFMNDvAiq6iKo1FbdGHossFs
LaLReB9nFq8Htgt/tphcYCztztMtHUDQe/ZIwAEPV6xaRY6DFd103ybBdJ/HKBYUU4u76QIavhTK
OST102iHbNUwaauIJj4fL5p9mk1WTX4AWphPCpmC3xclxG3wtXX+pb5QjPOwQZpnOcNNI4seIZix
gi6FYSzA5oDEyNDflj0xrfYmP8JAZJIHP6nhRWOEdhyb0DzjUxZCvO/x05ghBng2XDJqMN5r5Vmc
nxJX68NQxkSreZH0gs9XrC9xM8RF43YOOTC3Fyy0VSz5ZhOFwTXOEVC0o4b21Tg5zXNeMBSoe+Ke
bNlCPRoQe4Rc4UvW7s6Ll8g8zzUnELVdcrDcJP3iKE90J7cZ2HG9AZXazdvw2viWYbTwvQ1O5hIl
QkSp/Fn4Rwo2LA0Y0QzQvQa5r/tu2BWL4iW1Su++CLxzHqBW07JzQ6ISfR4eiZ8hC7WKIotKovQ4
WDylvYeEjvVmbn0krBdtJznHSzi4pMwYJn5FwQHJ4LAqxS7OSz/YIvlq7bhy8pDIYfoADmu+Tphe
f2iGON907BCiM9XOvONAHDDL8EoBkcdpjFuY8TXiyXNYBVtb2tPBAkX6OjS2+zkLh/lLQVb5FRh5
94hCIXpW5FUWnYtOXJskZfuC5soTaBIPDaUoKhJURaqs3bYoeV259pSeAXEi5JF56cey6eP3mMyp
aT2UBYjqzhV7bMn1ObQblHIhM73WreY3uRVS4GTKVRjfzpVBxVoAyTQXghTUKhn+LUH2nwnP7yY8
DBboeP5rDPXHL13/X4+pjNMqfflhyPPtJ/8GUftwqAHy0d9fvG+xPvifIU9g/eG5CFcx9bjMWqzv
Jj3iDw8dAeFjNwqiC272/0x6bP8PAF4w7X006BZiRPjvKCIivfhDMwwON8YLJjNYsFsYPCCV8mMj
PdbOWFRZnACT9IdTHVSkMsAmupONJsqmcHoS33ywzXtUgVa6jFFRQp4ebxpzPOQJiibbCATETvah
fE8vwWCyXZA2Bn2xT0KDEzMdwvpUT267GzA7RGI6T9wj4xRf7oZsiGbURJ3RW4XYD7uwjV1vo0Ko
vG5TTiS/FPZBPiBjomMJKyKIP+AAhFiTcmUEKTt7Csfx0ewKcAFO1OkPc69o1Y6F3qXKEJveyYa7
eKzNK0Z1aQIioBu3HOiFWjy72ntXt+k1P2I2Gyl8DJNq4y6NmqzbJEiTHqTd1jfzqCtU0G3xcZZS
nTJb6Ieo0eicyS65tcIOJGY4L3deVHm3ZZqSblK6LztAjyBuklGX7+PERdbbnpp11vHXvmjNE+fT
hzqv3VWMAPRN4OhdoIp+beDTsonVImfdpU7/Pkc79haVVfsOU2sBv9SjBt7VeuCOCzhxqIrgoB74
ytlahPWVp9tiw2fOka3tMcSqwxK4i++jsmF/HPK8OdCWpBuA3Io5JO9iZN04TrVwig3sYwBF7ugg
GhbPznWP3TrD/srrweDN/Soq+wNO0f0Hp9MZyNN0NreGsuQafKONbkpXubwPd7ieA+vQZ+I5zSxk
gbmXbR71j1GlxVU4yg861w5qVKL6JMdMX5lJgymWDpINMLBtDIJ1U2RxfN85lV1taJ8WN0FWAo6t
UCjmKZeJv2rK2nsXD513m9tGtDESXz1HMrLukAbKtm7sTdd6br70Frh50CEzAtttSsxExuxq4lyR
mYdkf2BO1wXIkhXMvwg9bSO6A870FENKQV/Az4+JJ6P4NPaiUHcTJUv7IuO4+yTGdviaZopBDALm
Jwb4GGdi/rYx3Gq4druu9da9KnlkY1PKm8ESnzhth7MBenlrjeIL2o2fQNnUHezuqj2qzBlWRWqL
d3BwzA72sg6ecTUaHmYDMbQMlRRMuqICJAkdD7x6ncHNdpFXo0dfVOP4CX8MSM8mcpDNtjNavITy
xU4ORTNr6/o9nAjQEeJO1TNgb+x9rmEa+3QlTB3dqca6HV3zee7CZ7i9CJTRdpS+gPkUwmUNmbYk
rdyD2rT2Ira8j3ha4kbcfBGUB3qFsnGzlUyRyCjJq94lhUPTKoQCnCWeBYKR2MFvQLDd7pJz16an
wAvH42TSWmUxOwmHXoxG1U0XdnMMyxVANHrPzXOZGs1wL3vt85G6XWYM0a2CPoGkUd7caGWrTYcI
0W4Q4V47NlJA+azaO2u2UP8ZIrMM18Ggs1NuQ9zeph0GHasJrvBN59rR1rfr5EjFa27bBq83zzcM
+K1e8NGRpXZxgD9htQKDue+SfR5wvEeo0e1QGcBOT+hxVy1WfzAS8qfJtXE/zNrxFKQ+Xb2+BNQF
GwoQJlbyuczcO5rS+RYFA4i18LPWAdIIuCSV7VWW2zOe1UOzV0AG18os45tRuSNPAGo50w/hHt0+
kDeT6I3HMd4kQwE2M483CDU2NAvjmkTZsMtd1pw8PT3BNvA2NQn0cZqjeevyXafCFfWNefHgdh1j
Qt+sbi1a4wOTtmNOv49IJds7O5T2A4CtZO15ZCaJC1ZmrZtZ7yMEnKCGFXn+PJP6rBzcnBFoMBet
TfUJ6SeYvmpI4K34odzRzTNX06zOxRzrr3RRFH/r+7vEjZ1ihcUTKPOoe3UiVPA9aOE5Ip+Vuakt
MRyjUhe0sCJ5nRbDpwVatxv7Qh2quUUNv4hq4C59M44e3cu0f7UqTpstcgPdtVNiv6Fi833MaORg
G6U40RmFAFMF2R5HrhLXFRplSOSuTA7YbeXD6TBp5h4shLOPQvsmxOw8OXqjM22XAfDJ60eY0Yu6
XNcI63rA8eg0YStEo664j7wZyGoX+3uS9S5YRQvVh95TTSs+cPA1IPZCzSlom1st7R4TVwnGDe1G
TPatNOu1UU+WXrts0ZukiUkHxRSs8wI4F5VvuHGt1MTkpI1249CeprJs0WJHNNOt5QSethkZDxTN
Nb0KMvTBSY5yDv8ENlQeY1fSLY2H7ZCPf0KVHLaCjtl2GDhuTJkc0feID/AJbVCFwVmZ0X3fVTZa
Wxa44UG5d7Bpyp00unOss/tBdMbdmGS30DGCK7gsSCeJ4hz75bybvDzkaERTXaw81Xk7d+7wccPL
GeM4NfSU6JP+4OT048aB53rfDmnsXdFYpOGmO5SYtxYnp1xBFEQ1jJ6OjuHewLYRW485h0BcJKQY
LnHDM57Gzpr0JvVpgAPHA2KMkGIFCHPKzaJwtn5vmvrQmvH7PK/9bDOrmVQGxSmHcQbtrnUNfmZl
4eaHPIMpyy+6Nid3JYa5fWfVloErMDKJH+1mmD6WtUCoo8/M09BW3b7FWb5fq9KHxmRqGh/Cy0dC
f4FYDBOp/qBLMTPnImIGueG94FIKRBshCIRqceRbwYUs74N5ABMsSlQmbHcLhHiEmhOgRWkNxr7r
R/e200G7G4MWjobskaQoK8IrKgw8IKDc0y4RcfyIAU0DthQJMokpH0lHCXAylbOjkEdxB+yYBtC1
nG4gVjGotE+yGcpk21sS3itjtAGhDk4usXM7zrZVoJMgQ15zoG2PgvIVksNVvJmDTg1HgfnECeMT
42i0rUfih/h/zqjACd+ZruH167rHfGiXu3Sc6yBk3IjGlLfJ41Y8d24GxWXKRHYXJLK9p3k8dozX
dLqusdndd2lEBQvK4jCbyaRWoBqUgG0l/cU1VPcfC/Cqm6gLzesyW0QvYTvpJxg0zs7r3D2OXANu
KzN+HKsAlRh+Po3WXW2rQ5wai6VNiregPRklxk5LEUsG1GJFD8/x6KSO+BhFCK1AtcWeNB7sgOpY
O5ViufQC8c6+fyJ4z1ubhwQ9z/zT8fOcjU2JueKNRi0GK0JTacIO2o6ofmm0GF1r3QOQbtYY0cIw
anHHWnt5gm6tm9w07tjswrHsUTv03aOHPqXGeT1w77pCDvm2oze9RwRCbkNe2lUwdK3aoOusP09R
kHwKybk/oITknyInqRjdauWjs09qtkFuIQ5v4IjZeHv5T31pdx8xNGOSGLvOrjCwQbQmVxwBqM9y
DRDce7ZRwRjXiOXKQwrYgrPECm+KTOsvlhHFdAVT84V4miLrYJi0EBzvSeHLote5LP1oZ7RpEmx6
MVsI5JVyp6vevh/M2t663ojLJPPbLcO1cB9O5bB1J6XoqajxrDvYg52fo6NXjRNqI5in1HmTvOh2
nNrFm8vZmWkNzKwxG1hSwH/XZY1aoh31LUDsxNtZ6A59Brg0XQNJQswVMtf7ZvHWXRPPMziAZvcQ
VqJ4ik1RxBuXoQVcuji6ApsvrkQTgXNivZ5EG3t39tyPa4TS6yOCh1wA5SVguE6z1ZVvkvtju+m6
0bCu/T7JCc1ltRu9xt1nhVEdJ0Eu3oTF+IDwss2UUG77psX3C8d4QMulOmfAM04ECQXKOGGz+Moi
YSHy2QvpOjHaZpuXGQaUjvnf7J1Hc924mob/y+zZRRKMi1nMycpZlr1hyZLNTIIJDL9+Hkjue+3j
Grl61reqy12yjg9JAAS+8IayXudqbrCG6njXWyc7kykxSlGaDQEU7qZJ7rkLHsBoAqbN4H1XfT2+
euWU0GkpwulC2fYkdmPr1O8okv/k/3/I/yk+aYeC/zv/v/z2taXt+kvq/+Mf/Uj9Q/cvevzgNB3a
mail6e/7G99poqzgAnn0UEl7czX4F8ZTgPEUts75fTA7b3J6f2M8zX+S6duBBlL+Gx8C0gVwDbg/
ICJIE7rc2K+ZfoFuLqrXiToX5YLQwMWSt7ZuhwsHGHR1rvzUmSUlW/z6viWDAWwix3Do3g1a76SD
KnhXlIHmBHP7F62VeVeU5r3zKQtthw4vDXwbCIJa2bR+dtWSDk9orZTI2/pNtlF2OOzCPkgv6XkK
fGPbGOqDQoVJWkm3dmmJXfZx6a4jUuOdqYLyOs/N6rofx+E21PVO+vRx/tjO44jiTRsMq6n1qif6
PbSszcQAnQHH9rZIgvIWBPUjcsHLCTvwtPctP772Gne5Na2ivZ1iEe1EyO3TRJm24DT6U61aihIK
bk/Kw/fJebOASrUb1ICU+7OvHaIo6SFi4yzgt5pGdtcASpNPmLoN8F21w5SI8ZoKE9+689/8pyYv
2yoTLAgM22o6b7VTVYBlFSLCCItCjcDIylF4Wpna3arSPlcmhleoWrQIsmgXLFP7YTVpleWrSuKS
lb4ZZjXM4UOhXbSCUSU7QztroRBB6zuZ8dsqFM5bWZW/6YIZqS5PZAe0ka7GPMt2oBfzzaL9uzoA
KwcT/YbzKSFlRTYovUzeLL967f5F4DnschTH1r2X21foOXYHJJSrC78xx3PsYucDAgDiOXPwFctC
q78D+oHZGJKk+ZbyETD3NuGsLaUzXCwWDmWN5Rsb2qrVjUGcdwcmo/+M7l/xnR67eW/Tqd142vGs
7FzjUpBIEVT2T4wV5yReZ+E152n5JLAW3AFlqTaV9lIbtasaln3G1hDt9NqMXXdl9bI+zyZ82OBY
YMmWsXBo32inNvFm2ta0FkIexpuZG8KjyC5phzedH+crT/u+zdoBrjRrBZgUHCdKCM9QUYKzSjvG
wWuRl04LM3fQfnKI+KBp3+ExN73ZzSntPCcXxzkUMW50pvaly7RDnSkJlVPtWpe7mZRAg/CyC95s
7aJYW9w1b3Z3oBGHsyr1EFDTbnjoc9CFQaljQ5/BfUqt0vzUTtl07mknvcTpkNL3qYSvatmom9aI
l89NIW0XhSfYBRKYzD2gIfcqaJxVG8h4r5RfXadm19/aFHu2uSt6fO/UkmMgbVU+XIJG+2r22Dl5
HRWQFewOEI00YbEwzrLoBI5te8K52iGA31joa+OPTN+TWLJ8ZBuRuD4Xy6EiBtyqoUTnF8XDC9Tb
K8jySko6emmwhfjZXIHvia/axLG1XKD4UqQFqSDvNsZEUYL2yET2fud5uYjXpO7Gdsms5IBIbXk6
LKoiPDYQllsro3HVrpJ4lGcRRdg1JZi8vDRyVNB9C7QJJf06IihrmoidJJULlqL1awGYTjt4l9OF
WPwSD+TcTVHdnZXxGKsO2ntm0cpZF0Y8bWgWIp+7ZAB2dmgDQzqSgZxubIqgn1pIt/h8SuLrZld4
NfovFxZoWoyKVpBshsnetUrGFCPicfaCeDuZQ2feUasknHsgjYKz0YtkQN+SgkBanS7S7gxabZS8
JrlxUGwd79psioMXJ84j3O4TQpnRfSgh8DX+NpCuke8MjCWz19mX0sr3SHK2LQcXh9t/4oA/xAGI
8gBI/b/DgP8pjoOA93/xIwaApfkX/UdiiQCpLQd3479jAMu3/0JBxTJDmybAWx3/7xgAdRXQonwc
jKcL4lkTA37EAC6/ciFKBLT5QPbSUPgnMYEmjPwUEujboS9OoQZXZp6TVsCvIQFF47lExtn5lpiL
zL5D9ogQsh9H22iQiOgze34ERpz2u24WRUnfe3bdlykqZHVu1WwV9k4aJAokqYFRc0yFkRbYDoo8
mR5aszQQg2gd6SHeRroXYw9B0a5Bdk0UiJRAqkMU08Y015cchrEpjfEBvgG4nAJoA8BrZw5TGyGD
wXSDvehiBNWpNmRu2K7xPTWCaFfhQykBOXUIsv4Jc25p5PG/AybiNZPajMXBZREuEZMdjU7dQfjs
u8X9JrtRUTMu0TQpONgcIfKLMHZDLjlZaVV+Rxs7ne8dTaFo1zYWvjxPZY3x9PDT2rp+v/bPplL2
b7dEVIjttuMGEN54j49uyc/sqay7Nn61qAzmF+iRxG8aJxha7BNkGqE3ln4K0A6kmiRIyjMk3TD1
JcnJkZbpZjh9/uCiSlWYqkP8ZIlirPKWYmIqtj0stuUxaZE1pAQGUM27XJbc4mMlwnkoEppxN/jh
H2gwOu78aZiJRvUaBNBCdIrQUKjj1p/4p1GSTzBxiuqbOYLEvHOr1Khvcc2ul+uPR++IvcGFqKxA
n/JczaH4TYtuLsomJH6LXmnT2ZbYSsA0jrmyTcL8SfiZczV2SEkmOHq6hdGvJR7g6jZP3Sr7/vGd
/Np0c/SduABEwZ8Hgj6eVmv6+ZEtmhJoImTeq+qIri9dOWdorIDIJxs/BQ+1wK3/Z1dETMBH6dJF
adACleQdsTncJkvtCqD6MzIRAkpjNIM+frQWX3P1kWcc4dt+fMXj0bYAoiNCbEPRgahCavTrM7ZN
J4KY0XxG7Wzg23sgkMv1kA6euo1teinzJgohsiI8M/Pzt8L2zfZKS/W4Jx/fyfECY4N1IQnpDdiH
dHzMEqVhNaGXE4svidlb8xlAhnQG3eyHTPXHVzqeV9ulKMCebeLCxmI7fj1zVDsDYWXWF9oUPgoN
stDzmhIlOwfCLSDlf+DFHNGgfM1BgiTIeYBFHnqORwsJnvJSB+Pcfmnx0eI9bUW08IrT2JuZ16ht
ChBFSQp4A72c3AWwtf34iY/kudnSPAG4EXwwdVfy1WM+2ezESWFJv/oCoH6Oqy3LHvfnrqmSMNsv
adIu16pNWvYnKI0Zk77MZjyrveH2YFW2pdfTlz0Z3wenzNyKMaIQM8NGrulXQ+BeiqCSupI7ggPe
BKI3AgJSK++R9fNHV7G2qKrUiLokkdmDghM2x2226f0hnl+ssZ3GFGecEoZvMOWp3Z+knEIUkevc
UFymUx1SGSDywCr36y5tCubMk6mj7v1OtHy9hI7Cbfkd+veYkaHLCpM4z+0FtbAsAHpRcU2rh5Ye
ZaV2tDSpdDH+mKG1QoGNn7D8OYNAlfxJEeK3BYfTmmN6LhoXNsHt8dIeqkgmBgjFz3XSCHT/Y9lH
aA+ESHDAEDejXp8IH8+4fm9/3q7hl4pQE66JarT+49ERRLuP5LALxs9h7CH+sB3S0MsvkMNBQvzS
xHSdCztFOKAIMVmRYCIM/AD5y49v4/ilpp7Jm2bRotJvtntMAEQayaAx7IuXYoBlPm+aWepZYTVE
qFJ8fC39SD8/skmsBeEXTRZCOeon9q9bmZ1WRY5osv06WTE9+W82XdokOYGbz0FKU1ifGcXsaZ3J
jy/8+0NyKFI78iCIuYz30R4KnLprAXN1LxNVZxYigx+g9mYbKUv040tZx0uJrq4lAL2ASeGIRBb9
14fM6trKR2WXrx3iw6V/wCCveijsnqBr3YO1j+XVFC6RWZ7XaVt55tZVSb48Zh1Jh1hR1ogmVhys
9PCGGjOUr3WiKrs4z6HDBDMNJ8dhgX58079NjBuQhcHeYHawMDiO0KwwD+zJNqsXGFktdwGBN8++
K4xpoZvUpcfuEZUKeNufBuv3iXl7A9hxOU1t63ijjwzLnGTrGl/ZqiwbjKCPMS/a64FMWnNtCQTL
C7rnTu4/Qx6E0rZp2rZlgyjhu6n7tFxGNg3Ah0v/Na7Q7N8JilzzGb4wzp8Vf49APg7QHrAmb68J
2lC/M97ceJRtiarw1yRAHBElumDul+vOm/Tu9mNDDjvZeZeGiFLepq5yHKJbBLP0qRLmDjspC7DM
vnvvmyBIaaRCkJ13KLu/R5ROJAmX3GmIvacOZzs2U1pmOSsVWEvH7FRt75FXVMJSzAi9dx1zGl2C
zCsAlKkIbtBC6afPy6xzolVDB5uxoGMnONJg2nlst7aDqRLCDcmYYj0F5KL85o2DlVorWkLEF7z+
oftUgWBFQA/rd+5Rq1ZXw8pC5/wp72qZVdsB76LlcekF0nWqbYhIuoy/GVdJlenzJAE/zJzZCXz3
BsOwBGnmdSakwYseBXwH+rG4CSTxDhaaV7lUSTKbT3qovvIRyjeIzu1dNSX9TT/6Jaff3EwZMWVH
cZ9DOItDLm2ko45BcFLTV0NFVaLPBAKy+dwEqasOkaOa9KLAYWzej1Y3VWdJY8zD6TANKF+vpyDS
O18KK3c+C1SX6JPnfctvgsjmbZNBo+O72qlknh9+PICbUTMc8fYx9SlpmpHBgLpmxfLrplhvYkXp
m0a5bbrI438UmLBkXncSSMnf39FI6CJbkUZumqDsGNSoxohkcRmDQaQzl544mLLTWdQ8U/w+qk6e
j4ycG9CR1LQMuiqnFd0vjlYrCfUVheGThs4S+Dxg9tlveDw2er1c6hCJju8irysWTRZ5WXlb9S5e
0ruMQIzlIt2MTj5GkCHteGzMYMugtzaZfCH8ZitCWhD1jUCcGg4KVy9NOSnGsEaOnOu7bIxWdBcU
Jpp8mwWge4HynVcp4KjxAuo52GTWpA+z2SP95SGyUHrTRYPraxVva6PV8+7bil1g2y4QUcptbUd6
/baicfgpDkRDLBB2hBzZpp5rh1cByDSCSMx8D3B+1drolEBy5On5y3HI9L04YaKVWWgX8ArSIM5Z
KWLxPAJKmgvcXlamgU5E8SXBfqGD1UydcHD4gQLo7HNbmRPqMW7QOs2+D9OIveNqCXy95gpyWueQ
9ZPD+MSmp5eorhWoexlU/NlYgY6G/AzmxyW5sA7ZHORH1e3czovePBK4Xs8ZFhz6lXZC/aWt6VjM
hNuRCIPmlxZaN34KD6ncJrUvu/mgJrPLygtVODqCaNoOtsgap/lBr2qR0oDFjRRkgHuYgsKd4LGa
92HipqHagGVE4gR+RpHg5OGZYHLAG0ix6/FocED8JdqnLVamXK7deZ50GNYhQOhswxJYYEWgMNYe
hnWuohFJRgAMngQoE+lVbUHFwPYEz3i9W6VqNq2dzbuM1HHamYgK0HRoAESup6LrjPEsjzoU8Q6R
0TE3jRMAcX+uaKDzMFWUzTGqtCUQxuqy7uoQdAcaMEATt2zEbDfbXsTZDLBaDnUYrgbCe/rgEBT7
5BBRqHapWiML7eTeyzKCkURO1XJmnjmkiE9gTYF9SpL4PK+TwfLReA47vXjSTG8pfj/OBGD5HOl1
aQ5TxxqKRNoQh9Za30PuaK8OLVRkV7BVEq8zSpsyZz5AdECHGJrLbvRsHeFWzcAsVdCOOQtQ0xr5
Ltj4ehccGHxWrpnKqFc7E2gOn6Qm0/A7xMj0vpSbqpxuoE/oVAjzyJhdSjqTx/j1icHuoBhF3gXL
7jsWlGpaAT+N2W9m9yyA3eQcgqLD/vAsmYyBSzsWWH25Y7vkOFI40nHKl9gh8OYFTqEPWZzkG5bj
5AHJh0MStDP7A/hCw7magBgAvWeLwpZTNkgcJFu4x7CX8Q7RIZZpYCLzUgYN5ZXFGXRhhV1fD85Y
NwKFwbxlVw23uKaMwjjRMK0Ww7uA3ksTjVW0RTcrau4gnfDwac3hP79pinDHfjYajBJcW58XO0Mu
m8UTgI9lBH8s6zId9e9giQoW7pJOuhLg1dB08a8xAg4tnPhMxlj4LWrB4DmK2OT9xIGDN9cJIte3
VmMCp/TSRl0EFEqY46m48hdr9r7AxivaO7OcivuQHCljDeEa2Jx6lVQQMGo1yBdEwxvjrMUo1rmI
uFOByZRMmy8pe+6yy300jl6drFjaWxCYZfs8LlYxXi2hUUBjwWQJVpsA6wCUCAIQLNuG3Be4/zi6
gbpsGyTV6xUY+xInloJjdRsFvbLWDXMEGgXNymYBTFYpkEMYGObADlZqaccZmhfukna4kq0x959D
2xqcO6+gjRSDpHPyScNv7RmjPuxCEytinUZxf9InnGRkbliULSBlU9xM211kL9A8Jl4O+ha4QsFi
tuROhX4sNi4B2nIPjySpOfi83j/t5hklZ+H0trWegVDXM8iKvgs3sE/8bI0oJgDY2C3ig2+LHhsf
E4GmCBCCubdGK7F3kQTriGOgXyy0/SPhGtcyr0vnAYxHm9V7E+l4iZgZmKPpnr6V6C+Mrq+MW8dw
uuWxh0hRrNzW89oHYBQxAEikg/1W7oPJhXu7MhVEzA3C7UW+j9IeZshSO0FZr8K8Fnay9tula4Kv
Fjia6jVBEl9Nm9zr5+ZbmLliGOB8ytqnb9u5vbnvo6pxsbLJTReF2whlGu8SjrKR53v0yHSL91sS
VJjBWOsaZDZeG5aLoYa39UQvDE0Q52Gy6x/RtzmDzLZuIQvW4MhHbLw4lmQpQM0+jLMrpbOR0dhG
kFBNpOPzA7gWxD27CIQtelbTTG4E47rNeA2hYGhpSzdkI+HlbgIdPrYc4LwOiePpHa5EoJGtJMXS
2IoQ7S5G8Oo8mByDswWnY0JSN2kURw/KoRmnDPT82F72s+/znbvBrXX0BxNDZw5+Zmmb7Rmtf8T3
hqZMvSe36ipuxZJQMsI96ggUT+XQUF4DT9UR2Wv8l7T3jg0E+QmjUx1Fh/Mo2cuyINWHRmSMOkUX
NDppkSGCvIhD6NgFIVFlUzg0Tsqh1CUF4hKYqWvXBQ3MhghIhzMa3RuH0AQxip4BkpWvT84A/Ax3
2saJz7UHf/Hr5U5RjOJ3NdIWfJmZ1RHvUgd8kPvvwkzvk7lDKQM9zszCKoXmrOwsNM1b9PPSfRjh
xf1o90PrfR3HpqohaGV+dR7XgMcQU5NSx1KV9HXIkoA7ZIzA2Hu99R3tKCRFNmNhqQENIKuiEApZ
OJoY29CEzFdesIfPOkR6q197WBFwSv04wbAlZxzxcNIlWJDC+u4tERkMpIydLKz3c4pH7vdiMBhY
tplM38HQGQnL5++RWBpeIdxlha6GodDDN9Ylnp3OJscKKIDcCwWAIUtN4oBbt5wi9wmlEYrp79PI
gWlZgAjMob8PmmjiiUVWWczRAAHeai8rDBDGROPJzSj8rHLfRec2kV5cjicO4ShS27p0lmBrJHU1
vW1pHicn0gQDj4x6D6FxhPY360Q+8EAjPZU0IKwJP1Wz9XtAlDZRSmxHuoCjMIFq3YMp404F1ygO
2nV67gGV4H7mBYpDtxWiNXlUBVxQ3eMurF8R+om6gg/riA9EytGBmlWQGqeN9VazioYUtc7G9gvi
7Pj9dE2Uijk0h3rUtTGkCYkCPbTWiTd77L5mLFszXS4zGQEkXxcfzcI1f68//V7uG4vA57i0Eu7L
XieJr0PD3Bt0xdcSUt/t++uR9y7zgjtrzaS2HRtfeS4moeIvKhhjyG2IAeWIa5YNa6EA80ZMkO2c
1tFrt6jssLooRyuGvhAXQD2GU76gFAS1Y431rJZ0x4VrWy0tj2BKlepiBXVy1LzhwFOE9sO0fVbt
kMJd6PJB9mwu8+iIc2e0+rxCQ9BmncEH00lgJl0yNiAaekI6JyS8JPFknvvZXeYzgeTCfOb5uJgr
RLRFkz+rxJoYlOg98uliUxFrdHWAv/A+BVpBYPAjIw7wMyQwmOLYJPuidy74KSZnwQXAMIzpRagB
0XkAIcjjI9qQkI6opI0744D+oxjuvUWje5DQtyi3GkCqdczuBToKg1Kqk3yA2TqQjyUQyfuoi2Jm
DaSHrkxMkEhCQI/KrYhRQhcVX0Zd77gAN8h5T7RvwYihvSpZTjgRJnxRGy16q4RQq7yD9F3q9kCq
J5b+wQosdJ3nPCCOen/1KlXo0KowSph5KE7URddseqV0VTCvRl0/MiIx86IL3wzG6sp0JmxYGJBF
Z9xuaPQMJDA//YqTLcfyAlyAo3V0xize0xRHoA4e5dKdBMNkFYegs8kpONgMh/hATL1i6/SQT+Br
QqfHhWCfNZWORMESsouvx/esESJ0zlvawOxgkyLgHygPU7myi20YK50FvicWRbTom66XaZzjNW8Z
Uq6rPljIeB0V6Co3SZLJ6h+TqmJKUwry3PqA1lNcIgY/RJi0YXGmOdWS4ggfXGZW1GznesPqmUak
8qe8S9NqhZdst9DqTESVP4t60hk64AG9c4RTpwPd0sr/XOc9rgdSM0L5C2E6OtS0TY4LrAE+8kgI
F+PXKep1nonPcpG4G8OBXxSuuqHlef9QVjuuqulLkp6izQReCRXlozrrLKsqMHuv/+p6OIt9h9mi
RxmSk67sflw5/P1SsN6IcYXugNNrP6qs2ojxLIrqxNfUifT+BBFFoOsysVmzd318rbdq4M/1YwgF
lKkFMG9HeL+32TsTgtpY5OLrJEo0fs6GpLRZiS7NCl7DpC0tzsIFk7f8eUDsAvnSQRUN8u2yt8m7
qULoVi3GeLrC073vzD+auVWLWSYhku92nAm+14z89PHt/zZUNHjQEENwDk1yNO3173/qz04ge/p4
9N3nPrUm7oMDSqeFHK6kUB9f6njNCeE5JhfyQos/grf290+XqrymGmnQJJ9zAPnlaVq2ffkAAMZu
z+2u/4PC3fFzYVzrajk9xxMB5f1jMT0PQ6I0kV33RTWw2B/dzNcbZZZJvRF9/Fz2UZ+Ob0ezDw6U
51OoFkhO/jqG8TiZRVEp+6GC0x5sIrL9Pt7FVB0IDNNsZDBXNLxL/ueT33DaTVoogNjGRWFBUgUh
YyFC0P17OYqCbdsCZMaBlOJX8pTAr0JKv84SnQVOho6agx7Fh+REBTjXEuqVFBPvlWEJHs7IXaYu
jg1dWLUUCl4EIRbqic2JYdAcLXZVbcbOH3Smj8abMQiJeExeOsfHUuh4DFw37sPSg4SN37xeyJjC
6/faGGsCzY/HW7Nqf+7Y6DmlIwlvFiVTjbE9alKNtaQEYTnRfeDUb9caXCoNOc5TPOpA/5b4/r33
XgDSYRSqqdJFhR8/tWrQAbUxYqn45Dq+Tv8JnSQbu10irzWeGHk2GMt5R/8Np4NUlvm4R6CI+GKL
IQjRZIp4DKf4jzo5xVVdczWQ7SH+WAITnupO1TBGsN91M64C143Tw3+P5JU16pIITjR6JjOLl3xc
+Ypubr3p21TXYX5UnGmzsXYzSoQclBE4eb5wtoBw1n9ooge/Tp/v+wi3aTso1NRocLvH09fwBCoA
Qf9SKOE/ZW3l2jubbsLBywPpUBJDVDl2pvBsDtIi2kgHM4rSzotHhUSVWlVYK+/DLsblyJjxHPSS
vnmICPe6ayj0KlljSmAf0jC7KalMvyjpdBJUIWota0qf3pVyo/osgf1+QZs5WbQek8o3RpeJTwtt
F3UawSV1UbsJTQcdNDd/NBaj5ywtJmhsXdheO7SaUd1CHebCn1u16eXcbGkhFY8JLS80GWyKapns
yX7rfKTi3VvFF5qM7tk8vUl1LI1pbYRs/Xubs/FZJrXlwvvyEiL+uOv2dlZV94iBDY+pEAk4KNNw
qo1Bmvs5H0LEjQzZ3mEj1IF1iIZDNg3ZjqrarEW66cWAQA5TYzU4pTotqnrbjyHy70GSZZ+GAEre
KoiGfNOPbX2/ZAMZpGMZCcmx4axNz7xx+tn8as9998XyF7zrBhdg6uSVeC506RbjovQP4vq/btYs
CLowbGYux4Nj0/0/2tNqsiW/cePqlflCz8eOqnzrFW9ONq3pPXz8Rv/6Qr9fDCFOAFk4qqCgdRQa
RIsDXqMNq1fP9EswQpN5j9W23a3KEncBRwyES3Fd3lBR9/M/gCx+W/lvjwlWhwonm/hxl3Fwu7DO
oYW+NhX40ZUoJGSsUlgA3z5+yLdv+neg8PaUyF7QzkYRmS77ccw12WVuK1rLrxamrApQAcfFqiY+
SDdI2vm3lV1Gt2kXGRIjQjcEda5kWuzx6vNQ2e2BfQHW865arw1PK6PxHzhvO8APQ9E/liVhpt1X
eAHZveXcIGtZfS/hPp1XVDNulD3bn8KMsG5l1ZYp13EeX4kSyZWV4ZceyU5O6doaQ/LQNpxfM6zI
qbwN7c4Cqf1sTj0yJMzfHywvjkB4DIkOA8A2MC6CM/o4JLCQ4J+cYF5esQxg8JNUJHtRZ8VhWqbn
ygqLz8IIp81gx9QIGzQ7Dk41u9Xm45lx9WL+ZWZQ1dZBEGBAgGOA+389wK08Kqm2Jf5rPFBnI/ts
cUsN4LtuOoqK/UY5yBX4ZQ8UGsRzSXG0Lg81ad6Fkh42BoUfG1eLFTsHsSAngHpB+AUGK+qQbW5c
pDCOzmcMPCpRintKBsVVbTBpK486MpLy/USVMsOSbe3L0L8FC6LqnTY9m70svRQ+oi05hZUDdGB5
Vbp90aNd1A1f5yIZHnCyyW+MKuCA8CZr3Am7H4cVSPr4fixCaHD4FPMAyQQIXfUxFTM/azLqhpyJ
d45rBOdpMjufLIpAWPXkOWjzjwf31y4+U8zY4gFFdOwBUfOPnVMGKijMux8hquW4lwZCno/Qn2Z0
UJrKvLRGLdzw8RWtX4Gvb5ckNrBD2veo4IDuOJpO0y7akqPzWyYz55QsE35wNMzGGXl9tqNu17PT
owj6KoVZPKbx1J+naWjeGCoUu4/v5c146telRajJ9gljR0tyH4MBW9wCsVSpqm/xRD2OXlQdfanx
A1abRjPRG9POSQjKWgspwsmeN/Dq8dUBDrshrQhD1AENVLbb2sP9DbK0rpRQcaqMLrnIvbQ7NEJM
l96QxFCD/dhZIXpjj6sOucQ3t9ESyr+FKzkO7a7cY0sud1neGxehZ2k70tE3zr0uma+xQOQ4y9B8
2sUjpzdEzjQ/L+mKEFGKEqZL0RTg8hWaDltFj+DRVdQ4iEW6u96eKtj2hWjRt6K7zEqkurr2SJKv
RZhWdCgAoEBjmCjDYoxXYHxGq/BihFuNSkAqPXC1OHRbCLv5Y7s3Efr51Ld1+jRUY//dSe2UzAgp
2T/lib/vP7DH3x1k8DBGWvfolBM2jYN8GvNvMLZMHxulMPtKU3SmyM6UAZTyX5duiE68yvg6A8lH
F8xTsvx/LNhAQ5A5+uCbAPj7dcECLOjKbvGLb1HpzQPcDCbEW4akgCjv9TtzUeF902JVM3tJtJVh
NH1OAogHrBPElT5esUf57Nvbgy0VpRi2DqBJx4hdNChGVaPl9i32Te+u8azuFuFeY+NTBznjXBwu
h6LpT6VTlSfFJKyLvvI5yLCZma5TBHkBJFejOk+NQXwHOd+4UEnS/O4Pd/lbyOB7wMNwHMVkDoWd
4xQfceO5DBtn+EaRqIkfiCxc5DZsB74LuoiXtqdySrDd4mHS0rr19wStKpxnIluOe0zyukc3LOJz
E8uYB7t1BgqKnAKobrUFwx1nPpQSuiPvE/0fnsX9LL/99389v5YpsswdScpL/7NqEpxv9ugPeBZt
Tuv8ufv93/xgWgThX3hveVpoGUNsXGE5ZX6wLUPnL7bV0PNs8L8g50MCvB+WGsL7i5YQBS5MNYgv
MBT4F9VCwMS0LD6NOQeSkoBY/gnVAnj3LxGExh3zH4kTYCyya/d4m6fPajvSRuDRLYJgDQafdmjV
q/0SJdNpETfuYTFq6us1SuOoPHT+uZs7DRgAyxpv63owWbbSeC5g/1zk4Okp7Efi3suyFKq39KpN
3Dn+JZaW3e2cqfSe/lKxRzopPSkBan6pEVWFV+Fnp4Ahtv3cNV/BvWYHaBRtCkSZPgtFPbm8mBLd
xTSKPfDDU27f0S/KT8OqqM4iXxT7QUBPnPrqokahAk2QqNwYWZmcWqobT6q0RDCxRABuYxuxf1o2
AyIlUTFd1TIo9rIIwnNY4ArtWLwob+g4hJcgQ8wLa07NCwIgQ9HsEM2OnbjY0wiKn6wwDS8tI7+2
Jm+4iBD8W0zcPtHrQWyzcUJjZZLzfidcSFZjOeMzawE7XLeUjq5D+rWI8fu0yx13QoG4SIe9W5jy
dRy5CKJu2p0MzdpqqPOHxslQcpoKJ9ujPZUdwk47Jjljibz5bJEN2sOnOkijq35Ixpu+TpcXGlDz
U9UO4ibOwTiKOWsvPZFNN6Bn0bGz7XTXRBD6zMlrvpY4VmxAC/k7qQoFLzXnMeJpQvSqKrBdGuGw
Ikv7aoRCC1wCXgrlmV1htqYbSENKgz0362rTudFFmcPUNQLjpMj9fIPe4vLJAci2bxrlfo9DJC66
rE/Pes8Z93hJQNsrk/IauP8CSdXI8lPw4ZGxFSSSZxJUyWM8p+Fnv/HKbZZ68jSS3ngn1djch5GT
XiwkmBdjh7X5amhF+inqne48G8zizkFjYl8S3YWrkdb3wZ0KH/JJIcTNMvvpRYyH+Y72alGsDBmQ
waDDSzGgbwJ2CaHOPerk1yFqpKfkE16EF5dTvAzTJC8jzysO8zQIdFhksS+ll34eAj99aiQqkFUs
3ZsSQMRhQgX3ktaIOLNHtz60Qx1f9U7d3WeLQAm87IqT0hhO8D1BQSas3ODSbqSN24vlXTSxk5+k
FHYOGRrOJd7kXUFcnbhXhRzP7AQlLFWjQG2Y/Zb4qX+GyWDOqxnJEcS2Iv+5EeM3t0HoMp4lKu2g
SlBtjpwdFYlgg9mo/Sic/GUehYzXRuzYn/2guq+VAHHTyXm/mJV5UyeeB+YG5eFT16DQu6JobV4m
iux7PRpe89xFbXbtox0DCEKI8AXf+mRfKf5RvKTFQ5DCQ1UCPB6CKCViVEziKESK9nfhbQAPlHe+
6PqvBBZ4//W5dU+f9iS2R++0Hps9NXc6d55fQk/FafoGmHlx60bFwZvH/tSLlurEyct600nEPwY2
y899HaYnvltGuzkVzYajfdIq7dmt7KCSLVNTr0VOArEkMy5Y0s2fAGFMDz555o200TpgQgkB2yS3
NwQP8hrO527E0PasaemerMNw5/ZZuY+60bygYVDsm+JGRZF6MnTnPPeEdZOZsUBINDA7qGCc5pWp
2he4rNwJILDRnPx9bY3TVhUYxGwTXwRPPZ6TqPWbeFysRn+u6QzO8dXS1fnemPolXc2z669bNXkI
R1GVXMXRvB2qhQB0QaIp2ISheoiX2cEtAYHPTdHGDdsc+d+qGEpsvI2puZiryNxalvGU2TmV2zhe
xBZiqw8YCZxZCHAaSmn6KQ9G86QALb8FR4r0RZbXXwsPM+moTsIbtwyg3HfuVK60A8NN2v8ve2ey
JDeSZdlfKel1IwSjKtDSXQsANrq5+UwnfQNxTpgV8/j1fUBGVAazKqd9LmIREXTSaAYDnt5377la
HkoJk0zV3buA33zIiMTd6x1Evc1OoV9Ht9IDl+Ayfge3EDv2oHBmeWpcVztJXlvXTi/lOr6RDBBH
nogr8PpuvHb0mXEpTdmly4QK+kWjCmSw2/s+i5rbDBfGBy1Ki2uXl/WuMrp4b3gVfBgzqXfsKaxX
hDLzKHr+lm3kVnuoeea3VcYDWHCvfretZnu4DKv9keE/fcFDMxa+SHP8zpkXHwbsgzh14inQjCi5
pxuam7hnO/4YN/OTPvDWq8RZw2Xp4ZrNpkubnEexG8DY5I7E1sSFZkwBFYmE02pQPocltoYDhVX9
5iCrXwoAxikG4B1mn/U+Hy17V494A/0FfEnGiljZvkN4WzTVeDXG2Dx7yFpvU2Pm4WQKGtwJ2t2m
fMVvOgbDI0sl/Et503qfcgHIr1ST/rEAPHfkzkQioDfDxRTO/Tpk2peaINi57l1tj8uSYDoxghMA
rmgv7Lh7KJbJfSF3Fe0NvdGfkjElkAxcH/7Toom9xd782i7NZ9Wtyxd9Hbj9I86s+BNnOz7M1mRQ
l+tCNOq0G7CgW1eialM4KqzucTFtfmedNuo81R/Yf22ZyiyLnweHQQQadkNFiLK8/qGJm+JYQZ6l
bqreKDdr13KIkZHbfPdADJ3GIjF9e560S2qWu8VV5f04qvzYO8Mnp3VgIoCHRewcpuFz3otPOILf
9Wj4jt3pkwvcXxkrMfl1QuW0mvLUKrnscJ09m01cn+tEyuexzk14wpP6YnlifmW1/MkdldC41FN8
/fm5ZiurD+e66ZqxP9CE16zillFLxcJfTZxKuxTrrL3bFh6X2XRkOEzz4N43PdDUj52INjKX5R6L
ceKD0xZMUHttXMeAsojDsDD1HMqkrm5TXM3Vp5obKLPX5jWdo3zf4Cstz/RItOGmuYcMefkNZSjq
PLSp/OQsTvOGeEHEP0Kju5GJY7TPUM+SiNaIvFhVMHcTCF1YOU721U3mTntxsJQ4OyMZI3A5WprD
45epFSoAHQfsAWo/iu61k/HE+j4uQn3hk+xj+3XWzOkIk08GS9kPV37lvPcKyTgJuilt7cvggZTC
wwhVMo95ymhy1I7MIi9qTYodPD555gmiPSVaGl9mWRgB6YPlOiZxc235NM8gcfw+Sad3KF7LufWE
htlBGw6GmuEoDtu4Za10kHuO1d6k6YkTEWaBJRyrqMenSeqDLDAGI+HQJhPZD+VKGUzWaPFptfHj
QcKNwFWY6bnX44sA3IWBzqgvSST6cIll8zZYAkPT7CyHtBnTPcZjb6fFerRr04Ja9MiuUQkSrLs9
dqWAtIF7HPTaROc3y4MDouq7DXB+CWoSO6CDYMUbX4WrAPt1+sAx9MtgyyZ3XqLG3hRM0l5pWfz7
EPdN9Wm//KNDHEkT6++d4k5f35PqlyPcz5/4Iy1vGL/pNscwBA6ClGLrWPyDmGPI30C0G469rfS2
Y9qfSxF1toncjTlX/UjY/wHMMX7ztrI2TnaOw65Xt/6VExw+8l9PcBzdOL/xsrZrxjYYwn7VYHIj
agZHRuR1E1s7xYw8zQ13MxCbmmswO4CsQMC31Jm0liie1rR2vM+oE9+SanWeQIhZTgAl6xke/vxK
E3Z641hyRhvmiR35NddoCUiWZUOoIRL3j1phxo2fxNjvXnTVRJqvxrSw2Oh4aXcYR+7oV2kmXsPo
Xbj7tEvUCdHDCiT396BcjDhUZWGH2yl3n6SGae6gNz7ktdeD4NKn6FJYdX3pBrM/IFo1ZxNL8Vf8
vG922btfba/TP7F3ljhU0/qtLXM9IBkmTsLq3gGpGxuiI1k4y5ltcrMuyXzUaxBefFDaVWVaNDOz
jFDrXANWb+uZ8diiXw9GOWKWpJkU7N+U3WlJYr6OFJDYg1WHRgojt0sT/XHpVPWIkRsCbK+/Fpj/
X2ZnXu5Y1FqH2vReqQWillrHkWaN5YOdac3RHlrz2pZlexpcKwr0LGXqGavp5IgkvcWj/I5tEkhe
rRhf4HHeAPDxDkWljZ+7XEanJXKsfa6M4hvTSgtxxDW+0bjpNmQI2uromem3YTBhtJE++kjKnAcl
5Vmx39QuNqCycN9ME5ibI7FW04r+Wqbla8NG/RYOCdbyZAJS22sObj32e5Q5ycCpt8FbTmrkwV6O
DjkmSuaf5Ip1zI/0pD5tV+RLs9EVSagwH1HrkmM1HhqaI7Ct8upHyZNjHK2DPlrcimuQ7hibcyN+
tHMjv1+Wbr2LpkQPktVuLonFzOqn+uzwp1jVzkOeP6DWttQXaVb6NImuuDhlvVySRVi3qH/ZHk1x
up/apt2rrpu/9BwqMGXqNH8PuVZ/R6PNBpRi2ziUDGWXdo3S44xX9tJHBJSZfacY5zHN2ED/ka4N
egR8Hrvyxqi9pPLTXurXCWckC1+PCbbFCKsCYlkebORu+GDNy0Dmy1rMfW7lzRLMukxDM07YoSem
E+QaqAngaaZ3M5Yc3cmcsC0KxqZqYe7Nl7ThRXG4rc/MUt1L3EpsaGNuJt+rYa12rlt4R2QIcSHR
95XwvU6WibUrpjQGDKvVOJnPK4XJVm1tLn7deyUbgi2zlTd1pNL70nWTfcEa7DP8qIKtuCG+5E20
nte5ZLMtxkQcJhqZ0dn76aNX2da9lkcSXYHpb+A4FQcqn5abatLsPnDdqDpTejLVxBq0ZLcM5nov
HbvarY2ngLPOKsQlbp6oFWsf4UA4B+whwwcncaoHDGMJTN4oR1H34vRGq63Fd0rPhTrr8VcSWMNB
HtCzE5Rygq3RjsvOWMfsgPK+7FI4AC/j3Myo+HAoE6hiYeKxWWt7O7rF+N3eC7CtRuS2zylW50fP
Go6tsta7adAn0lTy7Ax8rf0MXuMpjcrp6E6iopoK8DF2eMDEnIyXJ87Z9W3ZjeaziZfoLdWNJtQ2
EPMwtdPJXdIkOindk09z1tC7TeQGdrZ+W0ptp6tqeojtpr0sLG8Cbp76tRv4uCtHJfS1pQRQ9MYL
Y4sj1toY7FIdca3tRp04fZinshvAkRgdNXEskPGfRPGhNSPK09L6WZP1EvkLRv6n1UuWb6UOsmjV
5HJcstJ+4ARZpnyK7GZYUSeBkTr5QQ5weki/bpX3a3+TJlhcaDWy902t4kC4o7jVZzYcFT1LJy9O
pjDKPfeTVenJcamnItDmAuAy+3sqQDpHfOIhuB4BZmjfDCYnf54SqsaEPXzPIq262oRaHjvOzUGN
YtFXjf4er2W8aximQrMaxwNRQK0NYB0mn8w17i9tWTx2KIjnxOOMZ7UtshLVKBQIOGwRcWXf60bq
3XVJy6IJ/sq6s2PRourQTW1asxt2uQvEUCb2N8becTfJ+QsD5xjk3DOR9/IpCVrhaBcCNg0kKmd6
rWePanGjXh+FO3lhb1UC8Sbhu2GJOlwdtzixPJpvVTJo3LAYdCcntd/yAmC6CyLqakRKIY9UxvtU
xnbI+fwlGrilm9NiHh2SCIA4KSN8SvGkhZzpQY15xSOJmhPTg+6DMjbEDkYnH7ACohDKdHyY6jx+
1WanDLIB9vQC9us+KzrWsVoTTx/0WDRnz2rkOabVx+UOGnlH7pta0PX6pZOa9biuw/3Ait0HzAyH
mTcscLj2nrPFLM9RRY0NDJYD0pK6iBWmvudqj/nicanh2iBEYkHXtFXsHlPEzD3c92LXWUMZ6G50
yfI6P1SiA4KsZ66vVj0Np7pELx7MZM/+Lz3EkEZ9cy6aHdHP8hI7Lbdv0gTvSaqzuRt1cbOOnfxi
ILd9blGLr07XPnRW6Tytrv2iky2+5h598Mif8kQuaD24gxx2Ddbml65MhrMjyvcMPu8pyWTM0Set
DuOw4FxdC0n7sxZ35xTvCnaS2H7syKLcrwSlQpcn14h17sGIkda0SU0Xj6cyKAYjGl+NNNWOxTo6
l7JOs7OZOvuK4nb0Uf0uF/aHWUNn092ygFJuRb6MR/JJblwfht5t7mq3NzhCkfDTm+ibm8fcAuMk
ObjE3Yg6kbPuMJBR6mFPN2hN8cfRw/IgO3gQ9Vo0oQ0587sDyy8plQrMPJNPecRL6CFIBLw+4jyZ
dTtyV90hLL5FHHf8srKTuwyOXAGS5nbeYPKRYb8UTa7ODWarHZiy8ZC2ibdP5zx6a4dlPhArbd9m
TQk/9rDoVjDjTnLKqDoR3dsEad33iD2xOx1pH8MGTK3TuzY4S9guFk08braePW/xZR4XN3N/I7Gk
cvCuyvFqF1WMP0qvgkSXxUumCfXEUJXfqMblUe8QbvUxALvZXVX1xoEgU30tYntfCmtLCent7WSx
ulWzox2SzC73emLGF7k1NLVmNhzjKEvRXKZM3DdOPZ8SuzD24NfaEMy/E6CBv3WIKCBMWzbE02Ss
d/VE9gmMo3Gu1lbtHXea3wc3IlnRNStDSs4JEBk4bvAvA5ANcZXPXwBg1G9iGQOdMfe9jL0o5IVg
QimbfVYqrwoWsj6npdNpJ8xy6Otrm4uA81qZ+QYy+W09mzmajy12E270JNDs+GvUt2ZoA0fkkSaw
rzieTqdPnt0x9wZ9qqPomkTX9KjmCTpFBoS1PCYTzbSZuGDrI0vTv29sE79fCgTuHo2xwp65M/Cf
+owe7a4r8gdHrjkUErC/N+R69aBRZnbS+ajfNl3saM4RUHk1UAYVL11+bjt4AHGidWEzUetF52Ik
P8JIab29MUgHdrH+INHCTR8LeYbLoTe+IMAUd+s8c0MYzSKwopz0mFoLZTy5czRkURiNblJ9SYdy
FDDGf1ZezljL7XP0owyzn12vep6WkXeNssx5a830fhRoZi31krDCC4NuTVr5nNDx0lyGS0IBp9Zv
XZxs6+dv9Y+CTngGPjOC85Gfqd60eELrNcf6FC3g+X1jpOxT32o/h9Ftbhv8/z60rOqTxTfPypcW
Sp6r3eb014UwWMxDKp0aPbWe1dc20o1bjDHuSZgYXVjAVsNVDuJ5TahSa1pHfLWLuiOhLNf6JnK8
aeesXvuIXcMCa122Z62sywd9SpKQCtOF3p1kGo520bvb3QAloqnMkHT17JtTV6LApvlRtBsgvHDM
G1119rnVW0YAR6fdr0jm0BFLuflu+fP0vK5e5nS0XztjM7p0ODslEaaNL6rj+9F55x4nsM1BSvbw
0+REd3FG9hM7ljc/YeCLwzGLQVHT4s5Cq47NAAWjIwROZpX0FWZcH5KGC1GzrTOfSWs4ZZ3BjEw9
QXmeyyx7jolcf+oZPTkzIdEuao2fSsjq1IPwZpPJzA6a13P6cljqXLUIUctHCBp3Yqj1E7Iu6dOo
xNJD+jRDYvWcU9616rGPPShrjdF8gMdjfDSIsX5UVfwhwo9xsdl6gwBXuna0zLpmt+ahkg6jfkND
Uv2EO6hTYRQROLsd5sR+UEnzLlcy9n69zkDbNQhyAaI2j/10je2JNyQSd3mxFK/Ax7IXN5uiA1si
uJnLYJgHjkL9S94O09fNkxzUph3fdGVch7witc/ajC8hya/Vb0XvQNduWmadbYcaRokzfabjQWfi
1xyWetW80Pjp5kmovCJ9bAEmsxNcW9JQ2WDuOheGtSlX7zQBpT4l65pdHNTWUwnp5VrAQvPhunMx
6drnwq3WlyS2IweUA3kR31q4aUBaW1DscfBw5U86IEi53mlLtYbFUEeH3hyLR7XNSdbKdQWKHQtd
o8fnyMRDXDP5BniHqqPKIiPIOJaRUVXbIGs47YXuCFoclO5sd7B454HClgmXHX0nH6t+css7I886
iyY9wWGsMXgKsJLq4D4P9DJTa4Yksn7VFqVP9wabvaOga4LfcNSW117N9fxMnWLG81XrOfD29+D8
LWnuhkGasmbT1M7TDW9J67r7Km4SEl+dUbHo+d+lDVCCVrr5usYzDRCyoZ6wnD/8Sf65/+ly+jPQ
zvjVpMHxYXMSs5MHHqWj7vy1Ubtu5omaY2O6xlpHuMTDkmSYI5/Itt7EKB+/maW19RaerdzZa5QP
O4mxc2V0Ww8raap+x1/14K0ZZrH08Pdf3K8G199fm9iyD/j9PDDGv+o9pTHiP6Ma8wr/6SprZsXo
mI7/IIXwP/0hGyUaAxgeBPnXbwAwjplDL3R0XN3+9o/QsN/Lf3O8/+OfkiQ3pY5r7m8bS56qoU/+
I3zPq/79z8rk7z/4uzLpCWCdEI0d9pt/qIx/KJMby1tgCybfAB9KbJ/gH9qk85sHShC9EF/jL+YS
G/ini3lK4ng0BN908a9Ik6b1qz3VQf+kXYyYOv5Bz9TJRf56qXo0AfRRRHDfto3xwXVs8kR265xK
VhA7NDcK2dfRfLQKwfGwotnAGBfv5Bp0LsV5NT0vOUZxkANlYDS9e2TdMmJtzzIVqMrIAslRaZf3
8SOgjSPdmHAqbBo1bFt9mIb8fjK55eVT7AYaoopviIzePDKSlFPQuUMLjo5EZhfmU6/YFNW1KQNG
EaoZprF7ZgvFDU/2dsikVXzVtQFUg/WSEb20agz8MhoeFg85NKuEcyDfZBMT5AD3mGbrcMZX0tws
MmH7NSPmHVitp2FWQNxeJiGxvsw4GrK1P9s4bvc9xZ3cgquVhlzezmsrNPoCJzo1whHPQcl9p8Em
SzPVcoQUoO90YgxB7TTORW/ZHxXmY60bEtaQZ+DBMG5UNJdhNtOJw2EOnDJ5Lr8BvrPv9boMuGBQ
lxT9HU2M1yydoH3kFiUMqi9v1t7O99LRcMnAy2IVFZV4/yXUNDOe1XEGk+RwupzjHUukp4aaqHBa
kg94WswXLKPihFt0/KSMCvJ3h96hk2aLrnW7wMVmPZq2XoD0aOg3Iz6h9UlhdskHBJ7K1b7Q+khI
wK/IUK/7QXRZ60Ms7NZAdyqb8gy7bwAWOJR/Yu50r17s6dqOZhJrpohtbKZDaXZUrRL7PCBf4vlM
DVvezaVCtJY9QIolxZJKqGjF48HmKnUu1D7oQUZ8Nt9p+bq1so8ei5dssPOrho+g1kKtnEl8Hgg7
r217i8c7pcXZzyuXfYDPb9RJL6jHWa3qLCPVi/YTiB3nsV0ZXXLfIwCHswWlqmJ6eIgocD2opnIl
Nna5juO096JkWxHba932j95PAPPEkll/0sZlQzPD7i4ANZs/sc08tn5QnIEBOECdp1RBNtgDRYL3
zFbYwAwEBHpiGUmm9QcbGuEPTnS+IaPTH/RojQ026c8NKp384Eub68aaJog+38JVZeGrvOars8YN
NMLGjB5VARIlwKaGUwFBIPkQ/aRZIzAYAZqsfreOkxip9djY10OTVOiwvVLnZYNjUwem7dJVQsye
Nnh2+4OjbW1I7fwHXdtpAG03G3K72ODbzYbhFhuQu9/Q3CLZKN28AB3DT+fsyhiI97zhvPGn1/eC
IZLq2o32LZuN/I1vCAo41sv2BKQrOiUbJNytJbxw5wc7PO7BiBua0aN9b3BxivbgjAOdgDmOt9jc
JXrXPw4bkrzZ4OSysf3EGJ07LxvjZzhLIMx/0MzZH66fftzl/220/Ac7OgS2bZD52w/Ea9X+jw/E
33/wLw9Eh0cdjxpB0A4EHvjXPz8QWcThqCT1+NOJ+ccD0aPdAneJbrOUY/KTPJo53/XJ//tfNs9K
i5WB5MdcAqewqv/z/36Z/0/8rfp9juz+6t//PFfi0f5lWQfliqwtT1dTAhd22dZtdsw/RUlJctRk
qqR5WXXH5q6Swmjqo61lDJtWd0ui3NtxtiNjMboOFhye3+snzSzQVfkaH7ux1i4Rr536G63cx4TW
OVGv3S3Hk2PSWsMZ1IQMAV1SEDQo7alRHTQxFWs3feoaEI5K8TRyg3jJKOVSmDIy7WDUTeWXHdKX
AKXt8/vBl2qAvvveGFlE0gHO87pnn6o0nsHJrYDpyVaOQr2kiR4mmqrmrqKL3NB9u6yNY4Ms5hOA
zANZiDN5R5KlkDfY5n8dHGOCL8aOvBzbLGgttdxGlBfupl4P6Vr6suGi0TE7bcdz3tgv+roeQHrH
vorNg6Yc9erhZ9+BfUtBsNq7Ym7vWoob2cbn/Xtr9ta+kCX9Mw41QlYp+PNLGqZ4p2ywKq53XLoh
fZRxUoWlYaxHTB5eAJkh8kl1U9PUZ3ft4qGjdPm6g3xv+AOrX9/Wa3AuumOFII0cLJ0DuwiAAWe2
ZbeJQfWnYZWPKGlbj6c8eOVwrO0tTVqYWO+9ijJKK9ZDM9IPWpoZ8F6WD04/LsHYb3+JOgf6gpAc
FssQB+x7xK5wh88lPB8L4eVcKyO9qaF5B5Y576pV7rW0qCk2Yw855LghUkC4fuOIoxd5537ZXFe5
SQXxGmkfFiutfEsfHA4mCMj4Pec9B1vPh0SxnEyO488yq+klMdDTJeuXfTcb9IJ2GsTFmdwixCTh
Oy72ngF9pyG9tfOM7K2ea/um0dwT7rIyAEKMrIJLhyRafEgsWos9eHxhwc0/z5pnlJgPgCUvmTlJ
P0Yo2msqxZSmr8lB1uU7edO3rOntA0iYNpjw3ex0L9PODRBmG4QBZAbPCbkm4IjMvpg2D3IbP3hV
Vu0pTV54PlI0TWl2MLpkOOwOZ5LRO6fGBHy82KtBTVR3M2v5Z7xyM7QDt8ZUmi1H/DpU16/KJQfL
tUCzCebBuLaP7CWRlPFxBnrBf6Ot7SP4ljLM5RyFgmYOwiBLcyB2Ye8qYnN7kVE7FVnZS2uK+BaG
V7m33M8xC+vzjImErarQnoHLlV0wiMQOZZGmj+WYu4HqhM6TNVkOdeq1z1SzQCqRXv5IiNQOu269
xbte7N0sn3YshcR+zYcyZPaWOwX91e9NTb9PRbvSxpeXO6OjLhEImhkmvYUgITNxMkzW3Wns0ixo
xqfeGc2bTtOHUMM09zI4Fu+iG2GQtokQiNibQmei1pTJKw1oTdNfsM3ofq8ZgE/GZt33CXYf+qZp
hl9z9ZRr1nIPeVY/G303OT629yTFJ0oRmajdiU1JKbADkcW0kCH3vNThIjVF7FZoF1WlxaGC6KTZ
+ed0FAlVMaxixgbvwuCOJDhW3s967RzKyAs6dyz9+xwlbjhPlXPe+nqQ4Pon3U1PAwbUs7vK1Oec
8QhArwEMwDo5YULw1wnnqW2zEjMb78vQF4/pQnu6MdwXAygs9vIGFB/tW2mvy75o15u2l5d04td3
Uh0mqKO+spXaE5prg5JNRrhELMg3Gyc6cPreVGyMaK596iqT2B10ZSyZUvOZeuAX6u6yM1NUwFY1
XFLssm4XU7JCMd+9xiJHm2YWaNLOeYrgQLAH9XZEv3zABGxB7ebbSKwKYtoSXZ02Y6teGMYZZTvf
s9SkyXZB4l36vA4nr3SPiaXfVYX5JgSOaPhEJ2ybH9ypo0o8pSKvWCxxwoinnnGPvuIUnMK6lt9E
Mk3BCK0rgFD1DMzsRoIludaueU7Je1LDUhW328pF6e19QbkBkWY0n6hpvkMS0sPUsyPfWYfqYJNM
CSMKWXYNTZmXpSAdZc9YTyk59Y4FNYKdRX/c4nrPi70cK8Tkm1WwlSDw2ex7l3qy2eVPVCt1o6Od
3gO/umQGD6EZBwenOkBfaFbFvh0c2hJZJdU5aTOBGHezNN0pbhlVMR9o+NsG0ycFrofU9IpPRT5/
nKJhOMpFfq0GRJ0kLlhkkT484OHQ9rGKnECWo3dHaO1ep1yBQ6K9vfDpFqsfGqpjAsyNHqG44vwS
6X5u2CxzQ2N5mGivg4eC2mjzVyvF/0WlxHByx7XlXoN1A/ChOHL/Tc/JiAc+ZifFAUZzgqHFZeMW
pnVIV8uBsjNZexPeYzDbtXGIZfY6Eac9rZr7TJb6psPr6dda/N3Sakksu6D+DmejT6uFsQc/6u4M
u9TPbo04CM1K+St31T0B3CqcSK1aClsvx70XOwVPm3PNauzwj7gpUxvUJTb4avrQR3By+So2HMTI
sHL1le5d5LTeRHlNAhKGL1mVkRK0jg3kp5G691qY0Ys1TMoS9BJSRM3pBQIId28SDT/PQ2o7G1l2
Kbdz0s9TEzDy7QyV/TxRqd8PWOrneevf4/U/Y4EzSfb83SDTXfstrtSflabff+S/PHBITaiNBvlU
MBnW1pvwx2Bt2r85wEpc9BtCyPyqvyhN4jeT6gx+jhAis7P5lxyTvbngUKa4NwoaZUh7/CuDtWUi
Z/0pCe0wLYPTkI7pbLY6NO+/dsF1w5pPg5feZ7mHiZsVqs4dv41zcedFtW0/2KJpu0NV6IpndEQ0
jyluTEWQRzix5itTjcF1nTcENvs0763HxAXvNb8CiNSwmImcu1G9OYwB76Jqb4DWr/gwJsRu2anU
DfBfbB6WwahYPFR8QdzxUHl2vANdmaGmKOO7FSt8RV4H91DbVPiZ4/1ZkqfChRHT9dZLMg7wjQ70
Zq+h5RVsoll2sxmzwLj7jYnbzV+LunWgM9vaCwGGz+62JSi3fQGSlbyKbYeQbtuEedsryNEZ3tj2
mjsmWOZYnP7JY/tjLdFtG4pxgEwd1uZUwk0mDKXhmF57d9c1RR16epLcNJiN4zGlfzOexOd0W5B0
PKKzq2POGjHzWt6lrc5qZUlnHvmFWDYwe0JAH8SfR3ep3qfLk3T6XoV8EsvHaEEd0HRvRFGbo/iJ
ExNN8YxSUY6fJBlPqYgw7k3z/NHGR+EchD3rp1hZ4w6kf6cCHQqWsZe92Nq7kWhel3aGdRk3WRfQ
HVSetU7pla9tRGdu1CtrrXySZMsLm0siW1Nq++RMApXUcEczsCjk8qkflkbc8zcxdbbxsGFDb1vC
YfC2dt22mMPLlXyX28Yu2XZ3APfBh8aWCLGuD+FQJfKhWe2Zg0pCD7a59NUD6mV7BqkMgL5sjAdt
2xqqsRTnyJY82YHnia9EiSmk5USHZ3JbPCZLVSbckRfPNfaN0uqLHevZcqvjm5f12cztya0DDxeb
y00e9w/PojFBB7FzZJfTqtC8MEPTLreB3JmzyGh39mWK8A9izSOb4rIcw+hqhyV3cOth6LAt+Ksx
yqeyVukUyg3r+qFoR9nwwO90drGeiPxWZ4WD32mWXShMuujP26DuXUQdJ1/LRsILyQrAeICxllK7
jJS8dUFELuEKITa9jKpPbkSkpnfWg1BD8m7iEMt2cTnN9IA4zNKmahnBxeY/YqTB16iz8Ic6tuC0
mLbEyVFvS7lXcZrep/PCkA80M2G8BQXFNzti/eJbNQSyEH7pMGE1IlRxWel83AIxNshYhDYrrMeS
Z5XOSh+skqa8+F4oAC5k84ZS3s5rOV2LztEPbS4HzqyU4nDF2doYZJL0FBJXetWYgzD5RVEBBg5k
VEtXrTt9NGljPPRMmvHZ1rvHde6z9QHI9RdIdorvlAa+PeBYvzjXHpIuQ3STlOBphqX6OGP6t+k9
HpLndSVSfoBb36oD/xEjp6epvj9yJ1qe7MabaYZ1mHRY9hamOBTYJqaTpGbuBNa8/Y5b78UZhHux
qKMGuAm7oz5OeWJUpzZa5tCtNQNRvUNOizLzwVYT38fI9jIk6Xhb3Q26otm5oSdlttxzprkLVppJ
m+cLnIbqRlqdQhesWyrd3KjbFUZMOiTls6r24Muy0Fxt60FDFRz3AFCKUHiZeVMJbB2Wm2n45tle
J6EN2eGZSsI01K3C5HPGfZJ9bhuZvWd6r73QMjF+2rJ9LTRV2+a7Zs8joU4yPaUhtP6EamAHAAaz
bifADrQ3/AIboL5Wa4BpTVGzhBfuSgjU7jSW0iBT2fdzzFoKWqk5yiYBGDN2AI5o4f+okeO/Bua5
2kUbghDCiUPm6BbOMKBdl47IZ4MYz4dxItTIJUyBTjcz4XuEXI7YyeQDXGcjjPErhr2ZNCfpQaAh
zYUAD90Si1U1T+RO2EBcC6DO5PJgDhi3WLCq27Vn+D24TWV9bPr5I/FLTKa9SFcD63FUuME46n3H
4hs6zy1Gg40xaHSPJeuIlmL6aY4fjHmMWg5CdrGsy7G0ZA/8MyDXQ81w03HXuNpubuz/PU/9M/PU
toZjwvjbcuXTj/1d8N5WRar+2waPH/19rpLubxTd6VKIH+u2bUD6faxyLTr1yKMI6l2QNLf/87tc
aTm/bcs0stwbmI7c0F/kSsskqcDyWrKyZvVm0Yv0V/Lk35MrIaH9OlXB1mKy0pnPgMtYxn8DxA2p
mas2S6vjDF52gvWXW1MAbsg7JHjH90KZ9hDQI+o+eKm10rKbqvQ6CXhg5LNYlKNIGs9ZlFqvP9AQ
lTDVE57x6A2YBEUZQDMJr02rc6xb6kRxohlw5zQ8cjJX3CvhB4syZNufccpGo7UuTCjJNTcqNjX0
wVh0bjb4DhsvjfFkLMvEqZAv9hxiHVbfu3KAzQP81N7nWmffJUY23+dJZAcafGasDo1mnbknYrvm
IwBLDtbTTE4jtj7EvUXcmhQowG03ubUOpWWdJ+hpJ29OdbXD7jj+f+7OrLdtJYnCfyWYdwrcl4e5
wFiyZTne7cRxXgjFViTuu0jq18/XopSxZPve3KExEIbISyy7SZa6q6urTp3zKLPMnFEWueWMu9BB
nOugLIduFRckQFMEyRk4bMFPGNqkcdFRH0JxnQTIj9bQ4siki2l2lqOfVNiNU8M1GvYiowbjtfLc
55VpQAFHJ2HxkAL2ZVye7EFPjeKB/r7gFq1VsheNtwDl7Mb3aWEnV2UBcvoz1ZA50I0KRrYjii3w
moVRqNB5oNAMjThCat80gGCOwZ5jSF8BmCNiBg7Wut9YNytvlX5X5rZ97YYJHafNKodizCW3TQhH
68WJZQNUNVbWhOJkehUomXONrAJdbmg6GKcF9oNFLnPOQ9PLxiCo6vMFLWAnzQIc/BDhuuROUTL7
Bh4y75KsVwQXtW2cRgqJuMjNlXsXYqsJdDGoYoSePmkqK7kK8mwp3a30qD024cDGqZOryMKg0kdo
IBkFPAURBMVoAiBa42U/6lWUPeZVoj6kIEy1ISy9BuSWc6N4htfSPqbcgKQ7KmXOTUMIw3FVd+5U
6IduGg3s0DH81JIzNJbad9Vt6Phk5hkqOg5SPbVXpOwC1HHP01QDkFqhHXamN37snboQ5K0mVQUT
6thzK+lcdSVE7WvVQkZEbuyYojIyzyBZjcAgWVSn1a3FWSSgAaJxrlNQQdqRAqv6Fxrg9IsFKboa
qthQl2TBKU3HztCEhlUbzyEhJ+ss+X6dtiCFwyA/bcFg24/ZMqFWWjqUdWF+1ly+HwlwJ6plVVaD
UQFTM88VuuVO3SSXyrPSJG03CbOs9R7UtHDKM4MLpUimzzc6CKW7ts4LgmL3woqi5WdvWRYPiyy6
dB1tfk6Psec8+Zw/wAyqGhBV6WweyVY8shCi/WJosnfi0YWDUk65OnbzNjiRTf5bwmA0yVYAnL1S
9YDYLJKLwl9kZPapqVfKYkSCWzUh4FEVG9nIRf3VRBCQ7Im5kO5j5LLHSU5F9ojUZZQO6eYB7e6r
mZBrnp9IMJTOn42YZzilS5Ha4LJSq1FbNs1nCYzWhBZkY9Q68W2yss9Lv3AnkOsWlDmS5qz2/OrY
Qin3WC8JjbOkGRNTSRRE8TTkyob0UIwbm7Rc6xG4tGlpXRZtc0cX7JzMcT22S9/4quS0rvgVx7YV
MnBXtS3fKqDzac9Y8bUVDhAHwaOxDF1SfzB0A6kshoVvxIAB02Lmt9alvFLdxywPajIzWXgXm0v7
ygdmNWwDUecMi+W1UrnaSZYQ8dTQYY1BXV16Gbo8oS6XkFzDG9AqgULSjL9SgjaAUDlP0lFgrx4T
1zKGSIZdUXi+KOsARIEq0PNako8zl1Oyb0ryRZ679RW9NzbhTvLDwdvSx6zYxx6YyxNqdj6aIhDY
JIqana4SksXhcimdof6ifG7DFtyqNf+eeGoxmiNjMgwspE4QXRdiAUn+AANOfSpD9PnFp4mYiVFL
43ne/KxyMxy3CwibyrxW7peK6n4HaAUbFmlffWL6OshbCYa2SWUmdUCdRzdAHUMBhdKp5B2lc2Dp
EAPoZ7YrSEslmOSqdOGQXGNr8gWRfAkYhVlhrqxLSEcEPxTqJf4xjD+iCJ+5X53MYMlCJ0DVpFpc
riAE+hEnyMocrUALfAMTGwGZhbrA9VT7JCpKZ5ysluljWrvyA9QREtVr0f5Rx6vLmICetGSdE5dF
9g282fEFZUDpigTZV2ueRYhzOUibz6H9QarAVZqjqoES4cxo/Pm5E0Q2LUexkQ3D0qusYaBqgPoz
wsMRPCA00kAsMVyqinapuQjdEvKChpU4zI0tTkVUV6zgTMrp2M3TOVkEqZK+lqlcPDDjgG94VQ3C
VMtFtjy5QfpLvtT8IB7ZJZauQqaBXp/IjYq+jLLQqR6giLEEjs5pwvJnWqFHsyrKo5G50KIV9SyX
9H+um+1ZjGosuJY2Q7Sb0PgLijDLW1jA7WdA3HPYoDL7PHPV75JT/aRBaP7NVM3mSIAGh4VufIFy
WLpgTQV0ewQQsCj4uVWbuTRK6TSa+99ds3qy1cwYIyxRwpBE5zTn3m8tGKJRGZJot6x8SvsbLVGa
PAkWTXCcK2o6m7sWWHdfQknL1vzTpQrIZKhSFYLs2FWuw8LMjzmeBjexAsvxvIyhKMir46hUIdmg
XVCkxxd5Teu/Eq0uRf2Wkm3xXPmLeyhgCKWIL8jioniiLcNTS/FXI8OVUQxGCqc8C4xMBDMZIHA9
LwBySxQWY9ebqkFwL6kmDJp1Jn9fqJYHU59tzXIlv62Wyk+XcgykOBm8AtZjjFL4KDNKb9wEsnXm
wCNwDtOAfmRp2SO5pPRk5VRndUzvEuj29HgZZxzi5ksNfs82mmiApo2W5LBvKl+8ug3O4T53ERci
fazkhQNpaLkYprI/zpdhepaUzZ1Oy/SJslrER+GSfDUyR88l8eew1KrkjnP+cggfOLZ2I62ljElD
jmEmQG7iIjppKtCfuWQ/uXP1m5LN3UcZdcIr8lXhMLKNm0wpmVfGU6RGCskr6PHThZd+TmO4r6tM
nVlRjWqo8lzYJDlGsFCnQyUuaOJKXR8gV6ofexmJAEiFFzQe1tYtcjTz0SKs/ROOks2VGlvudU7/
Ws6XnoT5mE7OS7hm9KFhkWP3FXtOlqOhNINK6iViAF+aIDVv6ZyvxqB4DKAlKm2f1aJKhn5BD9vS
5O1AzOps6edSVpgj1HG/Ip8wFsFmpsRXiVXSVFM7n1E2+UkuhBw5uKKFJNPzWFwJsg9qEiQdqMj4
afQd7neS9EVzXxfVdaqUV6UUXxCtUXwzVy3r3m0gYKgCYkAKxK3PMqdbabEcGZzykR1Bm/k89m37
3IwytNhJ+6itBQxZCqLVNQJkQcey+n+DU9m8yGhaTo/XB7qbapa3t7MCespfRyDx6XXixeU9rCqi
kfzv/tL2bPX2QL8HBRX0Wxy7do6S64daP8yfjRFCbV5Wz/CXqZwi4T9WVI3cewicY/NztkAAnZam
48hAuHB1ffAvrPPe+//5q3WG/PPf+bNH70Cyk+d//oPmeZ2jba/X1xRqE4ItHVuuL0odL63gOANk
jylcULxYXx309n9vhScwN6WYhnNvv9iyD356ZwrsjfCfKaA5UMYJzJNmdTbgm96zgYyiAMBeWjTF
1d3wf2+D97n2gLb+phX2xnhhBRW6PTjxhCzAWzOBpAqgdphVQfivr4NbD0iy7Rfq3pkK7xtBwNkg
9qcQ1n3Ve07BMlguVN00xe4+79bfIU0FyJT6+gR9oDqQZ8KO3b0k2POX60GB1AMqD3g4gAuKq7P6
ARkBmCBFzn6O0abICv+IrLO2Ni+5YwTZIP1oCbewvtMBvb3B3O379nCz0GeEagc8LG+9vQI5JwVt
6HOVbo4cmhEg1BX8sL3mgC4PFBXmGmZB95IM+HIOwFDKbYDLwil6sFYQtKW9rMD2yDRwgPFuXnLP
J9ogFegrAQRM45e4Dm57RCtDgB76WgG2ZsjrgUmsL8z6ci6snaJlq6pqdrc6IIdAD5Hae2e0CYfp
hiIS7N5/P1C0B/AnMQ22OyebBgY/JCvAlNb56g6E/uvk8TdOC5o8ADwgCHo2bm9vLTjKwHaEDJW9
WSwHtxZgoxc0V/3WgjUwVAuREHPfIVJeQ+VL1gXeSVwH9/oqNb5uZvaYBIQG4v2NvS/fMgcW3OTO
r3PCwUUGlML0vkuARkc2fs4B1uZcvOcILIJDCp+w2h+cB0B0RPRR9pr7IibQ2AoNUHBv7QMW1OQw
S6jy1kEc3hJAvK7vbqjrA1vIKFj25jVfOwKmBzGDiBzEdXB7okrk2jcy0s2BxnFZpxf47T1RH6At
o5Gk6u50QJuhZppCD6zfUmCqIydpaCBQu2s3JCI8ZpMgueYcagZNhXG77yTQCHxAz1KaeNshOOQR
geqKU0JnpANcCvT09Z0L1gCXbygAGbqlwDazEx7LazUHBb3Aw3OIrNDeORPypChAgJt5+6hIH//A
NAw2RVhFxHVwORM2x97JdE0f0DiKMiqg9PX1ahaYA5p12D/tA3x/U4hK9fKIwMsQ8aSZezsLiDZe
rgKLhIHNJBCQtfV1eL4AFr2+ViBCJAZWUS7YpM72ZgFJVDhY0Lnc5hcPzwr6mpCj11wgUEQb2yBA
eLuqQH3JkuEeEfpz292TGx5QjKDqnGU+YEVApKKDxuwuJtfLFeFwlMQhyDKAhgO1AgDSvlZgLti0
bW7DxLX3f2kFyxrYdAGJ3EpnhC5zeUhzAZht73iRkyGSbs42EHL2Dg2cHGFYJpFIaWF9dWY/ICuw
WvXe3tHCLyAdDj9W95Z7ewR63AMgyALr0gWU3Q0PyQoaPBD9/YKNe0HZaxMV780FksqwxpNhehFJ
HJZ3RCa394rQ8H6QjTscIH6t+x2/YA+E09DRtO8+/xvlxt+YML/QHMOFFz6vcRzerHgLyfHeL2xh
DK8/30AYBE5BfQGlX/+iIDTp7t2BGcT//9ipya63wRcfbrfFl3++ecHXt37zobY/PPVm+TR/WrTr
1203j3k5jcCC/Cuc/phG05etnCxBvNB/nuSV4N2vGOEvBi6CvXGF7mTvcXMPUcrdgdf13/4DvyvO
936Px2+ZYjgNvZ9JHns7T92VLPs+9TAJk3z6vKNH0ZWC+4+M9OdT6cFssP3WxMwmaMFv9R18NAun
9TSfbUcSI3dYht4je50u46fk5yeMU0U/ds3u0JeyveubLEO/9ZWeYHXveef73CCz+j7/eJbk891H
ZnsUBca+I59icc/bjiMsrmjAGbY/+O+N8a4gSs91Mwnphkq8YvuE60fuatx9bTGJn73pnhfRkcfc
3qqHMZJ6d1rQ5U640/eBP78WDu0qnL0HZoDqKWi3j7g2clcw6zv0eVJ5xSszdyXJvmNfTL14x3uQ
df6I7eVimrfhNH5+aY5NAa3/IxfF9GlRFbOy3JnTmxJV7/G9p4U3n+7SMnSFj/5DsxfAQ7szszfl
hP5jF4XHvzTd8U3kqeUPWI4XDJ2gYbbzfXYp8N4PnsTlng9RlXVaue/Il7Mf+XQveqK+Lqgy+g+9
nO7uW6R9RCq4/8D1p9NplBaQcu4sTMZ3PsABXs7qT2ezvJjteKpNefMjHv5i1nhPO3HUJj38EYM/
JnmwtbHwsAwtco69h17THL7VNwzRoUjtfswNXhMLb3kUe+7wVwtv1+JdErLvU0PJjkTb7qlmk9nr
PfS7zDc9TXE9i+MCaYbp3jEBbgaRi+v73LeL5Hn2aVK82tu6JFff4e/+soG9p3m6G7yeiFuG657D
32P9WVHMdjyX1iV9+trmftZMd/b7TRND33G/oNS8nRjCp2wgf32H/TrLI3a2nZHZij9gL/7qcbLZ
m96blFLfh36Ysu/QXLfbJ7HJXfYefFaUn958eGo6H3AYfvCKpyQuvJ3IbYNW6P3sEABhmJ1v03TU
v9yQ38o0/arUvM4/bTt83vqz3eSa+I2ncDbN//g3AAAA//8AAAD//w==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1C4ABD6-CAEF-4E3C-8DC2-D5FBE61359FC}">
          <cx:tx>
            <cx:txData>
              <cx:f>_xlchart.v1.8</cx:f>
              <cx:v>profit</cx:v>
            </cx:txData>
          </cx:tx>
          <cx:spPr>
            <a:solidFill>
              <a:schemeClr val="accent4">
                <a:lumMod val="50000"/>
              </a:schemeClr>
            </a:solidFill>
          </cx:spPr>
          <cx:dataLabels pos="outEnd">
            <cx:txPr>
              <a:bodyPr spcFirstLastPara="1" vertOverflow="ellipsis" horzOverflow="overflow" wrap="square" lIns="0" tIns="0" rIns="0" bIns="0" anchor="ctr" anchorCtr="1"/>
              <a:lstStyle/>
              <a:p>
                <a:pPr algn="ctr" rtl="0">
                  <a:defRPr>
                    <a:solidFill>
                      <a:schemeClr val="accent2">
                        <a:lumMod val="75000"/>
                      </a:schemeClr>
                    </a:solidFill>
                  </a:defRPr>
                </a:pPr>
                <a:endParaRPr lang="en-US" sz="900" b="0" i="0" u="none" strike="noStrike" baseline="0">
                  <a:solidFill>
                    <a:schemeClr val="accent2">
                      <a:lumMod val="75000"/>
                    </a:schemeClr>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accent2">
                    <a:lumMod val="75000"/>
                  </a:schemeClr>
                </a:solidFill>
              </a:defRPr>
            </a:pPr>
            <a:endParaRPr lang="en-US" sz="900" b="0" i="0" u="none" strike="noStrike" baseline="0">
              <a:solidFill>
                <a:schemeClr val="accent2">
                  <a:lumMod val="75000"/>
                </a:schemeClr>
              </a:solidFill>
              <a:latin typeface="Calibri"/>
              <a:cs typeface="Calibri"/>
            </a:endParaRPr>
          </a:p>
        </cx:txPr>
      </cx:axis>
      <cx:axis id="1" hidden="1">
        <cx:valScaling/>
        <cx:majorGridlines/>
        <cx:tickLabels/>
        <cx:numFmt formatCode="£0, K" sourceLinked="0"/>
        <cx:txPr>
          <a:bodyPr spcFirstLastPara="1" vertOverflow="ellipsis" horzOverflow="overflow" wrap="square" lIns="0" tIns="0" rIns="0" bIns="0" anchor="ctr" anchorCtr="1"/>
          <a:lstStyle/>
          <a:p>
            <a:pPr algn="ctr" rtl="0">
              <a:defRPr>
                <a:solidFill>
                  <a:schemeClr val="accent2">
                    <a:lumMod val="75000"/>
                  </a:schemeClr>
                </a:solidFill>
              </a:defRPr>
            </a:pPr>
            <a:endParaRPr lang="en-US" sz="900" b="0" i="0" u="none" strike="noStrike" baseline="0">
              <a:solidFill>
                <a:schemeClr val="accent2">
                  <a:lumMod val="75000"/>
                </a:schemeClr>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accent2">
                  <a:lumMod val="75000"/>
                </a:schemeClr>
              </a:solidFill>
            </a:defRPr>
          </a:pPr>
          <a:endParaRPr lang="en-US" sz="900" b="0" i="0" u="none" strike="noStrike" baseline="0">
            <a:solidFill>
              <a:schemeClr val="accent2">
                <a:lumMod val="75000"/>
              </a:schemeClr>
            </a:solidFill>
            <a:latin typeface="Calibri"/>
            <a:cs typeface="Calibri"/>
          </a:endParaRPr>
        </a:p>
      </cx:txPr>
    </cx:legend>
  </cx:chart>
  <cx:spPr>
    <a:gradFill>
      <a:gsLst>
        <a:gs pos="0">
          <a:schemeClr val="accent1">
            <a:alpha val="80000"/>
            <a:lumMod val="50000"/>
            <a:lumOff val="50000"/>
          </a:schemeClr>
        </a:gs>
        <a:gs pos="100000">
          <a:schemeClr val="accent1">
            <a:alpha val="80000"/>
            <a:lumMod val="50000"/>
            <a:lumOff val="50000"/>
          </a:schemeClr>
        </a:gs>
      </a:gsLst>
      <a:lin ang="12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60C3EB5-616E-440F-B873-22307F42CD00}">
          <cx:tx>
            <cx:txData>
              <cx:f>_xlchart.v5.12</cx:f>
              <cx:v>Sales</cx:v>
            </cx:txData>
          </cx:tx>
          <cx:dataId val="0"/>
          <cx:layoutPr>
            <cx:geography cultureLanguage="en-US" cultureRegion="GB" attribution="Powered by Bing">
              <cx:geoCache provider="{E9337A44-BEBE-4D9F-B70C-5C5E7DAFC167}">
                <cx:binary>7HxZc9w40u1fcfj5Uk1sBDAx80UMyKpSad+8yC+MsixzB0iA+6+/WZZkS9XytCZa90E3PkWH3RYL
RRAHmXnyZIL/vBn/cVPebuy7sSq1+8fN+K/3advW//jjD3eT3lYbt1dlN9Y4873duzHVH+b79+zm
9o9vdjNkOvkD+4j+cZNubHs7vv+ff8K3JbfmyNxs2szo8+7WThe3ritb9x+uPXvp3eZblekoc63N
blr0r/dnt1q7qew3Otu8f3er26ydrqb69l/vn3zy/bs/dr/vT/d+V8L02u4bjKX+npBBIIV//4Pe
vyuNTu4ve5zvCSKE5NyXP37Ew71PNhWMf+msfsxp8+2bvXUOHu3H37ujnzwHXPz3+3c3ptPtdg0T
WM5/vf+gs/b227vLdtPeuvfvMmfCuw+EZvswHy5/PP0fT1H4n3/u/ALWY+c3j4DaXby/uvQnnA43
2m1gcq+FEBF7VFCOtxD8+NlBSIo9InwkfMLuEOIP975D6K/n8zw2D+N2UDmENX6DqPzbZrPRr2g4
hO5hSTAWiP5c9seGgxDaCwLKZMCCB9jutsQdLC+Y0PO4/By4A8y/v7xJYEJTGrv5Zh427d93aWAw
UgrGfIqfNRjksz1GuSABebjpHSQvmcrzmPwauQNKePo2QdmU2XdjXzXSEL6HGYVQg+TzsCC5FyCO
OaLozqJ20HnRnH6Dz6Oxuwi9jSjzn13u41jz5JP/JRsgco9BHOGU3McasJDHTk3KPYg0YDjy3unR
pxjtxOffT+t5mHaGP3mStxH8o9tyM2zs7cOyvII3gyX3BQ/wQ3iXTyHhbI8GIqAEiTurYQ/3vnNq
L5nR82j8GrljMtHiTTq1TxuXAmVvjX5Yob+PDuV7FCGwGMGfZwHY32MsoMKn6DkW8LI5PY/P47E7
CH16G07tyawhxVkCFci+vSJJw2KPScYQJjtWIzCQak4oFuQuGO1QgRfM5HlQfg588mzwaEdv0maO
M+dMZ7PXsxhgZyTg7KdB+PipP5OADOcQYti9Pwse7n3nz14yo+eh+TVyB5vjt0nSVrfGJq+pBRC8
B54KCyrvfJWPnkIjyB6lQA2of68W7BjNCyb0PDI/B+4As3qbbmxdlpk2mXvYuK8QZvw9hCmikNTc
hRlQYR7zMiH3EBVbm7nXAMDdPU42XzKj56H5NXIHm/XbdGhr/S3bvKoOIPcgo5Fc3iMjdyNNsAca
gfADye4izQ5lfsGEfoPMw5PsAnPyJiPNIezX7qaYHjbu3zcaSDgZ5gQDPd6xFgaQgJpGaXBnTTuQ
vGQqz2Pya+QOKIfXbxKUT5m7Mdplr8mY6R6kj5KR4MFgdsCRe4AZkDb5PDN70ZSeR+fR0B14Pq3f
JDxHpsvcK7szf08KCP9BcC/C7LgziaBegATonvfw7djOi6b0PDyPhu7Ac/Q2ecDJ7fDu2tji9Vwa
xXuSSEwJuZc2d/QZEAMCuMKCB1F6hzy/ZEbPg/Nr5A42J2/Ts53c9pvXzDRBOSOQ51NGnmdoCAV7
AWNEcHFHnoFbP2Zofz2f3+Fy9xy7qHx8kw7tONP61pl287A4f58F0GCPQEJDyUOJExb+MXWWdA9J
UAGglPNw04dE8wVzeR6UR4+xg8vx2yRnxxs7lRv97WGF/j4s2yLNlp2xnfjCgz3uI6isPSjMOznm
S2byG1B+PsMuJtGbtJUr6AeAYvrta2rNbE9QLCUw5ufTzK0tbQk1vStp+jvgvGhKz6PzaOgOPFdv
1WSc29yknbtt29dUAvAe1MhAg+H39HjHnXGoOvtQw4FA82Cs9+5s88L5PI/P8dPhOxgd//tNmtCW
1BzcWnc7PazV33ds0FCDCIgBjNyLaDv6Jof8hwsGfUN3JiZ3CPTL5vQ8SI/H7iB0cvAmETrObtIs
2bxu/inAeiQX9wD8WRwA0wI9Z6vqbH92KPRLZvQ8Or9G7mBzvH6b2BjdvqqUBsU0cFwMSVCYf/zs
ZDfIhw4BCtWcgOwYzfFfT+U3mDwM3IXk6k1CsnUAx7djdvOa7TR0j2JEoC3jV9B/TKCRH+whX4DP
ExCLnuY0L5nN88A8fpIdbE6O3yY2xrbpu3BjDVQHNg8r9fcDDoFuJiIJ/5l5QuB/jA+H2oCAxDMI
7vHbcWgnL57Xb5DaGb+LVvgm0TpNs1e0ISAFFEH2T+XzfTVQjob+Wijf4AdW8LA/7sjbX83meWTu
Ru3gcbr/NvEoyk1qqle2G0GgBnBfl9mtdkooH4Bb831+39oBmepj73b6ghn9BpefI3exOXyT2Fyk
0H39bu1eVyGgkMlgAZWA+1xU7hA1yHQYAjFt22P742cnGX3prJ7H6OnoHZwu3iZhu7odX7UxHUHn
GRFUoOfbBaBZkIBQDX3rIClsfwDAxwb0l9N5Hpn7YTuQXH1+k6bzod2kD6vyClQAVhy0AWgWvPdp
O7nnj550DsUbHOyQgL+ax/NQ3I3aQeLD26TOHzNopnnthmfIVYSEdqef+/8JMRN723M3lDxkojud
my+Z0fO4/Bq5g83Ht6nTrCxoz++uoC5Q/pWx/D882OP/nXv/fl4/T2dFm3az+HGs69GZo/989Qf8
cOBsZ+i9m33Wodx54PW3f72HjiEBDuLncbHtlzxx0DutKY/G3G5c+6/3nqB7HOLztiMMgzDMYQMP
t3dXxJ6/jdsBIVxIHxzS+3d6myjAiTO0x9mWB3POIKeEs03v30GP4fYSdGxsDzlth0khMXTV/jxS
d2bKKYFWhIcnvv/3O91VZybTrYMvppD51Hef286VQWT60RUNrTcEB9uaNVy/2VxAEzB8HP2fDkND
8JyO3jom8xiRpiw3LI/jRHWZj2uVzj3u1eSmOXSd1w9hkWB0FKS2Op6DmI4hQrpYxH7Wf+Mdqk7n
eNRfpJ9PRiWySDIFo6poNHG7rPSsv1QsJms/QPjUZkPQqry35HhGpZjDIq+SauFkGayyQFxyW5QX
duz6U7/fVMZalbq0+Nj2vr02RdZ74dyXel4Vfg0hvWyrUWXOm2blkQTH0Sg1GRVpeVIs6qApvqZe
QRJFbJXkasI2Xhg8ZetibEan4lJ2x8k0xmTZ+fFMI2ahBXBRGuiPDS2ROVK5yMmqkemcqjGN0yOS
814syMQzrjxdBiQsvMLc1K6ur03rzyedm/ywI6U7TKQbbkTV62vaZqwMe5FMh9lQNOdTnScbnGKs
shwbVTXdsu+qOgw67IdjJoaTmY3mjJHJSDWIsbFqqga+KsesOBGkGs9pSeZlPbXR5Mya86FLVFN0
Ya87qwI6rQac8TPUOIlVTqqb0ZVIkbESZwFD9Tpu8/aSTIODM5bOLegwkf14rlGptFfoA9YmPMqn
uTsU45DF69mh5qCfy7RQfsJkojLW8CPhV1iH1pvKj6Squ8uOFlblHRpm1RU9+pzxIv7cevW4rgfW
LLSW3tEw41y1OguUmScaDmM8H80J6j6VxVQ3IZOVPRpi2xymQvTfpZVzrpKp9YrIlTQ97akuF3Uj
dR7pQTZaIcT749IbLVIy6IpNM+XlInFjw1ZJVplK4XxwX/K8LMtwiJumVkVDkjMtpEb7YC7ZRVoX
5BNOquxczgzuRnxuL1GN82XXpPQQ4bz3VdqZdN8jbeLUZOoIt32zP0yov0jSqgyDKh+vPZ3YA+JX
8nawA7fLwK8SqhAZRLYYmkZeyDyYh9C1ifE+5wkJzlKa6UL1Iva0km4ubmhtiFRdiotF4s9VJFmL
wqZC+gpwLD4MyKVnfMzdsUNTesAt7uUCmaE5SmNNIy+YkiqC7WquBGn808S2xkVeA9eRSehx09PO
LCCPrE9yzaFFUw0VWPnnUaOc5qpMoPYFyzNCd0t9IPvMh7+MRknbqlH2Ux5cOCNHvzzSvj/qVmHn
tfN+NXSDivvZjy+moSfTQcrSfL8ZgjMk8iKqKZ9DQrJETdTKy7EE61m4sSuv41hOCpVxX0a8o9KF
RY1NqCvHLruOdbWaMtSGLZ2aMNWZf0LrajxqWZCuaJMz5Ywrw6KYkoWM+2IhSAdbEezlInajz1XW
9+WHMR5IdRR0rZ+f8czNpYxoPXf+JZ3dUNlS8UCzE4wab3/o7EdapsO5VwhZRKMlw5rY/qBPdHBs
6tquqrbAUTmW86ruqum8MQKvu7xslBEsWYvJleeDJfaiHPIxpEWeLWMiywWvAUgSSFXFLlOoSU+q
HOyjalPlt9lRnx/UQwbfRLxm1fG4WcgMXwdxyhTLvYM8x6prjK+QQA6+xhvCsXH0Y0oJXcfOmhDB
siy5FO408+m17OokGmYiF2boveN8RvF+svXWU+d/0qitVZzEAPL0zbr+sJ1hDePWP8wz3E4hkoW/
9F36YSSpVmVuPgo+8XUl6hsGiC3GDF/4k5VR3JYfE2JPgyHPz9pGf6YxGxWeDnk2+cvKN5d9RipV
jbwNB3+qlD8UfYR12ReqG2uxz1NUhFOgS9X1ruFqToPjJkPuwBJ32OZxspyk6FeY9DRCbioaRTH3
Iy6L9MAmnGbwePV8nY7OHctxoMtgQArDNjoMAO0jP7FY+V6nL/yxMSuPaW9Fpxl202Tmk8nGeQz7
B/VKZKw+b6ZJXpDZFmkEJ7/L88Ibh9NA2m/cpP5BkSXocK5ks/DcIKqwZiPautnGq5SA7XfFfZtE
DDETNSPDizlzVZQEyXRSjnOsph7ZD3ORdKHHqDvBMjtn1mvAJIo0tH3vTipbVKGtyuqyL+P4nOGY
KtrZXDHjTxEBmGTsD1GBSbopx3iTOr85xzUfzvAox8PMOnIRZFJfdoOpwpYEB45XOhw72Dq5539i
Lm0U8+CPNB/jEI7kmggX/GYYe3chPMnDuRunJZlmuewGXn4PXKxP5mHhurk7GlpKSmU7R0/Ax3hH
eZtxrJq0ai5YmZZRw3VxSLghIYtxvZKjS29oWYJtSeNcyIvuAjZheSKNX57lLGYq0AFfZMHsIkid
zzh1NGpxbtfVTMhZCVJ65HVTfcoG9IX1Nlg0yCsuK1lgxVqOP7WGNks34ALBzkiLUgEvCEJEuV5O
GbaegubKFaptduj1gTxgbpj2tcjGddBCiByLOVh7JQpQ9Pi0/BOCdWPqyWZJev/agp///J8rU8F/
P47P//rl9q0Hv/4FZa671yX8x09By/9W2nS7H9ry5J/f9eug/pab/jy1v8N2716w8EAM/5uLL+PJ
QhAobPyeJv86J/eLW9+NuafJ0JXnU0mJD8f4ESSDASiJ9zwZLsHRsYAJOBZLn9BkaCiDg5bAgSWh
jPsEgbz1QJPhjQBw6oxBkyaDA0wY2jAenv4JipAYPEOTkYRvekKT5bZhEAkKRzuBdvsBJDqPaXKR
92mOZtnsT8GUfgbapOsoqMnQqXGuTDhyW7XLupnOSoMhvJdpHwK7l6GO/XqZ95nO1Uxm9DnOuipV
WhdBmEl/uB3bwIsEfHkoYlJA9G2BlHgemFr5hXpWRKTL6qUGCrmaiJ8s7CiDScEiZvtxxdhl3g76
aBzb+aTMWTso0fnzPm9cTMM4r+xBgPwi6kw8Ko+XqWpT2ygiA3sIXDJXQQVW7Y0sXw0wOQzsOKjX
fAaqZzzbXmiZ0APrsi85b7zPWVl5V0mjA0WbUa86iZNFndRE1cLVp/PoRFSN7hzY7TfmFfCQMTwp
SvE5xVOxlOC0o4kRT+WJbld+UnyvLckG5cvWRNqf2wWrs3mJm7ZeNjPcPe3xeUBGX2W8PW5NQ1SH
8XmGxFXcd8collqlo74cmhkdjUMN1KXQvcJi2P5RHZmpOqKi/hxXLQ5n1I4H4Ka/yCBeB43pVUnI
eTEVXxrW54obcznm3nxdlNqPapKmUSHqDpKBqQ+zTIewBa9GEi9ingeqiIPtFBoVMPhq2YxkxWfu
n5LC85ZtX5jLBLKYj2bq6Ec0Er0iuqzDJoHsIkBiVLptwQv71Xc312eg3c77MfUOthRnYyiyV7Vs
e5VmMSYhqcvFIHB9Vg5sPxazUIK1zenUp/YzLcRV4DKzMqPNVhAfk6MgLvhi5hLtyyYQC1uKD+Vc
exA3yfAhoXFyQCvjeMgTV51jGXc3nt9YHfLGJ+ctLslJlTUpigacjkKZtJkXZaoviYfGBbHaphE2
5AKSLbl0ItYRIWkQxmA5Ks/6LEpLrw/7amzkyjakLtZJjZBKMkgGc8SEakUfGCBaY3eYJF7bLQfr
sQ+cDtkhrQL/C4UHj9zUZmEF+VAWMVhLs0TCxhaSlsk/HKaGtWuT+0CLWN5O3z3NZm8lrDHx90ny
4bjElqQq0bRYlDwjFqhlEtZVji7/19H//nU5v5w2yNjgGn/v6P9dbr5ufpWgfughP4b8kkPAgcIx
ra03RQH4859+XoDL5nAMlUPrPLzkAOoWP/UQqN+CtwQjgze4wOsRoDPll6P39zA0e8NpCSjeQlOX
RP+Nowdd5ambZwHUu2AWINZAzNhO4bGbzyHho45Qb196HiRDGSS/+52kDvTcn2vyTDwBZedPt4Gg
BWEOimd/Fl1m5OzUz72372aKrgpTAcPrfHFaAVuv1H++Fyzo7r0kHL+Gc7xEcigEbSPbI4EHsMid
7Em8PyEjT/3A9seQ+5MDOvvjWR1UWfoXNyToz4/HIYZA8AX5DLoitlXDx7ccC8caxG28nwHJTlTc
mPbI2C4xyniVYaGQg/zow1k9vPS7pCcRK8t8WgVmwHrVMGDJrO/pAEmCzlZ1ntl9aUYvU5O0/lc9
ZvaokU6umjiRq2EG51cFE4ZQO+qDyaLqvCxKuSohgn1AbaAhibX10our7CQG33JCk5yB60p0upoa
v1pniZsWTbv1iB6db2WezR/TgtqPvE6O/W6CvJ2XOuzq0t+fMSmOKQUlLUxz0p1j11XfIbCb05kM
+QfsZ7nSflwuWZPqEGVVH3ZGD/u+iSExmBu8Er1vlG2mYYHSsVZlC6kOR605sbUYVFsWZOOXibdf
BkMTzdYb9pup5Imio4yDUHjY3DhRQTo7g/ojzZx2ym8GkSgrKGRt2F5nhScHyF1Ty12j+DQkg7uG
RmM2uaNU1/mSay41yCCwz0M/NX6tfFLpr53l9XXeJeJTDjT7Qia+TCFvc/JbDgE+V0harlWFJ1Mo
L8/Gpe2FnyioD6dfi7QULMw0LU/9shegYNHEHPFu6A6nTg8fxTRDmh5nNsIQZQ5oPoOEQrOcnWYE
XaRj5ofxmE8XaSODhUMg8VXc9Esz+u0SgobH1GiC6putqnSV6vRmsnkdJUQwENcEiARoZiloh7A4
qY7L46as5k/QpeudE53NR/4cC6fciIp1oHvfi4osj33lGe+SBhlbx9Sn+/2gHeh5WXHk50n3LXFB
+7VAWx1pTuZAL7w2kwewBC5K4+CmaUFIQoM90aXfq5GX33wyDioo6GHstaMqiuSDdF4Gm7QuV14t
UjV71Ri6cdChwdQPZQzqF6/bw9yzlKixTaYw8EW+gXPhMXyYfyFxR6LUBNNi5EFzEQ8lBuXVnbFx
gDxXQAsfbG2wHsg3+2NSULzIUX87VtxbQnLZHhdYz1/b0UwhIMu+1mNRnEKGiKNibtsLiKReqFtx
AaJUtujY/NnrLDnBc4oXeJrdicfneTHIYLgEya4LEyT75VTRcz1UnziJDd7PCiBbVLVJn043Osgg
OQNe1JkIJLgxL9UkQD9Ts8v7qEiqgi0C3E2Q8ZdNMB+JoZzGdSn9ZKrCNGl8X8Wel8wfCzfQHnI0
3LkhgYUwTdRNvcuvqM1F0pYK5aPohys+telCIsch755SW4ReXGRADBo/ULIVWq+Gfg7459GjiVjy
qcAMRIzB+VFWepNYutxlDVVJ1QbLpBjm5KIvGHyS1FmfnASN7VJlKquHsyTwEgE8N2hcCmm41xvQ
teOBXeM63abovo69dDEAN8cf827w2LIZJePf+JgCUGmbth6Qzzrp7GVRxbpqVki64tpjdXEp+ypb
WV+DGzYVZ/u9D6oKjyfPhjHB8aSGLiAHbOxB/RnmHhIOSOLlirWEHAw4BlFvHNk+rjxQu8Ziyqao
miW6wqkBnds121/zOIgvp6kbbgKsY6E00vWSFoSsDQjJqeqonqKiK+m6dr4+yMZBLtqqm3VYNXEM
xi4Gc9hQ6pqQ9xwtUeBMVNpMA2OXbaidD6TWm9IKEIjll9HC/zWtpy9n58cgYGivq6O+H6rzkdD6
dlvvOIKJZMmywNQc1pOs5qgLkjJd2Gkwa+GX8rRkWbApqwbmR8oeLWOQM869oeBFWIgK5uYFNVxj
Xlt9x8KC9uy341lZgLoaCUjJLpMqzWq1fXUDAudRBB3Ybfm/6f4d1fuLshgGMgEZ8E/K86ey2ONm
rC0HvB/wQALhhS9w+s73MZA6tG0D/0UC6Z4A7oegrgVq6Dbf/0kCoSgmOcOBJAiq99uC1S8SCC/M
gHIZ5OdQxLqjjv9Ntr/LX6AWDRyUMY6g7ox/VN8e85d48MCjacbW/ejXcYTzubhIyzo+YJT2IZmY
+yRJDnUXeKHeEkHx4kCUbX0tnT9+YFrU1zTI3SefaPcpGX28eLSSz5DHLQd9XLGD2eHtUXmYICZw
BhXqk49nJzvIh9Ag6TrvqdmwlI5njZ/qI822HKnJymkla78PXW0K+lfcDm/p4uO7C+g+hvf5bd/Y
x7evVNphyHGKyzrosmYNCvJn8A8khCCfyeNCWhOAJML4EfaFDmCZAn44Upl9QLnNvoyznqFE6Jo+
queJHCRl4hZgleWqLW1XLGxjgnOeinoCzZJDTB6q9gjVBDyVX1M12y5W+VhJFNLeVacpnvw65KhH
oS+aBtwk4jzqurkCdaRLIeUlbTCqPg/wdSKgvmJcDiHYCXPIHZ0X0IHaXaTa6aWZKMgGXktEsUwa
CZxHxiDHkIz6nzxrvYUo+FU3zrYM6dwUCVQLan1i6ZgsvNQDscEa0u9PXhVDBXAmKp/bblIzH/pG
JXGQhjUQlrDC4/RZ56JiynMSHbEhj6PATu0nMcTcqcwvB1/5wAl7BQAE+4IU03JIoRgKUSULPYoH
p0Aday5k5+XnvssyFOUQNq9L4weR0SBARyId5WLoiM2WPRnFpDIwpYsxFskILLwJSjXTtL1CUMZa
6BaqhWsQu8ok0li3F2PWiTSESpWLVQa60bJCxTZaxG1BasWCGnkLmszkUI/WH1SSZHhQRSo7lduZ
Aqy5R/dZj7GnShpYNTD2meeTWKQs0GeFtuPSJQ22qmPprKhtc60Sf0RLP8/t0rYDO5tK7K1mDApS
k+J+WfjZEiSBPgJLlesA8+pixlNPVGu6/GCGGlcEcgjfpLyt9+fKnxeyrNv9KbNmXra4TWbFczwF
IdS8xjbsG+1Wos0RUDQxHsAZ7/gjyXG3L4Z0ACrOWXpLB78/RQaNTGWaV7eY08IoPIP61LBMV0qi
pIFMpJ8ZUQG3QR6B7V2miZeTk67IOlarPK6ANCFbZUDwQRk3PYTyuElCEN41ELe6Lb7pPI0zUERs
vsK+Gb4VRV8h1Rdp1aeq1nXvH7tG2mzTZ2VZ70vdU3zqnI0P5m4m69Inef85GLNEHk0Mm80MVcku
jGU3WrCKxmtvdAxlqcjKtknDAOTybNF2VnsLE4vpuJ+QnkLn8xYtut6bs8uJmGnan/oGQ40COEqs
jIZaeQQsKKlBmRlAyy9AboEa5cS0DZOhgHSoSVIIBa0+sumQ1RHISGbjDCdrBIclYauPvllPhSsu
EAenmYwpPH8xZ/o0nzt+gjvTyNDDEu5mt882pTG7tPGMhkXDXOxU2lP3qc2CnCqb9TD7MeHzfmPG
eT+D2s+1i5m5HnosnZKsr/soHcCQF87vRk91/th99XPb+ceQQzL/REIhsAtrXJuNdaVkUe2V8/KH
K5fw5GlI8w4v2lyAHy28tj+BUtf8sXTEy0xYgERauNUY47icI4gEaNqwrrNQHhV3VdLirnRaTigB
7cCgeeg/62QsocTqQfFp001tBVvHzu7Q2Dk4aRyCGfemN95y6FpIHUHxrVeNwOXppNN+VIHJMCQu
QHjPuyzBp9QYMKwsFuWpZWVThToJDIvE1Pfr0fAWyl19m1ZHlWd5Di5xHmDvVjVda1Bj+hPa2HGr
Q7O4i7Sz/IvX62EC7c4WMiyTWaPIiGDyofY8Cei3aPhwbZBnTtIAOFokgtyoGLq11gke8aIYnPnq
UPsBEp9g3UuZsxVq5XDeBSUpI6+gcb8SqQCOjQRkwgobGYcUukuWqPOL45T0cQMrM+mjtBzsFS66
ETKitGM3rNdBrnqC0qUZigX0RnhzWCI2HlGoRx7GaZ8edXy2TrWNKNdjI2q2EFD9PyRe2a4lxjNX
sIG8qwLizAyPLKeIyqY0UHqtOA4D5pxQncGQn0wt19NKD2QC79cHuY3AjychSxhdjjE4fFcR9+lH
DL/vYLoP4neNOI8rNY8LN/8/14luHr+S+qEl7I4HguL2e9q483LLX7IjpjDunj0GAfBAQoLHFPGu
VASnPoFYYjhlA+cE4D2qjxRE6IQm8EJbeGcavGlo22l1XydCcMaaYCChEsFbVSW8WvW/kQ/JU3a0
vSNIhyB9EcyBp8J7wp5ysxKojkZDwW4htrSdXOCago8J/boHUYlBO0OxARtnbqkb6KnaljxHlo6h
Z2L/a6It1R6IA2PBD2TKpi4qpKehw0RWpTsuWVV7kzLFyOqvrGjz0UCvR1DmJEw4p+iWQ6bfXZQp
iBEbIVgd35CKNMFJEmQNVGkqBO1RwGFqZoE+IR8KR1FSMlvUygwMFCXEpwamnFQV+r+Unddy3EiT
tq8IEQAK9rTRhl6GInekE4QozcIUTKFQBXf1/wNR+38jzoYUOwfTIbLZAMpkZb4me731W9HV/+2M
xKYm+8eU/i/566+KM/oJuXTnAK4N9p7qDBcz+8/8NfbaypZRmfydz31XD1emDZrgqiGt0/HVNham
mrOtUnTfbdy88vPz7y//Iz/+TwbL9Wmdt7c8EpDIpDHpm/x5q0UyRm5Ufa89KWSVmV6EcAZk3c5Q
n/Uyo5g56tIUQXlwAmdT3fs5EOvoQy9v0SxuTETiSEYJJaW9B8R/A7/7/U3+CtoGcJkAthCeYu9S
si/LX8doKSvHL7VwvkeOnlz/WGxxEQ/nJgmMcA+dNlH0RYZublDh///t9ue52a8LCxv7fuj6dHx4
e11l1z7uHZF8B5RpxugwuaoZ/yqD3O+Kw1xXtnrX5Xw3gDmUJcEz+kN5sU/9f6YGMWLqesDv++5O
A5d///rY87oB7m6hvIo7R8swi9s2Fl8iNBm6O/7+Sf99qQB8PwapRTOCHPzNKmxzv10tAo0rtqlj
rqdQ9ozs4g8tL7+/FNT1P55qn8wYHJyugWmAe4nI8OtTFeFUOe5Siu9QsPGARGJ2o/Dr63X7rYqb
h8oh5QTCG1b7KEfXRWSILLP54538WthyJ5TPAW2/E8o35li8WVYmqlBmyi7/lqdbF+pLP6g2X09g
42O6XjjzqVb/MM7/fnjaudAMAdQyhZ0J3hDnZQzqUq+u/h5EM7HrvHrR5kkAyhkxyalK8iD6oveD
eDiMEfP0BbnLpNPTVAFMz39Y3rsg4NepCFPE5D/Cj+CQSN7cTYGOMEyVcV7KSsetc7WYct/m7dKX
fI+CnetgC7KqHVekr9RdgrsKK7e0j62K6jXrHE93j2lbAgseh7DX/scWbn98+f2C+bXCh37yBI3X
XGy8Ozwi3q5NO+eJdodteVm00SwC10qXwXKXWYTOYdFich6Vj4KRUGDmfd12Feji/3Ww6McT414B
awBXCQjYv67bZPBHs45R/9I1ocPJVBOTt/kwra5Zw1uRA19+HQE15dcWRoVzQqtWe+FV4tQOEi/U
QeLHebaW/BU4fDPdBotUyJN+P1ze2zXm7YPEVsa2wRKP9l52/zxRFjF3Ku028TLmfuS0p9qMqrHv
h81UCqJjWAduzolbyLVTvw5tvx4Tua3O46xUfj2muqmLrN02d71ty6Ez+aFDApKbzIau03yM2rTY
2gx+bSHQ+05N8XTjbmnDp8oqR9X5h4Dh7QTZf+Ig8RcdABKYiGgYRnTnfRMxWJndMHWT+hKHfViH
mXKTkKWY5zZNdeZtscOBla+vZ0JjA35nf4Qx5eXQMYeFKiga0HEhn/jThg7enk1Yy0mxQkhFH8fs
v5aFhN5r87JXX5RmFw0nMcokuPe9Uqy3YrQrw4EWs9me23JZ15hiQs/UVhxjc/SxGLbcudItDNCz
duwYPSRVtKc9SzC1sHbShvv09KNIWULrFIfTR6VruT1vTSRnhMdNsx/FFaPPBPVdWvJDgVJre05a
hDA58Em98jJubmGSowpHMZ6j2O5zJ5eiIm0aflw+TQpnRTHTLzUf0ZMSceeV0+0Zj1FhK78uY9QN
6gx/6E2Pgeg3c6e1RIzQNK32gbuLvF2uioCU4XOXdHnwPLmTxyKLk4LsCbyhJ/H6/WJ/G8IZ/Rhb
AB3mAzRRwnuzNES+doWXqubL5rWj3mkSN1ZoePu6b66FHWYCxe+v+DYaAXHgXfB+yK928PXNFUeN
FnRuxfxZbHZfjLMN9vDnj7EkJYmmIYy+5LXYWISzb81Y3P9QeOk/7PI9Sf9lU4g4AuLh4Aph5wPg
4V93+SaQ3Dhp1D63QdeaHyBQ6PzdD+VANCrl2HknnSNofj+NSUHEUWXYF6ciMf7UH+h1OTfTwfjF
cNvkSfS4CNQx62GcvWj6aBLHrbIh3Jb+lkXklofaDXLogyBHx8BmL13WYT+V5EzXeS3NvvMnuPZ3
+MhitR6E1GKZLr8f+LdxDag1cXcfmv/jizgAw399Yon+t5uHMX6abOeSmodao671p21ftygsguCq
BH5m2S4yFbwU5ke+DjWyL2lhaxiix3yJ9iXtD9XW6qtK+WIPkQPkjHcemkmN1WULV8muA3PdKwVv
hWB51sBIbKPfP5L/JrIlZEAJxyZRjRlE2fkmVA+ia7e+7vynxJSCvWVQkHEDxhF237o/9jHd+1bu
LS+XfYsTK/eQotXAQeOUHsUJ6Nz+o34AWfrapHUcXFVzs48DvHofPeTDwruqUuyPiBo+Gs/SibU4
q0RPYsxWzgse9w+P9qau4dFSklffY6uQupLv/TpbZpFe3Nh+fRLFtEcqoweW1tZsVf/NuAlsLFBD
P2zPsd/t52Pr9B4TskRtU6ynrY08UwBGOXZ+IvfWDMcc14LVJ6aNaNJVTsoSC2YgTqKbJWxeVb6a
CWuGjIQLViZHAJBROXoMBbYDhsKYuHRMFja2ZkuUqV/zr9fx2UOh/Pr7QXizRxPSBbKr2A8Timn3
X6kuno8gWqPB+TTB3xMdXtNbv0yWSWbUy2XR/SksvDmO9ksGgnLF5VhCLPe2nHTrnhRSLfGn0Xqs
ELPSawrafTOMT1CroA9PEDo9Lh9gqZUBb6a8I2Uh6DFKkLaNeR9HyNnqc26ChGDAhpw+amyKnACt
w8Y3S8dB9XPaimHuGMqlSTr2Crton45CLvtEIIvweEnXOp0+uj1au+oSSsnZJCOzV9+/H+3gjSwV
ZiraDwGChMc3wvy7TiQdHB0w9PVTWa5Rkx+MBavP8hne9SHyt0CjbCkRdSYHMLEUBkTroRpu3MYK
EG5FtuPc6qJ1gnvEmnidhrlfim9uhdRlzm0QHSXwdfM9qJtNf2yRYPCVb+i453fB5LkLTGvdpSHa
RvLHETnfHIIy6qHMlx5tqdt6d8LVXnrsOg1xUy8g0ODKSzJgsCm7CRIlKxY5sRmmTc9rc1icEBPK
OfU9GzxGjVmDIoMigGK6qHQuPVxba16Ya1PGZGZZvDXztlGssxTVNfR3bg8DWpXoPKVxga6odZbt
0xz1fvVsg6bIjyIwvpetVN39eogKM6ZHnBazzIqwKa7oKmaO+Czm7RZ5qetevBkB67lwxqR0Twqh
VvC0hlMhnSeU7MvyaTGLMPfOaDrnIydGbL+HOoqQ+sc4RvqD6nuvHD+ky9bIS16B2Zy3Pkja/pBS
bvplFgMGD8mL19ZJ970EmJ6WI0tlHf5OrZlnN5PNDPx7ZfJuCJMjdUAII5S3joweUi92pLxMkfLH
pvy7TDphGOUFUlMH95voJ5b05ulRlR9E5JrIxXsVKBVfW7QnJQaecJFDcaqnwszT3RzmRYVbJcDK
E37MO18M1+Du5a6IWMIIcbLC3kP62YxJNaeHwgmiwUCq661er+didMrqMlctp00m0zkgwE4KPuSv
3rHArdcsjtnJM6w4I6iJVWRd6cGsIlmidw0lOi/m9YdOVTX8jmYgAZfb+jEYXjY7pP50U0daFf6V
tzh8K1+21qG08WXpaq9tDmEw7eeiGzoVj1MI9C3i65KvNFnO6rBMw+LdOqtZxe/r3Knn5hxL4fjq
WtrdZfIuqkVYpQcYwB1pibUJcRvGRZ47220QNCMj5awDIfueqD2U4a0jch03d16FZQVTQz3XSX7C
9TOPxamvaICmM0LWfkvr5DTQwG5RrtVwdJWsEXZ3xoUU+Msv/I7rtXWTpk+Ir4Yh09TBjKyfQLNG
U+ZF5f4h3D8pywG1zp7TB+XI08Mtep2IznU57yMmGiN56UcEJ49dG+8hP5hMkcRZOpueBbB15BsX
k+qW96nXRy1NuDF8Qw1MEnOWjDlXa0qPIrPzqn16PBWUfvhfXrPs49wFaQ1C5lhHMxVOJ5My+HsY
KGiGs64qMq1sTrw1HrIqKUOLT7MP7GCf4fts1TFeTrn1l9IifVzukzreb7liptX2GLGyuILgV8NL
7iz7Aou0s898uDr8rEnbfWimyeOtHLHJMHMPE+25ecafz6O1EMMLMGLJz8JF9dGjDIM8FVkwp8Ba
B4XviLH4uXrybUz5yLh29ofLzfpjMCyrRmc/c9w03ML9X2IM5b1wK+08/hxq5/Xt/zPIr+8DKfDl
feyrlhvwOqecXmSFWkVfqk6sPPTgb3zT5qHwRVG5jxTgBfbO8HWi+m0yLDUqb6sLeJt0xSzjyXJa
o3dpa3tGafLbhrf4CuRQI6YU+ZQepLvuSW/Rhj4/RDHoDi/p6wj2ih1EXHt9ptKvqNEy1XfR7F2t
cL78mfs6ta/LAxV5w/hEQcVfnMK42R9+wffAOi08vV+mDEqsUdnaD25cPm1OFVhzw5OKfXhfF9Jm
V8td8pD7p3gYlPg7viUIu+lhNOV+668D6mzzxj/6RvRBfHLcsJP19YbrY1GXYke03NNcWYxsd2ld
7MjHODO/1RT7w4sXFRhAD2NIxsrD64lk990IQr9/oI/zRyMXKBJeEPbv26Hdwv3+O+RG5fxkG+ih
CntFwueWg/AKcSXHFT3mrXhdK1U9pia+/BzyFLsyt7NUQvIhnAA9F69VJTnnJ2/YIveJzK1OIMOh
YLsqc8ci5+JhXfJNckeDhsRcNwAGQDZMU2mv435XiBwt5ys/k6uN6uQsSRaX9UakY7P0Vybo3bbN
mjRoINHyEeX8tZd6lveXZhh5IWkMmwfcw/x/9wdHX0J39oCKoBKT5mGSJgcUmHXN1b2y6KfnCLEs
VUCO24uVgZgkAvpeBOx8c0h02djk1LQcse1pcbo8Ha9xq+tt+exGS028KZq+l/LqJ0hem6bU+GTL
hnr324qVS4grVZcMx0X82DO4JBsGDM2czLdnUSb9bJ4GAe0eXZnXR1/SYmSIhFo2yRNJRKvoBTfX
I8oZHezD5y1qXzXgVfsSf8VPkxFeFl+k9ffnNVXl86JZ4Lx/qIBCnUPVbKDlaeDLLj0AWaxRey+U
p3lHtHp7DTuFdmRdvYIsmxc2Oj/bbtC5f13kw8ZnbK/QW05ZDmo4hIEEL809SenbttROXWawFlOH
tjLa95PB0wC1UMjEECpFlKNLfhhXIk19prLdB8+ifGV8fZtIGIa66Qr+HNacp/yMhGPJnZsZa6eu
HiCod5ASzQPhBzO1iMwHzCLtmp+WvEZ4h+9Rhc14BLpAcn+IAYGiL0EhPEpyDsOUyd+QNvNUUdfu
xwYu/H25aV97LL7XkaxNDxItKrcS0828hW0ef5AbasZHTTINqrApxLlfiLesLwffJSNQ45fal5Hq
HII/5eWOUjUV+SqZddrC0H+J0rUcvJdgaaLmIYoGtebnwO9H4/z3XEFs5ydONIFWYGzAv50saVCO
P4NIztJ8couhLgocJqsol49zTG4zfMeTjEoB6j8Bmrhoaad2FxFso3zeAoui8GA5HdDRGM/rySnp
sZBaz7LK2zr1s4kfOvF0iGf4tuX480le53JQNQBxFoYCPc8p/xFummba41+6Fns0IfvfNy/uzv0d
3Q/0Pq/9/Weh5zq8Yy3W/Y25sCHvoHLfGZuqyRVbuSBbzB82s3rqVLNR912Ztvtvfi5ZckoiEdrR
/VevePgeTp0i08uqRXzwfO0m720ZF1D7s9uBnmNpzVP/eh66fZcXzrbDgSPsFy8BaZm5HjaX9R24
8A8P4Jb7naOU5U9/XijUKUfawFJxHl8rtq6qt1ge6k7Z4IN8DVjyFWgc+GoEVoPTDDsIOepIB8GR
zg1Dn6MYiKzzaLHT8sxmhpucbiq/2NM4ZGpcI56a/bbsjw3n9JJz5JCHdt/kyt/JU/z8y74m43zz
ZXUIy7Fr21OJwZrV+zog4MB70JP4B/jcYPSc+rb0RRMnfwC+3hT0YDnEB1awT3CLvH/ByqWhsxN4
tf9YIrvgruOiWNgNc0+YHZxg30FYmffdNVXDfu9/qO5+xbv2y/PluHha9m9n4/pv4Hdtl96Zxxio
6jU01mDA3AV1ADvp95d6A6Czm1x6inAtICv+H+1l/T88InMihyQnlfyfNeLKpe+zQeVB8A4zzr66
06jcJ9VWNTPcBzpgyn4Gx9/fy68QAk2ZWD+JtzdjhAZknfu/3ks+CR/4ti4eaYFKGKtCb8/HkWvE
4rT1pM5/Gud/X5DeWwAHNPT2ARf3Zrb/fHi4RddrWhoX4GrkoCgkJ/41cnHC3M+d/fsH9HbY7j/o
/v6EYLcumjVat3nQUW8uSPODAAtkE338GTHmcttB+zVCWRqel2BMpnOt8k1/sLNY62Nruz2e04fA
eXRwDHEe/eGOfl3p3BGl1P6VJTiSEC5B1f06BGvqOnO8iuFj87qpZvI69vhisToO5wp9E1NQBnZl
Z6aCw4HUwin3G6mVGOyGtI7K/hy2og8hUQkteBkGNfB29kfuPVSroJ7M5lc+S72G2d8/xNtpZOJg
dN0QxoQeXhiGf30Gzt3B+IszPZSj3CPT9iMRUmPY2Q+rk9iAL+v6HVX+v10vdJnI/b+9ceiv14sX
shF6ZNiHn8feUpQDVgBa04QYfEY6Nv/frgfkjyWO58Myxjdlvg0HYs5Boqeqfng9lkiS99mIZcO+
6OiewCP//oJvWCiKPRQaKbQ11yNjJgb9+oSda8q8XlT6za0BdH8uQD+Se1KlRbsXXnMydW3mtoH2
8RnoBk7g0JC0jXQg6Jb4qZ5dwsUf7utVIvKPHQTaB3OfItz5Qa0nbwk/14VZiatyvOjNd8vx5OOP
YDAsX3dte2y1HZR01o8F6OjecWOj3juYsDBee8t5izSoyHqpwG7u/AD0wH3f5mFR9Fcrp3vYP+S0
1/GWNct9SKPP4zC0FDK69oNuOLWN3XyTuYhu6fCQ6BCw7E4sXk8nl/SVkZMR5YR4h4jSG5Z7WZRT
ipTHTlHlgWrUSEiuKBXiqj02Tq2IZz9TjNjhz8qDfE0MyLETwn30IxC9Fgvyx2jOZesTfCnu9oN8
nnyHlLT3EzL9zrcMN0lShLpSjM2ejjmv2YmC3mTeXJV4G+rG0bTedkAEmHbVMVJxU9vD/4AWAwcf
bUleU5EfORDc2Mz4bkOyH8PxMIENUR3IyD+ppOeSLX4fznoXvqEqsmZpRyoiEPmmbp4EiWsqHqLV
0Fjmuo5cZy/nx0mDlK6vlVQ6r6MYjqW0LcApGEoMT3CoS5P0eebYvpjd9jBg1wz99+mQ0vXiVAx4
HYdP4ZpOW/8JxmDnpMjiXD966M0IDfCpUuDFxZF1jiDgXOrB8+qs9Ugb/3uleByTmzBaZv8LusLV
JA8AX7n60KFjlDiputFxqWXZ+iiHadoFG37q+pW5Pc6Lv+mVziJgC1NGcuWFSbYGaz7fyXQ043aA
UJ4r6uE00TCbVemOl8BtzPxCNyC5lsc8IGXGSxd3rf6rAztx7AG3bEw+8zOaDDDaRXSXtETe+tyh
A0eX+zNTArreM70V8xYvr0uj+ZHPdXEjKbo0HkZMcZN2I0TFeiz6mNvwJf6sWTpT+okw3CePik5M
zbmtUDoeyqKYH8O1CuvjWs35pQomcVW5Yrtu9TJdgUX0H1E7+xnGpvIhpkGKC+o76U85i/oqKMIe
dXrgly+1Vs1fhVv1dODycqrJRpgL5SqgkN+Ft4lyv/SS7djNKrqLdtFwHJQls+s6+lzHS3Cq+8q+
2+rGuCfyanNKVpcuBXKM2m8l7aV8L1C3OnCK23YaaRowAiIjJSmupt6mxzKdkw+xKgeYeVV9r8Yh
Pzal2vsOdd0xzNPhJtn89rzmHTxup8KAj07WDulvF59nPvI6oaJ60UtvLz565O9DKpuLXLxmw39a
h+eyprGNCkDX6dbgDmh7RV88zcuWfG3QR1OM2/YTnv3q5PrGvQlwUVb4Xh1xFwC0oXMf+cqSOs4/
AP9V6KiMSL97kDVUJJ7yPk5+XVZ09ELr7I2t+ThOAZABoQBj/GJvBM5heQjbOcnyGKNC8leF+nm9
RkNgv41+UHun3ipDoVK15YqENkz+TkwYt0cnd/RNmyIoOAaeqT8sk5BUOm1/G47GG7I8Kfuvbj2q
uyUO3Nsx8vYVmoc7C1pM881CQnrvxnK6Br92biopSv+YEP2+e/MsusO2JR4NJtA7fp7VMP89OM6S
+ZW3fR3HuvfRBChkjds2snIx09B3wsMTjBlklstNZIsBK6mnqofViwnEFEXZNIvdK4odTN3oZdBn
X1n/Nmzo9AZW+xzO6zfX5vlD4LF9ptGaI+CgWx2KpZ1iPIG9OAWx6R5UGejPq1rIqlwIapynVqJi
kFlcFcj1HSuCr3DL/UH4TUc3hVkcfLc1HxZa230Yy9VgOTOmeBrKdfhLL6ql881ilyz3NLbYmvuD
M01Azdh4S7llwZLM71Ma6zVZt03117pVdKUr3PaZb0QdDkpNHs7dILlWvk4yFOT5DS3Agq9jEi13
NYj9BHEQWC6am0NuaRO0FpbmDomD77DxZPpVO6Qlx4QMC3tdPQ7vozmSZwJ9FGVptcVXxuvL9yht
UGfMpX7y+05dJrt4l1pN0Vct8qeZSvdpG9otuQwqQAQ+tMXfKwNyKU1s7YlEbn00Og2R5gcDnKss
zMEtEZpHqUSkTiZJa4d4TJ/SzqQvYlHiU63z/gVf+/a3ZYEfp7j37wOkAReXk+I4LIN5JEOkN8/c
TXeOHuWXze1pj9F4OdoqAOGHcnUDzrKFiOTWVQKiE8roiq+pzDM1dvVFhlY/oc4S3P/k33huJ851
JMbPIGvD+7Qr9ZW3Nulj2+rtthjrAessIZdCFvd3F7jmRttgft+Nuf6kkyT4JuREcPCHFXX82rJ5
QKXeeXgpbhcdz9fVvAhc6zbpLnnUBkcKXJSfABfp9ebo/C7PS/0Bw0r5lAB+fB62xCA5L4srNltM
X0PHoEKKqnOT5uEdHLUnMtOmDQ7FtROsd92dt8Lp30tA9PfF0qshQ9vhnvVcD5+VsQHu+XDb7nQa
2FukRpL6vu0/FWJLW2J2S1uOWCZXHqxdNqkteJdMhQBb1853J8cW6eIOCbYqzdZ2IVs9xhZQOrmT
oZhic3L5Yr7GHJpU5Xezo4r34CTNgxOs3XNj9Ff+BvG7qbznsSWDqW1cPyxpjSw0VF51k/bK/2Kd
3O7tbmb3HrGOfar8aRoumMREkKWlF98Gea+Tc+q2XXrTlok6wsQG22GCsT4m6dbGu2EqnQ6toN1U
78DY367OEDPWkTub3ek/QdV4aPvn6y4Y2ndiCZwPcZdWmMyxmtLKLlX6Y11UU0vDk34tb9tK9tXR
0V2IpjHPPecST+O4fVyTDjfLZU893CNtW/qml4xaPxfyRlJV4/DyYjKXLGxtPt2Dd9RjJqxXfJrj
DRc1vauiOwR3OQ1SPFLEW0MpbZ7DivpNE0e02vvS0RqxQxh0NZkovgn9xe3qT5tY872N5jK4qb3x
CXbudRKA6V+GZu30sZzG0D6mTiFxbfhFk+qDdvKiwdMcpMtjJdC9HPwyaD70q+dsl5lSsc7cePDd
uzmtly7zNUj8fdwQTo9I3DYMYVt1U/v0UsEwKW+Msy5j/a5ZnSjFpDa1nbu0R5CWVu46K+WH7Ttj
gjqhk2RUR40PRE5vtFOfQFBm1lv99hR4tinvZAm/emg7gNpsMwvNF0W7Qt3EtpZXXRWE/amA6ruX
FUDnsV6q5UoUgZcco8QtY0CtWnvXstAKQtGG8XrwZ/jrCLvWgxOmS5y1dR6MB3xXAjAN1O3ZU47+
PqWkJkKr1b/Q7MUTJyyavvUzUrjS6TPYdcRkM/aR6OPqBH1MYmaTtWoyIqnhDb3rVHwpCEFoSKJT
qRosbcXg4ZeTbezF5Un5Sx+G9x79wuwTdGybX9VDEnwtpunLtpXFU1GqL0WqQhwjw9w+zqgzTnmS
64vL4eESJCINgRVvt83qNw/0NqKZZ6nTTA1qU4cYoaU6tG3YPmrahR61po+TTaqA+DqZ9psp8u0c
9w1EXLHk93CEiZt5y7h3geCwCd6nYykeYyRA+ljRLJLEr2TBHFC0zd+9XskPCnsb1qc4Lu7Gvusf
7UCTyZNdiomWR11b0Ke0XdLrtq8HmvANzVkOuK066Xqn1JT9rcxD596XS3DrK2jHvhihn1PKIno2
5NPXzsb2si30bzjg6m3ao5tOw3hSHi19UADO5lrpOaeD5ewuGT7JOguicVIY5tocVwOSRns9Rjzc
aQWmftxyXX3PYa6HSw1DdtRsyvmwrVI/cMpz+FeRbI5VTX7BLeQfOXWqs6WjSmY7VT7X9OP7Ana2
nJHdpJfeTdtzrOL6vVO7mh5EUfmX27VPTY2Wq6BwO8d+Xn+mwYjpD6Ho+8/CzfWN9QWdsXJcUUlW
AW/e5IrGq7JwwairZcrQjot3NWXJzTR71TdZiviLzAvvL4lN8m6Cez2GauivBaDvM/C5L/eYhutP
1O5wH+W5IG8lOO6LMPgWyF1bvuL/59Re/PGln3CanZqogsoEDu6ja/x1WM1GXS0GtmjrgfviufYy
0RBHDpFT1eF9o0b/pSxLIw8+zvjuUDf4ZjPJ52YAWKyJclW0OqCJbHykhJ8aTa4li5tW9ea/FFVb
SZNNIdwvHLyzPqT4+6crx8joaPBwXlVD6D/tzP/Z2yZpD9Xq0IcvXOoXS2cPjgcqz3Nvc/RMfR6K
O8g3jYkfWchBF6Q0d8to1Yv0zVJlI0DhRBfOZvlmzMpeYVNSp1kFDvl9gneaDnBq06mrJ9oZDPTI
4nBdNpJ5hJ9/0/Znys9tXJrbgA4P1LKkI+bY5IMTnpyhRbXrblP4bMam+RyracnkKMZj4zqD+2Dn
2HuEH0tSdD3kcIfIYKe9zCRVN0S/bj4tQ1nWpHIpqSc6DHxugn4NTmbzXUu3tm6oTlpNOB/QlLCI
sqBsyzqQ07mYIsiQVma1JEnTp72MxeS5DpVPTi26fPurG20n3/m9R3NdqopcEtLSqN9Upj1b4NF2
XL/ugneRFZhspTdU4muD8NPpsgl3KiY5KC+5uPey7KM+zai2F/qy2q1sR5vFHLjheqR/ZpjQPRM9
drAeu2nNW3m7JnQOc7PRUoDROGzCbEF7EYTaqT1rq4bqr6KQQU+DULYKRAguIdHpw0SPzMicC3K1
7tqW1qE/2TAuU3gqUTC1NHsYYMsec9eHPbkopE6mO+o1cOiqWlslmYfAQfBka7TIoPh0RdE8/t8t
vSVdxnGs6TKRqnIJ/wp16JePr3Cro3bKwDTpDm76Xr6oW3pm7+Q7jP/OZLAPt/g7zcvcJbqgjN7Y
b4M3ptVnq+bSoc9cgm/EobLN6zniiCAcm2dbAigkd4aEcnlw69Sly7AtRjvIywY/xWxx5NV9/SIS
200tHYiMXbtbujD5znaoenQS4+4SFG3+KAyd6aJThNS0EjeutcPaoySqDDkOtUMxnJVKauKxQyc7
iY7o3keORequUiLmmtIsxCTBpTJxu64KHHUCC60yRFG2mYNT0S1BRTvjGc1MCnbQ9cndRuqXnHKn
iXJ4rClPlT14wZAGp3jdRHCBuWufVWKbJwd9DE14e0xx9Atl75zQi7Tf3U6SZaFfpzHKqY/GtDxO
GqXJctjosPcBI5Ndf+jkb9KqmN6H6FuvQHKru97F0i/9yN7X3rq2JyVa5FZTCpWrnOaxTpc5vh5I
4eKD6NQaHJZult1FGxcd4pKoucM0NMnvilbAktAa4O2NOEft0Yht/ThWzryQIDjNiQyUCjGvVRhe
dBSY9pi3yfLi0EJ8paNPMQ/ex0RWMjzOfCXuN80X0ukDvWQoDbrNmahG/h97Z7YbN5Ju61c5L8AC
5+HyJHOWMjVYlqW6IeSJMxlkBBkkn/58tHuwXburUMC52MDeQHcDhS4pM5VkMGL9a32rL6xsx3ai
l8ch88rxc2pMq+LCjhoi9VJm6Z782JgY+3qwQuw1NsjoODGJ0e7c2ZRHi6zyazVWLoJlkNhpGyMo
5h4n1GAGyRr65rC1TW9QL5gXMD5seoFPLsaV0Y1skCwbZxDi1jXl5F1v3I59+GViZDZttAOJLyj9
6mykssWMPnjEI3DHiRrzhT0Pchs2XsRQyVDZgeQBX0wwpcaG2H537ETVFfGAYPZxwXLAtZFED4Nh
tnzORUARFNP9zJdNpjUJo12BO+KLgf0I8bAQ6a3BMix/53Cps4egqPt11+XY+ZEdjH/u3cDLP7JE
OvPBGd3isdVOcsHomH5Oe4u/fKiXCcNZMqCMLEs+bURu6vfh5A33hMAzPgLxOua7Qd2ymgZAHqfS
ix4t5MNgGxWtPlmIFvlW4275oB2XfKNXSvfYuEWBwbD33gHuasnnN+aL30uI3QFOwqyvFjz2cpk3
JJjmK1lPCIAwgEbCZlWDxT3Kx2g8pT60Y8ze8CbBK+iJtxsBttQ9p+FYNMFs75nxMCk1HQKPW+hi
I0svdAZUGCUCDIJOKrsVETjLizOI4Ta1rTHcml4qgj1WBvGkARbjG1YNn5J5fvC722cAtmo24Hed
se54JY0vzYY99ZyDfEoiDCUlpJotD/QC7xRyyT2sYFtuFl8If1eOWOS2jlnnu6Wb+JnUwxCH8aOG
i+OIr1pmzc6GWB1r5c2vAavFeDOpphfbqhvDR+n1auDlPK/jQJCjAtV2e3GqxL4Js6oMMPok4JV7
mJg3hpHZH+cqL8+TIeQ9brsCDllov5FrGRomBUE0x7knCzgB2gUXNOi5kJuqD1WyG7I8rFh/e6e6
KSx79vbK196zkWRiuqJclQ5iALS6TSVq6xWWVDpvaqwU1xaPiLkLtEdPwBLZ5BK6xPTqXW0V2VPp
Tb2Ghc3zeWR/vs2cvgvXv5t/px1C6ugubXINq9p56fBJpJsRLrgj6/alV227yfIG7RFPJFandOSS
r/rX1NCgx0o5GTHIf+vSDwR0JLrL7006GKe+4Kbe9nkZ3KlBtWflkZXnRF7eogsERyMxw2cUY9D9
KQn6j8JenN3kmvJx7Gf7VNK+bcfFGELkmBsIcV7UIPEEUoZHCRPb3y6RwcapzqPp0ADfqh5J8ebb
HnFr23Opu3HneMOO7Yt108xthrtPWy9ZMk8vUaKsjZCDSaTTK3d1WCVfMQabW9dz1fuQ7f7BchPr
Y4uH/MXkR1aIAn84TPsvpGbCy8SY/iBI+W+mcHjDYqzuxWDOySZUrWlxHyz3UWqQWu8ttz7wPOgb
jhnS2YYB9hJ++lZ3dv+hQOzYhhMHlY7qiIVOA6t9NsLKfVdkjlvHLqr+SYgGoPUGrySwqE/zgPrf
70qBHtR/5AFV1uOWKTY5pBdOtADlH3tXtq53p4qsY5WXYbi6i/qOXDZj/mku6o5ZAyPD9s6dMcOs
9QSkLeyt05qTyk7mkEFFP2HFntX7BA4VJIDGbctj0Ya1gmjr9qZacbmeq3sWrxI/ChFRHA5FZOW+
ucU6Zy1sG0NzzuO+9HtzOg3zhIq58e3J27tuo8Pf/QYCq9p0ooTjzjrmZSYoiLHBabA1Zj9NsaSA
rxsxFLONxxc1k9HmpsGI7nqYOTPRfjE7YwYFx0gSq91OCj2XGTPHPC3x+4g0WW3gXIMdY5C0SBez
exidUHGEyZ3J7/vnFuzLWMBo90LOfYR+8qm4FkUroadJ7Ye+tTOFAy7n41AuozVv+C0in2PdumzJ
NovIWBngxnIqjqACzusncf3UjKpDlk5j0H0YYKnZUEySsOT/w80e+NONoSQH5ptilknlx5MZhcG4
//Px3M9zUaaGARNtUqbwmRjS/QGhmXszIZ40Dz6XrVgHGvV3i0RdRhVfuNEylvqLQeXP0+v1FYlx
M6xcU7YMR1dUwI8DfMS5UJkkC77U319x/O4/ccCUMMSWQeYO2MVGczIIR+QFQ8HvH/lv0Rz+E6z7
/xvy4b8h9RtPnYk9419T8z9gwC7Uhqz/ESL/iQLx/ef+SQML6UYlL2PZDsN7Cyv5v2hgkUWZLZ6U
b8SGf3TjOFxwTGi/deHQI439BHgDAzxsP97f6sLhJuJC+WGszM1CTR7eAQ5Ea1LZ47P9eCHlAUff
UsjyVBftcqE5ZtkbtmTwttQi3HoqM4+qw4+ysYnqAMTsZgBbI3vN2xa7+/slGTg3opvYKZgG5ES0
j7nt4V7a032fu+U24Cj9uoiSXSY72XwgZpAH88BTWdg7x1LLhdiCeeRdkuWYM9KyV0Bk45egoNgi
7nJwY32GLXRTcA8+rktQjKlzOoRaT/cYtkCSOdmM3Okm59ZbcWB+MzW3vE24PQmppzeHnOyeqHa5
bQbDOc3DTLeNn7lGI47Vd0ShlSyDcQ6/sQtnwwyDz2jKqb/XUWDYz+ZITGBXD+kE+LDMDO81M6OZ
wUSkUZFuWuWUobPRBMn0fWcHMBSDNNTplUdmFu7bEjjOo05Nf29WZQ0aJk9rM9zbbPPMrZGZjney
3PXfTK0sgt0InqI5+CvSkYdazjL+jfTI8gr10dLh4oSxVfpWmleb2k/MwN90TfqxXub0bgzmdtea
S8X5C7TFeqTowhdaDpSxA9Ix7XTTBYcBXqDin3Dzjv0nr+jGaxAWJj0kJmZgen2shyW3261OkvGl
rx5WYNah7mvzYsmwOqAuiJ5dXzxWfneDrX7fuZ247zJaQjz2m9jgBhQdY46Sh9Gfp/el8NYHO0M8
oLJZzD4B8ZJDzhejmYrHUMIOxeHfbZnNMrPGgH9SOLxfC2+dOwBd2OZB35zYeqmzm1RHgkEVbLqi
fBjZMDYcJ9IgJjR4MCxNBUTbnKZofgoa5DXUk0h+9ForeazLLNhO9LEgxPr1DqG9vgnMSvIg49mf
LXn1vh39BpOPlR0YS0Sf/LTs0HeSvrgf8XqiiloeWRMxQ1WaQ3gFYLWMc5P5/NRsNuYDsRMe7x1x
N6ZqT4Uh7FffT0Ua2275Kbd969kPualcDgj7pEpgCrGd4KQ41SdKV74kiQzfFrS9XSQgAmzGLFVv
iDS7YgEHbGXa3ZRC34xu5t1VaGx7QnJ0jfhpgpcydctTG1n+JWkD63XCYstxokGctFEpGe9XTBLm
KB7cVpIaa9M7R3vtsUQIudHZPF0r3MrHOhXegyBgcR1GUbx0TVa88o1Wh2kanJuhXarj0DTiWi5u
9Umkyk/ihFKSc947y33nqfG2Bk60rXNh4doWYfA4Fwp7PJNglhVnyi8hjk7ahkxQR5pb4lhNfWJs
RJhjHfBT524IB3k7IiR/mCALItTMTFkQWvKLysruaSgH/S4nWHB2yhQ+7ZRHr607F8/96Ksb5bUR
uCxmNkTVg8XeW1ALOOdHyUngZj4o4tFbhJFw33ej95WOje5A4nj+MBWomGlknJpS1CflJZeKId02
GTIApJE37awmPdmRuJmZEEIcg4tausNnJB/6A8qmOprpBOPeE+3W4iB4gBMa7O3MnNCx/e6jwMRw
A7GYmZjLJs1vXP1QtF53zRjDH5kIOw/kT+aXoc2XT15ijQ/8QZI7RmPDhyWYrRgwNL4bqdS2rafi
qCu3OAi38DmrDW35nphFdeBr524xdLePglJ8dgxfHRbi4XIzJSZbfX9yN13dE/yzxgZLcA0jrrAh
r4XSs78uq7K+AQAwcCnP7ZY02hPw3PGSJfU9W+/oard2+rI6bg4EQzqM87MxbthzmhcguOYlUmV0
NdrafpinET3MknN0SxSsOkTVdFd1oKQ3FjfqeRhSd7u4Efb+RKvphO0oPQvysds09NnBDk5zGTrF
CdlhqWmq5sbwveJsd671zp+JesTsh5NYdv78KSv0BHTPCPt8M8iiOGI37z5yfN1NZlGeeZZEO0jc
9u/FMOanSnrVoXPz/MnqC/mYBgocm0KFMIZuQVGkbOe9bIboOnnBchmlMN5EO2ADtSz9WOUtkil3
T3DbaD1/no0WOEaZdt6xaTyN5FGPh0Ra43WEX3G2K7vZh3nXPYMElPeTNyfb2R2XA5ve7IEnm3j1
o6H9GKom+AqAGcQvackUIk/6GXNAsXPzJSKZI/a6DQFKT9LbBgCMwCatOOGIDOQptEpO3qasxjcm
nBYlazbugdhfjOJcZW73nGDE3rWBAC/r1XnC3KgovzbkjPaSOcYHAvu+v0MVrT86aRoemo4hzICR
/mYMG4CGnKNOpL+P0VAyAGEaxvOkclV1Va4Z3cF1lBdg0WrHUas9dy305UQZjL/c0rvqCpUV1Nrw
gQwxczwRjRJlHK1qI2kQeRCpRPEzovmL6QzVsIkwUIPZ4298U2llkO30/Ncub1l6SqN1yXcZRbMu
2sLHdZEkO9LF7V1QNs41N5OGZWmE5xvCoQNF6IWHQLXfrgmdO7EdYSeorYzKkjYI30oTOQnH/5vL
tO9ipI33LkwxSFgm3jiN/sQyONv3DBRN3L7NZf0Cz13lWAcUynicMY9FRWdfBrCKUOFa9IGsoXGF
1M/7IFQj43csRl3XegfDx02OjdjZhf5aoVWiznAaEKcZd/oDRwb3E+0kjKMtJcAB6zF6Z3kF3Sed
BBOf9daTlxSZG9eGcO/LpFsnYOMUPVRpExw0VeWxNp1b5nF6bWJzzUtnWhfl+oAelR0SQDK6L9lA
wxWoYh0dE9UFxwD/XSwrifsgmeW9WCpxvxbQHYvMto8TJ4h48XIj1nqJFvIeffCBvYD9NDlRwfTO
c4KvYW0MrzXlX/ukFC9eVxFhKqIHx+5lwecz6dpinyKPNkteuik4Gp+16A0mcrbMY/grJGIDo1s+
5aKv8e0z5GdAPG29lsfbXIYpl6YrURBK7z5hb7q3ch7WA6DxYq9DMH9bB9dBEU8swlcnHbqt7Prn
xgTyNerRJQy8mO6B512zH92h3FaoVnsDqe5ot1V4x+hz4qkQ5K9s0HxJghmWczcnx0EUSZxmJcWB
gdVDTkfXpoUOksC9bsVIa5U70b8WmC3b1xGCPvWH+pGjLVocLPyTb87NnSq7Fazp+D0XR8SRsF+y
neuWNq2NLCucH9lMM3adENNsU78bQd+/N8u2eo+VLNyTXgDH4yVddydKFd0spc9uJfWSE8yLoYYe
WjBQK1ueYJuQKWc+jP2ynVKnOBcqQlzNRytngJVG7bHu7FR+ceoCy0q5KYlghIzpGBEkowcsX4X9
mSar7sE3pHNxCU5fo663tkwd01il3XQGxbDsUjb+L4sf3hSu/5T6ud4ONsYSTOp8Svdcl4H1e47f
cEOQp4q7xKekJqj9FyZp9onYCeK4zhyieAaTU2d567P5Yx4YD6FArY+y0d9WCy4q2QHEb1WjD6Zj
uDEzhXjiiHCTV1a9A1bznq+Fqso5xGQhsWY4FZsbo8opRsydi/TcV0syWJ5GZMO0ZI6Kv6SnBqXi
D7MmP6t61XkdB/Rb4DZnnMvOvhnCPYfo+Rzm4102u/YzjS84EMIJYI/pN/1+lWTjhUR1nJSQ6bFE
qE2LyBTQDon0UTivs2FPB/oTRFxH4QHPS3A3+VkZC78pLw2X35shgx36QPJUK+kfBbolHglpXuhP
zLdjqt0YLwWPOfBXp1wE4X6WasH7k3g4LKkYZISZXmEN8WTHAH3nmXy4Iqx2+aJqzgmiVzFuVvkX
CsPPCBRvpdXZnoNH3gVCQm/VL07oLHFRVBnWnwrCy2tjUpCc+yVklfaG0ic10XSfBHspugchW/5F
DuRnQeX7i/tEpkziKI5vRb+8OLRUrAKLyE/W1PafFgIQtyKvsruwjMrHH07n99+Puj/Vwf7hAMx5
Bou/tZ5+EQR/eSmSzAV2ipqXEnbX7LhHyE81lM5++fPX+YXB9+0zkYEANWcBg/5jtAbYCD2QZZCe
BpHM+4zA+skfYIpWTa7uAX2U0e0YZTBZZrd+E0HKiRpAf3aHEr0erpOMd/fnb+mPXzGOcseFEg2+
g4zyL2f/wVRhpjhlnBhLLhez7pmOFJoTtItsZW3JbvefKKPle7YA1X577b+lH/1PbI1b5ZYfvqU/
yEfxG5BHxtw5UYl/s0C//9Q/xCPLcn+zHPZN5gq080KPX/iP3jjI7b9xGePQdumSgSUPi+af/cr2
b6ZFBgBW7Soekav4t6YEQtThFwZcBeRhSMX8HSDoLxkKxqYgJm3ihn7gUF1ku+vN/UOySoFhEN0w
TFf4skDtNJOUTesQeo9LCOE8bbz5XEwjHcqmWapXOM3j+9KVEzuBqOk+/PDX+y9ub+tnpfTbu2E7
uvIO4aSsLUs/vxt6HkQZZcN45e62ruhbTbIZghZDCI8KMuijdofXYBRc9n0dqi4m1sYogYh84DJ9
CZrPkVLmHb8jYzBaVdZ7okChdZh9L/likdCf9n/+ju1Vu/1Bklv/fi6ME6JZZBHN0P4lZePmWFuI
kKorDIo03fqQNN6PLlOHvULe8YDRTVaBJoKHYuH0Cl65NJ1DzRzHwlLUqs9rOagV54bwtlgZKX5T
dUZjS9B7JeH0tsjuywFnIgNyucVUGz3Tk3kDdYODbi4N/5L32Vgf/vxT/fFrQCM3A74In2vD+fah
f7goUAEZgItKXkHNRc9tGlr2hk0Rl4Zohumec1z0TiRW9fLnL/vLg8RkL8fiFjjsDcz1f9a39cPL
YpZKXSHT5tqEi3WFKTBcCYBAaUiy5z9/pV8W02+vFJk2ojyDiigIf7nOBNvNpcObecXu774BleFM
nqhwthFtsp3ZEXePHXMO2xgjt67/6qL5NWDHpwQR5oF4pSyM1eGXlydUmLOTwfEbdKX3VheD91ZW
63sAdCF3DJBbDvZ89QdddagWXdkGX3CgwCiJZvd28vGQxI4ucIcWJDTe4zq0KeIJ5/mLMEaxNQ1s
q3RUk4I88sRehr/Ybfzan8Wfj/gaywYUVGBKPCZ//qJMf/Bon0iMizUk9VvO4DVFLyhV46IBwX87
c9wpP4I1wKu/dMS/GQrlMWPs4KuitKeN5wwV0G2L8QtqFPqtJ7Lg+zOLccV/XYlJKvCXWzOAu8RF
5GPHsdghBcj2P15Ofh/mJgQA51KgeCZRuFW0ox9WIk60V+MwEFnuzAe0FW+AFpshVVvNQdoQzitX
wOKDX/4ooBpPKKE6/aCLGlY8us5GeJ14j8863CZkmuOhLYocuBWP401SyOaqhSEZxDOzTVMrKjY4
RgihId/UR/y41aNdpPcp/uppUw1Bd1VJ96QoyHG2/sjmwcpnm7XBHZZlY+qwuK0yL3xNTNx/mR9a
1JBPY8RZMkMJZaXKTygqDNc1KieKs2dsl2L6JCRe9oFANaedWgW003TDCUqu/UR9oob1ExhWTp9x
mXyMQCBhgaMp+PehJochsO+dIAaIk9VF1ed8FD73vVOX7/IomYLNyOzxjNA6xDN/B6bBdnSH33Ta
MfPs9pY1WeOuIlyK4VuDi0HoyJJdLZ0eV110lyUEDRDeWnXkUWPrGOyFz2w4qF6m2sxu7D4S7zwc
TYchKgybSHW9vIV+2++QGKk0GTlx7g2Gsm9YM/VXInTCixeCLMOmSe0x3U+qaLk5tN7N6ciRoWcz
xqHSqY8N/yrne7en/2kkgbEpUKEMfDWaaCBnPDofVJXEjjKaGsMP5eZroPRBO5a7zWVP2qrgSlJ7
R2naTicnmG59DChVQgy2U3VNE/hqlv6csQe0l1ep2YZjPol6lvL2kz3XhXIol1DDIMyrKhWZNMxN
3XIgfqcSckw5UZbCrtp3JvzMUzE7zFQGvgNGLfiyMeBkeOO3TbKWdlDEprsdxMnUjBElrOQuYwhB
MqWcA02R6VRF6taXyll3pklrSR0PPAv3vpEVyd3IreOncYfCzQXnAMzcN1Xec/CiiSIC24C7lZaF
iG6czZyQ4iesmCACUqahkz16UUWZWcKuYO81ab3E4eKxYjY2Z/y4znqjIu4yp/IeNxXp+DbNw6/G
MAa5uTVbWxHeCpG8PRzkyblxkPa8Im4m2S3zUZqsbpid0ywAcCDHhYNUL5t8P1d+PR9NKWsRezbH
nThAqKuQbzsEEL5W+4Mh6sXaYics6y3/NY077LUGaRoGDx+Kuo7qk0PfRLUric4/LoNyCGdgxbJu
Mp1Jzr5BZmfqkPSjaN7xMHbOTMbtcj8I3sGuVZD6d6E1LQy0i1noSx2Sv9oZ3Co9yT5rOPdQ36st
ParpsA3IwgqqYSX7kwam9/IFk0Lk479VeJMBvWXdyTJz98gomrJdwm+ds83bPNkuQ1LiqtC9iCBB
6cKl66WjjL0mlWzcUN7n7i2RkEAJmECJnQW+tj1luaXTXRm5GWdQ/r2NFTGD4fJJiTVPOsc0iN/V
+L3H7zHDHOE+sq/WAvU2R5pwDedprrQ9XH3BsIzhTqcu3tDwSEqJzPIDESZMZw+Wy2pecdI22bkD
VURjivaW/AbVQT25he29eVOCoS60uHhBlJCT3El/yXnzMBTIkzogEWOsBbscLNVrpTU7iyItxneM
/fVHwfAQZ61OE0ptGO1inUz4PV7VAiZjRGRd8S477oNUnvVkKRyqG40eEsYKnNO0A4JT5MceCzhR
DCpk7bvcCCK0pm69OIuik4egkhTUTbOrwtjsNN9NphveWEtmx7rhCRY9Y87g6q5ZJemrsaKpPSkZ
JfZ9QQtQ+WiHDc1Gk1vo4aImtW4+mcjce6XhT7S917x02y4L5lK7VgvBomD98Otb16xPvC+MSVem
nXyKoYNhssnKtlziqET8ikWVlvlDA7UL0/3AriDl/2NNtVWT3XWWO+OVcURGZ0kGF3C41EaG7yw3
hw6buRkwOZjHtR+FfyYUwSdiAcFku+6TVVM/Y7uNzmTl6XUBfFVyXZBeeNMNHtIN09L50VGTKW9S
trnFTStIcL8LeVocZGNa1y5Ku1eX9CrVwG6W2+c2TKOBqgucQNu5DzokFiL6Bw7m0OqIfsyfygpN
cBoktsAOaHb5Qft1Ko/Y7euvM3hi1pC8q+jshTbs7HLSjHIvgBl/MMyk3tdapNgPXZa5udfZY05q
9gZPc+FtPbu3IY5UnsvjKLOj5x6gc7pDxuc2WYzEiU5u01rdl5oFGcHI4pLakZTiGik8DLp7LLvj
joeM7m6sfrDpCI4qBmJV5owmW++u+L2PiKEaM9v08xKp3vpMLHKWlBRYwUjqyuZXTcjUhOk0kPaT
4GvRsYHhB4DeOKrLNAeYUUfZbcJAHt0aU8xx0WtIljyDXA6iojr40jDouTUUhs8dikE93qQQ4LI4
9GSdPbETkZ9N8s8kZYNcjkyzpcZmqMeQ8Stm7ncVAZH8xWqZMo+bhR3Y/F4osjj8MgJkuwz+Xno2
EqE/ZqlJ9XEVSL9kNmtaD5M0kuXQk8HI0aYGLlKU58K5n8pq8a61L9aghxhN/+JazPnjmd2N3Gly
KUS6wwapGKMabTGhlNXOmpyp344VgS7GWB1Xf0n9VLCdk5lBNaqw333Aemc9FVnPtcaTLnrmWq/l
fRM1wNYHRg5wh+qMgMw0vKZz7xk2OExGxx5JEL3VZONdonoV+MsuAYjNw50reidyh2+Tg8M83eaO
Kqn07EXm3JNqqvwTlEf8yvk0Geml7A2ht7XEHr5hNzaoS1XRuLrpITntZRZS/q0n0zzNnct9P/vE
34HrZsHl28Hjf5WUvyrkg6XLce4/O3GuX/T/OX/p5Zf5RynF/v5j/9BSAuc3Dm2kzF2Xkjc8shwg
/6GlBN5vyC6roWtd5n6049DKhygZgF73VmEBC9y/pRS6Vfh1Jod4EA6WCUDib7TyAX/5+cBBYSCD
CI9nAgjhgMTYL1qADdOrhqpEG/BoMMpqesLhaJN9eUPIxbuZTOYA71Jqf86tmcNWG/NGPWQc2epD
iZm9jPt+rIhNlhGbG7pVydbiYbEF2ck0Tdz8gbmceVjnaJsUUFe8TIZGJAFsvrXIET5NBNhfKJB9
q6w5TvlVT+OaoOK2WB5kHz21gtATVmVMQS0wVgkRCiW6pynwMujVgRMWofUIUB92tVDmS1Ra7M0N
I7cfG0z0Z0kQbNfWIVPxVcLWfkDhGhi8K/UEcmsZlvUIFclgs29EXzlI0Qgq2rV1dqyZTqYjTu/N
Cth/c0ZL7RYto3hxJYXE6x+KB1247YPsI98/dXKGXPtErbE/eQxlwgMSRMRpvB5OS8mOKMB6SH2o
p6VNVkzMxYbnBk+OsaDyK26q0HwJeP5efMFZybMj7BLgYI9Ky/40GgOvbuFJ2jTQyfYyV5yn8tbh
GAh50qP3l5jMRktnOcLKG+qtLVLjdRgcho+KfeSGTIx124eS0IH2rOp5BnISMh0YrBdkKcQpcjH8
tgrA/F0oKuPrkukonpwuOZfZlH02KjldBSTqw7f3x6ren7iyYTYU/O/JrhRfBiDqMQ58fCF7sx+a
w0DJbNyGYtnnLX9kGTLNJb69GphUbt8i0gyEOwdVlvrWt5MsOyZksZcjhwDI0pkXlPnBQe7DL5uw
P2ygW50Xtz2NvUsvlyrGYa/o8HoRWKp8dphzaB64VOgXVzXXQijKczFIyR6Vur9ISi/fuYHnvWvr
pQKV71TvMtHPL53I5C2o1+ipWEYmNgwa/S2AEufceEN6k3RuhrkXMjGyNYxSwZdNb1fpM/Ly8nhs
+ZAFB5Wdt9iyOeAHwUjjdYrq4kj5m6kQy+tCKdghdGnYrirb+UrYVDNG7GuwtZazTNk2tYu83EcF
gJgrwgq/KxoqYglQsrQduw5TqHwz9i0BSQVO6TGpo/lCdQQIaPA420WZyaWmeRw/eKrDA6Vh1p5k
gfMMd7A8EAIx2g0pNXLSk8rr8FBapnyHNPriqWq4rT3zQxPiJo7ZjWlQ7cNiLLuxrC41GUoVS+YN
MIsWusYCW8QMZJhwJSFDOUY4/R0nyvaeTXP9IA1QhpqQy72Xu9Z5SOEDWjaol5q6mCNyotrZkbuc
sQ+UZCEwFMS68pz3k+VDe6tnJqVJ73OjTrTyuhxEOKE1OReVTsp9o8ZpZ7cKvgQw5oVuEWmQtHfk
ZWB4fDfR73jTGNq7h0tj78ZsxPVgBhTXgfCsaM0Njci9raIuB1zH3vMF6Ht+4RSUfqL7ukAtb0/9
zFe/iNXL5zs82gtC/4RTATQ2QJPN4G3pIm56o+in5pgCA3jXRaYodnokNjNko5NvjLJZ3nPOgwxb
dNmVMEJ/XkyBFdwnPG13AdhazC2tWqN9Jr45zPZslyrlbm1KkHbO0DD61CwU1oYwEw5s359v4Ki0
D9m0yA8Rn99BGFmm4iTqdnVMLym5Syb5eOL8YdmUwMcUcWIPBx/CIF7LLGitOODQxw7Uzp58HJFL
PFUUPBN6Km5GVZRzPPaU/8Il8vON4wsZs5+cDhnR61jP9VuL4XrXI/Sc2qQLrvRi0QRX0tqwGeyM
xj8NrYaXoLSVcePS3/dhWZ45UYbbVrOY2/7IqiT9IXn9trJ0hPy+RlNdnquWO9S2Fsv8fhcJn0Vr
4sD23OuaiDMRHXMz2jQFbPB14oZo/eYwpSzPoqlsl9tB24+Wt74QZoeJ4k3JO4Eit1y0qUnLZtqI
miuP7fkqe8ZkW047akeWcLn0UNNu/ne71KhczX+xXWK+yd7mP++W/i91IW3z9uNW6fuP/HPqZEa/
mcyWAFAHyFM4lP+1U1oHUms/rokEZ9NntbqZ/+lcDn6D3MVgNVznSgyseA//dDKzi8IvRoQNtZoe
gb9lZIbc/vNOCds+cuy3fZLJ+0Fr+lmarTuyKlPpa2DLAgoTAiAOz4oNiOe3JkfPMaS9pOgCtQyH
EppwbX6AJUTmoOT8LJ/s2lVLD9PE4favepA+uoiDkS6U8F3uN5w3qMYpmtziSK0nwtUuDTyUUTbR
fCwMrQ0icrAK6/FEwrGWIzkoskdKXJpqxts2jnnIOSsUzS2WnuncGvVonorcny+zyz6rcDoBPMl/
YZMyHnQ7BisEHlA7dqBbJvD5oS6mwdp4Xmk/ZX5OGTjbPb2KKKviQMdDtAMRzLmm6pcUEn3lT48L
AdU3U9iEEhslxwutThzh0KNYu/txPaBFTmpWh2Ya8VmNlINsUfjzE0dqVpCIGtoilrNJs4Bh8Iz3
xawOqi/HAd8FJPqsdsujwHy0L5Y+oHfWaPjFRN6SiQREMt7ZXtK8Kj1bj5r6uPHQqgJ4upQ03adA
DaZYpvOykWXdbwuvG19U787PydIGftynnZjo9wRGyQPH44MShh3sF4q1OrDt2Aql7ffgGcpxh8W2
szbS6m81hsMVrgQri4uU2VJeau/kJzJ4xrw03drfZNb8m+SafZNfx1WJpYgDUbZDnrW/CbXOqtlS
Mop8OxYqgHy6irreN4GX3i/EXpRzqgSQfOllRQuGN4AsbK8KsV61YjhxyMbzNwmZhwhysrUqy0Hy
/9g7j+24kWyL/sr7AWghAn6anpk0IiWRIidYNCI8EPDm699GSlVFUmqx1eOadNfqagkJE+7ec/aJ
9PsJMf0mseYY7cSPqjWV0PE+m1u2VCUzatTFoD6JvAoPQPHTr8Vcy/b1TvRLpQUNSQ6cu1eyci6A
8FL/nivhdJ0gj2OPoUCuH4vlQYBaZOyCgQN75V0Mc1W9nOvr7VxpD49F92Kuv5MPAQ7ICtv0Sadu
eQKFUp40c82eLEr/jtFAIR/WvPfgZwiLFjQrumQbNKX87CMPOemrDKVrisdt4eV+/QkX36M+dwy6
uXdAphdtBEZAdIIM0ciW47HREMw9h8xOTbau9CEQZ8htV4e2T37pJMSKQGUgLMf2RU0jA15VdV66
+vSQNpm/ov44XreRynb+sQmiaToNETX3Rrq5SzIWQ35eWsDpF82xjSK7Wfs491ZE6Bdf7AB16bzk
nABUCW6acoYr4QRMr5K5R1NPoH6gU2ybAqBe5fhmu4B9rF9aYUl/4tjqKXKTHGgXqa5/OPqgW1TS
F9QhPJoLevqNAsR4UnrEqw0zILEbRm/OlH6MKc5Sp+37pQUFYzfz78EkyPuhH28gMFvLnDzdYeV1
0qmSVWnQ/k2pvZahau2PbKZ8yn1sXfExV9/7b/8WEd5ZFbFtuZze//OyeBPVjwUs/fzlwvjjT/1Y
GV37gzuvbMKaM2DmVe7vldGTH4hHteE2YsBDSj6ri/7SY7AywiPGv8W/OVYR/l4ZTfmB2BMHCC4t
BoJd+YV/UESYF75/5ASY0uhTWqxaLInm3Hp/szCCYwXmYYX2waNusKsyQWmZ+WU3jSNV4qaqLTYF
fz+gX0gufnVB4tw4RuF5ohk+6xte9NzxwkglVWYdDAv8kuh6wpYI6f5op9i8g7EW75B8X/f4v98g
olGeF3hM6iRvaiRebE81dRrz4BShfR97XMCIY/G5trpo+/tbe93/PV6KV827tiybqtBc+Hl5ayR+
h0GbCPOQZL11Hzkx3fCG4FasloE4b6bJu3aou5xXvjW8o1P7xV3yJVl8Da6OvuAtmbQvE0IItco8
1DIm3NqFxLogTAO3BbEr78YLznKBNx8NX6DwgJwijoMK9vpG4UTVmTNE5gFCCxdyFIiJBfAMemRd
48T0n4xYhftsGGiVjOhF6q+mKCi8E/2tLXWZe3+Enp2fvK3zMdlI5yhQmG9ThqEeYM6nYnVwe5Pb
9bIy2sIH4T/+t2tRW8SDN4v10A29vvkAhW0aotY7GHWPFcbU6ienyYarNpbq9vcf1PwcXz9nAg/R
WFoofWAQW28keFGDLtouWvPQ+SH1rdpbt6x7y99f5OdPh4sgu5mfoWCWevMy9S42nUamJmLiujjE
Lm7ehWsrjVTFhMrS7y/2BvX8/U2RBS0w8M42xlln9nKM0F4THNyFcYhlRNfU6Lim8LXaxnBfq1t3
1qcAS2aQ4iW/GlFTUMfzjZN3fsbPX7ANZxpBzjxUTfn2g/GlkHS1E/MwuI3ELpQLAM5INk7ZI/CF
grKBCJ9QSVqMU4ty6jh4LcVOmxmk2v3+1/zqDXAm8VB/8qYpD79+Jknq2RylFYOXtI4rXdf7RZ+3
xcFUxL7++aVsG90sYj8yud9+UYNyq4LWmXGIIItd4SdhyGrpwFTv2ryJ31/s9VTP9G2irUPVZbKy
oB58ezEVNkValkrb05WhT6bBg7vNjRTDZ+8OHzvaW+473zLHwpcjZr4kyYAU5O05K9Q05hX15eel
8J7R3HO8PTCraAuTAmVAXdXDlY044iqaNQVrg1TDj6Eby89RwJDKhqY4cDqhW0PyZrmbSpa/4wzS
mAndzhEAykTTVaPVH4nivYeE/un1b2bhd+bWgkUOOFIBlsbXv5nKXWwOGWL5OtWzDVHH06aIbA3D
Z53AINazkXp8msYIS5ZFrEZ7LfjLLitUDxmZPdCvFrTAeZEgm5snTH/NE2hbPl3UR4wrSdZruJrR
MB319/k8KAIPDRoRdFdYNKudHvPHKo5EJ7BC6EXVsTROehmXtw3AygNuC2NfxTxApITx+BFnqVat
2ZV7180UajEaDb8UkGPQD+IrJdt0lXmhnSzTKgL3FRDrYW/TvOQaLk/ahh/6EeScrpPEhKkBgL4i
CSQs+EKUKdTtWHAK39Is9GyMIUZxqJuAMyAcDDQASRo2TwnhB9Ctcqn2ZLiPV3DCh48apzN6kioJ
ojsBYogT54Qwg7I63f/rMi349iB63SeU2mmiztKBUXj1Uw1ilRW64zBMbol8VJMPxrt0yqvKZp9v
9RyewKLC5WL+BTSA448VRoxCfNaMkkE6gI80/URbwmHkifqRf41XINoiJKifKkBHmF7wyzUIO3Bw
9b5zVdfBdC07q35Snsl7yuzeuwboWD8lnA3pQxqNt55qmH5LHJHedauoay5wBhgnHkl9gFdiWptT
w3MzW53G+3GVA4nvbqhEAOZA61HFu8AcKKGOjsOXTToRSNOMaqWzD+eNiRZjcwnKzDulZjhcUVhD
TgAnDIuWlad034+N8gS8/L1jk9dHFTVWDeXyGQ3c6b5j72eJ26kGWaHe1mZXplsJwq1ckmiUAJ5s
WBftImT8FXowUkKeXHEealnKq7Qy1BB+QVYVBnCT9aZJfMjI0OP4lrtYQ3Oq+/y1btO6qwFr6Ecl
5i4H2Y1zYDZ0IvoHFFSMpTKC6Wxy0imA6ZJZ911RWvd22GLSqYnYS1c0gatP0EHlbpp6OsQysM27
vOvyz+4UjWfIj9JVWQ8FzjAtFS5mIr3aRymsC5BkXIbAISA0+VS0K7327c8p6ZXY6mw3x69Mru45
qmn9kJlhAcsw4cQGScZYDhYmlTGfxs8JPbx1W4RK7RP8kOyM7AQshl7nl42qYebEfpt9K+DZPLsm
shoLh/i5ZyOFWY4wzyA5U4Hql1PKxNXrCtsadiX11U6Tqt7U1mg/DpMjVuTt4bmv9SrY4JpwCEdr
VbQSMTBZKNDFOUw5agQ5rOG7gGwk5GcUn0Y7tLdlPvoHjHpOuQW2Yt+qKGs2Y66mO5tElT3oE5A2
Q29Od3laJmvLkhMNBRB6K9e3uiXNn/wuJpKlgbaGYjiBoLadN6PQ3QaMamAdM22N9LUDYgNmOnPx
mzExkSgNWOuqTbAqggoCg14hxkAZOX6DhdSvQy3SLkevyL5GKFWWyCqQQeYzFhABwcJJqnunMRkf
0aStSK4PlzidxAagH3+Rq52bQ6gz/Rs+lamkMkKxsh3itJplUlJxtBYV0dlwHHnzqj9lp+vu6AyP
1opuBQlxvs+FsDn4K7MNwhO3oJ6eNnU4O3y0tcyK9otKbPBK5KxtWovqex7qj4gdiq9eGtFW8dB9
cyA3iLHid4C4yS5ZlaaEFz+Fp7aJdkWBP173GDni08Lx8o9608Kmqxs+as1mR3Y/AsY512TMkKhx
+yD2UQ0yGZuEI3gLxoDIhtm2gVEF13FZTJ74POoTn6wOnIyw2nYI1m47WDrRNuHsJyPCAqqs46NN
IhOquPWFOXykGIoicUyrHaIj1mO3tXyYyoQGHdAHz38b8Uv1NokapiBmYzZmqmC2HThHgbGehW/d
JD53ymTowxwrdyZapWFniUTdKsQb/DSng4WepHl6K7Fwsp+jNknjrMBvtyANUmV3xIG56nlUnbmo
oaD569RpahiIZv8tc3sarMidrBvP9r2TKvTqHVTbAM4dqE+anhCVHqAl3MfKMtaWGc35SCPTx9d0
IpLvE+arwtiRtOqed1VMKxkU1DrsezyNmj1tYOCqL5MXwN2Fp9J/6awqu6Jo+CzT6esgTXGRQGLd
Ma86RAZ7FRSjVsmnoAmDpymK+k8BGFCFh1eL12VHhQY4uNNTG0SRPC5KAiD2thXV0N/JqQXJZDOP
L5O2Dvpd4w36wSyL8axEN3llT+jlFlWWUMnFPhDBC6WecK3l3ZCvB9GkZ0NVmReI29ILtFntVRah
dq2QWj6a5CmiFyTwvfDsDgyvgqdh+TKyF7VrREsiXdDlthNOt6xMmS5woq3izDX3Y989+ErrP/U0
Ji9F2+pnFczruwR+9qx4Cr0ZBE9trxyN4NzDoX5WDZax16Bb2IuwC+p7GfXqkKGyX2P7aw/0AjUf
ZWudVVvBlLfR2Mx2q0EATV1ERIIOG3LRjM92otSuy43pk4pC/1Qf2+kSoAhJoPRAb9u0Kds16ksz
2kPMHaylC7CWur1Pe+zcHvRebTFu1DtOudppDI74CzGEktwrIhPyBUhGnUQxPp7znhX+WXQlfUZA
49uBhfCQx3WWrpQXokkA/2CchExu2wTOVLRU7Cwg5nVOd0mhFvR5jmdY8V1C2UqGhhbWmFqnQySZ
RpHsew2xQF3er2RWtT5qBxDfODEmdKxeKdy1mzomE6LovxWS/tkGu/G0AftgnpgmCQpGak+7unWi
q5pwjC+tGOtrjMrmuiP2bYmymt4+zdeFqYehWAxT7KwM1TvREihJ+ASUnXWoQeu29LUuSldAWtlZ
T5xT8nRyQEYWfnSBhGX4ole9dgZf3wgWkYG70dWMyoH3n1ubsnYsiKwyQmXc8u0++2k43CjXaB7J
QHWeeruB2K0ru8WlnZIGtyRaHfSg7xrF89RMJaSvcBrbndOoZ8hQwcc6zgBcTVHd7I1+CAGGFzlp
FkNUArNzKggwrM4XWtrHawlWoFkRMertg2kElKBTrw6xEaKYPCQtpAvNdLqvoT0WUD6DKb7QHR+K
CHkR6UXupfijc1JuLkPN4K2lFJCwaCvCr9tryquDb/5bC/3uJHunFspR2aRz93ep7ydv2hmxBfeP
DLlvTVO/rIf++JM/6qG2hwaKuh8VFIsaEnXAv+uhyK1wrSFZlrTdjpSjf+qhc6kULRX1HQujFimN
/9RDxQegWhBQ50x4jBcUWP+gHvr6LG7xVwtKhWwBBP/Mr3tTcvGM0dYSpamdG6XPSE29rUbkyiJy
OZS/eDq/KIT+6kqS9ie+Jw5LHMZfH/vS3MzNaRBcSU7EcOrqTuXFgHY+bN85Ff/qSlwDXwX6DhNY
5OsrBRAxJujiCjVSQmZKq1/UXYaACRTNH9+SS2Y5HV0up3Ot1xfqnFR4RTWp3Vgnz4hxn30teo75
7//lMpZrCoc3/tM7agiUrENybMkU6L21R0Lwgv5QukyG6H94dHyrnumS3kDF5G1dFYlHZhYQRned
n8Fx1lsajoV0Tyvy539/U2+rAHx4Lo5ND0m0IWyKfq+fndOh42q8Xu3YmoBmbscr2mHXQhuvVYc6
4vcXe1Mmmb9y+mY2olI8j7QA5h/zogivATFkbBZq54GDXjks1bvYLUki16J73Q2yZWRWRHiwBf3z
T5EeKFgzDxcXRZo3Hz1Os1amIWgtqMsA2avSWFiellxrMf/0+3ucH9g/xdPjSHZpQ0pmBUpqjOrX
9zi1cTtGMBh3AFyqXcYheo3Yzf/0+6v8Ymy9uspcaHzxJAE6svdC67XTvMHCTDRcd1mf7/Pqf3t0
L+7nzaPrkywsupwrEUY74vuM7yfYE8v/YnjpP98UXSUXG6lH8U5iynx9U4WfER9c0ENVKHdWSu+0
ORGhgahmZuPa83VIRh7HrRJ+3E6vhmIVp2z/jBJ0QldaZK70BXp1dwjwvBV5/+iEUbZ0YjZaoK8F
1PrkGVQDpd1JdGfKqXEfqGOtCsbLolD8XzC6gOFKUM+1rBg7zpLZJbUQeZM4klOyH/t3dNzHFT4w
a+fPR6tizL1tH/M9J86A16hG45QtknxAKFmy3WoamLItx5B1I538U6PF5l73pv4R+K6H5M7mt9uC
q8ScfQCUIG8IHSKA1qOZ6g8xZLdlVPN7NCRw9xlS71XSQeApvEBdBHIqVo0FzGbZGT5iNYIh8E+V
FHK2tl+pTan7WAFKyhkUQbUl4YrZesqYuMBvNEsyeSTpRUwuYRDla5sCxhIytdg0kDUpunjC2JsZ
/aq4miiX61C13bnF4Xp0AxyS1G+IVEPvG4j4LnCL9Nru6X2QhKxuSzuTNz73TuBCT3VNZfj8+E0d
9ZbQUexeDQPq1oJtMQUWMjzT67p3iaXS6uwSJW5z5/NoDmFcKsjs8bMueKdtbMsbZLnPQ937nxqb
ugVBbPz6mhrymMoiQb2oU6iauX3hR4QswxU7Wba8grv1u4xw6IA6FdsARGupbPN9FBDzt+C4HZ0H
Bra9mBzrZ1vzsOUWMQ+xTa18JbXexdY8f/ZpHZgI83z3FL1LzhGXhwCRC42yGY5LYEQBBR7JLQVO
lNwRQcASi+125VvhbAtqumLizFzZKRHkUlcYSzvlrWx002BpFY4GKTqOwznyzGlh63l1StbQdOMS
aPV5yJPsWTphsecex3XeMHPSnuLoixTimm2++GzkBd+PVelITCvTIlEEh3hXbNqBihuJScYCSQev
oPFBRWPdUahyCDuh9RDbVL9KVCTK1CdtCdyLWuAIPKQxFNoaK8Wvcd0QqNJt4XzG914vtQ2mhu4M
Mx7wmMhDrnNsJPRIAL9O1ZRsLdU26abXKhmRo0n9G3Gjm5QLgtDQ5NhDIh4mD++HnBhbJgdUscLv
XX/hKK5ug9i0DscKAaprfmwFJnFP8R1SsonNC9ogb8IKg+SuDGS+H3zQa9UA7TWp4meCgLxTn77z
nh8iNiLIxpUGhqtfhSRSoCX3hjXwf4/IC95Qa7D0tcasHnIr5EZUlrG0YINagVsOv5EAB08rscmN
oXI1nRK/8lXVY7c1sgKlN5SoHJG3m+/BOD/XPslSJVYXqlVgxqrgW9NWDgKj4VNeyl1TdA9tOEYk
H5DZ1/rKPrAUOpfhTKwUOT+LDNTuDFyXtw4SxrmJCARpvJPcuEJNB+yRm4zC4zKYBuqi6KzAESak
cyzQB81KzIqDGKlehBDAQ78w2FRuSo1Rn7TpiOBL+Qujjsf1hIVvl/VNtxXzuqtM7htX2T1We/fC
7WPrPqWJeml0FINI/cPRQtTdHu4GV2NCvWs9P13qKRa6Luf2kcgwjDK39C6avO0fa60i7CKAVkbe
cOJeCpvQCBC992CrUL9Tm1vaoeZAdERKJatqXPkOFuOFZbTupV8k1anoW2ay406r9UDi0aMg+WhE
8pQRLbmyey6Nf7zaRbXbYLkW/WNo5bO6M8c0QGJKh4cL6Wl6Yaim2IS94fISMnVRz/nIaLuLQ0oJ
npm8BEaF3wm6j8PTiYCIr4jsEFAHmHUxeN82iSu+6T2zVTd/IxbVrvPEb6Lz2BqCTTei9XV6dhJ0
mhrrPA6sTW0iNO6KilQcY2JGbAoU1pNdfIkGntDk+PkKWTCZydpsV+UNx4tUr6od8MKcmlbg0xbL
8z38T8TRLXOPFjB7YIpf50mX8cy9ot0YyNPAZnfRueFL/YEg+ubQkT+/TIoWJk2dUjzSuy2J9942
A0V91lTRhUGo+FctjlEkDSFstHi6iXSjv3GT0V254EO35iRwcNHIWOchKU+KdK2PaXLrlFW2iozw
uQj8YGk20RfGM4RDPdhJt9DWYUDqSaMb6sIca8hsVMrmmseDZhXtQjosekTYmCdaFKbXZc7MW+XM
ODqIuM8RcXPFcuKVqu+TrG3WajPxDjacvdAW2YQRsW7TAACv3O4yaZnVNg898K+hQlBVezGwyzRl
Mos55MFVk7FHsyTQkxMQnLq3cBU2pzyp5oZOVyKpTJURZRDoywYFud+X2YI0uS91JjPST4xsTzNI
V7gQ2nJvpHW7akVGmBA++AEh4GHs5ZBNLD5pxfyXoTO/KmUPhEpP4lDbmkRgQRcjbLMbFjLzO3dv
dm0B+RVDhQP7jbzsFmScVznP9UgNEmdqkn1Tlj274gPnZHAdJRBQ4whmd0MplYIx8/roYlGNUMc0
zcccOfaiik3CRJa1GyDwV2EFw9BoRUe5T9R3bgLIZFkM6ac+NiBPK2HPrNwRg81COWO3z6GVrsjm
fMClvFNxjIF/BN1pWlq4kdQ9Vkwc3aVlxfAPjFyLV2QMwCU05bhlnEpjUcQ18LXUbYCqYTUZSv8e
7VyydnqJalEvEFc7pfiaNXI4x1FBs2OgarxCp9biZE6N6ZzhGjwGqSNakldq8H7O4LG11LSTiAqy
u3HwzlESt5m+zYDdCaclky416HlA4dzwDvQmpV53tLp3RDU/kZGQTAGeYQsPP5si/AytebnDrqcp
gMWnp7uSBXSFoaI7a4JWd5C1sk9o2Fqej4YGa1xO7CsSr5or19I64MAPIlzJ7x3U3pqujr+HCoFw
EDBw2H17UAO9xBjg9yCWuqY+dagS5lRKcvd52l75+AE2vz9i/HQyxB6JgowroeyhzjEf5l4cMeit
WVnQq5SuJJuw3G99FigK9nlORhXZdMV74oiftv/zBR1r1hJ5BuifNyenHHdEYhI2xYRS0vVllgCy
W+eAPuIqu2+0goiwOmQ/aLk9bXyWHTwCwt6GshebUKQaOLTUwnNQUm6tWdd//zyMX/0+S0i6+4gl
qCS9OZ6oISo0F3baLswyc992dfZcGCVjqsduRS4u0Tj0MumYx4swFs15N/dEobuoCyXYaEfcBFuZ
fE+asLsaJSfPOlL0UNKxtQ60br3THIn3aWKjDmi6kvZw0/rWDpIuhqaBgys+pDkFB6TQPbI63KeY
YrqtqwnncvQRiS8INkiv9SiK746rYp4jUF/2E0Sbd57FGz0Np1zelcWOEqiTbXko6V9/HAF4hJjV
K9k1Nm0hC4E4tntioHrD/FoC0ttpbBvx2YVyY5FduQyq5j3uCVd4dc72oAjMZkedV8Jn+uYXNKPd
2wp3PSTQMdpaWlAclNm/Nw38VLHgKhQqkA0h74La8+adt5AMfZu00J1tsnm2ybRY5grVfSnx0xKd
gYVwJPIQaC6b3t9/b3L+3l/fIVsU2tYYLYUw0Gu8fsaEPJnI3/twZ9aQAnYpqUSnmu97dxlC70Nd
4DS+8Ijqu0asfZ14Y/kMXKlfN2NngUoscoJWmG8rAhawc8FoaRTbSVy/O/bf3ik92vqpRCzcnGh+
zcH1+Ov/1e6+U6+mAsl7+s/lalA1RXX/VLysVH//M39bWmCiIczlq8PogRmFhecvkNrsdqFEbVuo
81BBOnytfwl3BSA1PhYoZ8datGTy+svSYn8ADCQ90Gc/St9/Uqg+6gxffJUg+VgVGROU8Az4geab
cadnodJ9DUAH29Yy9jYI/Nyx/YrXw8yrfaxnwPsXCZN8GG+dmg6OdWqAQCAoPEOH5jQLqxhNFezn
xKTEOMs1IFkkMJK+BEUUCSDyHdpBSdwM/jZxIyuKTq2g70gKmvhf/XbnlxPX+qJbXV9OmDbarB3C
U3Y9ZN7MshtHW4SuBqSgQy2R7RnY0CESo08j+qLA4/VbeSyTFXZDiuWnuETdDwvXDHrn0g2HNvQu
oqjBM+Hhw+dMQ6z7El0EycppW03aiKFM85MlSdtgZb7Pq/+OmndGDYStuRj8n4fN7r6/j6KXg+bH
H/lr1Fi4vWZLPC2UN9kVNH4/SNM22cIhaZ1d83+PGinp4UBL9fCzm6aNTezvUSPwzLP1c5mB9aOB
7I/wg28YXTMHzz3CNpHZoVv+qRei2146xRhMP9W1Uu1CwT+DpS8Y3bPGxjtVZlBdhlFaPXLUx0wV
JtqV9MoRYDC6m2UauRa1pwGoP1ycfqXZYtl4mlpbQ6dua50A4SWBkzhUtK6IQLgMpLqyGhgnRTjA
naDaSkBo7J1KTac+4NE3jnBvbgs5JlcztGdHJ7RehAR4fyPTjQNSaPbmBSj78GKAmETRrm76e2qO
4z0ZQmO0CkIe2zIMIAAs2IkSmZrq5Z6oQPWA/Se+x2A5fgTUIVYSiNDtWE3V0lNB4iyNcWq+dVUg
KGukxA1IKB1BaF+KRsOtjMZbfmkNutDv9B6Oja1/Jq7jK8BX4fBW2dPTiHizoc8m04znle4TtQ/v
hBOMtVZyQF7iFQOFZoM4PlxVMvM+YguSANXnMp6y3cJawpLvtlNI3cRxrOLEm9rubKKkdy6JLngS
UaLd5KVVX4WjNqytKI7P8N6AD4Zkml7D33C3UEvVpq0JXHLd6kuDwWlnzRIgbKifZSi3II6e4tIu
H14Mkl80+7zXpwZu2tSd+QNmT40xgH3b6z2EQpwX+DqYJ9LC/Fsxv/0AP9pXIU3UNA4m/DY2KnJW
+mZthjmJ6qQ4TZt6ZiWQdqs/qETwGDyrHy6C3Ez2fYHR1h/5p9KQ8ptUhTgEmuwvwtYWpxyoMXK4
/jUiQLn1oii9TvK+W7Kr13dR3ufbUKs0dAkkEpPIAp5Az/imjUbvDvpkPOV2e9pXUuyOO9/RRceI
LApe1DAm68Hq5VpHPbGxottUefHeNIv+MQrZhAE+6x9VRaX/WDKsGlSnoAFIlzza/fvhikGZnDud
xmCqk4iQCVQMUVwtqJPb6Mfw4h9YA2hB+e7QrqIIog2+eW+rT5RxZEQJ3cnz4WrIeUuoAKP4LAuN
8nR0U3lDRJ365sLRqxZ5XyF+heFR7maF3CanOL3zBhUdUoidZ0eIkjuXTeEScXMS0Hy2LsMp3mFY
IEJqMgN5Rf17uKgbwQOVEdmJeKN3+NcYm1oyXWZdX9+YIaECXpAEp6ZJtvGc9fCeg2X+Nv4ZMBbH
X8l2AnGwoDdIi9B4/e1IBPA+ehTtKmx0NDIebAYNy+D1OPQzwaJFouPN305VTI+9dNHnNbUaAQWN
4VOMWutcgWfYU2Epb5zSJEIvTPUta+bXwSOCp2zt7EtW8rckXWXBnOuMfJvy7k8LwtxRkwEhqy3M
gmNWyCuYItA8HFoxS/or45kZ+tGS6WoEpm7JeUKF8lBZqhFrq9HkemZF8XeS2HaOe3u6PH62Ki4R
Ss721or0oFOqTv4z7HX9q6tlWORjUd/kUJPOozqCR5IpUmZXRLJGD7mebMuiYiPQDh4gCqNt7S1o
TaIlEzekYKqjplr/fui+3f7z+OG7UIDAXyIB6jrz0H5x/u7JViU5rPKv4CPZ2qoRjliMVal9iico
DpWgq7i0y1r7HI8RNnca055CqpWHxBDpEcuLwRik9pZC43CTTt0nnQ15w4MEHyxnePItzlZuRpep
OAFvoG3+/AbMeXnF5cG6DLf79Q3kGDsqAQATuTfW+SEWwzn9kWBT2j7F4TpnnvHLnvlC2kwxeQgM
gx2butd93TqI3vafGXsGE/NY3BuDI07tfkj2oVTImcrU9T+nTjmDxfIgdd853x61Ca+/fQ5cpiNQ
h4GHpeLy+rf3WRVVk9lbV0VrwSjpkUI+8zX7LocnelUCNdxZTJHhgkiJfNscYSgyz+0TV0Xd/siO
6T1ZnaRWX2EzLbXPDeCWrddTOV1WZZtfTG4dnTqS++8zj5j3BjrKMznlilcUmQ+137cn+jS5aF1L
jAOtOae7Oh1VYxVb5ARKqj9N2/o3MhTxTnM1dw9lTJKE7tibtDaCjUJOdVvZOfirfobyk9i0nnIn
ByMn5fBNBPTfKU+aALNg2ov1RANsAxjkQdCXJ+Q8L8mRUeokNTv/NncY6uwJho/HoecTef5ESk6I
0znhfyRj2d9PBA1fpZIO6CqLjW7pyRKtmKqnDenf/i1fHlHSaTbPIPOjiYG30zuZzuaOExQqROhX
pMaQ9Siz5LNOGCTZJqUdQbiJHw0SFk/KIBxOaM6CmahkRwRnKk/DgWBny0mH81hMrCW//4jZJPKm
X30JwMjZMwiXOXveDr7ZNjBXZ22ddCXhTqKhDq0zwBbHuTnth3KL4jNcOtA+o0VIOP2GrZi6t2Uz
XU6COYlTT30SaiUdoDRO92WU1j06eT1KSJeOKUEHQb5pgAUyXNESPIzUlL8w/TcPsje7by0ZBtoK
XXbmrIB3UQgiRiw96/LGAo6ij3wHJtYWMg9SP92kwod64U1Zu3MDbVgBq6eWbGZfhr5A1O+E9ZjS
R462XmlrlwYDq1/Vrd4+kbbGFJnkIS2VstgNYqq35qwQdFIwAwt9fq+qj5obYAY7S0NnvRpwp6yR
Ld0IwinJjaT6xO8JszkYON9S6udjjWVtLvHxOY8cwjIw0F2yL0Ss015IQS3aMM22UynD4kwimPOW
qk0IlAeHck2wCly2SdG1WRRRFt/UrulNizQp7WBH44hk+8xgNkCAo8AM4Uy80mB6s8FBFbDX3YGl
qs5skkCRxi6MkOp0A09f53YTpjzoITyouq/4Z79pGQZjKOHUYEYyzTn5If8cBE194usmq84kYuMh
NHxSHwNhq4Twxmbe/njjZQDJWltPQak/ZFg9KLuU0EdGZnZ9qeWTOA0seFIjH4K7QNZ+rJsS+WIJ
w5hxdhE2RR39aZx7ZBwJJx6uKvaWOwz/HqYWatDP0k7cExeyzjptycDFIufTbdWrqV+bHcwnt6aX
vSS8xFn0FY3zRUT/vZgLP2CAkS8vLOXrNG6m9Nlx+ivU2Dh2UDnSBOsTJ1+mCDzOHfitHyV9DCwd
qceT8cbp8jiQ/j3ZvnOyRSNBXe8/H2ypYNN3e2z+r3j+P2pDbfbwGrL//c//OOU6lHJ0z2ZXj4yK
ytBc5fkLDOd8QNsI+n02c32XI/5VGzI4ymLyIxDP4BxAHZGT9l+1IZdTM5s7/uWsWZL8qz8QMf7U
M+FkhUzSmN2cFK+M+c5fbllGkQNpGwd9lwwzb+I5DbSLYfRP4hnn2+e7LNL3WGyQ8rRfBd9mbNTv
nPI87uXldM1UrXNpCmfUbSEyH516L3ZNBSog5bqEuBUVkXgtnBQAsZSOaoUjTe9XsQbf2Ez9MwUk
bouWkC6CvDU7AlXCVQ7N4ozFiP6wu2mIp1EOlqSZAYGWYiEUQUIdBgBdPeKc4/+EiywPYTfdxTXN
fP5xNJFMR+OXeiq2UYaDQluPlrczi2ZOuk7sU7wQ+Ygdo6ErqlW1YdAyBOBg5NejmwBpFMZusN1F
hlyavdWBOjtn0ni6RNc+18ZcFKHIqa3Y5cxkEBOYnJpae4m0rV0POf4MzWsube9WGIDTAsBTNb8g
I1mSuKclbnUUKh5KZ6hTRbrqhoyYlORq0EC9lD2JwnW2RltEc1/q2yhtPwa1Q/x0/jAhvoH2tCzt
Pt3aEz+jb/B4GaTBZ4OpQ/VzR0ju/WNuBqsAvfZpXvcWPW2SwO2ai8FyS4yLIKND8O+08l+BkziX
yd/NKxvKzNHT/auK2fc/82MucfUP/BW6JThgmHMtmY3Nj7nEdT4wvdDXoWyMFtmY+ZM/6swGdWac
/hzs+Mt0iTT677lEmh+wvjE5ASNwbPSd1p/MJW8OnyYfJMJvYA1oNhH1HqeaF+M4gLU2uapod1K2
QbNME6zRS3yb3qnZGgSvOhbxO4nN/nFFXNN7QlVu8OUsYgGmQOtN9Z1yN5FDb5tLZRlMXjcNzbZv
Zbd2xgzza0T/f3SibPfitXz8vpN8GfXzy0vBidLnEiSP7k2FBiplJ0RmNVtTYB1OpehR6IRqDZ+q
fGdy/NWleJQeylR0uKA3Xk/Pk4BJyQzVbDEXRoDdp3KFlCBZNoPTvtPMpXD60wM0uCdTh6dh/NQf
HLoGyaPFA/QQ1BAOIqE9t/bz/7N3ZttxYtu2/ZX7A2SjXvAaQZQqQrVkv9AkW6auYcHi62/HzjzH
kr2tm/d5P2w3Z/OWiABWNecYfUwEa0VlCMSqshbnO3X0Gijwj0nhP0ci/PbiS8eMtxh0+7vvyU4v
DFH99IRc2+7KSKd4Uxp286/gDw7viENp0qQdQuUYc+O7q3SRZ3VwR4dd6xMex7tZUs9xpkbITVoX
9HX//J68reT9uNxSxuNEbfKavO//g6Iy8RP2wy5Sbg87tX0VlvkNN2GxMvLizA1pnvz5igzld8/Q
MRdl+OJIgBr73iAexiQ5YrUZdik4A4L5/JyH5VebP1/l3YL9/TaarNQknGPKoHj/9qW0h5BdQ5MN
hFBKDkGadh4tvCQO5utJL5wPvtPv7uLPV3v30Fxbj5rIyYedJ0cDTT1CTVlg8Uwz4oCAi1HLzl7+
/AW/nxB/OkF+/4Z0zVxkGyjPIZO8/YYqzlwYrAw7I3btk13Z+UOkD+HBrWZvT+ptBj3qRkjlrZvc
xr3c696R0v1+iNpqJwdfboYJxFI7ivrLNFnaQbk22ieCEyllKzQzMS5kigQfTEzfkTjvPvdi3dAX
wAvonPdvnNdFLtxMhlEyDjYqHI0DwwpLnNwQnasDIDPge3nVGFjcvY2ZT/ZnEm6pBRhefYmZ3lrj
N/NPCBP+XvX/4wB3fvNqWkBXrGWEO/xv+fefVofUz0mkcPKelJN4AwPWCZI2nsh5ABXaNVF3PyVW
utZH2i5Blc/IQ0uUFWAYZBYAXsAUrJewu0HrNqrUOXrXYRCWno6nK1Lsusz20nRnDQYv2t1GknE7
CqeGLr/Y4lGfPvTSC9c+eQXIbDWx5SwNaNVqPfY607HHJA3MK2fTFDr+asqdM1SQ9wPq7svMVkgG
rBmpsjUkwaj1p8oX8x7RBGZ3IJ0k4+bYEmOlP2pwlHdpiTw3dNS3TFk3vdcj6SUQHd1F3J/4zeX2
z2/rrwOEQgcbA0Y9a7AQ717WqYucwWF3t0u6+BJTY0wskX4wkulumMN6MwyF8a+HJFeEYO86+HeW
+ebts/TbSXr+nPW7NgwPxCVuIMZ98Uv7vLXI44A0//Tnb/jrKgiUkdmGRjnsGVhWb6+H9kGC5xj6
XapyDgUonQ84v+kAm8hQ/3ypX19Tz8HpgpcQ/RTnsnevaTQ4Mh0Jv9r5Hjr5SmuMQzUO4oMb+Nur
2Ghh8JzAC3//yBD1awUWK5Y7t9XbVSN8bQ+Pzrv685cxlkrX2/mAb4MZCdENCVa/QFwysjUofyyR
MJNRBfh/0607FWSBdWVFl6YTbCl48WlIkZvjPRJdsKtsWi0ffIyl9Pr+Y7CFMQCQQ/Ix3oOQyLC1
50QKKlQTGa8juTFbwkP6rT321FMse7YPRjn5m1avXvNqFDdZn467yNHlRTHP1pGQmvCDJ2D+9jMB
XQeEZfnsWd8tK5GtaSQiWt2ujIbyoLfOxtcxm89o9C/Drh6wdBCunFOPWeeNpk5QEtTaxTwQkFVZ
0VnKX3NjkpeZRzr3PH4eiARaN4CYblWJOrnuE/qFUTweS5Vfanr/0ebi919gkRnRQCfDb+mR/zyh
kqjrw1EeuamxuolaQbNytKN7KLgs+g3htqRI62t4zD0rVlscyWJ59hJx17WufyA7MlxP4D43+Kj9
62oW1R1UidcZ1ObRQoq/peWA0jpLNdYKLAFk2dQfbI/eK9JYZckc/OkbvJtGxj7nA1eq2yktjZBO
++WxJ892OfAH/VJVtgZkJmmqH6yFvd3VdvHBW2D99i3w6bQ6DEaIYO+Gu6eYS0BJdLgK4r5elLHO
C9uqK2F3iEd8/WuVy+mRrN34C3Fv/SAjHM1mHGRWTB5t1G1NHcN+C4ZhNSbGWKyEOdR4EnR9N4GO
xBEfGa+qNAymSnErLLAYeoo2VfNxTQNXMaSjn2twSPdzVT0Lqd+6igtFGBbWNVlOzgf3/Netmwf/
DK4tOwQgXt877j+twkitRRYCpto1af5YhnQn0jzQZj1eVTNMhD+P+99M2y5bbk6euEmXttjbN7TL
M6JvmXR2NQ4dn6w8Vm2ZwtmfP4JVLb/p3QTDlZakQzQhApvs2yvhyxpqETq8SW10lxlW9Jjm8yIF
UpwmHBj4ALJd2i2hS4v/z1/yN6svFhayGsi4XfzL775kH9HBCVN98cOrTwT1XU2iudHt8BtgiheO
vG7w5+u9r9gtowZCMuIwA4mj475nZRHg0E1JwivLMby8GSz2PYp+uyppnVtyfsUwdlcl+RREqmZz
Y5OJIDtqy6RGf/DVf/syIW5jZaEbACLt7V1Phl46sWT8jl7VB3ot3BWdJqprSQWHI/5ITv2bRdPV
2TmSK8rZm0P+28u5fppFCMd4yKqddlFthOt58OIPzoi/vb8GlQzeJG7vL/batDOiyrAhmXBGbtee
BNovS9r8buhpB5IXGJ0EIuFNavLNGCI/oBqQbyapnc2z+9Ec+euhHFMxp0IO5SA8kLW//c4jOuM5
7jI+jOx1HBuCRJh2vlBSEbxRGNq67goUGmD5VhUIhA8G8Ps0xe/vGrshbjb7dqRY7y7foycwLQLR
d8qw45datBpYqzbqT11iOAT7uRUOzmrgF2BE8GllSLdB548qMEOW0gjyq0ci4y9kbEV4ovp+MNZO
BM7qz2PiNxON5+NRZo5B8Ev3+u1dijUvUU7pNjuQNy3SKRKUgMwgyQ5JgvjXl0K+bKNJgkiA8fXd
cE9QHNQNXLxdP4fFN9tSOKLKmHaU5ur/H1+LPagDp2Apqf0yq9Wglfras5udYybtte8Y7rZSIjxL
254q4v80MK5+zJQ/V7R+M4lxJcoibBGxW78/N9JIi1Lokc0usfQoCNHG3MLuNnGEdCQ9TgUl8ipW
H0wfv3lqWBRcSi0GcFd0sG+fWhTpJbGXDg1ZHJTrwkH+n6QFHCjd/CiEHCEuv+zdCsFOA7SrQAa7
CAjfXszL7GrAQ8wrYrd6s3WV6olvRTI3B0SdlTn9OBBUuGF7suctOWpbTo7DtJknYRXXhecwuBIQ
Yv4hpCX7YNYSVF5bZt4QkEdFlALS2vgZgbd2kSEs7LZRnOMz6ADigB/iK9HMdSuaKpDh8D6MxMyq
M2w7/i4hoWzeEIiKKS3KYuPOHUwAgrk9OeY2NYrJ3Vh+HZtP/gi47NVNKZZEq5oTTHw2xa0VBm2S
tfF9l1eGOuQl1bUdkXuFvdH02jgWMyFTO5qosrt0CpLqL+x+UOG1i9mxXJLrtZE8s7bLptVg+1kZ
4FezowtPlI4IBseqUrhVTX4rNaBKWMC0am+0GcY/FbUmVso4eSg6EJ6kY5GaekAeF9WwoSqcvSpL
FpxbrfDEppLjJEglH+DKrutGkjcm6agpqCQpjmeFRvwVdYeiNoO6cJbNVQLb4xnDN/USEfYTaRN2
1d7WDsF5EOBxRF5ByJO3JQACsow0aF03OiqOaEMYTTQc2MRO28ab/GRrl5Fbr1AwzwieOgRiZcsS
tcnDpfyn49LOVk3nePdp3OSkZRSVte7sWAJ6q2tnX3jDNXXe7SCd+jGszfwp1zz9pi9dMlWh6e81
yIobC5cgfs1t2XTbKRblTSgootoxwYckGe5MOxsDQueLbTTIoyXVuDbr7plwGRuAjQmNPJ2sLUGG
X21LGzcL8ZLPACDN7UZ949sJ4iV/rlbsmOcVveforLPr6UX0+GPtgYyhUkgyS1xnLxFiLqTwFakg
D3hBNq7mNleOX7QbQy+TK2TVJKroiXHmFXl8QRxpvuO0kOBsCR+m2XJ2jmZcJwk2cPqC4SFE+bWe
0mxgU9GJdc4qEXSdmK+zfDo0vd2vklk5/JGdMqpL8N/aYzZNZjDrWbOZ+hZNF15prJpZcTZacZDw
ZK/IlLkhInDaGKMXb2csv2ul9QOANmXuZrauN2GU159Lr9PPy5gEI9U3Lg7MvsXq3ZRrrcdj5FGw
3omqcg5tjtRAlOF0sPTEPHRKeDiL5dGErpY4tQEoXz0VCMyeyiTcC8e+TQb1RCAkrUTdp1A3hE8F
alwMsFnhHeQgyq3UGgIvHdJPfC88dqGVBG5UeRsdFw3PoSGTNfXnIObccJO0mrxqota76fBtr0ar
O+8V/f18IsNSaeUrPmbwLVafYH4tyHstPPnN7vqBYNYRwQOAgKSfFXm9TUkOEo1EvSVpskr8/i6r
vHhembw8jwWqrSkQDecIFlMmiZRuIxy+ObtsRt6yVIUEVWTGQR9wmxM9U21dY/bO+Eu1mRgQmxD2
uCIESY3R2H1CXiS6BvFOiFQpmDuz/QRwdwvmk+xVjbTEeic0s/oyQU2o91aG/z4ovFZgq67obJ/D
gOxT3MVeG61yPCzwW6tEBzJaNYRdttwpeI1lHsxeIe/QPE1XZg5MNSzKLDmMKcELDimzlwZSRECm
Ehba1FCMi5NOf3EXciTe977eiFnPz5D2tV96fJPuJie5bJ2OTmKdw412b22ZkTFDcX9YswsoOHxj
GQhmQobu6TMV39oaSRUSns74TOxnG3BEc04+UNBP5JCip0Fks+vZsdx5yk4/yY7fo0Ddgkkzm+N3
hkAylfYBMnr3SBWONkjagV7t5cCbEFt+8xRHXvOlqe1sm01a8yQaM9mngD3yA/S9bJsAOXzEfKA4
H1bjGLghXMtgmNGlwTTQHIIXkVdGruusUzZcB+I3s0BQQt5wKvXbbca5qYBVBWdvRRCWfGjCcQl8
dRLDW/nRiLCy0m2UkgWtQQzVMWk9I/PIMfLT+Bb/B+Ze0Q5EFnM7tQdiQvmKYsmzP4NHwUd1M/kg
zWkYLyIEpCdocRhB9Xq+qPqFWRoD4KitGqexnri3sjdRs7ETaY5uHccn0hfrz5TuzA2FM+eEb6xx
NyXZW9t5QMk+VuiZdkKI6JTntRTr2omdE4OoYVDxdCnCN8cMp8lJxHH90sqovbbn1rjrEu73d837
TFTmzou5qYDL1ZnGq3ldO2394iwnzHXpzrUMsiZNwFU4yd6ZCn6tBireaO3m+F1FP8uufulV3T7J
mPs6C9F8AYKAIm8eYm4rEZfhMaIasRv8vvvqj51zsudGIyEObsdpwtVSs98lLOMr4nub/KraxDlH
R300QnVusCzX2L3plmvxghmKypi4Fg+1X7dqKt24q4FGnhIoa/e1G0eXcDsruJluFvQDKjRkAHNo
rKTHJtIZLBPrl9ccVauHQaQN8qwt+PIk6kz3npYyL0ZhsrdqfrrWteg0oA6bsdA47MBL3aNjYTX5
oc2WvFtIQVkaEGASHuMCvf4qlD7KpmjM+yAFeDisZsY5Zayye1SKorUnJJzyyHbWYajyg9H2y1s+
kB1Bz8V0bpMilg/IIwYBu4UPmTt6duP1Ldl5aezeav6MjLcux/ik3KIkUAWT0VO+CCLRag0Pej1l
N8nyuM0WJoeTGjixbcmFMqTBwICWbF2tik92x13Djqiu9EhTCEuR0mnTkgVI0R6JbQG+vtHj8tyF
BXGTVHN2w5Z9uvd1OjLzSHAwJAlK4hutiNU3UVPmg2hFcseKekuH7NsFN4gFoyJdGfM/fINEc8Mb
O+bItaqHrlGHQkpy6+KBN2nWGjKnKCDxpjFnxac8S8naKlAMXmlWShEXpzvPWu+8WB5c1HXl2u/6
b5WncWaSepGum2LE71elxoMdAdpFEm68ujIlt4uh11wzW8zfKiie+ELMcolcTJ3h1URI5vDMBO9+
XXNbXFbybqePmYEQni3v3Wzm2o3f68xmwpWvgLub6z4sKfw3Zn3ZS1V/Ag/bYNbwolPoAoNBF+4h
cvII8u7iJbDUY3zDCekfmyQp9etW8zrm+CornEOlKm4eJO0LzsThFiFvyyTmmoK6aW8NNIQt7/MM
0OEyLOpoJ/Nc7jF/82hYNs+t1s4gkYgoufpOCKhLu7tvawnFZ46/9VFVb2vcNXUQytp6cXxADHYN
dbTGqxxALi3XDr6DncH9WtHRtIMMZRYmW6tQN0hepys2IUQlEhX0YOYR8FetusUEdiGJyKEXqSec
Zdo2GAlsv2yo/+hEtx3Tom65bOae9JHE45is2B3CRtrreqJdTK6GdVo54a0bwjjxIYVFTLrFvLA+
MGaSVXEAjniUSuVBwti80KOxPS8jQVRejFKIrT5bQJ/2HyXUZ5+4lwOqvQWcLK2vkrCaJtGNHasT
f1hdsyldo15PPYB56N6P7LdR0+pT9eKPS5+p6rcxleVDE8JJWpPgwg4vrdSjN43RDcLWcSvAm7ng
0wN/1Mi+TVCDeuP8TP2v+JQVYl4S5LlJpmZHTPSccIC4glJep1nWHTJNh5ERavopK+x62w34motw
mAJ0usU1fxEU5UPtbmggalqjH90MHRcB/SquBgKAVxSm0RGRbvNMqLf7QKJjvk8S8TBhK9xRLoWE
q7OVWxWJgu2YjPFF4lG4qQzzEFqz8RLr4biVnqbverLh4KoPVjBKBmMHFB69I6XCSCn3jM2F/Qhf
Zlc6U7VlODEBAzOYV5HbINImAeebzAbzcYIMfukX/oxqobDv6nhK1xN72K3D3MVXwwxhOAL3teQp
ObKbmq1gX7hq+zba4MioX2daTea6Rid62aS8BgnAA3hHU1kzrdUqRvWcduupTts1DQS0uz3kKeGy
obej9Jl4qOwYIZzrsyZPV46tnVcqna5nqEM9kfNbhuIWbSf4C3psbMiAOBe2E94TurxOJltuM6ZA
coi8PrnxEI0GWWF5Z51KmL30eBM7OTwXq3VORe1U1Zr0ToOmRT4flKogWwCXLdmjaRkDDk5VHU0p
UfMWYE1y2pfs7rbkWJojZK5X9NDkBcjh9KnAjbdzDArwlNZA8DZzTUljSLTpyg8XywzFbE51QkI7
Jvg1O/pjot9AdgD3LqZ9KEFPeV12gWETCnuJAq6zK4jiNHiw13Q9Xs9Urdwu3RuT5oM+BuBkac8Q
v4Z1ETszYFSXcE1RAtYgotp4IgYdEb4pXhCIv4ZInD+zY80/kyYCthmF3L3IHW1rySHa9ALkinLZ
seSQ32l6+/28jqYwrtkOTXuS12Vy1KxqtAMp9E7sRYaHgEnDrU7aiB1nVSpRnSjfIDDG+QaSZAAJ
APTJcNLPRZGW17j/wTIn1JFXiWICTeOx/4rrTX8puzTGkq3P9dokgOPUoAI4Om1a3SqyR8anlh0P
zy3hkEOENB4KqbnWIa9JNZixGH1itaR2NoNPHij6809QWM079secTMG42ccom7qvRVb1X7uho4iA
Ur/4ltklVYVu7sPPepcaL0B7Wekrm7T3DpDpZzMjLWxth4mGQnsOu6+aU0M4M3Hhis2cOeVt3mB1
QoqNzBxiB4yrre2PVDTw5fJ6xObABqcq8+o2dgdITkT+hJ8dw+Fn/Jo8yQCbVeYEdqnzGpWW6rMA
tkJWkWGOXCooUWkJDjETF00Tu+zOktnpOTfqJfmZ6xFheoQjzOA3z5pHjL09Un4MYttX2k5Tyxag
p0Marr5DsNJYt8vAbQs2rXlICt9Km1nq1oBlQLu1EqAH0QELeihyoG0NC8xtaCx8jKNtYb3/fjMd
qUXDCicq3N4Z9AOQOWOeqhXniWpn+djvrcbtsjW1IG49cJHy1kE/hr8pSSn3oCyAJV5miOlrgyrQ
yWychbrm4EFTbV/dOiOKCh4h/db1GDZ8v0w41EPaGsDMWYeKQe4KhfDjwpe9/CZdaqOrwXTq+MLV
jPguU9LcAdkpH8lwE9eZ8JtwXdeefkeweaeQmNpGeLKHhaZjSp3PyK6cT52UIQ/PVVOp0f+rYAnx
TBZ1fO3FsP+Asoe8cz3//5nAzK8Jp5dkxYf1z1Unu9ck7VKYV0MLQ3/wcdftdGIPpnWuM34I6oGc
tC+p/x1HMFP6iveQHZ0T23V60N2WIkpLbyVlckng0jOmOHCzCLN+rYtBX/ICvQFZlTlPkKhJTdXX
zbKFzEUJ2z1HG3iPt8DckLmgH+lJt/uxGKzrIvKmc7RMycNMhuj9aNryRxvsv9L2D6Tt6LsXAfr/
lIZ/QfPevZYUI7rX159VqH//1D8qVOMvhOcCnoH9XWb6twLV1/9CRU6bABEmXXX+/F8FqvuXCyGX
BsKPLPOlc/OPmt3+i/77d3wkSgULmfy/UaDa4l2ZFwkoAhHErrQ2CQ5D2Pq2zIvbEMDPCFVMk1ln
EMAnqGzLDVCykTmlQKC0MlwsXOe9qYD/sckPjG6ydiIKxb4p4CyFToimetFTXHaN7d5NMJk29P3L
IIpc+rFAxTZF5E5PZFY1TaCYUjBZl8bBrPV8PWC7ZZcW2RvQ01+Hsu4PbDSinZOUqC4g6UHjzuL1
PKMKVJJkEwJf7Aqu1MRuBHgXVHCPVSZV1ZNdN95z2XbFYSAFd8vJGzeyEAHQflBpaRKdMAR6+1Il
OX5kS9J86ewe64zpVk+xMTQ7U2rzERq5v8ROu+4LPrM6XnE4zqFJtlF0geC+v4fb4J1P6azfDGNr
BmUuruVg+Bc6WaKBV0TR5zzu2OdYmdzPAj57lkAxpOXZ7kg1LPdjguSntdR1VVfi0JLjvAWMjGJ+
kMapXGDdZRY41ZRdaV6oUcslwNxQo7fJIxA0Q9Y4t61uUYhrbH2tY/k+97HpHYZu1sD2zsbRBqh5
zDtONJnZzOtYS+egS/XqonFjEW8aTlgAfcbhjsRWGxqjI84juKQ7uzaKLcweh9/azdcQSrsLkWjh
in3iHTKY6YvKBnfTjSmWIpF11zOt8dWo3HzrogkLtHpSN3aSipeBdI26VJ+xH3c7o7bSPTtbc4dJ
I3yQXlJt0zR0v5IJlKmLQZnpBQtRtso9UITraeqLDaVWGSSx5wF4a1vslGYSKJSqlHAccxV5KPNJ
pPZfvLYcv0VQxLazDo503VAq2zBu7GtbjV1+rtL6Ph6M9J5FUz2DFGD3Xs6OfkFiuoTEycJZwYeO
YTuiR64jsmKxQLKyzhnNb90tT1SSqot8NO7jSav7lWbZzZ5qfXY9VY12JByduNWi9QkbAMW5wu3P
NjcxtELsB21I1JZGwUIxQl0Ic36YxiMZstu0NKW/wktImLtde7D9sP1R9jCLvRq8lDQRFtiVSQQN
7iWTfGhq0NIM0oaYlc4ogN5A5LrioLz3nQY46FA2F61rPnOqEeF5Y+VTfFYb+aObtOKmqJxdqHmG
duiSwQ7NHUbyFJmj9MfS/zLbbNA2EXCt0yyn7qobTK9Am2aFUCBLYmW9frh36sm6aj0KP8Mmz8Qd
Sqh0A+DN2ER56WOYF2ax8jkrqKCO3fqmZiOTjuuExsK+tokUuTcpxGdTQOmj7DGhANQUx5IeQqcF
BScN/cREyX0vZI1j1k1LSp1Q+HQysZuxX+uYVi4bJQrxqKNGa1ps08q4RgI1hF85IHRrJ5n9FTMc
fAdbszf6UN3y5jrZCpArKiW/JbF2Tdwu2y+999MXAYpT23ul1EHeVjksLkB40DDl0LLBDad4sC/G
qPAfClU7zxk9VN4UXRnRwcAqTjRrg6u17IX9VdlWn+3McJL1XqhGkDmsJXRIegOO0aZ0Mi4551FL
GNFEgYaWWFUA6V+aXSQtJDvmPq74I6bH9Dv82MDVUg6Z1Fqrk/CUWbkYwpvY6s8y2KE6Md1SA746
iWhDOcc9oTifto498p96jl6kdbjHa5cy210+euZZ62qUb7KqbfT1XPjjLkU3f0FRk4N2QvOLxlkY
OFluA5kcLLEbDDPe0R/xdlXcZlelmZ/PkW+IVQvc+nyKnfgsrGuxrcbexmgI4ZtBJZO6CYaSgI0e
hO3REy19kZIOnYerhlwsN9m0EYr4rS4S/VbkZMO7Zjcba2t08ElqZXkp4qG68aRwL3u3kZ8cSrtq
ZVr+mVoAtnnTGkE22RFRyP1MzPM85Pqq6Gb1pVHNC2tUe8n2zd2OIqQ0JRPdW5l6o9/SxQy3k556
944dddc2FFYWhzI/5JHoThRste2yAzvKUg+/zHhGriCNBZ1wI1ytabjnOKQ/ZcJIgq7wvU/SAJDI
dtus96nTTGcUDOYLlADUCJuJ+uKo0s+xaRlHp6nkpR1NW6yOdPsADKTrHn17vXAA7A29h/kKjUa6
Aay16/IlK4XsIJTPctgZLZZmB95Ps0oNYmvnDgfzmFPOEjbR1EE7md5ZYjHFQz2HE4iOdDVy/Vu4
A87KXHqoEZrhq1pFI1jOONvQe4l2+LOXIKtMkg4z2jFT42w/WVZD9pF0/PpZEiF0QZqO8SoHs9o6
CJw3mREae7drrMflSL8x/SoKaqOLtpyI601b9vllpo/Nw8A4vBgoC1w5HIzPEaeW+M3K9DwjnGLX
WDHSv4qTq2Pm7j6f5efGs5NzCivxY1gN+mUYGgiP085lJ1DM+WrwKn1dFZZ+2WFr7dcJI//K4fS8
Q4DePtNvXTcdBV3ad/1121HDptDguYfC7/zrDJD9mZFm1cvYRc2qngqyelSlH2I9egzhcq6NstDZ
PAiEGCAhN0SXtd5KN7SnqQz1zRhXzcVExviZpXWgYVj9myUuqw5sI7bT1WT095o5kEBG3EzXkbwx
bXxtrMgymVx/3SDHWc9AoygvRyYoNRBLNGf0zDXIeGPce7OFL3ZoZR9wgHWezSXqbLJjktooZiDE
alvcQIwqV8Xi1mpTL2LJi4okiu86V9XJ9fdN63/39x/s7xmHi0ToP+/vL1/H/3PxOiVf3tDM/v6x
f8BMuoVjDGTZkgPh4q9gu/73Jh8BBTgzttbkpjk++m/+6R+bGTnECKaRaaOjRFe7aEj+2eQbf7EV
Mlx0F5hdTU4O/2aT/95JwLaeyzvAmRh4WNZ+UROndk5AGyOxNdmRPOPOcDqOnqR8sX74+LApVLZj
qvaJVXWFRhmJqikoI0eU+4q61Y71Q31tLTBkayQSDt1tJeeziVX8tWlzESSY5dq52Zc9/RnQMCxT
yr7V6Pl51IKZSmjdf+UMS9tIV5EnHHr8cwqEjPpxz+65YudrbWAOLrAy6zu5zB3Rb33KfyDNZpux
tiZtnTiuI+7QESUuCDST+VHBQ4tmJwOP5sqyqb3b2CSxaMQZ4XG22yDr6OcWBUBddHdU8F1j47H8
5fpj0uDfGHZlzaQHTVYvSv0M1mI2AOxpvsQsmVvR1OqK+apkMKsx5Uddpc2EibCGXfx3AP6/mDyh
Vi86pv88AC+SL3ESPb+JAf/7h/45X5PaDftP0DD9McQ44/7vGdvmiMo7j0MOramLXPDv4Wd7fxkQ
PsH/ILRHNLZo4P4efjYHdnBpllhiUABw4g39N47xd1oxHAtIzjn6I42ET0WA6tsjdjNpBMrlnXFW
1rYkWk4yjU/71iF0IIx1+u8rpGJFdZ6CoRrBZ9M5nyib1/BjfPaeIpGlaXD6ATcyrRxCtwmhL20O
GvSiCSBl370EVzZlR5vrpzv9G5Xb8sl+0oAR+coHpkKAEhk8D8bXt5/c64YxD9u5PbMifboxYsK7
flTCqAtfolNknfrzBSl7/HJJShEL/xdhsMuEuWhaf9Jba0lu1RqGsTMSTs6rXhCCmmMeddmz2iAo
VlmjNeipaN752CIaQhxtKey97wIx3WIfMKpDyJkVO7wUS6XaDclkMHuXZmqZCGtDAR04HKbcO2yo
hKHaYUkyc2eE7YZ8CE5qRgYsa9W0TcFWZYL5sqU5wb3WXEkE6UzVnLaL84zij7J/ylkachhynWjD
2X4BmDshJ4WRGdNbuzwRQN09TaJt2EF0Ui616taweAlGC4xva9FJU7ZGSxHhIunlHpkIJHEtKrAx
8dnQExAxXemxTQWZIol5Z0Aqm1eJ6PhuXUuOrIbm6Cpy6WRxJky8aYNXtf5EuBpJrG4FnObE5olP
5CtAeQCU4+keMFSMyqbRTOPOTGOjOzMr9OiXGMGEtnWFcusn08Lqf+zZVj2LqKO2r5nCkTcz1Qqy
WXNzyTCjM/HZMnvuXAIzJVqpvqIy3dYetWJJmXNeh1RqzRUVff4V8AmfzoScUqynGUbAStPTNL4K
pcGKUbUlBx97tPj+aVY6zyk42IdBwU//cSJDywecnTP2NQV2frVOJSraJMrmKbh233dP8QhGeW9D
W6N8UGWLtiVZareJlqP5mpy+mW+hlPBYJaJOiG4QWuLjvDwSsdwcv1lSs8clFtfHv0Iicd5rTPxS
jhdxNM7XiNjA4hC2Me0t/AZe0DSJgRevRfuC9YGwhhXZl6NAoWfmG9L4oiB3GiNdmeOk7lyiDi8h
2cJ5L9LQ5vyCoOE5SnvnQqnIfSDt1bgcZZ1fWVYWPYPGSfakcdjemqK6eC6jTD7Wlp5OW2PmlY1H
MHeSRdJbx+nCBy/yMFNHc3LpkTmV8B9QsXX9NQibJXeWdjgit1Zwe8ekcNuT3hM1uAU+piHlLKj+
G4s1D+GURQIBy+0X0l94dokFcPibShXWHv5apN/qaSTtueAkm7o5nJUq4h3pzJIFGgq/cUfOMY8n
z7RmydUdl93ACP4RAQkxwdwZBpdISwZlVldjuO10re6elhDOG8AfDARtFtzgxKxNdwdRrzojFZXK
ejiRDR7Ryc1oCJoQmizyMBGCqOncKgduvagWyhyBG2yhDUabv6E9vHQtfGvpiziwy8s4M9s7th6a
9qANYm4oarZae6UmsoO3Oajz8X4uKCbdJ7ZeZDehxHAyFVgUCVaxrMMsFyD1rAruZYupfOmYj5zu
f2R9k2fV7sPcyycIxCGjp26wASC74kVG5MSDqzSfcezKZVD0rc1vmUaLObS0KwKzB5Rka8/wYvdp
yr3BPKWhz0ThRUZWfRGoZi5jl2YbhIyCa2pZhJKSYm2bfm6NFg0pskjCpq3Q67PHlhmCvtEUzk57
qgqgXR64HI16hIBX0m7MzOA3QT9Ij11DmHPQ561xmXLcmx69IWyyV/Z+pkmehWqQ1RW6NM1Twfoz
NytzSCP3EJaUiSiJVP+XvTNpbttat/Z/+eZIYaPH4JsQ7ElREiXLliYoNzL6ZqPZaH79faDknJPI
ufbN/FSqXK6KJYoUgP02az3L0WmqDJMay6ZxhMiZRPpLMtKgJ0nkXUpT9z/ZivhGOOYProrGIRBL
yisyCW2TLcmvXBhtYC5psOaSC0vID0vTYkmLFW/BsegN7L1GgO5wrqxUagmRPGDrET7YDgOGql5E
fDnxtMv256m1ayMwC/2FcE9ExuWy/V0SbpN4GL29yIzoS96G7usYmQTl0mffdrlzZpIrp02WN+O9
U7nRi22qclMsAgoQ0uaVAK/yBUU/49FSJ7rCnXFt653b3PkRwhOUYZDOjTnLb5I6yj8Yacvej53T
dtY64gQUQcdlgwCNAKv6VuVzcbYt1W/6wc3veazXLynIvQdl5XeDq4/pju2StWWqMa4wP5EznFTJ
Q0RO6oehsOi8myWSGKAaomc80cdc87MtM0+aeFSNLW5pkiASZVaPHDr1p9IG84d0qS23XqJXH2M0
DXy0RUJmBKoqJD0o5wAZjiSKk+qwZrLffmdw2Kzz3rL2xpxG2yE3jIsdta61jnUb0cY4UQ6s28ZQ
J8mOeeflEvAWWVXVwUUvto1scZ+GVb3TGaWtG97jpzRrUKWMhnIOBCMLBfWQXT6K2PABubYDzQrH
sI1qOtBSbfa2qBicC3o+eeKBPe31spwOgyb8w9xlwwbXF/4yRqSBRM67j8vWeVSJmr8xA0tPgILm
U/MWU/3zCuWHYs6iVeM/GjMfbvr7fYlkIOGRCx8ex64mmqFcImIG2ias48TLpLqqTkAEmv3PX/Wd
k4dCDOgqgEQc6tAYrPf+YYtAUpctjX98C1tPrIQHQ90Z1Bg/f513DoO312Gb41AuG6yc9XfVl4or
p2/9KGSFsFQYrt7wzC5Zu6P85YHxz1/MxVvHxylwlb43ggnuYS2iCDx6OUFMVRVbh3bJGtSS/ld2
tx8LWRBQHp8bPZ+gnn9XyMrId2tt1J2j6UziQmYuNP0B1gMyLOQXbvUrtsrfvJ6AqcJU2NcdC6Te
X6tY4VXctnlhgwuMw6ffjyByrDkx7BJl87pFGvGrj3PZ1P21WOfNEYnOoWLxy3tfrE9FZCF97VCY
OCXVlavpFD88UDmBy5GEFiJG+KpAKxR/18nHGf/xRerhruNzxlOEqld/96ar0pL6iIXx2PcJi+lB
Mw+jGKrTz6+aH28FXsUVuF+wRxs/eCTz0BjKMGmdIzHRzR6VT7JjRv6rIIy/exUaSrZJS4bjD2wX
pzPRK2i8l7cURydZAqoRCq5//l7+5jKxkQ5jJKLbod1894llkqS5OqnsoxHCxQHvwEWhpoFZ4ltC
eVePav5FS/fj84tnOk8T3hZDfl72r1cmIezhNOSOddSq0Pkkei8i6k1RivQ52SOlN7ERc9qZS+Tn
b/XHJ8tiNsXLzrsFt/L+raLuS9D82MYx67m7w4rnZOfANJpTx/uFIfFv3iIXB9gManCSMN8/LN18
aHipwjiOTVwEUyGq09yStpZbXDDZ0sGNy1Xzz98f+3oPr76N7Py971CxUDBjNu3H3CESsywQiOa6
F+9odH55p7/Z8/56q2M+w3RhYavD5PjDnRYT4YaUUUev26JNxvNkD4hG9fxaq7m5VCmwNIJSKJPH
gbqOHLGpvSipxnBLoIlFc1ERfhYhbyEj3qTqRA8X33mZU+e/+Fh+vMKZPQLGZQthIK59DzEhtXxI
JvZwRwOrjgl4Oqmf01HjvFQpBtkVzupfnZXvmS4cYlj/uKuWWBPvR2hRlDMvCTnjjgBjqXVHz6R/
6Fgrf/MawZEZ1+FyvacJ3Ls+l89K2ThDTARRV9kaEndP1M843pwB5e8kEHn9/FL5u8+EZxjXCq5Z
/QcXsC6ZiyqQ6zjNPIpuHdGciAj+a3M4zKtBYo3++Qv+cO85C1+McADqB8D8723HMmHZqDXTfFQW
stMWt0q6miTiIU72XzKc/u7FmBstg/AFuPj+2iQZ0oc/5E/HEXHoHWQX/4zEmy7H1mvaxZ+/sx8e
07wzDxcma/vlxHtvty0yTdT44KYjNgYayyjpuLK4EekSf/5C7wFHWMh5XC7FA9nIHOnvK6PcjJPR
qd2BCqKJ2zudHq4PkH132YdQq+b2VKeKSYgVWcRmDjEhYnntmpBK8uUYrOR4jUHo5yttoFkiu2yu
nwmRb/a65jDKYuqFiyhfph8DnKh5N8DouetK5My/Ijj8+PuxBeUdA1Pfhpr/vhRKyomguKJtjwaK
6vVAANWpIAFwF+nTP666CHHhGgAyzcAWidO7462LdKPDDd4cG1zqB89Ief+ywmasGWN1skooQL84
Zd7VQBbH2pLZQso44BTAbMv18qfpYTkXppCNbR0dOVqvQMfVsbFC/+ltIOK4LVMdOef2hwq/3S9u
MuP9JYLdHL6A4yDqQrFOJbRIrf704gA3u4TYzvQo2CIUM6Zuj23IbnJm/CnBMIbeF0dkGaraqhXt
BYkod6DZRMne6Cb8oYaRTle9L5giQl3nEYVtemks+oa/zy7XUVOgCGY9L5I7t8Mlx3caoKbAqc5I
vcsAmd3bSLyfmuXyyjUOgx2uXVEfVTPV7cpw2vGOlANGY21IFt0pY3BEHKRUyEq8iES7G1vXMsgH
IivuB6YNl8bptN2Im/KumoQ27/B+IBhWXYnLGdOWfmYsjUalde0e6YXV1OcuAzlOcm49D+tqkjMN
9JwcBy8RAaYVu2exK2KJEL5HAtkx+9bVAPscfTcJ7bkAQxH0SFfEt6HxMobiWsr9gvJ3GYZO2H3v
FGz+aONqkmhcp2JESQKpH8Z7R2V0RaVk1bWZpftH8YnTjckLLGYOGzTT9XNc5nh2mJYnQ5AtfiZQ
Vc3oZ4fI00aEKzOYYEJP8+qcRVCx7luyRIu1AS0DRYoo6uxazaRjrpu+E3KLiA+jgk5sOWa0CkNN
LdpvI5F6MxNeGOavplOiJGmkWEZRQ86vGdMEX8hbtz/bAz/uQ72wKJFqpdZZ8WniI6mxEUMT7bJx
69QTL88chMlVN8cMwr1icswNWch8x55UXQJmB7M8yDHttYcRkAXi8Gzm1PJ15KVyFedma9ySUGF3
V5FoMUEQXC7xHf0qiSpicoc6AKpsHZRqWhdQW6e0YMZLj+3O4BFuzxFXUFkqGgnDHRL3DCtdDAf0
UMjju1GQzonPjpmWhwlo3o05PeyKqDemjFEPV/tRlHaT78g54gJDsO4YFy1pOBve6gBm9lx9cwSb
bR87JHod0Rti9Q4ZhHiYzaZq/I5APbzzkCfd/T6CA27HD2PGo3i0kMd+TojBCDdt3+IZ/f22QsTF
rnG5ZwbXTJEFYu7F1oJo6FGMIk5IZyf9IjA6chqDxrG5igCrLdm5uc3narTLzNxM2/4LQeeD2o6I
u+5+X82QwPM5tM2lkHhT7niVS2i1QBQYxA3jeUxftD+j0JnAvx1/rtMzZIyZXbln22Ufscr0ZEy3
FemV7YnYUm7TotbYNOSTxQdrhcoyt6lvRMl9W0p+EKEzO4F1b7RXgNtyfMFmYmqKQY+dYSWr/LG/
scccJ3yawhPrGzjer1gauGTJnjes+0nUTIHjidrY5P4b3ILzmDUALoeYcQXXChE8qI9jqzPdjxTm
GbpIBMpVje4mUTV6wTAkAzLgEW6nx7xZZEoT21lyh1GqeM+JRXjusdD1kVEbE/LOY0CGoBER2NtB
/F+hwi+ECuL3acz/vifdvVYcFWAsXt/Wrodv/////fE1/1qT6r9RuvAs+V1RQPzav9eknv0b0jgK
Q/rCN3Aq/+tfKgXqh3+pEhAs41BhNQorET2B8U+2osxf/jqvwHvJ6nXZs8KyAKPhLIXKn45L36hK
L6y8fG960fOASGjVtRgiHFf/VGrOQ6O0fYnR6JNXiE/TwJXWu9OWjNhjN2FWx15oHMyhmA7tYmUv
xWAf/MXeDhK7XnM6lEGn/Ob7FIJjrWIM8dVijdcWkzwdnH7V3ozzi4XezDH4116SbEOtHMnMdq/p
Yrkf5mSdeV1xKgfOik5xdJmDlJtWM4z1tNj2dZAYUhW3pAHbq3qx9qd4/HmKzvc2Kw2iYQeXJyxK
Wx6HxKkteIB4AQVYEAOGBR3QdtFHxyoSdkRgBbgt45tuQQ2kCD4DfcEPCLaIG3tBEjBB2FgwCnpY
Bf0CLZgWfEEBx6BC4bpSQDjWzQI5SBbcQbaAD8wFgYB6Ga/SgkVoFkDCsKASBgu7NkXnty4Fo2At
QIVkQSvgrvpsMIJYeAFHLCvFtkh4KqYLkmHuymjDb3U1LLiGAm5DB79hrrTbcAE69Joc97UJHGB0
K3H1F/BDp0BAAAjcojokLKIrrhmzlnOSe02/SkFrZThM85umNqNhY3jotGUps0891tX7zGQgaLZa
F5BPgx+vjlTzIE0tfDBQu5ysbMJcoxX2W6S0xP5QJ5cGJeen0KexRQ/gP42FmZXsKHqOsgr7faz8
AvlyhtkScNm9O5CJXlJ1Y8Y3lL3vTK9+dtEvOzirVP5Usog82TnIESIDxMUq36xHIqe7iPS6OVMA
ees6MQUfnm+gfIyXhPPWqEl+bkOk0TOClaPUZuxy0itduUryDKWpqIrkAh69Ok1oB7bG4KYvLtpz
eA1LwjvwmvApNfASeRzym7FIqgd2QOJiOkvZvFhRaK3Sl7peEjnQZS7xSRnZuAVJ75tON8e7CXHB
pe+yiDIrssZNS9zPbibxZW92w9KLwaFdNwjwPkvdJKsEv/2Xpqdm0kyzT4Oo7fhUm4p/E3Po8gFq
AYQMylDQ9OIR0zq00Y5vCbyNIBS9pFnhtMqf7D6cSM9oFW+e/ex0JTGNn7GokA8AsmbWCrw+Ix6N
30Pt5XxDAclYbghELDeTIgIZ8Tc1GvffLnFo82GxYr0NRwZ+K3dJGqtFSSixxLGckJG4E71Zv9oj
1UTYV6xWlp8sBRPsbZHk8+1ZW7j30RwjCLUb2wnMMPburUVsZ2ld8T1fHGOlXfaPbWoNQeWwciDE
ljf+5pgFJtV9cMeCf5iHqXGwFQ+RNWX2tNH9Fm7pYKUvb1daane8GipZRcbFhHEyGZlpM6mobgfS
vPBERykLaZzeT/jGjI9DuQBVusJy7xs7sg5VFiKwwFy2bhrskUbUI2qgfuep11vlUSsWOJsRDvU2
H4ru21s0c6lXzq0nnOlExKlxDek3roPUik3MFZlhkbDDF9/AsD/YBTmpwD74RsrjFd1pKTaiWHt4
CxKeHex3kqZ9V+Wdv3n7bRVDgYI6mihz2iwsu0CAgw0qUg7OE+qNs2BDFa4cL48VlA++fT9A2CKi
hqt+5g9gNM9eY02BIaskaNP50pYxM6jprtfaRyUxDSq7eikTZLOFMwW+d2N0PQbj6C5WOl6ALt4X
afOdMf3JNyswDljzSsO9jq2JjTHedc78FJFDhqR89M4OpBEoFgjLSNg26qkKPKOsrh3nGPFQJoBn
kQjnig3rQytScXFYaK4z4eExcWszEC5lU1JMl2T018OYrtuwOpqlG96R2DfeitFIt14VgY0ZPCfe
UemnCMuVtZnqDHd3zchPqbwOOgwr8VprxLcyGgMljVdZMumUcVKf0rlvN6VRiINp2F8b0e1Lz77n
mCTNXvUmBrkofCbf8FOreV+nnsZ/Lttim6u8A8tXQiQuzGlNe8dG02DvFtR0HA89usJAoRv9Vigb
3xiDvwWAtq278aFM+/rou9kOIGUc2PbMLzhxxHaU5Fynw5Sd0aN+cJbWCPfcIRun4qDTXu9pS7K1
7vU1gQsZywK/xxc711utqp6l3iNmLitav0x3ySPrFoyKo6MxCJ91UUg2DJIac/puThgBEs99TQzM
+BaDrRcXesCaHvixg6z6eZo0c8O9zqrYlF6g9+wuQ4gbS26qJVdqnnkemCrfR+ls4qJDXhXM2Nz9
8EEW7bd46sKNzsj6woxhgCYfwYQJys7QJzweOBWwTJTnSjgXAomyey6rZqMTLXNnzpO1GYy+JMCj
11K2eBm6XhTWq1YY9WtLn7KZC+OAKIvMxLr+zGzcWEuv9depUJ/0cFaBXnHa+ywJINL2XxlFPCPQ
3+mTDD8MgnwrRBxqZQNaCCrC5m8ay/4QgmEOHG5DLJ5l9MlLOYdZLq87uGnnAaXkhiLB+2YtQhsX
s+eHbJJLDcH6CLSRMx2HLiRxQuFPGUHqpR9St6cZb63ilYV2+opxPz/6TeGiOW5DVCga3mjHGrZZ
y9dGhbmZ5k6/IFOq7tGrwTuMJZWVCW5hqBvvUqt6eCn1KX8ZDGFenA5ovU2Fhaolmdc5dxFP8i4B
YxGXNpIIwD9YLkjEPquxy8SxNUIxEqI5OxdiPfutF0kk1kAUnhAxabeOaDwyaiE38EtE2h02kbZR
WdqfXbuxuGLKMFpVkvX9ypoHjsGxry4V3rmjBXBsE0q72IStDJ9o3bor+qYk3cytLEuIHaV26SLP
PlApZDuhV3KTjHlI8I9dWZu4Gb+XBQIGUUTdh6FJhn0du/KjIzv4UDwL10iBMNm6hGxpVp0EgB8P
WUEVBs5CO+oVD7BaGHJfAcwM6qZLgc5MIQAe4fFj5fDYrPyL2xIZ0jbhcJs5mn7ThGWzZRve7Ah/
UkE/ZCEuluZmBA8GSXcXGRGGXG9+TpumIv29VJC0BklUqsgEYoU23xaW3gUVmYC7uSKpMomnXYMi
CAFGaG7tvFV3c0aNlzFO4uRS3u00yPxBpu2w98xMezY7/yLKun0dXOKKpTN1W792om2fh+hHSHVH
ZJ4kawJ/ucWZr66AqVw5QStMaCPsEkLHV60+2E9mPe5Q/UTr1kRCRYz4ZUwMfB6el+5Ate4YlLdB
LpiPqCp6leO0MzuOPCWrfKOSlNgWfRyPCUKvAH1/eBhkeE4iebVC2167oZciTHPGU5iC0YWxosWZ
2MCXuPoZT1dxcnvNSZbAAdLJ6l1WDGl0bzqpXHMLt0O04g1bKlr5GlGCT1EkMQlmzKCnt4HLNB5G
6t/5bFOqZEEaFZmNdiBV69GrDXgDfTamaChV31frwknAMLaRiqevceaBRFk5ZlgZe07Dj5h67zXd
V9ui9BfveT88hO48M5Wa20uU2pjalG3d4HD+JGcz2cy1c038SgvSueuu5NEa6xzrxq10a/tLix0t
SI1y/iJa0d0MBcq7RKjXJpqgAtmGuvGUMtcuC66jNdL94CFu73CcG+fBdeQ1olTZGCHsh0lzXxCe
hitZ9OnnoYsmsCyNhSMnpCHXEqbiqa4TsNeWgVLJGIQYnTkqWfXA0Eh2uuc/+otKxc6sE/qfYYU/
+RtuGrWyZIGlBt9UXllfY6YPwEES/zhFZNBtUrEU/RFe7i+6hbvfzez0PCA/oY5vrb1JKPahSf0H
Hbq/zuhNzRrQri47zHOIy27Gd3a2wIDd13kxf8wbPb9p4+IrDWhUbBAu9ripu9k+MRmt1kkZf5VF
wamvyeKbq5zlmRV23bZnoblthN48U744GwMEyrULfUyPpriaSWrfkvIatSth5OZRt3y5dqeZO60v
hyenH/qTrM3yPOfKg3w/dfltVkrXBp1nxl9K2epYwdJk3BaClQLnYAP6htawog7Ife8bGUw8OBRa
lyvQE+9j17iM9c2CNCG06jWcENPSeOS7fhn0+lA+lgtXzF4IY+HCGiM6fNx4Yia3EAlTvRDJqoVN
lkRQylCnirXDIDNb2eTcQ7dJ8ZcYvPitJPnuNn3DnJUL8Qwpx0I/I/jsDYZG9byw0cbfSWnmQk1r
ZKu+xwtJzV2Yag0Eo/0IZi1beGvtQl7DdXvOmr6gz4LK5iD5uovirr6aC7MtW+ht88JxsyOIbmTQ
Jut0obzxg32g8QvXrh9XWy2FBZe/YeH+O/X5v6jjWdktEOj/fepzQGJZwhH8y9jn9y/619jH/Y0a
0iBKx6YVRM3+n7GPL34jjwCXCUh3dvLsTP499rEM/hcNFqs1x1106+5/xkAEtDkukTBMbwwU9I75
T+ZArM7ezYHAMrvwInQGUAs19y3e+U9zoMRhdpiLNj6OklaWUqSyUblDsEE/qbWraRQWxEaeJIjs
AGUtiFqOUuXZFDAtl/y+EQVsdq/KneM8u1a4yVU1D6uOYeQ95XFh7URKnv195qfNRwnGxA4UA4c0
QL8O5lIZrTrTVTFszkO7N1Z9gakaJF/vYKzGqLqEKM4Hoi47a1WmqCTmnM3eRi2hO7gXK1iHbVjz
uPQ04orTyf361hV1ng8gZ8apvYrrvGuDyYMluBbRYBln38AF2/qFczOQbr0qVH9tAdttkW0Sizbl
SjfXtiOShzpNp/sx1rsLGrriurT45cYdKw0ekTdG9qq09chbOWl9ze2ahjga5AbG1rSPSAY5GnWT
nETs7TixG6hkFd5ru6QRNtoY23zHzkegjQaxY3Wu8TH3Of8Ss8kfBErijR9bL5Ga6lu7mvw1zxbz
rjfS5qCqCR2gMO5iZyaYFB/QRps4acZaQ77savnFLIerrQ/4cvMc1089uvFX8FD1ziIVKeAxmp3Y
iMCDckZ5VQ0KglWPDeSGGb51GeIl77Pr5/6sDxtpVNUlrJvie6ocf6tIF0G3TAxC1LjtFdXBVzvk
iMClGAaOFkvkK/wBI+cjQ22xatyiDOrcPrJmoiLAVPuQNkg6zdEfTyYb3TvgidDxsvgLm6b4s105
A+uI8ZTr9rS2gfesWCZYFMG1hlNpLB7yJiuCMsvbi2GCJuj4RILQz+6bPEXhPZJ1h1yz/cCjFc1V
a4yXCYTluh5t3Eg2P6nG/mqtqzB6nHExFdjeJUsI9l8+3zZNaVLqWpzMWOrHieDSnH/PIsXK74nh
ZVTPENG/ukA67z3DQo7chGnIQ3ueL5ZmdkFaK8LH9bHazVpfXnWDK5oNRHc2Mss6TaTwYha1toLL
/qYazfkZVTjQZ/I+46OFG2ANlBHcgWkqay2zbNjh64y2muxP7OLbox47N0ohGl5RBCzrXNzqHpuc
vVnmiqxSrkGoo3Ab+5DJHaHIT5qWb2kKriCn9W3oniwFeYa6ndajT7FiNLcacx2Bm3/t59ZVSD1H
h1R/bWvXJbS9eppMmlqqj5fCbfIttJUOEEVinHA8A29ZflPTNy2ipq0EiQRzr3+0ep/ue/LDfT0o
7WbwfCRHfR2hz7SeeRi2t0ZdjFssXhVK9cg+TEwzniz4dljb3HZdhGQpaFTETqodXaJ3VkCGnkFj
yE3vFs2OUGYDqtJx7pJzV3Q49zumsQymyrAl5NfxV1RgBSk8abEZ8HhvsyEdAytL26sXmvl97dnR
gSABSKJzZh4gdIz3xZjPu7LLwPnWdbObs9G5sRoFX8ocDs1khdl6EO1wP1jdE921ttfkZF8G7KiL
ra5qrUGn4Scu2F9L0Rjp3RQOZnFG6XMpGu8Lmbf2xnFm/zGlL9+S5MW2x0vCO7zVyS3F5efSqq2D
jSRtNSfis1OzL1zFjd69tA1vGSZmvW5YQZ1w/BdbqClc0nqUB6qwcgCjcX438dhdxSPPO3L7IG25
ACDmnmRKMtbDgAK7OyfTOL340wgRjZxM+SAbphQ6YfORVxYI1WNCn5Sf9/VdhI/mYNZDTBiCYbn1
KrcVoa1zisw7UzAJE4zH66ou/WuXut/rSh+CyIAwNMReDkHPE/Q80Fa9Ve2URRUGVlKABQmq3k7p
bRJHw0cBk9QzumI7xUCgeLiDWh77pzifWmHtJxKIj5gC456zRZNfMw2MHBuyFLD1GA+Gc4tjuGKM
XaErz6A2zBh4G+cecVmFYzfkFskGLr1DwxT8UyuS5hjPxdSuUNnbXzqu/iQAOhLFgdBC18IzVLtX
5CKesQ4paI+VQUaWnEKNlM60jPahxBsOUfs2zvv8AaqliSFfwXaOM2gtgT8P8TPw83ajDKvYC5zC
n5HOQEQAQEuwRjR11jkyGwGWyaoxI88D+VyqJmtzMJVSKzYKFOM82r+XmaWT0GcZw02n2hZ/BLGi
axdmUrMiN7im5QK5Oa7Ipeg/6uDOPstGT545k5k3D0V/Q59Y3IY4yr8v6m+Qv3loEl6Mg0XDHHIp
dPcAkz5/LQrT+WaXvo1cPTZlj01D0VNAb4bJoA4FT1skusKY2DU23kKY4FMk3yT2nno12efcafNv
Woph+lj0hoETqE6G+1BazhPniL9hm0+7O02GFjBGqUMixEQcHZpkHL9mSeJbPIxwZwDxVksKBdV+
McXaXZI6S5SqWTTPmPSzi5kT6c5V3FluYPjFzKJJZt8sIq2v1OwPeZsPRpDMZXjIEE4w34q5WWvy
UG9naUKlaofWA2QAL7rYTMijbkgtH57tYRpeQy+WL2i21DbBEdysQr+ISNOSk3ZsRKruYIrDpjLb
Rvtq6ROZcdDoSAVBeLRnHYYC3dWG+sWPRhLPpznsD7XoTPY1SSrJWCdU/KP0EgJbvcrsrqxo2WFp
oykZ7tT5gXsOflVv6PUUTNYokZDE/sZ0G/0Z60lobcpEh9khlGbv+txKrqFf6zj5Jzco+x7rBQsE
JgBmnHqYP1QRmJnhnqehk0cgGc7aqS19Pam+ZXjEBbdoQpYIHWsjdeZHAGC7DeBy31oREXAv+rZb
t7btn3NN0Ya4dEjr0U3rA6aDplwVedk8Z03aERYb9a0ICLaoPmUT25ZNBwcNk38q51co7eZNqA/1
2jScL1YU+x/cuCw+Y1OqtmbMNHXNIz4sVpPK6M3BqvNEtMdJPySu7t74s+W+KOQKjIhgJzCIt2dI
yOZkfnGHJj51oTCffKYbycorzNFCo8P4sqyMag+Di79mMz63PfzA6eploVTBSHb9Z+UTvluXdv0S
WWF3b/uMrIJ0NPTnfqaA3ET60HMt6W2/Yk8kvvnSkOkmLJwIxEyVhp/o8soPjO+cdmsSzn7q237a
qVTTwEW+mQxpEw9plN3pc598kqV7iSbF3rNQcAa1DdPFOCinzidk1ycymCZ7HfmFm6yhPhi3cPa0
lScid0cUvY2TqFHWFxLbDPJJSPx+Kq3JJVeoGGgAhYYYJRAttnA/j6JL2xkzw9Q5PBhprnazZXfr
uTbzba/r/Vlo8cbpm+I1To0eME6PZdxBH8F0iH3AOsPy/SFCFPHFIa17qyqdbpff5rzM2az+JjZG
hDmUWQyGQwSEq6SJYGRHmZV+q5nFlKtm+aPW4pxHizncVIQKfMzDMX9MbD3e6Ymt0R+E/bmpR3/R
SDneKWsKP4h0asRiiI7eDEp/WzaSQPnEJ8KYeLzsU8sGvEEbMShWN+iUwk2NIW0jw3k+LaLD44BT
48w7zM+GlSRfwznpWJV23b6opdpG/qLIySNzbWTzxxrFUh8IQzSfI1O6d6aU2qvQk+bw3y75/9Il
vwn+ftYlLxCH/eeibuOkef1zq/zHV/7RKrv6bw7Rb2IhOBjIEf4wkbv0wjaOBlrxRaRPx/ufNtn+
DaErnbXvQjgk2ZMO+l8mcmMxkfPPQTwsYgn9H7XJ74SuIHSY8puLwFznp4AM91exhKU5YyQ9MhRZ
SdN0zsR1G0709KcP5W/s3ovi4k+y8t9fBMEmAg/e5w/C+Y6NQY2ket73cMPY4rec3O7CH8+sbvPz
l3ov/ljez8KkQMSuuwAyFhv4n5r+qghHmUbmvB+ZVbEWT7KTYWDIE1VNQ4SOd1+IBuXhbFsrMCq/
CmT94eOkaMD74LtCgODDqvPXlzfy2bMHh5F+Wg6PBlQpL/lVSvvyLf7yYS4vYfsGwTf83oz3ybJN
o00AHYXc22J4xGv71PqiCno8Qyt9llyl/x76/M1vDlX7jy+HfgcfCXLbRQDPhfjnD9SMKHpGv23Z
s0GHJ5QBRnLla8Uxs8PimCvrgxUOEkROJDudxVSVFmiTfWybBc/DZt2CoSGLLRLIOFMvO2BNpB1V
lfKJqMhztqttSxm6MqTAxFfE/orhrsEzvzC/GEv2oILdXTICSbDG6sbTBLsgIOIIdlmmleYllr2/
NuPMXPf6ND5NadicE4fsk5VpuA3Wb+kXj46dRx8T4LIrmN3mfRhBx7e7MrsulN6VsiBp43GNLr0C
qgmciyWXh7aCIZdk3z+ztfGimz5l72Wys7fc/Fol1ldn9u67huZ/sLziWOsjMw0LJFiROhvN5nsW
zIjXWT3LHWw9Bq2lWNttOrw2MVtRN41v68nRkHhU6LuNot8M1eBcSKnNAh8A+tGIzCdXE+Exjdk/
ypZmJVEK5afmP47oTNeTSNPL7MvosXMskIdeFnB2RRhfqeXGIQQTmOThJqVYvoGJFsBcX+khpqaT
HelOthkajZY3YsHuHzov7YnowOD9KCF0rWHYi8AgpvBcY6fXYUwwCNmWY9M4H6zS1T7GmWpuS7ag
2cZD9fxYCcB36C36vW6CgUnQGwC6RQt4CgvZ3FSMPTYG+18ybgAQ0Q6md7JalhVDKTZqIhNBJbkO
zz4jY0TJEXx/YvTPPe2ciAIIaWcc3NFjEsuZ+rEigNgpGBYtrNgViX+4N7UmPIdh3NzXc9ncAWc/
h/5kPsvZ6x6t3sz2UovFjRhNZ1+UXAsSj/6278pxVxbmc5w19rTKmLdvU9cc91ab+Pe6E6U76EzN
zRxp1R25MmuDCukmGqtaBn6d61sAN/K5cmwq+cShhRGjneyIte5PSYgMCIelc4drekusNqv3EOUA
0proJe2z+MCXfRxVdIQNCwWqHu7rKfuQwsDC2ptqO6so1amDRUUXQwkIY3m4x/oudoaZ6HuB72E/
FR3Ndd3KExCqRZoasWYrpv9h78y62zbSbv2L4IUCCtMtCc4UJWqy5BssWXYwT4UZv/48kJ0+ibs7
/eU+N91OYokiBaCq9rv3s1k3uKIN0tlaEOpXM6int0ZjOEp+vjj3YaKdQOoAThxBUtqZZtH1CJ53
y87S8Wu95tXC1Cy5X6grXpcGAZ+gisheQI58ddMWBLYbejs6KobTmHAKJCU/0CmkRbumZ2aUpzl2
CQqj6TbtQNBaKSwgOxuOM7vW8+iZ7jZIMFKVZZms85QiejC8b2ZgfvbEPNG50Or3MZvnvdGbXxx+
r5qbhQ8p3Ror4fBJm/F8ZIwMsD9IOTviufHZUqXM0kmn23NyozV1dU3qIPNxQn8jMN64K3KS08oN
wv4QgCDeCE2/jlO3bccSHrvWkfj2qgGBhG8bgud/UkJzch5Pg+ZjxCi3kMvMNyieKVyVClwlrUZV
aD5aVoWDRKSqOMC2a/ChVOYbz233EOcDo3sRMRfqI2MTRd1ikZLVfAmylKI4M6imp1K42ZkH0nwQ
4AJWlWG9qnLAVO+5Gq6QACWpCgyIzdEZMWMXsQAg6+p9S3UEJvssF8WlWcYjvfEEqBpyNqXg69BV
R6lcjUZUjXrmVHMpFEm/B2xW13PdbJzOkG+dLquvSQdpspIg6FYQzV2fR4J9G0/JeCZ1lh3s3MDc
5capXw7z8ALA3mTjulCudSTpaZ3Z3EAr/I3Jbx4m3s8CO8Yj80t5xXpv44H0xJqO9aRZgUQG75pF
7cbG8819Yo/faPHQbtMawa9hjJgqJ3mmk6TYT15cUv+lqIEWcpRrMl3WBj0z23Uo8efMjAekxGru
b/PG1faCnc26rp13B5W7Renh914HVnJw8QI+Zs0ooNXH+UYZGIecfiIZkUpUU9uL9l2MX64cO0pi
W8u6tYFh7yMN2KprgZeNpx0aFB8/ZSVPgieXb0hQd3xI2SP+Ukr0dAGOXkNfe5C0rdgkHz63Uyq/
AE+MLray589NYfrwV4Z4RaWEunSiardpnnDlTU6yRxVVqwzQis/iiUTSGKugVunWDoMGkmA5IOhh
UvGAAzr2qRX5ZGS+kTWd/7HU/2OA/h8GaLDACwzoX7uifyMxP3P2I7f5Jwf0zy/6fX9vfQLLz/dZ
9n4LcJmEzs89vmt+YqZFUskjZ0/J7mKO/t0B7X1aaERCh9ZGYgii27/2+Kb9ie9GsMmxCf8YIIH/
ziiMi/zXTRwvb8IXwEJhMRCD7fynTZzb2zxop1DsXXcqsoEmHXetdI95dDHV55gCb+CEXyZ8Ywse
MYyedETttdRB1sRR2F3Mkl49T/XYQxzGISCJQCZGU1iBAC2yx7JYYkbMHA910D4GfQAwF7Dom25W
qYp9xQf8hNJUPH/wkqp8cYr2hqa+0XHMvReF3hlivvVW6DUhk9EA/GJWNn9pAQpg8ik15sk07rAi
5eP3BaDgJMcYZfoSldRi5A0wkzE5EWao3J3dB8UjhUAhhVg09kjsqqTIfCMqtUdNWqB28bL1uETh
DjjcaKsGJ7L0HSb8F6HGzFdp5H7J0gzAaYM3kY+lNIw9HsrwnFSiW3epzWmeqFa5CdxhsLZMFhjr
NelXmc/FKVzILZY7Sx/3UfqikgbLkQikr0HxA5tvDs8fgSzouUBfZdMxm6/y6g5zgU4LeIA5WR97
7bVtMjw0zUh1lg7MJIV+jyo097XzXDUxPQ8O5idmhmqh2NArQ5di4IUkIXn2tsZtTbVFvdWY9T1+
+HG7SlJexhJcvX5kCT8aa35gYn5AWz4gO3QJYNqbjEE8/sg8ZnRELTUvGfEhVbaguDH0UFnVNuS+
zAoWAeTkfsnoYESB4qdqdhEf4T+hcHatP/74I30VVDwNVzVkfcLTH+woy5xS9pcLB8LwZuIxVpvj
UJbuwjPobPfc0h0EayCCtOqHo+U9/+AvFTgxnkWnkSVRLkcJLk0JcoqWCITWhcEwsB0hMNTSwWVG
rfVGUwJYfdm68EjV2Mwnr5j4mT8i3BxNlkCNnHlDJPf5PrUCy9UuUSeSvhM/wEA0hmRYmPDp5n1A
BO4j3xYGPaqsxSAl8d3RyaTvOiUhpKDPFgBRG+jhoa2WDHxYJu23JEEXxE/NP8tx+bZRyQK3y5KE
eFkJVabpVzi8+A8SAZUNvL28eXduAQ/NH/AjNYz8mxnrxkGy+T2MzG8Z1C0ZdDvESi0pJkLQQni9
c+PePn+8IhAW4l6YwIksZYC5V3Vv8PkmCz5oUCnpIkrNSUrJwSAvpJSQb/q02HMhzJYneyF11JDJ
+hU9C5i3sb7IK55jgmVmHZWH2IxVswnsjhQ2ZWt8/9BkMrubchy9EYPwz7JNJu3546d0s7kL96SR
6FDh9MwPa1U2UUQNLubFUxmzoyxtGPQ09kCYMM17YmztkGKMJzi3ANf05fPB4ag3l3byIGrZDW53
VfLP3hSTP2Y4jqWb5Gy8Q4flgvBgIex+JOScBD+tBDE1bSlRz36boRjZq8TWeK0CJ0+5Ci3NzXdg
I8FLODR+wp6q0nE9Omk7+K1nzHtciMM9nFUgWQmFTiZXmolps6P/jXB8zkItPcKKbrcuKwt13jK0
Gv+n0XibLi9Ccz0R47jQ00t7rDd5z/wy7chftJ57GrYY95GBql5b2TXB1kmMkZI3z8QQ7uZbvKoG
BoXQunZx27wnCKakqFh0njMvGx9cW2MObSgubEMNijfDB3CGIKrx7qgEMYkNQAlZt4PKMAF4AEPW
fGQ9Wgl6036ATPNeV5x9NqIoXRPQGAX2TBdINYSIowdC5Eu+ewGPKGwcZ7uDQ8wL5sPtICy5YeRh
hMx7TSqOMI4zHyI0Qu1ebGL/dqMIzuYUXgtRFfcYKegB7NOlsMJJI+PJK2dnqw1q+i6d3DwGCi9R
0rviW2Y587MbkkvbQjlJzjWe0e9mPQ6PnWVNhyovGH0kWDLLWHtSiaaeI0M2bPrTxYPpuWDwBEd8
ClCysxgLTGjeWGx1so6bItTn7xDxUu6AIWtOKDcOYgCWDrnCFm++TsxVT8QaHE56hiMO3azSm3zx
WlgD3cugw1oDV38wE78LayKtyNEoN5HczK6ChDxO9XQs2tG9gAGnJYt08ka3BL3Vqds34pylPM2v
szSjQ697u7aHtj2TtvGbOq1uBmzEq1TrgruiVzxNJuy3sVZ196IoXoi1cChuvWam6aujfrFKC914
CoDMPQ9Rph6got9FVl/fg00LITg34j4QwnkoHKbKWTe27m2NJrgHQFJt9DDSX0JocicZuI8z58bP
XUP9Zzla+EwJk5bLAafKqn1PopUbf9iPFSpOVxl3TYOEYwOCYn+uRzpzYWxwEzNF/dpES9klqJVN
lijq5xJTYePtW4D42aAXuk9F+fAlgKGcsctnfkqbVNdBqq8z9v2aYP7bmzWO+1FvH5krkwZkyEXM
NDb12y6R3SoH8nbobZOrmlTsl5Hl/TRkXXfBq/1lUG59UzXz1MKkHiubuXHQnhtOh34P0eeBmmx8
C2Mirqmw2996OaovEynP+g2kdtZfY1sF4alVM5OCLMXrUasXg1nYNYoI5qQ2Bna2guO5b+GrMatb
ARhXx64xtVu0D86HhhkujVz596wdxnO9+IoDazKuSdz2r3QU0ChIFdGdV3nWLY2PIXNdCqzrlW45
1QWOfHqjB7VR+FGna1cJ49p3MIeS28lw1aHKHSsqx79Q/i7XVlk9YUTQj6munluWROzvXKdNor8K
IzwkQ9KctcmSL8MQmszA0omEbtAI+jii6NSEMrw1mTnfdI6ihICuqNShFybSBYZ+MGqjPA8RLqUe
q9faiKSZ+WEFpZrFT7vYkktFj6NzTvv8nkDT5yCRzirMAJAqCJDrYqCVyEbs80VFly85JrzTI2aG
0PSC2Q85N8HTZAnfLkybcWUYlXl1KWG6c+EOPZQMbFjoyTvwfqJ2nc44LJy2pzSD2qKqC59sJKJT
QZWwL8yR7h9K47Zem+cPcVIyxUkIf8NXg7M+0nrabFDqtFXX2hY2iSaK7vKlLiE19elRV6o/TY2p
f9YUX9gT/rjhCdTv45Gkk9/m3tVs9X5XFR1x59aQ1cnM5/o+sqiVWE9FM2y6cmmEioZSHDtG+vT3
EmFQgX0AV++eyzScnvSG8qSVleMI6KKXhG5IMhTCDVYhWtBTX3n1ymnGlhW3MY82hpL9qIeY173I
3dod9vlVq5IB7H+uY0h1nc5WNDxHFndC3qZrDEG4rmBdlSciZgBcSf/tKjTK58rjjffVqB6w6jtk
Husg2bAc4utOkBORbak1CDjZj0rcR4FNbEIlkaTANWxOlFpJc6VHU3calSy3g2GQ8ONrxhsnHyN3
7fC8+ZbUnf0bNrVhQ+zPmvcYr7N3DDf1fgnTk8diawUxmRNvz2R1liD71qgD9ibW6mqDWz2mstrt
bgaM8T6tl+0aLZCmE8cxTmmS95e5cSvzifUtvYHBB/x9nXtjfpe0MWGG1Crvu3wM7fvM00w4qxBQ
V32bsC0oBvk1Jdgabj27KLiBdPaCxFTSW9wdD2GfjWfO3s1m6lI8PglkkWvDNuDGyKqKJ+9khi9O
3helP5toGYH0XsNOlPdzMCTVKg+jLXiN6WwxaL7URVTTx80wzu9KqzuSMmpPo6hpTi3i8U5YbfMY
DfmxHupT5c6jX5P3QMgom3fqHPUdLF91FL0V7FToPrNRo1qwUX7vKHlNKLdEQ+rTFF7lmIfZEegL
GdbYI9SyGqSqknWZFRiJc8Oe7ztTr76OaZ4hxHlG1q/gspA2pX6DghGKONJOafn7tPRzaB5NHVpE
U+cmrGKr++q21WPVkejCDvKj34OBpqkdgtHekUlx7kuKQBjIUglSfNSDmIX+1g5edTNabORil2vh
kA5xwO85mVCJgQM4954hLRjZOX9Sw2rpL78D0wi3AHy90rK1VQ2f54iEiDSVGzp3AP7qO1a/Q5uz
gg77P5zk/8N849dhCjOUpexImMzmmLP9Ov4KvYGWmJB9raOUPAwmJ1ErjozHeXKIeuJp+R8wD+vX
UdhCLYL1YkjT0SVbhV/mU6TaJtg2Tbkv6HY5txihX2EpUgRCajDyjbLDD69LeQl7t4PLoYgJTOuG
aXd+k1iEgLcfEDsbt6m6zVUvLrlmz9VRGcJ77iNCdrgP2ABKTCNs28B6fNND3fQ40IMrfzBsjeg+
bRJqH3cd28wqsd5Kqx/ahwbYdbOdWyEwVxbQSOQXZNWKHK07cmALIROw1ycwtUoXRmvumNXrgKHp
G5dM8RsMheLB9EJ29C2BgHxtY/541XM5jqiWo6Mtz06dAxaWpOus4cbcekzrm527wEom/qK6xREg
7J0CRUGuFNLd68dZOLdrcfnrX/qvQzrinRbUB0xKy5AQF/Kf1ZCUHXJgN3q5t6blvGzFCepFJzKO
a3/9Qss3+uOo7uOFPJt+QbQPE7X9zy/kKk5wNajZfQb94Q1xAoJw+wFe4N4DmEQZ4dL9OHII+aDY
/t1XdwHA4fEjnQ+y6tdZZAVq2GEkVu5VUhmPNpYxP67jif0jGMly1HhVu3U4BGjDAn796xcXy1zw
z+8dczeDQ4/Bo0lxxi/vncI6LSjpi9xT/sV37wecpjdOWhuPRdJwbMYfzpvvqZdlElGxR9UVpXur
hvpWcnlyFI8fP9A/8ub/kDcNCR3vD7+7f5M3b9PsLSrzP8mbP7/op7zpyU88tIQDulNgFoAs+C95
Ez4WZRO27eBj+OiT4D/9Lm8uNRQ8JlC1PkwPP+0LJoKosNBCbV5k+bq/V0Fh/XKdoZpi7Yc5RZkY
4UHxKzdV9albjLaoj5JArU8P+LbliMGctnWvmMBQKCgz1sjysU6S4lUwU56QhBJqI2wD6YH7gHHh
Os+9ONhpnWaqx44DyInxVpzctbSa02wZO68WtuRjJMKME2Fi+N6CM6r1OM6PDMdQ61Ov99s+KdAI
a618LaKqvGGqWYFgmcQOzHe/Ji5uVNu8H5T32sf4Y/eAv9nZtvVkv/QDgfS7iTQF41s204lRUqNh
0j1BfXUIReKtb7XopVM0r+6xwaYhfTtIkecWP1KLkTrLSbF2HJIBXuRD7JrDJYtY8ZwtY5O5upQN
GwxstI1yFgctnr09o0WOZOSya52BfkHPh4vz2oBzYPkphuTg4uK/ouUqyPg8oQxMVF4R0LQ8ffC7
HrD4WsAJ0t9hTDTDvElxNA2E5Jg1M/8n0hBQ40kMUKNxtiuQdQrXQKNAl5OIu5E715KJeFLJeZ3a
fVhUa9pSjchhF5p05Zx8mwOUKCtdt3k4WX4fMnXHS4DQsDPSMVAXhx71A/kndUdGPSCZrpmrgXE+
0b2ooGRJ63chuc+HlCxtjNtRh1UuiuEqCHBuba+a3pwqYQ6O8XU9pVPkxyVbkd7N0zOnCXSLRuaH
kob1HU7Oms7porTZuWbdwe3HtdNFTLNz9oRIOOGtZeC966Ns9G0Zpr5sLRNtKeQJOHvBVS1Rv6DQ
cJKnwLxXs9ZX9AHbT2mZEzsM6+ZuiHrnmuFCfo1ylxCKx+hfVdF45Xoot7ig42dGWcFdZpTT5zSq
NOBfXUerrQNlYxCxc/G8NHiO6FTbj5Gt3WojEgXZUY10g6PMc4CmvoOBTOpWOCqdnqvatTBEZvZT
bYvioaEyWazyICJjbiW1ORJdV5RdlxMWiEIxplh5LZ2MeDTbwzDOajfgcifGWZonb3Z4novKGh6l
JxoGrRUBAr9LVfabGKTNrtOZrZHlrihgUuHoRoG17kCQOQc1WI8Jg+cm6ThikCB2zmJarLFJPGcA
J1XX33ZhaJzEyHImpdfRBUbGG7Zoo65RZhfPqhnBWQdO9XUwos+w2vp1m7nukd80AlFlyvXUVO7N
PGXjlcU/OhYc9x9DYc4vHabifOsNo/GelEo/aXOBDlTXpnPEtu1tZVJ9x60S7IWl1xxcU7ZAxKIf
yFR3L7qdZJ8nRN3P5tDG1tqq3fRzTfWNDw0k2Ntai8XdoV/Qc4Z2G1f2aSgTe527cbZL6Gq8LbzC
Og5jw+iXqnnOEnytdisSUOWzRZfNCqZMfFcAG2P4ztENLn5Kh5tAiossd6QHudUan33GtCmHrqLy
doiWz6VdOcxa16GmryurGY4lHeG+OVnGs4Reddtq6ime1UNSac43ZB7iOVhH4CNYAzOktVHNyaOj
EnnK9Sk4662syCwQ/oYJcvBk49xMg6q5NbrmYQZNz6xDL9/tjmq0apjLO5Npxtd6KIFECC0bEWGH
6hQmoXwCsW6t7TozMKbnlH7OsxfeSEN0r62l+UWZhUsAnD45uqGR5UcUFdDnbw2cxO/YoSHM9fWZ
pPKwsexh9KO+M1+MKIj3puZQlTYOw3T+IOrK1GaK3raGxh0nI/2CiK9tVcleGtqIW15R99j8VK3w
Nghi4tI3VPgS1YrR1HFwgjE2ona8p64aMTwNBxMpFtQebDtk0S7umG58AKaxnEz3dL9xuu8pmOiW
RgDPDtheTVT18Vd1wCkhKfSK2VrEYJ9k1s3HpAFpsrk44ZKHDjvc1WA9mQU3McaQ3AUyX03CPQOE
LC+oDymXqFWuW318r1nz7sVgTwfQ+wy/oiZchwnjYiut0BFrOZ611ohhX1TuuyyV9VupyW/06Bln
gUOBM3VN+j7zkk2NZMpNrqU3A0f4G6pF03ME/iNZJfN7pOPWIzVTMq8Yn0pdPYz1rFMloPD8olqs
cN1GpIuFhfwze1fiIeVGs43IXEus6ftQiy5Z2odggOLAV4USdCNZcpeElr7lfn+H/uPe10YzrCP4
44+hQ4WdiBQm2CRlWK8CK7uxSoROqymQeyDk7zUqL2L0RrvdSSHAEpbsJQvdI201lepbPTaUIxtw
/tj2oHiEdiCP/ITYdoaqWJdWhQs5S638Lg80a5sZU3kQBWAUvdFHf2r0+KwphDgkgnLXdmPnS7TS
V0PhJMvcEknISb+0jfia1ByNZpbHcz/kYUc2bIjupIsRrmjK1B/zyFhP5tj8Jsw+3ZCr6R4S3bY2
GMSWAko33UoXOripwA4tAfZlItDuBo+m16mJ1S0WHVNsktlDZ8Yb5jJZi7QDuWIVS5AbxfBV6TL7
ghDebcPBTb/lGIvhMICo4LH3hazKd5XGzcHUWO51eEh+bfGnwHK81QSceo89Uj/ozBT9PhbG1mhj
cZ7hsb17iWvx7Iy0XWsVGkGzILsmLSlno0nibdUm9aFjQ7LpkH72VOY2W4ciIp+OOmuXGlF/ioEc
ch+N1Da2QtN8HXv5eqzQJE2nKd5byL1rfnaKKbBPdFNk7wdkXjg6N7MkPVxIGlv1yjO21L6/13p1
7TqXrUNcJGuZQIpUuoZxXnsRsSQ2E+HhYqjGDiPT7U2qlxenUlcH1q3X1AuaqFtRuTH4FFreu9g0
jklJdqOgTWZVe8w67bjguBxFR/gn4TaQ2Y2Za9q914zDLrM7by+nJET0ya9aWtxNKo62ba4zhWNi
t7az6UrCn/rIGEIYc7jSbyEc+pIwM8H6DttJjwwVao5JGG2k697TnEfYgPF+psRgDU71e02ZzcYC
xrgiSIRjLq4sFrI0Yj0wu+vAwf4dgEy9cTQuv7LR9vbYF1cb4A6L8Yzf3eoEtr+qO4xIChhPQzo8
49k95u10zWLrC4UxT/+cpf4vfnBh46X/q7PU6a1o3v6cmf7xJf//JGVhDnasxVCL4CawfPw0igjd
oNCPE/PixUaKWiivP09SkmTz76cnMtIsTviZoBIvhnLxd4whQv6ify26AKxeYGC4V/AS/2omxq7h
Zkk42qfcoHdpzYFNgDQTJIjqdddoFZt+58cRIM3NMrjg9BDWWkFzJVU5t7ChH7Ifp4fmx1lCmxGH
g70bdMJe4yzDCep8HD/SH2cRNKsc30b745wyGc4gWSw0mxMMhofcPveybt5Zba8wJByCVQZVSTKy
nW0mPY+Abk1JqDFPD5o7zzyxWghI69oTWEdwzBk8H0hDwOMrRpFZyLg6bjlHsXzusxpL713CWOVB
1YH3SvmUyUyyqbl9kP2T6sRZD9onieQXDctQyUuA2N2M9KHEOyRsvViZE+NGcDXu4lmzX2vHGXzN
K4cvcS+Tu9lq6a7tJgvSV6Rg9vUG2+/SjDR31ZYaiJE5zw5Jl0Vf7MaqX4zGNEqc6bH3XnruezZO
F1dXCbnGFPwg/xPc9J1t3sYWbk88L2LTJqa3Hk095++YXn3tkiIa8MZOut8OUIpWBPAw15ZdicAu
AxtFWFj9vtAode4IQj3T2UWeRk3YHGeHZ1djTEfNYyy+mmJmpIRhtHgfZUn8jevBuiYpsJBNXxra
bZQXhL0tW+2bchRnIBnFY0Sl0o4qxvKuJN607scwQrd1W4Pa2t74rJVZA+ikNszbUoadj10WMJJD
+pYlZz5lrUWUCGUZK6ZRdBst6ik404Jxaw4Y+OmhG8tlkjh/0aa8omIm03Y1cLaDjIz5Xc8N5xAh
Lj2w5gUXWBHlucTWme8k503mabPdC5BUPWYYDLS//z8+PdlHN5plVBV5ap2oEnuc3pOFOiZVEw7F
MQ8aCnF9pw3qxNsaSmPdEC7n2v7HKVf/OPL+80T9vzxRTcIgJA7+u/nu8wSzsAj/mK35+TU/H6lC
l0sRKjk/sjU6KhWK+u+PVCH4T/SgmsDcEdzR4n9/olqfdB64pkuoQUIoXVx5v8drdJ6w3Ev6UuPJ
oxEv3d/oaPxFaqY2Bf+nRHyloYAHvrmMA/4QR0E7ETEQhOHS5d+ouyOw+vUPn8Z/GGD8Es/4txf4
JXCiRjPLq5EXcBMbRYUcg/cW95fYW0f5t79+qY/ZxB8k3WXZcQm1GKYpKb7ER/jnNzNBFMosIMxM
IsBeL2MvfDs6DxmaaAk4fGmSMXTfo5KmMH2nV0ajzcyiLKpUjrqp12H+jbC464QLdCACtb6D1KXv
JrfovsdkpOL83CnWAnnS7Wo+ZMRCAvXoJvp0Qkcvg8epbreJEVvHpk3EXVKXPCrJe9RABA3CdSvX
BBq3MoD4cPBjTwnzycryOkofGLCFvVrbsuid0ueHyMkG2RPB3qIzCMRW8dM0Zt0pC2ooZDMztgGd
Lkb1Ojlohb412vPFFak1fMFET/OcRtXmigedYm9tSfNWak41n5LWA304YFGSxcYkAexpoPvSpB0D
jM8q/tm/8I+m/b80bRTlv9S0774XRQPM5O0X267x4wt/t+1KknTMZhxEUNoe+NO/Hh2u/skSnhAM
LgB9cNH/YTdmfOJf2eTlfpfD//XsML1PRPKWTRKPDeY++Gz/xrPD+Nh9/eGGIzcn5eL80gERUEX6
q203y00Kcyp92ltwTSafeXOMXgpq+2IEI7wY9jtYT/IcO/52aO3aw62l1IGTpdC3c00yZc00UaM2
vGkzy4+YEWmrJmUpVt57hZpxO9hQPhGodR/DwChWc07sh/uaQXgiYLHMdmYsTDcmkBtnnjDPorWg
ZmELmHeLMoHwNqnjlNTRBX65zillnp8CQzPZi2ROtFGeXlFEX+b1Q5iqsdjrlKu6vhh1521OTBvT
vygjohfwo4fl2Jf64BQCv4sKvElz/F0TInwfZi2+GfmaF2sqE3YSmifPEc2UJG+dRu9WjKAw4HRW
aGxKbbDuPBehnidAchuXUXvTD422E0FCc6jOEW9Vtj18rAHdPsHV2aMvpOF65CwNX8Om545pAJpV
FbDmZ5b55Co+ZsIggG06g3acArflpnBsOuyAa26AEnorGUtxHGYvv2vZPW6hiOZXfc7Ku6Rz1W0U
uBIOnp4WR+YYFYidOVin8I63bFqh8QEhuCGfHeqbybER8BSpsWQNguezcJz23JXyhUrN9kEQk3B3
roKt7hu4G3kGk/raFaozn6nIMrakOVyg7yFYkH4OghviVOTETB0hnr6EG8vqm3vHBq4Cs4P2HJop
9d/YfhcbmYt7p7/LvYz2vUHWOxnqd5LGrXLdlIZ5QarqXhdV9kmRT7/tm8RagxnaaFSdrS0KUxaM
br6DqAwrMiOx41VJcbVQDm+IWnyOkYB98jupP9ndtC1gkj5MnVVvbM3K94Oe46EUeHvSJLkPuhp/
l9Y48HnlcAjtcpcmprvh4IBS1OmlH8zsGmDrlcE+8QJr29l5+ps3DO+CR+62pCYT/nybiXsucvps
x7E+NLMAfJp5uBsx+vnwIqVvF9a15GpbC8c7EZ+KQFrUtk+VwQtMejjzDK63kWEDyZtcfsomstZh
R7ZOwAAm+xhpLzRihQewC/W9hVHkZpJ06TluUy+0wWmjxNivM6mii9lD3Sm4bKFYs/Ds6GFm5gzl
bEHHMCap7M6C2EZbKZgDWJxhLMtwZ8sc1/4TLTdjvCXnOZhYy8Us7c5PhiiM4PLiq7Kr9aR5bvdg
GKxQD1azNFavrDqNxLOQXAu4DpP4ZCvdubYuprvPo5xZAYF7Z+a2ACWIx9qOJ14fujOpWOOzh6av
r7JEoKMDZYsIKIpSs15IbhXJYViK3IGxzAnvJgFqVSwASdU/9HEsh4eWEB0yWxiCErngq+qT1zTF
R1f4c58WDiwXq0Edq2wAcH1jjDzZujgMX3PYIlQ9RiLm96OVtNwBwZqAolAvHEYrEY+8fXeYlv7b
pHDdTZ2boKj3U+vKV3xXQ/vupNTl2q98Rl5HjUHXlse4LUzmDkWQtqBF6G2GZ6CXFiPBSO/a4LFI
OzDBes38ntoGxSjF0MS4+Wd//3/Z36NQLO08/31/f6JVoHtPpz9u8H9+0c9V2hWfSHQwC6K0+8ck
+ef23vU+WQ5KCSeIpazsI2z9++zZ+ySYe/+XaA0BrcUPIbAY6MtX/Y01Wvyywaf5ShfQ6gj2sOAL
w/hlT2za3Bs8y8NjLwJYyKYpnCvW3JkzbNHu4trxjr3+NUG2PlS15O6HrugBQ+3bPQCxfmfWot7p
bQxJ8w8f4384GDBd/MWB4RJ4wEuEVMSonT3ELw6MsbEmK6V/6uAAyy9vmQ3qt+4MnHKFCGKlPMTK
h1hITW5iRd8KZswVzT7NOh+9LvjmFoW4NiTta7WpMLE6n1GHwwtEo6FFkGnEax7BYlFA8aoZ27Kt
ubRSJ4aOkc1yG82Xdqu5e/C0sy9Z98DSMYuTYF/oBE/VUzT14eJCyWny8KysBmDVkK6VToM/FamV
9k7VCYCdU7IZFaFkSCOgl73BNe9mYXdYxsndMYTKiX9kBga3jiDu13zKdfivxNCXWDdmOEanaOJu
aoFw6gMjyo4tfrx0C6geIx3LpbwWNZ7ixWVXqOAZUr62YyqpjnWYiF3Xmc17rEfq1ssBAzIDO4mw
PFal3Tw6H24+Dyyt03TtiTlQz4yuJ9HtsPla5iv2pZbmdC6wB2ox6SRA/ngGNcyD+uIi1OKmxFCY
ZtGLEQTYDPXOGm60sNSu0F6wITrR1GyGuMdE5cwPehdmt2pikj3OHhZGmotFuHVTTX6lNyVhw8J0
aSRyRtORqcf2ve6m1X1PgeA6D9z8zuqZ0fZrU4n0BqpaYz4lIcCUkW6Z23muN3IKjG3tZcPjpGPD
LSJYI6ONHJ1lebGtcI6na4GBYo1B1t4wJRX7kQgrG0NPW5kzw9FRpy1Zzi1VzHVoX/nU6xNdVYpt
VqYfmbZ6R499Lj4KPQv9oNCzF+ZvzWPplMlv9YAFZZ0Sn32om3gG9WeMZ7PXnW+hE9lb+Db1Jq95
9zDK23U29dRNx2Vrr/jcJdvdAdBQlVbRW8plT/pfjeuWK418TDjc604/XPAe9idraLpNJmNvJ/8f
e+exIzmSZdEvYoHayK1rER5a5oaIyMyg1kajkV8/hzHVQFXWIAu9n02jgaxwQTca7b1377ltUmwl
415GcqnDF5LOPWeYbjeYs72KafWzpLtSRDusxf2Eb9b1XyEzuGtDF/TKgnDYeuFovdtxlhC+Pk0/
F9b6pQU3hiEIVaHbuIqEjyzz3+i0zeD8RGIdqVCzDjutMyXrWaLF2NNhAxksvB6Xst2Wwl57IROx
Fcq9aVPERYxzq4+MR48EKLFyjUIeQ91Z57DxoK9pruNRibnrVyWpgldx7ldnSGJcPXeIZuKxsm3W
q2RXIC/JEGFE7neQOyiIUyItH2cmY4Q+h8iOm7klqsvLop1Th9Fi/1/uriRoQePQT1R75Rdov20Z
jneiAoKzF3ntH3m4P4XJOH8INettNPbuMQT9v5TYGGYby6iv2QnHN/DHQbdqAsjwSGZncAh52uUw
c8ZqnJhtdOJbFYlw2Hjw26gJYKqoa6cEH6ctcEarMgyYzFs4CMqrqRY4qMNJqWPNCRGtO5tICUA7
KKBK1j663zS2b/rCHe/8jgkb1PtEaWh6fXGDw6zZj3ZA4THClmYsTCNRbZoOxLjPdnCGQ1EQPRAV
5TONzvY+HRyJlwFH24VuTntlgPjuN8LhoIrOtX4UtEiRtw+puzFr/t1njYYc/6bkpDAZXRAlJLep
PeZPDX7tx8CTFuA0GBZlM+Zbtmc2X4qQ/HsWS04mBDGjoEWL5N+S6FsYr2BFZxiCbRve284YpFth
Esu7ipsO7bdrluHPbgbPgaFtfIsDDOdqstQ90QrtAVLBZjZ8o2PGXCcH087g3ck2cc9JSICKGFX3
gPN4JokJSd4d9a39UqsyvReTLq1D3/XxLb2tBrHeJHPiakXSf+NYVsH8gNnm7buF14wBLH8nfq3l
rMyh9yKDUuFAskYvYVgXUDnlk0xQpEgj31CE8HZFLNUn+3t4DzZg3LXC77+BtuAt4tCcrxDPE1Y1
OdmxyzHOtCPFAnuDPmYij15hvln8D4uOfZ6bPIeLv5pMwpFXw5LKEdIfhoTltUhJYhRgKzHZCXPF
HqVYqBElH1FZD2cZ+P7Xz3YwggStQ4c4YHD4ksoSW0Kjv2cOUqcxcBtA19p5TiFBHjOGAbehk1i8
a/ndbvuQhejlzg0CjSv6UWw5Hpb+KYi+674+hoKxHqAR2PoomDeBWTXbpnGz64n0wL3LYIA/mDVR
atzoqCLSYLwGF2uubXuwN2UygXLo+B96ZMa3bMzbuw6v6tn1WpgffZNUbxQd6rty8DDlBC1tOvh2
++Vc8lEYef2dVeoxkZ9EytZB/kywpfZIrvpawaDicdqdnYC5OeyWRFDm9hjst8NkUP2PDBSd3YQU
qt6A5DOf/UzKatv6LV5XKeJ8O4UVh2rsIxybM4TM80oWkozKIBEjszL8fvsmT8l9G9Dbv6WwYZ85
wvFzJe+Gm6kbw3Tz+8n0H5BzefssK2F0O4QJzQQYJM6FLD0f9w4Hr5sor9wjR6z621RHcicHo9zU
0uT3Ip9kqrlZsuqb47Ulr5mqH7ZV5VuT6f/yEO3KS9BiuOrZzriL+omRLBkOasW5i/ZGEUgSAnAY
5O944NBjW4R/TBaaISJxmhPKMkOsuOsMlwEQouQ1oHtyBIy6Le/HBIJuvbB03YWqq78Au36/wHbx
vxq7oe/vUZnzsPYC75J4dbLRNbfYVUpZ6W1C3fdLaFKKOM4rXWKQltyTaGH9IkBpP4KwbTDezgZV
pYvEgAOmZ3db6KXhdvoCB+OEmMEcLDjhcCELM5wGMtykBXhWDTGFAV6WqavWminJxi88cfeFKuZ4
0r3YuN2gzzoLzBiumr7jrp3pw7AGom24kI9Vhm8DyGVatYe85XpuAMskEY9Wl/NXXTjBg9aQlOsv
qLK78JWDLmejTagh90HtF9kF4x8mSrb28pq6TT93dEzuLWcU31og/fvaj5mWMUKHRWhFC5hOtNW+
7TsojTRaTYATQEFgvYtk2KdlY93aQCjLU9CkIb1k0XyGlemmawTc5rEJssJcVyCnVr0z4L3RA2YF
efYpa2v/fw/Z/9+A/ZcGLH3R4LcN2Kt6IPnpvfqbqvjPv/pPXRf8wQAb5a7rBF8iYV7wz8oOwTFg
cGYnwMIsh74s//Sfyg69sU3RRQMWLwzCXwYif05ubF4wpNwESo4NkKPRfzUbd36p7AB4LXH3sMQE
lSLa5+Xf/zK6SaduHOi3dkePhRtsssyw7k3gQwQopM2ubrNA4l4W5kdviOhRJGFHrksVnYwuBdzN
85/QImFdMS6o9rmL/JdnSlGuAs7rjwEWqA16SfjItSlDVLQZYUCVMfzMcHJc6SQmzslu5bZBKLhm
rUcX0DeJ3hBUpDZdi4WUXmE37mVpzAf2If9hqAb9Lz6JX8QBXAEcMdhxuAwL6P1XA0HGYY1CtWmO
HDX1rU+Czp4zS0iXRC7fi8/9LyXr3wvWr/dDjuC4YPJQKy2A+r9ecdoupo7zvDmORuesdFx8cOhR
GGy5Br9/p1+mZss7Cce2mO5RuTPQ+mVqNg++NfN0L45jRO1ns31zkvSMPblo6YOyC3c/JVl0//s3
XWZ9f+nmf70pHA76BSwmxge/zAIzE6FbyenziGpu4nQ3QADvTVt4m0F73fQvBoz/692AizA0oO/u
Q9X/+8WMw2BMqzIrjpY5esSjduW8035njTdDET7+/ptZS5fjl68G34Q3EQ60fcwuf38zncdFUhI+
emwTXThrJ6GW37RtWW9ondPvmxJ9M1DOX419DpSsELLZkrzW/9ffeYGb4Ogx6QgJNpW/f4zC6gUK
dU6M7QAJacODvidDLIoeQ39pZ/7+S/9zDTHaXU7DAcmCLsKdv79ZR6HsyM7PIOPO810ddBhCDe5g
+K6QvRDxMTcUFSLhf3nff/6wHlgYRlOW79MSM3/Zl/I4G9PYb7JjNbaKQzm/JqyEEblYCsLq99/x
l/dizMvr460gQ4FdEN/Z37+jmxqjpZIwPZIsHG9aPSHNb8xuOsfEOz39/r2W1/rLGvp6L8bkXMpg
scZZv/x4WSmpUTi7HecJQ+Om5rRwKlJHWZvfv8+vbbHlO3mIp0KfTYblav/9Ow0+mnG/1ukxMgmQ
5DRDPbFyJ1SAkXK8hwRLB0mzRNSi8aOBRBIY7s7L7z/DL2tn+a4EmLPREYLB2O/XtUNxlqOElXwG
1aNnsgh0W8WzEV8iZypPyEMpZ31n+pf9/OsS/nKJbUhEmPcC1F7/wACp2Od0F4n0mECLf+kyvzxh
4JmumdQk+w6aC3ppo9awticdIxYdh0kdR7/SP4Bqtx0jwxDuY1RFh3gxjERwp0/RnBl3v786/9fn
9PhhkGFwOgCL+sutlXtONJJLbhxMR/gf0zS43VohN+UnKvzRR89ECcbo3xDkQ9QjPnllT4utNYqO
Q167ZzDI0VHjgbkGpNiLna+SOoNaHAq1//1n/eeqXUx2DtoIjxPJPwR0iOppBBRjesTeSAxUjtkx
p3bp/41r+s878X/tdFQhSCHEr8/G1LC5KEafHmsAC3dhykB0VYEEOCOx8h5+/51+3c5ZnoEJwcPm
6ejRK186+H99EE9B7/WuztjOsdhv4iBSG7NALlVwq+wI24jXjR6nswWV480AarKnpJH/cmEt81e9
yfIxHNSJcKg4FPBxfnmqFB0OF+6M6CAGyCBHUdhspjJkCnSMMVbdMWc1Pzy0/+s0HaCZT02Sxfx/
8PkoxE3vTOBWdAqHYbqVihzVVd9mDcG6hYSQb+flfCmSPjolaWvfz4UTfSo9FM/BVMyXuegIrArb
zn8Q2GVPKLC9s+pMNty+HO170r38BwyM5kGiBbhKAFkTV9qkIKbEON9NceQMq4KGEyZdU74XETmo
s8ExDk0lRTIMkuizDAyP/POyLYkZVk10mHvL7WmVQgXALNMtZ4QaYv6qImn7PYFR/70aSudpdJwG
im6kSmONHcj9LJR0x00ptZNs+yBLLrHDne16bC1Wp9KPIWHzrvvY+6SzHNjAYDg2Uo6ZQbwe0zAe
doRvuHtsCRyGiGjrf8AUsLcVEv23oAWjgdMb0xBYvTIGEQklkU5hQ8JWYJPrTk9lEG8zmWsbnePl
EMvf9hS6FzxbDkz2dOzHlUC99xjWznThOVM8t+003nxd3sgfJVzQxLxr4AnlJ0AwRXKMrNhHcU44
xCWPQ9Co7ZxkdJq/divU9OdOzuxQgaWNb1WdsyJrU1vgLQsLynAKRhOVO+xdKGdm8ujq1H0ZSAIz
4K6b1e2Ckwd46fI6I7HJF6D1ZNC1Iv3ocBIshqNuivfhHBagmjweChCFUQFUqrNBFXFtS8dOP4q4
tHdYHtx32kxYQrhpcG9EaTnfeSONLpQ/xMeaoEzBKSI6hN5hpd/gJbI1zdaSTIIKfuss67Bcwn6C
Aas/ZKxApptZWxxggCPMOwL8WEs43eZLPE4o6yNKrwk/o5rvSs9gcLSEPyCY6KHtZ3wBusDZiLwA
KKSxBR3WvCdjbDJrCVi9hLHp2y5K8FENCRWD74FF85OcC2bGLmBTo8hOeVBsw5lGHVpefUM0YLsj
C8Mi+Weuty0B1Myb6+4uRnx7NIOuOjM8WWJOAZb5dm9eLKeaTwzx/QOivOgxlmJbu/QHW7/KLxPv
tga6Lm7KWezzdEa/S3YlFpLMeQsCbrvGLfdmDbbFyMmhMw0903S07bWFQHcXaoC7cPuLfM1VtZ/D
VN2kED9OmRXukqR1duOQ1CfmdUxbjAHvD7zZVVvytaBbduskzwv4skSX2UvQrPTct46Z0wVB100H
FmeF4lVv1BS4ax44AO/a9MkHNUu2X2Of0b8RJ5p72IaqcZ+HGJUISIb3MZs++lZSE9Mwue+T6QP8
/XuDiGGbEa+K6MFlykDP6WiYwSvMWmLZlNPgOtSQWiG32N9Kxz3NpG1BxkuvcTUwA3f9R6Wic12J
+FWiet4mYPJOSVGyAbvLGam0p2s/dZyLJLDyzkqL/mQoL8dU5V/lop0CEsFLgmdC4qhbO+5/tmbe
HCYLDQ0DcQWZYYqd7GTV7sLTNWJxNXhw72jrAGKh32vPTx58op0ei2jYSmWHACit9oaDkptsRn8Z
nAmzeOqINHiiZTk+TLXH+aHGaxeviOabLrmYnSVwQOzcXAY/MsRKBCf6+kizGFoWQhbnggzwHlHG
eC/Gado68zBsl+ePt6J3rZI1xqUSBARNQcGdVhwZWXIUsHPCV7qJs0geMKzKK79fY6JJ2YrAPMVu
xBMBb5U4NBmlDypjlEUc83Zg9uh14RLFbdrY5U1vymdRzO3GYtB27UILJtOkQCGzkT5xADtmmuXZ
aPBfVVnu3ZqD7ncw1eIXmcXj2Rn0RgL6PWXjYKKOCsbwm5PpPiJbj2COtWKfPFZhl5yclnM7kyYS
NmZVsjAzzg6UCIVxV0yd2JZT9wp3ywOCBB6IcObgU7oaYq0PmuzRLj3xotEXzXvTSw3wiqNeosQ4
j1W6PTTY6K610fqERTGpgtwLJFu24kAFHR5CbUHzaayh+9nY6CaaMZtOrXQAt2BFC6OOvCNMm1f0
kdFjxZXYD6II71BDIomJoPJS/MOBoU3RWY8GKZBrSxbhiR81fNAeOSw8hAkTrgzlftez2d8JCZdJ
txWZ1nVrbwKfJeBnVbOaotiDzkdykx9IRXxE6j7lU1/fxrJ3cJ5a2THKWvvCFUw3DiETrYqsvfI8
FnZYXXzaB+uoDO3buC0AtrbCuQrjGExNM3sPkddamzIY631hEipczH3wPiyBGGw07Vr1DPnWgawX
7kvkBftEVXaxqkZGQ8Taxs+VqZ1rHIz1jYlyaotqGLNv0xsZCeLIUdxVmilwfShY3jyiWB/5avFZ
G16AHglR2RENzvRTUo5fSWcc8C8YOgCRGDJSZ57NM52A7m7pTHrXVOxL4ChK+EhZ9amwJsndJYF+
ZWVx2/ievAlQLR2ctk/CdRoGhxK37XEMMGQhNAjONblCl2xAC+bGqvxYwiUxP0EOenFj6D++n6GH
8koC7RrBSJbALnpJWdE9i775VvLS266tGR+E3mwzRCB4+N1kJIHT2+iNYwz2JefhijCtJZJ3g+1q
OFvRhG+rZhrvDek2L+3voxE26PcbMsHRR5BBHccTxsah/hBWpU6zzph2hDwDacDO+8mbog2DN3lr
mar/yPAfn7K24KnBJtDlsVwrV7S59yTNoRKgcMBquCvTrXTymRhTu5ZpXyTc2LKiTJLGZ+snFaiZ
xr5OR294IqlLfbhdGgDmCcl1qfBakcliQuTnsTcBzSrXdESqg+G704l5Kyl6pa9eMGmm12Zethsj
UIW1ytplcjnm1ppTFIIHexIbWbR0NaDaER9UaChIrgQQXmXmxR3TYlPkI88MRllEw0IfI+qdzSkh
sD1r9cGKRnmyurIZNhi/arazaY4fAiezSdL07AE+geYxYtEdWpzh8JnjfjYe0yI0d2Fe87vxUNjD
8ZGnZk6H7w210TIdgWxtlFyFLki/ReifgRBzxLkkorErTDudPvimEz3j+HXeDbsxPm2kH1fQ3+NH
r0JcaBGBvNeuDp8ssk4J//U6WGxuynHSXBSj6RMHY7I/I99cJXl77ztk4C6ZNTPba1RELKry2fQq
c2UGBtJBna8yUc0IooMdFgwfYhdweTc3y5VeaFlCEN1rVfgZA2pszG0wfkKdfuSFnVRrzLs+SX2y
5lEZH7Ci2Ij6xp9EWoV7ankXFrQd7nIrEFAhfbyIpbe2ME6uSm8JhA7xiMIWIPSX5Wxm2jpPXgkr
2nqfG144qYdgb09tvgI4XexdmeqHFqPq2oZ2e4E69Wk0jBnauaxWvlL2KaWxu+3pZp3SbioOoUl7
wNaK+O2mG/ZNIs2PXFohknOXpw4HoZOLRnPbh2kL3172OKZ1dpVbep8TYg/oO9Frimofm45GdGta
5H1p/+B1bbI2S6x84Mo3BfZgHhB1dKutnhltkeF6kf1P2Rn1tgFpubf8lCl4G37rJqPcdUjozhJX
72pm8JGN/d3gGO+p7+5qLMmcU8LrquzJ6m3fxnK+GfLoJGv/CV/+hS2XhlGRMhfp5s+sjZ+tMLwX
drVvOE2TFli8h2a6wNBpUgoZfuB979dzt7h4DMt7qouUOMHa/tChxcGKdPlNkNhEtHZyg6AVGWqD
AkGMQOj976UKSb2CERavPIOKIIZa8DI783et0qOfQf5vRZGO6ymc4hcTE8686rogh1/O7GuaphWx
h87emreqTV81rKrDIJMrr30yAzUgDGrDbdKnD8KJk4MgeGndtWp4Newu2OoRoZWihrkaho7EHk26
M7Yu8+Q5qXj1e5SLadn6waZPxu6Ytj7tUYBelBPkzup9PaJ7Jk8nd8knI+uZwDWj2yWlvkcFHv4w
faZnJ6OBZcYsOOwDc28re3TOTL/7HoYAggNoDd3yenabE0xP03mkcYFWDDiTZEWLMWf8S1fTzeQK
O661g/6fAH7kPHQQziAIIB8keUq9UWcEz4U0Tf1+pOTMQxIlBhscf5xHn33kcwPyrowYPDQQHUcR
CqkNsb6URTHLfoBBHpHSGC8zjakeojeShQ0AgC01Rm17Z2AL+rrlGfcctNF0gZVMlZwKYyun1jev
M8MjLFtCCbsrB8G2NAJ0BAu5VCdIM9XPbLbHm8wnqMGEqLuz4i4/JfkYvcWlQZM7RuN+b/Ue+Hev
oxJhAmt+1PXoexeILUvJG0riIBKosC8tMNxNUBi+uW/gZR452/PSyJQNpOQU6IxnkdgJS1BfMSH+
5helvUk7jn9YeZtbrwMoYil4/IhfkdjU3dHOex6kvROdnMSjKYD77xIMgh7BMqn5ej/VuMZ2Qjly
jCBK7qkTFOgGt3z9+k/CoLTvCc3wH2qRhXs42/OB/KjmvS8JhF3rzqZLEDiwUGeOPQbFJrOeufLB
RHAxMQR6sPNku/tqFDdwJda2xgAOH4MUM/hL5ipNk3BvhHzEMhnzExGX1d4vvf6lTiVfAP4z8RGJ
nlHlDfoWXpr1Wg4mv3oF9PEYjbo7dl6lb3PNeXc2EvMw5wP57s004b82+V7ETESPjUfZ1yr4NGtc
x+2eoxq1/TAUAsRcvkRWpDNdEZqXbAYDLLHIxOtZu8prj3lkgspIGDEbV2EdN0j4DZK+84yOYgBV
uet6e2UVoaQlg7c0WVXxXO9kPo4w+0GCXnsIQs51NjMhmz2aV9GMIXtZd0ZazTuV8Qs4M6mdEITn
uwQ+DWWSNpbPlzTRp8HwmKYIZdYd0l6uSQH9BInofMdvpa9robhsNCnXrtXMF4iPFQQXWnH9gPRd
kFt5MxdQsGqysHcEpswX6S444VAtLwiL5SG2Q2MbJsSfYFWkny+aYKMrYb7i+J53KBC6o6iWf60l
V8vyNQvWcsR0UbwQ7vsu9DbtaJivCUDcbJPLPNynPes+MTheW4I+K8FdFPyWYUefs+XSVMpYTc7M
ixJ2Wr/TSiQtgMe5epI2Pks039FJJVH9HiWmvp3QuuHHSLiFXWdgNjnK6BQ1Vv2eix5RGIgLB6il
+sJ1F5F1T3HAN6yQiA6rKAYdsg7QLuzDKrWvqFu6F0nCRwpItchPSKjni0Ltfz/mCzx9uWHB/yY/
Slwo7+T98dZ66NWpkFN0lLRcsZsFRv8OH5LcMzpysuXvwm4JXUJ9Mni9WqPmpvSQzfcKVtgayFKw
71UXnUzJryNlxM2uuQOjYQrpWFTgKzoltzEx9BeHFvilAbj9BiAGV+3sz9a5iG3rpnKIxyFOgk8u
qXy8TcV2uDcdj+YHY9Fg4y2rYGxozUF8oKWAG1tB3UXctxrDgVUiZvMjxsP2zijSIFI0AZwhIGWQ
/EN1igKQ/RGxfrWPicp7JFo++hRE2xMVKZc12JkTK89rohMiM0gYgTPNB0MMwUYEgrIv8BP1M/Cp
k6GfWvq1r1NNIkTAFIoYn7qjldrE24RjBU9G8gWvrF5V18koh8cUuPSPRrnRZ1pr1MMesaErMpfH
G5fQi93kiQmodcUKWKA0b5nveWDTOqcDzlLT4N4UTVpP26+W8P8LHf5F6OA43IN/6Z7/g572+FP/
3fD/51/8KXIInT+WSQZahJAYCNqTzA/+4041/T98xwboGVhkuXy1t/8jcvD/YErDP5Fv4ELR+6vI
wfsjcJDw4qViDPCVGfdfyde/AtH+MhOyENZTSDHfRyLOsOdLRf4XmYPJzFKRw2Qex9buXpThIlUq
pu8BqNzr2TIAHhkUyLqsc7ozwaXvG/Xqq6x9aGrjoTW7/jTQ0VstGXKYjQbjOEXcnChas+R2qFrj
fRCLNMmvzfbgBuhfV55HJ+q2Et7k3LlumtvovavCEiShd4F9HbqzWT/1RWszzjTyuXaQkEm8NUHT
mSJbm2qctea4pWRJ7EKUZ4h/OQAL4KZj17VPRVBJDB8C0ql1SkLt26uFaSa3IjHpryeFazcn6cYp
h6GsypnUrzSlW7hNy2y2TqKe7GcX4i3VwlxbNTAUl0CLfWCLyTvih/LIN8qnVGSP0cTAV60skat2
k9Re/Q5JMvgR+xk8/dnudd9uO/Tnyl8HvUjNB4r4rNlIPkK/z3VtnxkuEUk5kENzjjIg++tRogLe
KSK31HaukWDQQckOZVw3b7pKSdQqKkeSVqSD7Qhk4m1SWH2C5eSLHuchLoqGH2vILnCj60Nmj8/Z
cnbOYNatrDKMD+jciYFoGWm+pDod4+3EGVwE+lK73TlZDuZ9TK45AKlb5+vEXi2HdyaH3zGxwmsd
xrc58/q13YbrXDvHWOfPWknKwqUQYFD+EafEmTlRPjxABsBgy9hjD2T12XDgmXuChKVe4HsLqDWY
AN6rOX3GZPhJRSHP81KWhHl8PSetAB0n3+qlgFF1dchl2kCfchAilvaqX0qfpjGtXdfOt0lccmK2
8+eGx/mGg35Nf0L9BO3iX0p/jm7HkFZOv2CfmQZFCMPgd09DvneVayGmVzc2VsSNUkDdYpBNa5d4
zisybbtLIEd7i8XXPELlS8k/m73VYJCtTMM1+AACpfal8tIP4nb1SXe0L5vWM+7jBoh8lcU/6Z7V
N54hH5j2Ekm9VJ9mU/JETpv0UOUQ1YYUQ7FTIz9ZVdSyEnLIkX0h2XVLxRuXHnRvjg9Ir8eftZeX
R6CxdJyWehknJ0EKEUV0vVTTyoNOEcdU2Khfe445OCn6pQj3lnLcM4lAxsWHb9nWj9ZSuHdF/mxQ
yc9LSV/2jHU8abzQpzFXTq6zU9J64ZrjVvrpLN0BopfWmQXXIsfHsepV67urYTLzq1Llw9n3JXf8
AHR941D/f6LMrwCVBUxOVzVir3jTZTSE11NJqLudm8M9EuVRPBRu3twyI6f0bqMuvW7glCA/T4Nt
JCLREx41ZI89ZGvQVxa4e5je9qka4o4UEUfybiwskGx0Wb4PS5vGjJS6RSZrrZViWcTh0tRBjT/9
aBs21W0saP8MMq0OtoRzwoGDpUXa3OSbet3yaYn36kf5abU0bHnwRs3O18OQfE5ZH3KvjWHLVMhs
m/EaaUj/1hMXD7giIV5lZ6nSPJM8XO5R8TZQrQzI6DbcnjYfj2LK/L2Aif+eaXKdazOG++OogZ7C
DP60aWmShnOxx0KQUr3Nr8gqw2eRNvq6yAzC0fIXe04ZBxZ5jRFCnqTRutfIivINUtPsXBnpj6gP
uk1qN+lz2WUYCHBvpBd4H0ujZJidDSZI67YtoycAbAxTQ3xSV41b1CcrhJkpHHVFmkBzD9HAeMjd
XrzTd043cU5Y41yG9AKGOOE2hpVnb6O60rsJEsDFjwjSlJHsN7GU8roA/L/ldapdbZjTvlvuWmB4
/l1JusEuaj29BYubYIlXtyAq02069YfRMhNqjYVo1AZzQKfYr+6wSLxVMLQPrirD751NZ1m7yYiH
2VEHJ5Cv/hc3yeTwbTvq6BZWALjScpyVtBr5GeEEZf4ijTNW02RHt8CCFTaH2wb9B6OPYAE+WewH
wUQPMchvZsNUlykl0LeaBrFJK42Its+4tYTN/MO1430Sunpl4h1YhxlTlMbq9pMRd+zB8hIO7Fqz
Q8cCcQMrUerqKHPXW/lj5y1i+PshwFmSk2LDQAzMFd8tPLRa7+lvkuduKnIssEavhB9C5V6QWabh
yPWwYLSYQOAq/WJrwVvoH8GTEnwZ4AtHBx5uetkesUUjOzaaT92KpzIV9XYO4YOZfZPSfYIVb7hu
vU3oqO7IWdAnI29/qJwxuIzo7wLoX82o7NeEalc38CxMQHr8sJU5ZbtxwYVRsvkHwwMh1jb4E0CT
ctKN0fbTUplWQ54RF0LQyI3X+t/mGdtVhcxvm+Tym13n+ZnjMtZZAqiYKeD3aOiDXLEG+n2/MM3G
PP9EnBPudDN/gwiMY+CLfpZNXnSJaivCP52x9TNj/kADDPamkN1tlNvROsHecQ3gXvFw50Dtm/Eb
7LBP2uE/afUVu8LjwKC0+1J2xFWXed8+F5Tz6HtAhTYA3j67wbWhBWVgO9lEV2KhuZFXl92Fdt0w
41w4b9REuxH821BG5obNtGbXTtULIbI8MKTzAOkf/mesh1WmA/Z1Py0+7Aq2HFO6+ji4pb/LlJjW
9KWrXZ/N5ZVt2SPdldldK2f66JNoYvjnC0oUPsPIpJIhRBs8IxKcb3Onr7mgFDu0M8WgKy5Yw8dX
8CXeuO1zeZFjFTy2wuNvCTN46Ibo6Bd6XBtFGN8NqFRuPRllb4JC1/P9ETZHfE1Huj84dEGdtV4m
7F4fcaEZirtPWBoQy3s4aTDYbt058m3awoJMi0GNgBsXhmDqK/L94tr+QeeBScHE70xBY9U3CnX6
wcRBfRDaC76NeU8mOezCrInkzWw6RrbFf6AOWSOdG49G/NaaM0aHLo1uBTttInNFhYyfPI8VYZb3
bRB69+MEqG/NrkmfACEKPim3Lz6pfhgVcKOSkjAL06xXk+j8fdNYHrdM5UsY2H04E92FFHTDyPOh
SaclxMq8IhM5e+390Pyo4vZUjAl2xYxEsnUbOz8Kv/ceKj+1v4PbBFyL8ZpJKgR2zJxfbMs0T6AR
aG/S382Fgtl88TBHyJgRm+cFg3hBqe3fwg4+RxiWxEbxOGAmYMwZy9lX4kcUM5dIEFLchNJLX7ym
cy/4iDxcHGOx9VKnWTd1MxNLRo7Dtsa8eN/hkEjXQJ/6a43BkyyyqAbjKonC2MwdRe6GHilk0YUx
GltdtosE7FFroZA2fC4qbN/YQ5OPyv3SeH1hN8tfeMQNr8WozQd4JdHBzJCJmd7IiTdq/RMNMlJ0
UqNn1jP5Y/Ec04+azgoy0yqck+4UGkt8UmLiZsJ7EJ7sFuc4jVIL9JJbNRvwvuaW0WB3J2ctX8xg
Hn54zagOQV/jvScD68aNk+6pdjwi2URPYNbGwYufl0v+GKer+ZkskBJbJ7PAEXArO+yaOonw3zls
HPLki2ZSW0Z0Mj9DA4K0jmvefxojLK+vcb4wb1WgebIGgxtyIzLrX00d6ddblzn7te/kyZsSI4CM
WgwPBcF4Fk3hyrgUlU7fotKrdh0mSndTzhoJ70B8TUaEXLByXcI1F1VQ+WJGOrpT/KcHXbK9dmX4
MJacjfuqHT4YPdWgBUS289GunLsvlPAXVViWqny0kpEWqCnsPVFP+VW2gIgJd002NaPOdWPMBQ6d
rvF24wIwLlyv6zbe/7B3JttxI1mafpU6vUcezMOiNw6f6ZxcFClyg0OJEmAYzTAa8PT9gRHZnRHR
lVG1r02ejAiRcgdsuPe//7AkFS5jotiNuTVcqnoZMIvM6+MQ6PTBlmQHXFHMtc09zlwatUmqTeUz
2cP6mmKB0J5oRnE4DLYtuw/KTRGStAJxYHK/NOTDFiRpDTOWPW2Hz0JGQiiD4xHnLu0asd/l1g5j
6brdOl3GOapDjF6bzneOfeZ7L6t4cNguUyqDI3YW0voOpz/ZmkaepBcxjvhusYTbfGeHKZ5z9jCi
sYI9xelDqDKpOoY8DngeXLXq6QUsZRwWj6issQdzB9GXp5Y1uR16R1yIMRBxYg/Brwo+zg+zhnBP
aEXb5wddyaeuiBLxCil8iCuGsLAlwBXDjvivrd+F4c8mlOnRH2DTbKwe8ZgSbfCMuYG5Q8G4uDvQ
4mLf2d3yblJY30yz9DZIjgEcpXlo+LXnBbL+o8To/lumXVRBk+WdF8lMw65cyXjcgo1iZZWzSwuc
ebGaoDpQRXfQyNjits2bO9dV1RYXdvdrRxW56zUIMQrJnDAOay3O8ffVdtvvwGlPhqzHbUPjfu1T
Ee3bwrTfPVe7RyK35YZEXIU5AwaXAeYnB5GSKNU2XnhxROXzehl1fCceZTzgwXvv6Iw5Ro3hKJ8E
K3LTjqVtz0dllYpSakgvJHTAr7AAw3asG7UnRMbbKRJOmfcvpcmQU2S7KakytEtc44k2ireOmp40
3aA6GiJx8AblJqkhkoabsOwZh5sGk8HccRhUuTimRoFx3zvLfJUTeay6KG91MdSxl9YOqsXJKHdk
sGY/pfTd2yQRTFylSo9JY7B3cZjTAzrvmYwFBlTkEbZFP3LpTDMAshnd4UpXECwj/GPhCyKoSamC
stZgDGFaDyEyRaJnO5zmSLx874I6x4MYnSOFnQrvCkO1MdPZYmeVibvJsQ95TSNrVYOtIReVyKpX
qCGveEUXG2Djg4vM3NzAWvkwNRdrKMwFVUhb8vzwuMCrE96RRueH27gD+hCk/tZfynfG59lu5G1t
7Fp/kyFNREoK9qI+mMR96/JxXW+D2exIqy6ajXacHQZF9qYUEenggrzMAiYgmlrTj6mZmfisgbzl
rsUveUhdrS5Y+tasli44WGYRxHbriksJHvwA/mCa28HFfX43SnO863rq7dwc7a1a4R8ddhJcWZU7
tBjLMc1D8+cEnrzP+3w8Vm4/bCdDEWrVByACsv3RZ7o/B5XImQsXwRnxzjbLZnkKpY+npG0wJgmq
8XEpsnSfCvWdfo1SbK4F4v8lr071IMciTsdufsGhCDx3nG4dh1xISqknUoJUHLR9cJP5zhQrvVA4
NvAFp0Vhbj8Y7bYeh7fIUreTNSMcy+3n2uDIy0fX3RNAGcaT54QvGfy6jaPaehsxRGQMnHhPS0Oc
lLcU9k09Zxdh1MSjBN2Rmd2X1rd+OZyk+wmJPEMNWX/JGvsVCWh5csba/UB83G7NtHW20qieNY6b
v6REm7NP6xAFI6gHxbeWTLkWv7qGc08ydoO/wLaXYfI2QikbN3ocMauM5umqsL4mvY4oJmCnfpr2
0HFnnGKqyqLH0fjsDk50hQyK3Zl0PGRtOdbnZPq0WQ81iD3gm0V7tvEImBaRInpOE8hPfJ3bIvfk
/ei7gAQWpBY4aYWwNr6Nz/puDFFQ7AYzk3c2wpIT/4f/VEBEslP76uYNh0cosnMkzeI8e1yuaPh+
JIUcCLg3inSn/QF//iAnFLPU50UEBVvdQu6X13GJcnYz2CsWKGtojtEQkAbjj+ueoMoTmEjbcM0g
P9gcCb5ux+mYN8MxGNVbGi5nzYKPS+ZkpyI1bpMIcutSIgmGpHqGQN/vJ6cIdkHhl2fpAf9h7kuO
DaU+ZsnajhNXXdp0fIxyEnEqwYpPZm8HD/dRuRj2AswEp9rFNyAw+uxA7wKAuFTG/WS7L5hkdDd9
YsjtRPog5DCmg5kJfi8aBNKwXIxt6w3dqe5TE+SC4EGz8D7klESPg0H6S57geJw181uRWiBn/ezs
8SUgDbp3vifeaH2ZQjh7vsZSPc6HZvrpdcH4hbMPd2Lfa+PAVMO5VYBRpgVvIzHc27INDXAWIbDi
MoviGPn1rduXXZwsaP63tmDKQWCpVQWb3IRVq7gfrYhZXCFmRpZW07x6WCZW+Owsy48CUy8dW7Cc
3hu/au+h9BnHnAuvhYcc6CPJTe0lKGiR8FHLEdaI9NwaqFWdap6/U2extVJZvYvcCu/xNUhu8WUd
fhjC/5W2eEZhIWB0ZwUM/bhol7QzEUzk6THp+BrCJnqwiZRb7lodNkhUg6o5gIJWGaMWB+n6Evn7
1fgs2PqF0Ftpi7qNBV5kuOnbkKrMxLizROvh4sVlcBTJ+DSn3lcqBO+LStJmn6q5P7IP5p2PzJ/m
KnyeMKXYoJy2v6QQ22Okxveh1SXvla6NOMcsA0co2xbbkibduJlsippLWQOtqn5EJu5Gvd6nftvE
uLX6w9mtOX82fo/V2SFlELuCRFCVYE4raprKtzY1zQ3l3UQmKLm9TfvcSlfdKBWGeM3DNTA3ZPxF
hxm9STxzLryiUImcu0l45tPIL/C3oRqWl6Hoyw3bOAE0AqCGDVXP3a0zyOESsHpUbMoJF3FVC7y8
oWhvubCiTd8OKRUTxlIbeICoW9p+rYQ4ZV6rwg/e8KeCrVkMeX+UIdwDZUDdAxQhhpYEZYLtCDfS
X7xB9oBPEEh99CEmQ1DbiJ5Lu0s/vAxr/22dJilkSCic17mADhSvPrW7BdWQoKCn8da4r8SUoJXc
wn39hZ1WvWNE8AiZOMelwzfPsvDxbJTDdEiJDXvU6Wi/5DkV+BapG/ZdrWc9dKqx8KtSY3jtvJb7
lLOseSgXY3wxMLFjvq/AZaolCm9hyfQvhTTMO7Oa5oPNPDCiee2cR9TYAbYDCe1Li2fYjWFk9ve5
FMW578Lxi21/UuztgV3a1Byr0IxCKEAhcYFb4XU5m3JyubGGCVRw47RRmt+B8PfcJ1HrlDe5ZZNB
2PuTx5uuyH3s2xStUdE9LGnn5ht/lvYOjy39ZC5BeiYvEdVImc2/SvwhXhOro1Bb/D7EH8Jq77Io
gjqa5kK9DBC295PBrZs2LpcZS2pLsyPI8OzygzSm0MS5pLppE43N7mTC0+j84iIJDe2o7C3z0izN
9LXPySXllBXVNjPgbpO+mHCc9MajLJS88+YJyiFpNztY5jhldETLkOXNKjHaqb8NcSb8BnprcIlN
8smkvru0jZr2Q0/1D5wZgNIY2RUR5RiHUToC2jfw2sirvIWQ+cMYLWvH4UQ+Rub1W2wDrNtoZGtA
ist2QjmnJrPCB3J99GmavfHsGwGqdNJLSFWh6xioGGPw5pbwu2i4xeK+uIR+9B16gLUb0Vrs83B+
T+cKgpdL1jEic2BFK6nAytr5mWQXsnVbK9vBqXZ2BgsdMqjs4hGbhVPRNWA2TVFjuRCFyzZztLX1
LaglvddQy5oLRgaly+C/z5bj3GINykXWDQ+EP4MDWxE5l7Vnj+VVe9i7zRmXTe4RYQyeNRYXI1Db
yWN8A8ZKaOXcZHurCJGENMudVyz8ezN57Bw93099DQ48Fs9RZxP4ymGNadlOuM6yBSl5j+qWOJaU
gceEFRz8oNJEvGE0e9sq3OMEh95N8+sS4mvSkEMfR7ja4Mm23JOkQWxwrl4kepgHrAyPiWEfKaz6
w7i445sBxSq2Mdh38NDdmwsV8koiOOClh1lQOLxXUa4ep0E9Do3NbNpsSArcEOvbYm9r3BO3N2Oz
aGcnRSTtxR2ND9xRh9vGrlucDDQ8WsZgAD2R+62HuLlJK30ZJcYebale/mds/V+xXbNNRJT/bmx9
+w5t8b3++Ffbtd9/6PfJdYBFshsEpo8C1ERMb6LH/H1yHUSMp9FQRh5KVIbXDMj/ObjGANWGQQ4h
E0N5xzYR7v+uzneCf6zyYCvwvcANUHX9t3yVVzHov0yt+evhZTABNyMzwqP1z8LU2hzytsqK5UiN
4zH8Gd36kup0/lqtjotpynr/l8fz8Nuv/g8q5odG1H33v//XX3R+eEGjQUOkxieHnv0nLRp0d0rr
xZ+PWufto2mMIwfQ9HfxkH/RpvKVVqk99v++a9l/1oX2XodcyMs0loaElk+2Vo9FA5AmMNtgFDDR
R3bttHVVbly7KdBf//2XRPv+l+dq+SZsBAdjOx5y9Gdx7DDD8pmD/oj1B2GTemKohY2reRxdAAQu
8Pasc01u44w819pIxpsr+V4YIu6g33xBv2BxKcAyvgVCF7D8LOxWw2Uq9gRR82fLZq6q2CkNAuW1
zMFhvKSD29MzQfil+rm4OnmIgEWHZMe6FHUJmANKA099S4SaD6vqjWCc1OLmbpSjFL1LsBxNpa0n
2BbyrmXy92RzhD30zpCcJ7+T7yEXpImN6Tj/yoiB2491OT6XA8ZbWFbXl4SIIlwuBQEIE6cUqfVm
85ZRKL9issAPTlpElw6a0g5JdnKNxqDqMa6UZnPiUa3hmHgZWNwyuPkeMJpem9agY2y8CPtpbpjh
B7rJmIos9aVxibnH+gi6tgxE+9iUI1YxAI99TAcNjuhnqA8JTT9CtZu2+BG052Kw1SM0w+S8AOwd
fLCZk+oXPo7Tj885/OFnlS/+F96OvaOdR7pno1MafK1+zA0OCmlgsYameib5LmmA4RfeDCMc8+hP
EXtogo/l9HV08S3s/5WiDpkGSVBxy4+A0XUvOMaGl0Sn7kmlvfU0oK14gVRQX3TTRJeqwlB7y61A
ZeNWk0H/NizkwMFG2HWSefpUjxjzKru4Sj+jBEPdFxNw1/5wE/4xLfDiIMDIXtIjxAY4A+6gsE5i
O5PYMh98MZSnJuTlzjTSGLrkEFs7p25rHH668iTB8OCB0UMFaC6wJU6KazpZhPKBG99hFuAh5UrH
n4WJiUzd94S2labJoWE1b0Kr8Tnh8r2N1MivcrL5IGkANpbmG0eTIe8SQhBi31DevZGaFMMR38V3
c+pqINGYJF6W4pjV409E3fOBHAX3PnV5E8kYgQ7Xct5WsJ4reFkDz7WANYm4xoux0cnRGGmYjyiT
k+Tqk/b9g2i95baesvmrTSrnAUFQgQedKvZISPoPM/etJ8zBpi0OIYybDZ5tl/IeCZXgUa9LlGJ5
/Dm3fPulmDFFVwziNq7fzAfXYv1jzSNfyzRIzmVXvE6Y+qJ/bav7NPwFX9wcwfgr6DxdUtmkK3hv
Jqz51ZxwAPFnbW7Ab8TB5srfusQPES0zInkJJBJyj0W5Mvl0xovyaaOZ9LryXqJrY7QxeffDnFhP
tejk6+D5zZvBOHW3BDCF8Vxt3pzKm29yx/C+6HDVrRk5dEFSm5v3FEZdHQtnBhxp8Yf+/HLhCr0Q
aGhc9SzrnpY0X26ncO6oaoziOjfocqGt8HwsQrjOuszJpJ1Mcewbm9hCgvHEwdMCTXvpE1pGn4fx
O9pLRaxQEV1ycw7A2GxH3fW+nYb2S/ibsyxUFIgGgnnhq7DqCvdZAn5q2s5+oTgjUWAabmc1Ya08
pc7gXp2Cyahy9fzVAvWJGx9j643lacIj1eLvWYceTH+b6MBNo3uOpqG+Yyhsb3pW2Nk1iofe7IzH
xiyvhjfcuZWs9phreY/0QpydAZKl1kuRPiUkASvUkgGbKLWX7FTZxVe4CVTLq3ZvcOfvIkRI647D
R5HZ1cmo0x8o67NTttBs1NYgLw32WLvSo/xDD9V/WAL+Uiq6G92rZI9VoHXWSxFtrZkkqTLwUkLg
U3HnLuhGkQKNc9xC7PXzkMEy4U+iVPWykVGiTq5trn7VGhmHmXqbShSYw1Vl+SuVC5JLx1slZ2Bc
MTkc17kOxM6ujOgmz1J52/n5tPczNqzKK+tGzIneDfh74xPBi7StkRgrlGfHCuIWskx8opuJZERU
M2xLAHSgmkDG5E6aN5MnoiOpU1+AE6O9j9foxaojp9wxk+t/dHKa/NhTkbHQPvIO8TwESYZMgYGA
NaEzTpARdAhMatscTukUAd+VEUiCl/jEdiXdD6eZBhInU+48LvBwP2ZccxkpMADQvrpisWMxYSi6
fQrhHYusgqFaFOq3ECcKhraFvqnpeQHJi+KV7rShy8Et+oDGlVFC4MNGRjOfxcHoOhAbHfVIdYba
ZvCc4CQ5X83tzCECg6KQZBtI9tWtW3byBjnwgpWqaZ+Ixuu2Tpaxqzq4QoXa1BDa1qQ67ww8qr8u
k5MDayC9C7v6OJVbZq3QQ1p/eZel6Z3suVqeZC6bFKu46AgfKjpVgGkPoqAxGfHuPhc4NhIAXVYs
d3DNcgKA71zHfQyYC1AczBZFfztVcF7CvTKYdhir0hpgFgg4cvJvgZ8ypzPnCdPPeSTSYjT2eHU2
sE+qx9IyuMvBjk5COGix3HHcpkYKFBGm1qEUrHjfARIOR42F2ZS4t03UuGj+JuOKRj4kB3CZz6u3
UYm4O8pQqPtt9dNN1R3D3+ASaQJjYIBNQKSlRxJq5WbFrcQ//CSzCiGhyPz2plwS53XAPQ3A05tw
pbQJh7nJZsSocKRy86esqop2Nah9vTWB008L5o0xmHB7GIjRIDt7EOi8C5FfXHD5H5WT+yinO3eE
DGTVmBa+ksdoHqEBQNnC2BA9iaHrYh9k3vi9yS2iAMtprQskQInuy62viKffhVg33uBPWhabZA7y
gOVXZafWGdtLpLrGjVss5zDObTxx1FiBdnEOpfF+tolQXLJafgclMdDNI6Ff3w185bVEynOHe2gV
10P+wy3URgMe1rL/CNG+Sgw8IXjszaLjwpGcwr/qsgQgmo3kKhEAswdwDbgEiSmTbeqtLOlMVGgL
pXe/CGFcjUZKvq5wIKbgAxduU7iNzPzo4Leur4mwl8Mid5nHS7IWbud5oCr8rfhSwraeCCvoPmQe
5OHW9jK+H+ACUnk9z/aOMtT/ovGuA76jYKx3No6R2zyzwe4Dv76U7bIcXbPDQqGZOIzbnGzNSqL2
22Zetw64q8a41mk0PAvbIb2kotKoPV/epcvnp4jUNweDTbFJlFoPZfT4v/qcmkREAeUJwxPrgWOw
/nCk34xbAxsWbm2sKXyaeqY2LR8Hdfl8yCxjeAYv4N1ZyghrpGHtfEgrf77BRJ3vD/Fim6bc5Q3F
1itKqSru5rX8hV/7GvQMpu2Or+CkrvUUVnr+Fc5SHPSSwOLJRYROZ8I6AEINs6NGOuWpwInv79xb
/n89xOprQ7/EnIMT6I/uIYyRiwbv9578R1udk4jDkHI4qGOVq/YRZTXlvUMGxMiLeSM9ItzWU83D
HmDt/k1DY61t2R/7xN8+CT4D6DCC6E+mQkPjNBX0+v7oCir/2F8G7z7we3uX9ugqZpeCMIt4siD3
+iFImwqjXM85Ihl6SwnrvRo1rqqdM8439STVt2Fw3ftR2PrrRMW9//fd1+pq95cPi9cdHBRcyXyC
2//44KB7F8FI1gZD01V93yEemiUbDdQf59SBVcdVxAKzRlZ8AVC5NbmnVgE4lEJJ3Rwg1P0bp6LP
lvOPTxDLUBuElw8VuH9pfNNBsUZE2h2ryoFdCWMw2XbhoC7LxAi5hVC15WhedrPjcPEkAxVULmle
AyIvNtheFNd8ctXZKX2MORKv+YAeEjyGPgmSUa8WsCeQQ3B1wl///eP0rL8uREzeQsALmmrHD/7s
meMR5i1LYPGjVtxp+J+SRKIqQuQaXBd4lvW0jTIn+IV50HjELIgQbct+D3P5MtWpsxMe5ZLhTel2
kBVh3q3tvoJT1bdicYobmADOG+hipm+ZfdTjTZtlIcoxq9iaLmIhodnQFUfJMY2Ed29amdxhaEm9
WlbRhQIS1Z125hs3o5pv1TBB9OCEsd3BuI5p63+BZzfjEZOaHkNh18Vhm2BRihZc67qpWSkoHGAI
g6jZaZbpS9KCP0QOGyukxZoEr4G1Vtf1oh7rUq1nSrSW7QUFPV7mHZMT4X9xkbDtSDCXBDWgXM8H
1IAjrjEMYLPxOcWTijmMZ5dvrYPlzbkvlwAz0QRWx8skAKUN3fV656VFZjJBdxIGR46Dc28bezbB
xO6WL1Tbz8z5LTSuYMingIF3esIUVhDjsf6LhIIeXkiHW2ScCB/P541HxX0Twdb/CEpHS25javrW
zPIaqX3GN05JrcD3Gj4IQaOU8sE6djcgg8Kkw+uE7psjNnS7FzOn1bRrQgs7D8+SuIokkriWxi3M
XPl9zodi34peHKCfsJ+KiRWJ8K7fZrU/PEMefAta+kf8WORrOJWO2LbzahOxPruowL/gvCyrtyMU
7Wub287J4uJ4hJ4qDmR4cuhh9VyeekwC3jVzjnd3tqgN7dJmjKx5nzCYITGOPPpZmXgXTzT9fll3
L0wkuxecVZ2TqTmN+rW3q3GlhlTVY2LrLqVGHFtC74QUXZ3aLqdrqQNnQ+0UPFZOOzybFk48SMma
d69rxQHTtflGWnTPZPEu3AB9Y3U4wAIoMd6Xd6hMUWckLqdJn9Rk04Y9nVHiutBvGm9hj3Qo8+HL
W/zH3lzUDwjAPJVqwfuG7nDjCXc51hl3ooIEv1ASceXoaL1CM6QVe28O1mwdW30jwyO8WBMwC/7F
0SW1ZHsWc1BffEIMDy0X6AHs2IubsB6fQ/IcNoyVxCFcESA8wOVdBWR+DARtcjjVyy/EsumyE+Ei
Xwu/ehh1IL/3Q0+7bXopxpounjhT5seWyy+tjbVwXj+1dlcLklA0LIwG7vBldiYME9etqtfzncnq
tEV0L988pYe9bqvcZ56KImAYBcjI2rwKbdLAw/pRj9BoeDOINli2613MnHsNlE7tGV9mFGFr0Quu
4yDhBVjl25XBfLOkKN30CLr2uQzt1Y2f5a3Mox6M+dZNQTycblaPn4hP7bB8qikoY98COVH4vZ/K
2hKkJVJQlaEfXobE9+JPeMBIDR6Dq+hsARx59CuQt4hw3hdMzOMpy36RXTHfLmy3OtZzSjEyabCw
MAW9MqUurlDmNT7fqOvoUyjJhgbJrRoggmSIbJgnTGaJmxHfyCRqCxAHBkfc4In/ZCfYYwHtmHjl
DAgycBsGzgC4m3Y1PHDmgJV3bxf+6rhnmqRe+2OHpUoLIri4hfrGHBugzOsn9YOEJhylzH7+WmMR
uknstjwZK7jieC7HGh09gt4VqVmV3czoAgbE9QIbd1PZgD1q4YhzLP76T/zm85LUBdht3WQufjzG
T5OgJsrlwOD1lRXFkupMCF+fSxMniL10gYZqKMhX0yrri2yg3Cs0WhfU+epbw2D9iGobTG1Ya+Wp
crL70aXTilOz53A37O6jKaPmTacUO62possUcM42U8YjzDyc9cza4YUUcNd3He3TrvMpz8kNiC7r
elbtegx3SdNh91aCSEYioOYtWn6cS3S+EfjYPmUr6k1dst4CNGhvVsiScJeh+xgU+tHMStL7AN+0
vdWu66dwaQA4iYj+4eskK/r1Wd6GEQhpWtTFtSL2YL+66Wx9uKNPn3cDQ6/2PIRpdh9w5IM7rekF
hufeB6nhcVUwXb+oiDIEhpj9NKE8ICUK7aWPSx7Bnbz4zM+tJ+k7HfHhvMgIgPg0l2Z9WZyhvng2
G6da30FGefjadRD99i0jy201wV+1sTt5nifKZKaR4cVsSvsJBzoOW86xb00XyldsXVEXJxz7n5Ag
AVDuKbRRaqZkpSKypfzsOE1kTJtT7Fe/vr1qNMVJT7NTsbEPveOAgjboyOLZHJs3fLwBqCcwY0ck
tAo9hbPjq2lrAy7vuOxZPJ/HrA54GiBH2JMRePpCVw/3YbartZ+An4U+yMF8C9Dmqwyo2g0yDWZ8
aUYepsnxlo3sowInlRfTHyU9nsNaM8zkqifwMrvUlYCj4qnzJEtAxPWoZEQHA6RwkC6QwbimOK3Z
UbhOOSrifmAUDjoNJ9iK6z5YzVks68lRwfAzWC23ej46xlAFG1dENCGInuX3rmopORRx2Ke8ZpMh
VMruUQS8jaPHU8OX0TlBOmarjAXPoC/J9KrHSX2jKskRBGk0ypvSbCLqlsETd8ihOWQnvBCemwbe
I5EN83YceOFziPagsIHUP//xc2POVc4VY2BV9MObuFPRr7ineun1g7aNeV9lucCVoWFDC6rKNFjZ
waPHynZlgDRr8cRyK/2FjmwK5r3u0BS4S+NjEEED+wkUrw44rk1nOq1VwKwVLRlz4AEx2Mg3RqdT
5tNxIFIKu4tsu6yTmB5AZTd4qIQ3RTOEZ7QuzW9Wq/+jsP0bhS3dzlq4/+cJUXdN22f/Eb+3KAD/
6Cf++4/+v4Gl66GOcEMmjLZNVtT/HViG7j9we/aZY1ougVTuGvf6z4ml/w/sey0nxPISMa7t81P/
nFg6/+CPWiH3VuSZVkQi939Daht8+jv/oZOiunBw0vbIi7JMxFR/bO+CQiuYoF3OqRuykKyI+nBL
OM16kIxtpHf9yEgJ3Iu0m1Niz5xbtc0OpGvtYMPak58TjbzoCvGQByv8aJSNNUG8HusKE57M6T4I
raOISbjWcCiw7lCwuCe4Phb8ShvAoOTYPZG9nID/5CWWhQXykE+qzCWik3glsEG+StyvWgjlHffZ
VFMUWRn2k5Q21l0VVYTeN3W6yhYbO5QHm5qi5coy1h9xEkZ7RS7mB9jQ0fMAm5lA51WTuaFZ1ddU
e9FzJSz9W6WcFJzziN900N6nNrzWc+O1TXjG9bj7wEvFeipXgB3eNKQsC9KswPVu1g8zDkwDOUER
X0NGbutvbDttj6blWE+ma3nvga31Q9MYw9EZMwdEM9QPtdO0x84xG+xTqs66S+3VslEGafKc+yW/
WikBvyuAH9gdZLR0H9QrPIHabWCddqV8dRK1tlpOyx9ztdXcVI3nvc8pPwcuyQfwLIY7m6nkbzOd
lPsyybAqHBwmehs/0nxrlAIMQwuHCQxTu4TcKg9sbJhM586nfrupsyC7cwCFLyG2ZxuqRX2bJ2I8
kcZTnGoR8DMBBYuAuZPk6aain/S3rGv+zW8vlAiEot1Cnoqe7WF9w+OMVwivtOvQytH3XiYJ/goT
yYalacJrF49GZfMVmjnnt2C3x/+GXVkusVcOPJcpX0e1GWUhxeHschMGRpCKg+orbzxKfLbNlxYj
HWdfVguEUtTZv7Jk4EmYYx0906FcMSf09jONAZaKeAY/o4zOH8GwUVOWMEtiaVX2U01m4yuhReuq
rVjohSa7aE/eJL9pSWz+F0SBz4aOIXruTS5SrHT456AfWQ12yyxoEzk9Uxuc3J0TtugDNMkg6FUs
047Fh0Al2ybjmlwYTCCXAUqAdGf20sJ3Aa3nNog0LxjePK0RpCW0D0UuMZas8wgOUQGvp9qNLFEf
Fh2z0kaSAHsM8sQ5GRSoTowlNp9bLINgflAk+uqYa/1fTxUrJrGow7R2+StRRPPuxnWdzBEN1LC+
IuSDzgkvK/opq+OX9coUBxrvaBe4lDfEHEU7ia3J62pJ/fy5hIUR8HyhK90062bP10Wa+KO+Ts7A
I5nsdH7QKVuhWuwGnAGt+x4qRfTs2BEPrgcAdGJZhiyYITCbm7JeMczPLcE0UTB2hYXATGzgZZsc
HMIS6nUJ2vaoPAkw6w8MI13sqp4N8G0Dq7wc8iBeUjQibcDmZOgY7RZ0IIcy86ZxM4mKr2NyoYsO
y/iNIrid/UD1PW4Q8eJmW4w8n6SlmB1tevLZXDhBGB45J3SzVM1U0ZcF3ze56cXMb2iklS+b0gjh
dQ8BNE5SoUe090bbzZyn6RKtxsXBERYtTKaScppGztg6VBYt5pKogjaObkl+W7p5QMDApkg2dkt/
ssGKU18rmxr9Onda3qb5gEPATDHgzOxlVIiUlXVhRDt6MH6P61fuqShWHxcakifTZNjZQ2XkCVau
vsqVQkV4bqFeC0Y0x4iG4YBDjv0UOKx5vyinhMFe3i5fuijyXLo/wASHwNKLLjBJxfnJ5kVRilpP
ibks8pw2AUJaB5eDjMh6yiKCOIExXLtY4hEjhGMpEve9EzZHM959rCkICizwGWMhFbdd6b2b0FRF
rGuKQjXMdBTw/uZt0Vak0VSMHArMqPpo99nmT/gY+psK8sGdaCLrCS46nycnajbZjdG6cgILcsfZ
zVt+vZ0m3UdaNOIgMo/V/Vl3rmuvFZ6V37hyaI+DBbF5/7nmXdvlh8ye7xzbal3/Axb4d4MYo2fP
w+ZpnazyV4yThc4Gikyh96aA8rZpO0iSZeas63EVM8USnSBeAwsv8rcjLe8sWI4yoH1gUEeo4CkP
O2Vs1OhO7U5ahvXg+uwuJiZ47w0Tj9eB+vK543Bmc58JctRMjJXXZggWOFkb2In+YWJY/GwR3FM/
TxgfFi8eAzxCaNz1lELZLg5u1nvvUTlFO1qn6tHKBpvWuv6oMx2dWinXy0BRwK+umJzAzMCsu2nx
OMhK6ochDtElAbdkWW1Rgc/ZfOT4cQCIrHSghNikDT0pndUS3ZArATnPDqBo8EhEVD4uefkzN8Fa
w7jsDdwt0QYd6dkrXlFtsmuKQXPWsieh7XHEkKA0kQ4XI4rwP5q6em6QDp6jRA8mjmXhpKlDnPYJ
pPi0CnsQTft1+STmVN5wx4QPFjZJCXsXhXerSH+GXdzfeabT3HRDmcYjLeNXESivROqRvCkgeMNu
1KUzoUK0IExmkLMHNkNFRtZ07Pv51GWYyOG11VbJg5mtboFR/4KSbi//D3tnthy3kW7dVzkvAAeA
xJTnEjUXySJZJDXdIEgNmKcEEtPTnwXZ3UeSO+zuP+K/OzcOy5bEKhQq8Q17r41wcW8AH32gMQ+z
0r9GtuOa72evaJCk+nXpRUxx6pJTlYh44ZDxtQiTMK0G9gJdm71UG3BJbhx6rZPhr7TLo0XCQRKm
ThPgks4FsCd7kDiomALpaTy7GXZcKIUj+0i7apJ5P3tz4UMGNFKFaUFjOSAZTd70wlnug6nH+ZJJ
HnMITI4pwWA9YxvrBQ1GfWcQCXOfLnlw9u2Iuxd7QeglQb2LmT1jTmpwnWe5r2/UNJh3YO1AE3aG
O70WTp0xdSpfiPFqC4hanfNIyi9RVH03BvT6SmJyF8M3tiryDZA0g7kRLcGydomtC0UuULPaz0Ym
jwjNhu089eWuDJopYUKU5SFhl9kdcucM+JKpvS9ZH1T7RY9gJBk7oAUYXyTrElwEvjr40fhpwDfg
ppn/FiPzvibuXG0xjtl7vBisRHtXPXYml9XDBLtzpxL7r6Zhz3x84GPX3eEmgSa3oP+qfV0ylzec
Q4S+6raRKZzAtntupWZHrjwqo11XtjXevYgjCobWhv6w2cXUDWfg79YZt4JxdGXdnXKpnduaQMoN
Fw1bS94iKvFqfFNtG7BrXiBVcmKF3CH5A1o6uElIFpbcuuchgMfaGSrmAoZ3KpSYH+Ma9GclwEUY
nToE6xNCzIhqJ8b1R5e8ybBLZ+NjF014jRsl7+CjPOoUIF1fVeYVgGJwW89F/2LTwd7OZVOA8WOG
iT+A2vWtH5AWbiPbXs7gAtpDlvY1GxTslwwjygGXCEKOZxvvKTotYVxMr2XS7mGHyANnD8Fu3mc1
VJDR9P1XIy8/QAHGO2/5rN8Hpbq94XPbYIhmLzgvvT6YzKWBZebthsMfE41b8CCKk/40VJhWktjZ
2T3ueqsx10FgZZ3mTInXSAGo2DKBmj5QEe+orhWVYGpW2znHHte3jvccIcK7cPKrEmcMGn0jtf2j
2U3iUMKw2nZAdvjQCmu8xajlox4UOpNQ+b1Ace1617wOY16gDMdMNVOLtxBkr2lk4ai3stIpjv7S
DbgN8ineY+xqt0tgNdvIGCombezuFZYqER16LwGfOiscf0Gux3cGa2lWUV5kE3iprWSrmp4OJGl3
PhaOO/hs6TYV/fiu8YLihMaTMRbwfaBC/bLTCXZBiRl6j6DBfBnjKeAWF2XtGOfUXQs/DtIylZ9Z
jMW3cVtekqHv3hvo0m9KFdxhn+o2PLyipxI+9gc5dvjpNb1Lf87bdk7fd16jzRM+DNmfDVLabH3k
1JJ7IYVux11mGVROMY1bdB/1cqSaJZMpnNy0Dj5GbHXUERnZ2Mwc37MpwU5bahEHMt/qxd2QZGTg
B+gME7J87JoawnpS8tSFrTQDJfq+9PJRK5U3oJz473lNybU13bIPuHtsqXaupgZNVEK1VY3EsoYe
4hMN3o/V2hkgy3Sdbca91KIFlpKRshzlf/P7cOTz9N/x1/rh9yb5R/Xtn9a4ULho7G0aaNRZ8Kp+
bp01eOm06dMMz6fEaFeCtpneL+ts84MzL0u7d0pJNVJXbpHjTlmHuz+MHP7FC/i+tP6leQ9ggTGN
ZKfNq1j1wT9gslgeWPVi9/HRndAehVHFvHerJVSKC0ydJKbYjJpDKtIkvumbaKl2DZD3S1z11nNg
auvi1Mj///PLIgkfcU3KdtRK/i+b9gqBa51kTnzEiUuRjqgND15aU5MONMcAk20qHw29L9kaQ9x8
/Jtrsu6jf7km/HiY24FHCW45v8SEVOw/dIVc5ejOBa1QZrUzkYBwkcqMDySZsVMvYgzEc+5Hxsla
y+/KKZzsZnDaxr53vBn4CF65HnpVv3bQuHqrDJSpSw9TrdKIv3nB6/X4+QW7vm+5vgBBa/pYuH7+
EAcZp4YwguII+75UWC0n3TGPJj4iVK6EfFI1ZbXzwHa9luxJr23PrKJN6OVB8alrWbV/oyr/88rf
IqFbOALyGtp4HsM/vyLDbY1FUzccVbZiGD3Dm64oF+W7jhFPFwbG2v6ONgsEx/LFqRnoL9BEquJg
IfBHdN01aw/Glf3rSyX+pEXghXnInzwvQBHuWr9oEfzBbFSp2uTYeDEVaszMtdCM90fl44xMRVc9
NUkROJBkKVu3k6i7/MzSY7hqZ4DCyHxYvjPNmW7Z+V4XW7hZDqAz5C52Fsp3JAXU3Hi4qeHXWU8l
Tb7ZRKQwLcl9NSGjZDD45femNC3H6aqXdQpQzc10JfOFmfqQLYg2qONeScvl3lqgoCDG8xs6oL++
HDbmiV/unFXQ4rB8Jt3Mk78GnCHMadN58A1iVZkwh3ZNmPA50GurU028eg5+eTvbwWA8VXhpF0zj
CS9rTvXyNMHsrZ5iYdGdQOIqNhn4N45Xx+afk1/M8e77eEjYzfphq4wpjR51nB7rmAkY4v9miHfx
0KrjMpf8dNfOGd54+Txwh9AQ4PJgvPp/k+i/m0RbWC5+uC/+xHq8S6vqK+6v159cM7//qT+G0AHW
mECgNnIRKq4T5/8dQkv/N1uswMYA7rpruR5fuT+G0I78DU8JOhsG2JxNrs/z7Y8htCPw2kjApRYq
FjAAvvufDKEZsP7yxTalhYvF9gMfApVl2t+zn354kAlWuWVPB3hTmUadtJqduGds2elHaJitqdnl
DlHXZDYPjdpDk7WQQaOq/TpNBdv7ckkriEmYTlnzOBKvqMiW99NSOA4E8YIdy9hZb6g34pdyYu9M
Up37Hut9f4fwt39YRlSt+7TOaL3qxPBJtOF/bgZvks3BoMU6guyoaPrYx5WT+1goLNL4EyMEcKjb
0Wl7dn87ZMiEX0Qeaf+2W1rqfE0sGCHLTin0l2yZFcDbbtpEQCep3Zr9MiPuW/Ju3gplik3iC/1x
zOgfJtygpXGXi5RNakvUO60Nn+0TuvHS2wgYiuBsmFm+WMnchnGC1mCjYMx4J/xPbPmRLj15jrZP
nY9r3J6yL0Ur513qp6sfpoWBMAy2fcjs9BngQ/7g0flkR36LuEObGZXI/1k19iAdscaRNLTrLeN1
IqKHqVhWjqg6fAMKiBS7Ft7NRBdNOvCS0EbvFsforpZZuHeDZA5k9dq3TlrKtr7pF8mQtQz8p2aN
31E9B9NJRb0wyGhu3GLNDMMX76so+8CkKNkZVF2bHIAp16AZwha6FFP4uqCS8bmWugSEx64TLCBq
9vEGZUVMlxw3yc5PveXaVrGTmjQRpTrmFnroXs0j3d94nAkiqrZ+MJPi4kRttg/mKDo65NZ8aOCk
4ejtjOVZFrQoYR+PfnqkXg2Kd6kKdPWC8B+DGm5PdunGbkRrzWx+rVzN7sSyG0YW+ZZuar0SmKBi
PjlAf65bMJHrHMZIjXNZ3GjcTWbEQx1i7ikdlmuQRB6IZ7Iv8rwes03qovN1iFClEJBYozWrihA3
MSOMzgXPhdB3QDMbsAow/Occik7p2uSPqTt3DrAtY/wGs7LmxkC3cEFKTmV09vNqX4HPecFX/Dhh
iqO+4BXGoI/Ccpg/kskJvtxPo300zE8MJrtTi35sh540u21Lgxhj18n3fdTakJUqwpE7yAydQV49
w8SUsIECF3BQo/Qt5uVktnw1bSiaL3K2P1U92UWtFWP9T8BB4Jgd9kQI9f0Zy1526tLxTVFBnFXq
xDet5wPpWUpzh+L3QOm46RjOEeCAcR36yTZdNz5xa0jmu8gQ6bOSry7rVQRXSNcjDPv0o6gQHIXw
GVcikjo9x7cVjffaFzcHdDRPPeAoum1AE4PtEiatMuuBV5/dMHBkEBtNfXMC2qe/steeCRIQXBy+
bMeWNjv3G7FixLGkte2pGt2nVhRXOBS3ixUdpNImTqLlOfX6Q212xGTH45UYBnbGdOBoyHcxGmgV
e8kmGGDrtO0hmNmqYEZA16anvWqKHs/wQghM5LzzxMIqhdSErVUWXwsHYYoNuGaL40g/pUZFjrhl
bWTPoh7JIodgGtw5DbVkVoKYQ4dohTZtzKOJzWNXToo5kxxG7q2msyo+D+9gdyUAHNrDY6CKz4uP
OR7dvjzDmPTPWglEy5HIsHz3GUtoQcqSn1qPcdI+spLDq8ybWurqMhEY8Fqsp1muIx9CVtYZAFFt
55ra8Lrqpk/Yq2Rq30yN/Oi3yQfT6NDi29O3pIdaEfudRkXfMqXHmLJxjUie9ZyKXcex/tiLEe3O
4slTnjFd89QjOQqwLXiuwOoyRp9Rvde/51yBNTH4Eehd0WeXzNaw9OFpHkw+qL1Zt/rixm5yFdMk
79RkXhdl9FsnKz8iGAO4J/X9PJX7CstZOGVkOsLOvzJY5HRJVjGpme0RngteHilrkCIRKSY8Hdpo
M+UWaPWsZ0eYe3u7XKIn2r675juwx+qzF9/IXlykl2wHhtdukR+8GPcDziPuY93gAANWldjjHoHJ
CTjOgdk/GG8sbLBP4vYwBupzBXR8R5ZAdzRBzzSRn3MD52goGWcMN247mpfEElctm1uQl++83KYy
RApr1s4cctLuPEN+YsvEAMBxYeNwljZG8BB04tCl2XQFcgS/i+IOT4G3BJ/yKLY+FG7gbZXw+aoZ
5JOR9wy5ftgNbX72A7vfu0Nr3xA7GzDAbtJ2g3ct2eRzERyKSS+npO6PfZOdhzTKD2gzwJVIowlT
HBQ8zCAkRdIHT4HwLawd7Xx2DD4vdkFGcJkJxnpMylU+5Kv2Dn8CLJlxIHokc5O3ZmJ9N9r6dkpb
nglj8WI5A41UjXN/4cGaSbmDT/U0zN2lTf3y8zBVRxnMH8iMLHYD74eAijrf0OinTIwRSqrS2juo
hG0mE+5ymRBzofyMCELRS2LduKkbM6oUc9jpWHwk66pho2blVWiovmp2Qc7JNLCqeIiNocNXohD4
oceCKzJWx7kmfteyrGYPT0jf2mziNimYsyM2eIT6wniBe7A+npH31p5kIudeGKGBKa6K6t6Mm2Ha
OnMBJZqpWaavVWYEJ9nlgGgG8eJMZvNmwB+DQlVWSEhdZnNwIJhtqRDGJlpJnrP2bgB2UBrDg5X4
KRjpsb92bvUwVgaMsdx4LFmu3ecTQyAl1F4zozxjCnsfdE7xPMGiYNnT7yzeHoEARfuJ4xVjvzVH
r3Cq1W50I3USk2HvsnpIDh7inzAImhzAJYyVtBs+rtFYO7j7xl3MZO1dgw2PsIMu+OZpzFvabdiI
JKJ4hfA2P/kjkOBcBx9F7jYbHJ3+O0RK6dYgAGhDi5o9I2cElT2a3UEyXQyFmOotOFa+RHxgGZs0
gZQqQJ6WSV5erDpmy9mXRuVvs2mA25DV8F50ME2lTi7IhsBFrmxeP2MBzCxKQQ9bwB+GjamKG+hs
kHMQ3FMjVPGdZRfHPo8YwdPf7Rig1VcIni0i5yDRjzjfguPie+17Y5HHup+nZ4J1nb0lU1JSGPim
t/g+v7R58JnTudi3yO+3WkX6BWTNDZxiyc5fzVtyG9Nd1Hg8IFJJWI+NKi9xbZN8ojqzLxXCMJJc
3PY2szr2jn0335YOAWsj1FY8Le1nMiGtjZ6KFMdHM1hPHJAdyystCiJJ+zEhe6iKO6YjTs7Dq4Mx
1fpS3KABdffIGtJ35sjMGd0r2+HQcGbxVCbCeqsK13tz0gpn19LHkhgQZshWQcGguea25LBckLlQ
AA9nXy8Gc05gEMK+j2hUBN/bChgoLPRiW1J5bBJM3iCsiVtDFXuj9Ojv4WXHTxLYrLLuKLQ2JcJb
JZeTZ49f6sjzDp3VvklHtmHZNxjw0NedImJjwmVyZciD8sAnx5bE6UPcamQZ1TBdWOF/Ipu039hL
Q+AgbnHAUHUUKlLXyUSrcXh/z4RjOQKapTiK3nbCBEz0uTJHdknikiWZeEkdTx3QrgQ3aVLWN1mP
bisnem5ekn1BW3xVyeAcTOtNFwlFU4Z4kCn9CwE04NKJnwOYJLYsjZstwJgwGLLorLy52rFDOYLY
g+OmJjppaVub2mCWnDoD4TNTy5GCnA69EYi4FlceyLJPo+xvyUKWewiWRoia/GViC8dWWxIyhoRj
ZGu+BYNUbmlXMm4RA/tLTAe/aYv6VNfOVY6lc8D587mo9EvdzNiKPZIzSnoVFiZo1sYKk1bTbxG7
gAxqXAXgZBoQQRr2O0yYZDQXZfky9V25IcUMPh1bkzCzYIeJmuFC4hrIEbO6vmVJ8lK2zbTHJkv4
TR2lX3Jlba3JXx4XLPu7qfBCQkhX3FYQvbC/vW0T7VwUfKONbqtvFMAIEpNux5a93iQGeKzJGe4n
rDT7pdDli3KyFZKk433rVHLnkMtJ4R24ISumguRWDph5zMs9NIn2Av3xzexUvJX55B2IuJke29k3
9rLzrA27NCofq5H3QJQu1TTri23WmxKqzGbpQIImjjlfCG07GxYgsMVjK+MPw4Bixx9vA+F/qek5
8AZ+tIPllXn5YWWy3NLqzlyMfD8WyykKcqD6hoEc4ZsBTym0vM4keSNrjm2uHtpUYL9MOCKTFjnB
kJpsGmlxB1uJA077g127Viiy7CbAa0StYJ7NPHhBFShCkS6vk68/Rzom0yjn/qnFo+7v/Dp6qYel
RxZZxZ8MA1uCRu+K8HLZxMK/hVL0IWjqrZKyJhEAth9mYyznyFkJRTCJZHSaxwxH3cboMnPT6wUz
IBwe85JHoPLxZzzghBuCMCcgkMdCBkLY5mnQhqbRJPs5CLqT4g7+NKvkq8hH7pEI9HIi2Jaxf8Lf
iv64/FjUgKV3aWqVFx5bsDOnWhQUebXyt1AFAHH3NjlacKEIV/NyllQgrwFFYsmAlNM3H1kBICQY
4RQqt2lfRs0mZcBBcqKyzk/ST6qDIyswYWTf3YysFveq0s+zwuvY1vJeBjp7qFLD+uamnb5ZktQ7
Y+BVR/gyay5NNO9dtmXPDrwcdpj2K318dkceD01+bN4T/zCgo63jWzH5aAdAltyRdoGzk6SIgyD5
dkusVb0f4APse+kjwsa6ErG6Pwzk0G3jiR1j2TJSTLuePHaN1bwSJjZ+zda7ycQOclV071m9d2Re
94aPWoal7aPBLbhiFLZ3lS4qhrjzyVUD6NFxuBDeu6YuJ7BLc/kJoEm6JSRDIJlIkLs0bkUppJbt
mPPXd3LcaL47MboubtcS4yvMPKYDgIgAjuzJkMBOQAXil1VGyHE57Dmu3B0n+sxH71Y7hFyHLGnu
aaiCq87Yo9IOM3URU/ZxyOUKUnbM/I7HNU+ikY7hMnfypupAcjYkaGztyCfYIC83BjK+sLbs9saf
OxM3SZEeu9xZKaVNFuI6M2/6HPh8V4tv7cKUloUMq7rkA2z6CwqQaDfhR3nIFB9jzTIG8RSgiqIA
Qz0a4AQJs9rmbQBVzckeUnsFetflXez57+pAdgdq7HYzNdz+hFTuK8s8xCMzj6J36WegQq/+UP6q
QNvkZfVfl7p59Or+bgYmHioCJheMW0wa6LVsQfAn2vBwBKJrR6jP0ZxvzGTiVCbC45jUhdphDXAp
XObzyDd1o1fPqKl7zkjWaLjbh7fBz94w3aEnax/w4UxIl2Z7Sxt5wxH9rolYFTt62tFucSdbs7/p
B3Ic+TaYpKdo+0CeMaMU8M3gFwWiD+uKzu4UZHq3DGAp2xYDOs3OUr1vHTiV4TiOwd4umCg39hUN
KJztmDyk3BvpvoJxEytawp6lHhKgUDMV2FpROp4TbJih61RvxNHLxywGVk1Fe2jHFl3MJJaXwHIe
/EUCSmgsG0OJue87l7Q0pTJvQ7Fs4DryZ4AuxJowg/8aWO2lW+ybPPBehWXvm+K1twjy6INvalW1
mwE8vZVqR2iT3LYAHq2sybZLO3xrepVvCiiwSWsku9aBQdo1xia32cAXC6grf8kkuLiKeUBiAebi
1PqU1dkDGLoc25ZW3rRpTMe/R41vnw3qenKnYtJaxoHGfGhnxW/iSQ4nFHMue+ld1U0rfar30ZmT
CwImAA37Br0s+ktwsnrPJCc+88hygXBZELgya271LZGK6uDg6EfoARLzlBZt9BBwqoHo7SwFSN1N
2iRANwCL7dlA4tXty6BDh66MHFijsBLGbR59wszxYet0n7FBbLF2cY3cqGHugIfHvNV+4Lx1+eTn
PbAZ2TG1CP+/zOwPX+vLa/m1+74M+ExxwTmX9L/vBv75y+6fu4J1Av7TL3bf4VOP+quar1/R7fBH
f9/hrr/z3/2f//X130FYrVvNv5zGv/uqyrrqf5zF//Fn/iEIt35jqSakR1doe8i3kZn/g2DFVJ2N
m8mnynbr51m8+xv/wWZKw6KZoTwD93/O4m3oViQ5BeDSUHC7jv+fzOLXjfEPy0gbehaZmj6vkB/i
OOYvG+XAGvTCEt898oxmKoh7NMziVvx+Y/zbm/PAswTvEYvcivBih/DzgjHSjAtEHUdHnVUYKwYT
RwcY9JopIYgkEpzFiezrdXe+8Bj/YTvy8Pt7+XFrv35eP75F6goLpIUJpYvL5nOxf/7hOHHoafJA
HmNWBZALFGP4YbL4ua6JL9jCmRjLspEA0okI6ZY5/ToZqGZ2nvIE2BtrweiPsrGHTIswzWjPmlzd
+y7IEItmBdboflaYpaDa3enOj66lV4zb/4c34Tu8AdA7LjfSL1fQVE4jSkbqR4oJezc59bLnsYKG
FS3YSysgAkVWjuzYKPE6WSaC3lFCOEChv2KtUjk9eJWNHr2jPzNJOzrwMMZjG+QY5yQGqwBR43OZ
6h6J9EJ83nc701+/B27ZP30Oge9JKwgCx2dZ//PngDhbawRA8pgK3IQKt1s4wTok8C779tc/6VdJ
wPqJE5mA8Q5DhYsl8Oef5BLEAbGSn/TdhvudYtZ7QXtmj9M+4sUs/2Yx+8uX6PsdJoHQOatwmY3W
egf+sM2yra6qSvItjkMMTIsTpQsXHf/dNvxfXD8H6wgLOngG0Nl+uX5ScVwUoxEcFZbWA4Prb42Q
6THvgue/vnzfhSw/HArr+3HZyXEwrefCnw6FjF27HLkHj/aCs3Px8WEmkntmnvngZly9KLsShs8o
voEcra5R+EWElpAoe01IubwpXbd9VPOqx/UGPJ8NlQiMZUssx7jABFcXWNRS7s0XdNIVSfEM/QzQ
oiPqqe9e06kBy2QFNlUfK5/3o7ekx79+kyJYr9dP7xJNt8XRwEod+Yh01237D59aRDWmk4WE6jET
BBMhLjhhxOhODG/zfY1cK4Tg8m0qlLF1c8pLbt7sWJSZxpre9LhXlbo01IGI2AnLbL3KfG/ZeXpx
5ex88seyfO+23k5Zo/1kyZIZNwH3FLDwQ59tM5f7hC3mth+S6SWJKxtwLdyuPN5b2RB/4jjLj17v
uvextt0jUPb6hqdLciybCGRr7KVHo4JwCT+l3CW2Yx06UQfPKnKzU2awl6+sNulDQpw+Jzx4NmWX
xyenIWOsYTrYhsPiO7dl0BaHAaPurhlsWDmsXDbI6Wnfeyuuj7mq83c90CsIShj0ytm4d2UzfyEL
mTlFkZCPmffi4EZO1oWZl9gb6lhvCyTVeWSgZz43uivfs0LJvzVWUhOWZ0q0d1Il+BHG2hRAbZPp
g49+feuXNtYVKXH7zdmEul56914BgqUP0kqGokzHe6jz7RskehTjLTuICZ10EuVfDYIv7piXGlvG
pPHO8NW5LMnAKTyr3eW2PE2DUV3qqKGnmcBm4X9mSGH41YEe/3a9ntuaHMyNkIERkvzGjqgUH118
HRhsEvMUYxC6daJmfjGKvAetSu7sxdJAz0IWijiUeb5Aax6B7tUyOOnFEa8q8rqHjOtE8hJAsw2b
MfRHzr5KGu6IAaemboV4rVsFCzshMRz/EaCoFU76AktZ085OIx8NXQKhAPFxnPU+ScSjHQGD4Gwb
Tj0qd+YbmLhCldhfhOIzV57VPM6quEsj+hQUe/l2iAsNZDxXeN97vVEmdGMb34cZO0xr5BQ/EQ93
xxjtUzLN5jHpe/MaWcu8wwJNJn3+SiBatWXck22MzMPygnZ9L5QiMmnS47lysWQzWZg2JWYjjMco
2jGw4g9CfscRpVFwrr0i1PbpxghiecipkTd0h9FHJgMzL2aK9omdO5skF1TmqP9WOckw+lseQzn6
nMCrthmQhy0Z3vZBdSyY3IWxUm/UJhtRd37NAAMjde3gFlYz+euhaWfN/UK8xQqqtNqbebacE3lT
xdESKViGmq+LZ8y1mYeyBT2vd/YIwxtxbxsufcJax8yqz2pw4g8Zjpkvnt/NH8SgxnMZBMMpH9jQ
ImRzbhXjDSxIOSzxyBxOmujEe2POaYmKmXyfkPiazsIxJf2l3VqtxyTajAmiN5bpxRnMai9WQK3J
hGpH+pmzyWZiAVFcpgfLa6vblPAGUNegst2aX2aM+JttCk/xLBvsrl6t54PhQVxpV6N4lAHWG3o1
1hdzjott1FAULANedLU6xRu7DLZpzJPjO7oIdhgszwGIAO9Ynf2VRjOiN2XQYoID6M3uPaldzr3N
F/Uyp2art3mEpjU0yQP7ykqPFWthQh7OMvU5IehlT0/tgw3qK9auPlJMc4V21k1yD76A6mR1ypOz
vfbyEvZDxGSzDbUFJnIiz/paxA7IFtZs29xcxm1qUBcaLsvgIgc+MTqwB5uVTFL3OLhb4NdfFgPn
d5GhWs8Ub7JtKL88Ov/zQnbncZ5FcxEJJDh/pU7gigLT5gnoNVnN2kYqzPwM5JN7QgrHrasF0vQV
Zum4Tny/+E3EyNFZVrSbLLr3WA2hDijBK8HxZx6GoectGR6U0V7AutsQf+XuhEzce2ulIbJAhFTc
2zCR8PVtpM/cm1oFCEHEloc6Up0Hj/vVEkAuqYGHdyk6152o7faczQVMMGob+2CZZXsAAOTekEVj
XGd+ABpK8qDwovl4xdw5cT+hm0U7AOegv4KY49/IY7wqE2Gy8hPrA3qemy4HQOcTsApp1AZhTb0o
btzJxFHMoWApLS6DaJmLER+JCBjw2FBkyb4WUYLtRj8D+7c3Y9+nIWFcLnIL80FFlRyYysbQd2Du
JQcuv59/ZsrXJrfsXNqBu5lgCNTkeg573NysE9GP30pCjBpO1rlDRccaJLkQQziVy+n74/3/5GN/
Kx+jO/ihEvoX8rEOUZdKf+xYbQZJ/KH/VY9hd5GOv7qXbarQP9pV6f4Gu8omH2ntRv8hGjN/81hg
equYayUtr9rSfziXvd9ME1ucz28wafwC5z9pVMk/+bleM+lSbeS9dL0M0mmyf6nqleVlrcYec15c
k7VIUUAw60Mnw6QckskzfORs9S+G69bXtJmryyrzCpEBm2AHpM52FvftU9bnPN2UPeX3OFMwm3hG
hYQEI8kkU3HuK00pOKS4DNxgCihRIIcxtcxZTvFlS26GYqxvze/pO2DHb5tE5Q9+LYJDacrksGaF
Hpy8YNkUlwaIKmhFhyVN1Ak9m0d3uM4Gly4xNkLPqK3KEcLQXNje+1TbNVlwpZ0hxozijUj0cMiM
dd4N8fFat44zhqkxTidtvuXkEb+y0A7ullxEIkQY1LP2wLU4ImLb4/r07kfSgmNQwZzSlEkkK7Ox
dajpbOMzyt32m9+k8l5kFUaqqFRf48mOWqg+jfWQJo1e6RPq6nTOeMYDRKk259kMMTmzsXPx4M1c
vFvoZAQbwDn2LrFZxTddsxifKy9WJDzgZroYS1ud5rT9MMipBcBle4c8CYaXpOn7J2xUMF0gMKs3
+K3xB2ZZuUS7xKbE87A5IsKQS6iD6sSO1kf5ZabqlLhyjQ2yLfXaztOI49YZ33tYqbjSVfFGeG9/
pFEhZs5J08+LqYvb1FT3xhK751z1zVlFy3IDC3jY8JDq9j6cX5u6KWXHZc7axrthx/kH9rVIQbhK
mr+tNLq93ZGmMFt+tFHYunijFJ9hZ0X61sJ+AY3QTA5TS2FfV07yniTXJGfb2RCuNIMm3gGOzixW
2K7ZoPYQOdARbkDEVo6+IwduzV6mHCbTzhqohha6piJGXrYh3inZFovgMePKafyWIm1h4TEJkPxV
0S2HJkuqh9TD9eWwxLqNVb1sYSTp0FZBedf0eLhtxJMz8R8jDRaKEKarbt3E7yJ/sQH3E8v01k6j
A1GicdlW0exgZzXL40IarL9lVcH2IKisy1K68jGOZoKOAmMHgpKV9DxsPeVeCNobPsN8yk+mQviA
VdsgH62jOHGo728wsHjdPpN99SLrLPoA2Tc2zmjK2mwnK9/6goKl0yGhfZoYZoy8u2HOrY+9LCJW
ETjtHi3iOT7xjLc3shmt1xyZAouWuZ9X+ngRHKGHUbWrQNbH1KY3kaWA74+tNUlDHVninRjM5KbF
vffGmsoEXedw0258tRTHhmikTxkzurvcpQJmGJLLZxISalQnyCRX6hCP4y3m7RpjbFW+unEiXxCt
vRnmSKBgowRBid781W0U4swOw1+1i4Ko+pDFDMbxIGfMg1FzqI+9z2ISC1RGClVU9/CYB9Si9Hjy
doWzbplYP6LOxo8OtLXfMTvGtRsoZxcUzUJ8p++Fy6A7xA5NunUSonWWsQe8V1v+2TW7NfM1QZCj
0GQdaq051lji+xuYuBQskJmu9mC4hzo182lryD5ydo6vzI92nuCPJp2LFaPZ0J9VpGYdyHEsTvEM
eRgZhy4IhhDYlYKUtgHmevYeYmgLUthCo8WJFukTqSsIpgJjbD4N/twoNJRBd2xNGeMGMufu3sEZ
97l2fWRqHT3uw9ySoBfFEiFBhhccI4TjDHsDWPYnj5SYr2Tzjh9np7LuRJdGZNGNBORSF80q2shI
tPfJLKN8C1QHFXoyRif6KAKNLfN/2DuT5biRbNv+y5sjDXC0PniT6CPYhkiRlCYwUqLQ94726++C
Km+ZGIxLvqw3vWaZGlQp6QTgcLifs/fa5V2QNOUKVHKPRImMyiwls9bJ3YNVjiDT8zw9SuicHI4i
f0+MdLAmPa/aDnp2HxB+vQVu7y9mmBEdd+L73IWWjDlyu85ZV/ow/ZzMbsCEzx59VZhthtIqxICV
6l58gwo/7doLK6UcoJAY9mX0CL2OrtyIgz7Rn7wxQaGFvMA0lILkODbxDXmN2kLI2LkxYvzX1Fzq
Lw5w8C/464JblsVhC5Rx2ndB/0B3Jf9SUfL60hIVxFknwojfw6sC/olcdZG7OX0YALAPXu7M/aue
18qLyvxWb4fsVrrYqwB2zjXBxLqWATJAzm+Id9hEsmzzycM0MEbX+K1aZDQuvkSzybLrWOr8uk6i
YcZOaR02qVbyqkukEkbdOJeVwa+PsFRc2Xbu03uclH9nebWzj6OEpMyWVjd2DHo65qSRCqoFbbYl
Orq4HPHfX0vQq3doJd19wIX/QFI27fuxtrdAn0Ge+dX0PbFi8vEmrCq7wEjxG1ojQgAUx2zcQUsn
qBa6VRsZ04VQk7snPJbGfR/fVmlbL2zqzzd+geSYRTaBujP5s95OIAcsggJOlwV322uLW3axRB5w
P+/rYjAuYUjVO5YLdxuDv+Io03W0YUWPKJzA0Z++Al+Fr5aOdl0NJePoCqovesojPvl+K0cp9x3Q
hYfaxwjcGcAq5gxq7J1tQaxV6aKAa3oYSouJGMoVsvOQHqwpq2Nv6hni39iEPy7n/GKbo2tcpdYN
/VGireBE7Bs+jLASRH8NoOWHXmAANBpTEHDfkFQArz78rvd+AqGcc2puhiSERh1LDdMv5CNtpSZh
N5QBN1EXJ7do+PrvIKH6VaIM55soIg+/N2HuKpwXTVz6ItpOfW9P65paZHGXj/IpEgQurbsQlsxF
1VStsdTZ1YfLLuvlt0jzkzv6D0116+AHJ+LXlVQIJsdJ4Ori1CLb2UGFgOzJyHWSOBW0rVlpzp0v
xDTe1VWwIoEKVpwZOu4G1oW7DPPc8Zdx0B8nSvcxR6O0yeBmaeGTXZp29CwcXvHlKBLdXtdUFAME
ZRyaJ+fKMIahQ6EbJJHeHpiyokbP2EGcaJ4rf/rG3nd4RHCc/4i7QTxI1Oz3GLLLA1iW+yp3xzX0
0WzvVk25dNsuW7rF8MVJp28sgL9guz7Hyvnmtn37ghGJHYQFFH3R2O03yiHxjgNfektqwppUHO2S
hwPgo4Y8mSeq+mVOdpcTqlXhHerRkUWIp6J0V5MCeTTtPhmXiNCoT5SEPAX3ntPWa4Aa0zGc2O+g
nOztTFv87xHq/6XnN7fWqBX/zyyoK5xcr3+en/7+L/4+PznOX4BebRr5wnbwRUraBf/d8TP+og/l
WhJMrGu8OUe5f5Fd4gqPlDXx+yT173MU5hsdxyAwRvBPHKjkP2r4vesicIYzdX7O3Itz6Mm9rXqP
kkYg2bXTjo0WYBR7vOKz9cfdONNxez8Ebr25OUljkS6mcTKE38P8CQQ4wo6zCWFSHBEIunW4pf++
5//BKPNv8Uf5vvaBGdm0JXZA4RrtezG8qs/idj67kFP7YVRYedExRDsdXf1I+GU1vXx8FSAz3nWr
PANDH4dbjsoWXqmT2zV/SeNg9tURrFX/KFwH1SFgeZJb5lgU209SFMfYOfSUKhKaCb6HjTms0RUY
23Ho+m1EJ+JBhJwTSCRs4hUgi6Ows85ehd3QX0rON0TcUoExFQo+zhj+XaQLUkDdrI2xBCHydIGW
XwC/dMF9lN9hMRAr7TVr0F4dPVswuhyIQNtKIgBJRw6v0hKvd1K1xcKJasQHdRvvQz11LxAkOt+0
zKXLG1KeutIrzblIg3RcTkj/16FmdxcqyFq6ATMtfmqT9rKVSAQ5uqWrsKSLAFXihyMy9+BHRBWT
MNmtGnciSEw0l2Rjqq9DPlrH3m+Nrda66bqg+L23iMddpK1hbZqEnYaLwISgygSStomPaRBD98V0
FT8k8dQl0o9xXcAqJOl+bAzSfGlMFchByJBvwyOV1P6HVNl47KBBNkuHFDtkfjHjRdNrz+fniSNy
Ha8yYClfnZ4QqlU/Ga91PWNL7cZSv7SK3sGS8Fv1IEXkhZvBUdax63R+0HyDbcu4KkbgxAhZs3KJ
8NYhZM9Xl6njmwoASJCtffIoyiW/X7KUNmySNo216ziwXlWD1LIf1ewyo5A8iVeZS/vbIOxgCbg5
elLJEO91UL4JzYHK2Oa99TqpopaLsAd2HbOLJUW45CHYYIYfWp2fB8WrXMaIQw6ZtJuHSOPoQI3W
vci8Nrwqs95fm3ZtbFsSlY59KuI9ucjdStYY9HrhkUANPALfK4d3tuejv/Y4TsXLiTyEgz1aYjcZ
DgOIyUFuFBMPmdHhoozQ3SXF1N7hVucv17JhYngR26tgJMA09ZMDzVBrYWlFi51cWjce8eAIkE1g
zVldipVg7bxWvYxpfAknQyJURRVaGfhyVGx94wsAr+A4BnPthwL6QDIAIGy0TURyBIG+Nazaf0F2
RkLlAI/xWvQSDRZQPJJsLSNvF7HvWzdjWIsVOihnia7MOnC+qS4r6BFfDChNe0eWzq2PqXsLrdW8
dY0suOwt+8HPKjS1btj0y8Hu9F0bVo7g2A8RpUWePSwpQPsvapjPV2VfqIWptdq2IADmFxwU75cW
+GrZaA3nGNcApSJ1sBRtBcSaA4C+1sAiLWARzPfD1xNnZUwD1r+GO9l0Q7omt0QHCWuMuwyd3hy0
bN3rQzKt/RHdB4PZxtYDU7tF1dg/ecLvvud0jo5UnYnaikTqrKx2iLD+Rp2J5cvwfhhJow4VSJDr
1hz6ZyriOaLDQN4MxmTep1KNyaJpqBAMlWETWQr8y8RevwnK2ruNozp/porW0xqGoDdgDLvG5e5c
ogUmqauS9kVSkmprVHa35Kjm3JWjSQtwGqddReObbFWCgBJOnfPilQpfHetJd0H1QhPhkE2RfgVL
AoWl3+vsxxwF8jktwruq7uKfNnzgndGxCCVa1myZGvZqQLCDGrRstuyggmzVlBHna5s0jlYnGTWl
7xyTjFqF95PIfMIvu5SfafshXixJNQgg6USqbRfcC8AMhxGq+YUdi3GZ2uSELQkW0+MFIDm599gx
bIo4dkiHCuTebmSxUc6ArUUPtC1gi4gEcgfk0xLuBsYzjltrfOv1Xqt1XA5ogceND3puTeoqKC2S
bOSy8xX3YSgmoD+ETt7mRDS99JWi+Fh0CRkHc6IkGUJLxSrwPYok6Sud6+6UiLtXV8+nDTJf+wIu
eb7tiwhJpqfF5PJSUXhRbk5GQyoj/1cj2/QB+lh/Iw0il3//dZGDTM5C1GrjEKCenLCe3PQEQiKL
GXGyeUkxrpnDE3cXNJZl4Mpc/B4ymkpC20H1oUEeBR59M1VzRVM1jy5q8lVnh/xVqzY1lMBAqfMy
iJfEu4ovVj7432IrLB66KOPwKNt8i2XHX0cTPOYYwOuyp96w1Ic2OdAce4bHr/YoUrxkEbSxvfL8
hCMUfGMWz7q7lrRmw0WOUp0mvYyApAzdlaHNzobRKIYdNkROmF5J/6nGgkHT1OuyQ9wYQwLdySH8
lKCDCd/s7LzTCeDcyShx7oyh0Z8UiaXHyGp4dGXmRUu79PKt28+CCEwIDMuhGBLvRPOO9ksHeKjS
7svI6XtY9jx6z5w4ArlmvW9TM/wpDf52ksbOXVY79oVvFHIbOE2zwnvSzW+/5m3ZjWLEKbXkoad+
uc3zyrmTlaOtbavmDKlUvg0SfCj1/LFrIL8RbuUOt73jamvT6CTA7Iaoct8Zbs16tJ4NJAvrvGSC
O76VUHT3o6WrW2qdWXr+GvMNJ+ZDb+7x4E0PTKTgFuJNcKPiVtJUpj7oWA3muLrMt15tOk+KDSkK
dEhwlynJBiOSzVxuha+RkUdR/jhpevfa5b72FQO0v5yUomYK/+jv55Sowf816vyyg2X2G92CmGhH
qXYf+AmLjJmMh5h0eqIShuhb3jbeURbdsNH01n6k2G49dmRFP5I7Pl7zpXI2SCq11Ujsy0orrXDn
+njIpkCrvxQh9A1Rc+7VEnO4/n3XAZaFqKg9DsQJCL88L/jwNfEFpFAD6TiVhrydgK4zETeDXegX
SJHzdS5jtc9GZa5LEOnLodYtXmJXjodWjOmN7xnB3oBQkix/z2U4QtNRahbOPk4oF5MXDddkjvnr
LHWJObJUV2EszpMbHZ7y3hkH50n6frdVvm7ZC2o8YqUDLX/opwqgcUOYnFE1klQcaWZLfUxClkDD
+AJa86VOxuGaRWHcg6TOb6iETivyd9pgMTbl+KAPQEUX+dTHWHtGyuQGYItUIm5uIWrdmEmobeiY
JjiAM/sC1c5wa2DcwitTDjdoHfh0o7VXW7cqNHMxTJlLX9kg23DhwYtf823q9rIO6ET6VlNe9Qp4
/JLKVXHfFkO+aVlw2APlbnMBhUfdVAHA7rolryYg4+Nq7A1O5P5vLbKhUYRMcu2+0XXw+V4GEx6v
Eey6jmWDNGJeTfiHc7BzhBXP65A24ufNt8rI0we9ZTplJU1ihFTGC6KI8crKqmZl9b3+MkpPtAtI
NiYeqAbjUsOLGaGcOkxDPx3rxHUPTm+Naw/9394bRVfC5OpKzEkSACZCiIKVLm/M6ajjqw2hSyLa
IJTWGe4xPFJuk37YXVK5iJc+f/U2No0cB+FU+TsqpNY20s0JTKAP5Q/g43xFN26IGH+SdkgAUSTo
G0TZHa2Eel2gRlxPZahtyQems0SdVHwf89kcLvLqzuzMEdBupF0EfnfblqNLM6CimB9rr16lXBom
VBBbfHBpPPqXXAZBSzohOYRgNPXG8+p+XZAhsPUBwWKE9tWFRd+5RRuku2t2iOGhnOxsqUKwu2VU
LJPGyX64ufajmeybgf7JRgxkbbFvq/Ykx5FwP0X3fRFCMgAvs2O1QtWtzdJFK18FdKQ2MvGeCL6p
lyqelSGkwPkrD8bhIjFrtdI9pe1zu7TWqUvhHFsXxs1Fi0CPFTu/Gkr/qszDYJl0AULOKC2I0Da7
djuRgP49aDt7lwwGcV9QT7s1ySXFXQnVATddoFcAJkR4EcZOeZvnSfkE/mZW8o/4hbWy/VF2rnPn
GrU1rFKMjvu2G6eDiCSue/zZOy2kk0CMSmXdUv+cbon+qO9IqEvWXda643IgwGHlUANbD7APlj6O
+y3FxHiDuZYjuZ5GB6LX6eEYCq9bPWUXBo643ZSktqxXPXCxvtx4CMqTiyZ/YXtvfBvwKl8ZslUo
YoRdHLsqpo9DQ7G/9aex2KsxlDQTw2ajvJZXMctoRM3Z2BCHap7iavDtFyu0cDmRFTfeWFiXj7mt
ik0LweybU7O/otQaiuvRk+pbkobuAXB//ki2F2KfKm/NB33+QjpGhiifYiChXnl7EUaedRVmDcBE
ZdoQp6v+kNpBd9GjkvmhaN2iujF4uEWr/NvOLbOfWePqkDgMmKFNXJB97ZfuwUgEYhsV2nRrOWCj
u8qxgkSN1a7JVre+mrmbrRPfNhLqm114XWjja9K53pMoXNI55eQRxktSpd2k8TLusnHBHm/iUxhm
YbtotYFsAYrNF4S8x7u4RH5REuTD4+Vrexg5VRCNaRINZxAJRpNz1UTZvZZGT0Ou4HGwyi8o3IBE
Qt62SIzysTZjc5WgAiYyzXKRzoCDoOwoneweSB7apSkV+7r22Uqtgwzuprm0ktJrSa1pyC3dcVxy
tNdRpS3w69re02DyHiiW5wvOnd6WUwxgCy3yv6ampiigu+ktW8X4eTDM4mtcJdVT2ZaDuy01ezQW
ZNhHyRZop4/vgDRODlMqP8Ic73O8VdHwPakdAQC67jFsi/Y16D0ImJR3LoGM5RcmO9sfealj0PDd
ZuVoyfVU4GNaNKaWblVCFl3Po7ok0rMHUleV6hp0WnBN3R/fjQVVYk1mR3VFHdZfNnUsgF+4P1UO
0a7lm0YOq0tmgOmr6SCLpr1NdIoMVpCGD0PdmHy4KH6TcUkceWkWL6YGNz9u+u/WONwBrWqsjetg
zdHy3qBGP7Gyl5pJ+blN76ibE2gbhngzbZ0iMSiWZuOErb6Zuq7FqBJaO80rrG1IcflSJM7I4lK3
9A7guO3iWAQveO+RYLESLmxTCzZeMLj3HHX4niAZ/+5nrk5rUD5ag9Vf6KUhtvwUgemyUndWZJEb
5NU3HU7glwCAx6ZLegq7jTnGV1JOCPxQ6NBZ87wtrq+hpr7CTTF999HtQus+6op6E7cRL2yNcwoe
RAcH2ZEbmzaeMkNxyxnkgQU5uRnKyaFIjTBI9coBFpP7z8C6J9qPvUeoOigHPF0TqXAapxhBa2M3
0CIgXqnPv0CsCtjhYgTPMrUnAjk7+pHm3LrAclZO7MCWCzvzlxFQVS+A/K3rNgoOfo5rHMBGeJna
iX1nlbHMg+U4+Vr7DWE85uCk2WYst+uuNMsV2Qn6kQBXZ5f2yEwRDhfgpM30TrHizr5ENFkkDW7r
tKVZNOHCdHXnYM4pc6qvv4d0incx2A/iSdRwYCHVdpkpu0u2cu6Bgnpw3QRVwv63yH+1sEYwhKry
xaxi0js8RXzYIqjC5KXQ41i/MMrWv/BIvl1RLSHIOmjEfQuLA38jfjZJR7sO8LwBhBgWZl2U9qbK
B0SOXljL6xyF5X2eEZWa2aPchlEze/Vkdu+IBj6Rahf6xFalrsz6gJTth2tzasDPSCKNbXNIqrpx
MRlJvIfXaBD0Zuw0IeID77/95GbOQwbGF0wNqk92hemKcsePRkTtqqBPhu+R7+vY9zts+s8uR5Ah
ni7BSmONTAkzdikTaa1n/LBk2l9YcHrXTmVSSEly6Pa+sesgH/0K0cHd2romjs0gf1WDpT0EvHpf
hXDrcGU3RRUtZD3MCWswY7TcLra6HFBJRlW+ctQcDQqN5/rjQuj7KqhAQm/PVDMcAjSz35ZznSEV
eQdCe9cjIVt0GsW4qCyYk9WW83j2CUnxXWXXm0f7jbNC5PQuud0d7IF9kltDaCAJVm/4I8oAPKdB
ma4+vrBzQwHAcqVnC3zup9RIHbQm5UeDCwu94H6ILT4ZcWdc6apL/tWx+R9tNqd8OI+rMoSLN2Cm
db3LGTQSGu2pyVCEUreXSarQkOMGXfpMXrTgQ7YtOibXP78+YSD8og5ni3d5gTZoVKEVNPdAoRO2
YvGHgwZhwZnU+uT65FsFmDVfHy/0DFyCaWadmmASFv+pLLV6B7ICf2jq01XTKi8mQJKKZkr547Yc
DSqI6RRetUSyfTL+XIl/6xhgfLhqFhq4uUdzUqknC6MMUes2Oy/TKMDnXKBT9V8/vp8nMrffFwnb
E12mPveKTvGQZDqoUUnk8EpRunX7kF1E4Jr+dSrQ206jGBZdS05HUbNJ/njoc/PHRPUn8F8Z8h1K
E+D7YATCrOciybimmQr+N54Lwa6mwws2A3ZgI+Ht64+HPffqY2dhb86TFXh33r76ZkNuKDDHeofa
ID0YWfcViDpdfodZK13m78fDnXshTdYY3cJZh0levB0uqCvdIKOL4YA23qNDgiFNmnPlu/onq4zx
3mKCG0jaAgsNwBwe6NuhJNqnfz1LZ2r7H83vuTn67c9BMTe1JjWuKCnrW8eb9GfQwRSTekrxH1/u
uUmL+NLB+GYKrD0nsklMYWrqA72m+R5gzGgLqvkBS+zHo5y7qTzCuX2FwU/8bnL90Y2zBt9qrYyl
5/cqANyCVoQcB6RWWCs+HurcBVlArLBFUpUnyebtTU0GcK8jCIpd31fkeffFd8crvv//jXHyNYps
JQAaMEcMoa4mwB+Wlx0/HuLs5GD+GTwcpof7bnLI2OtroQDOsne9ClpdHESBGWqC2v8UaqwwVd5h
/69ps5Tg11GNmZ+taO9fPfQdNi0U3j+8hae9R8suW1MrZIWkBlOXKpSz7I2kuky1uNonpcxXH1/0
+2c360k8KdlHCVixJ+8enDfdG1GN7rJ8YIPijEc06u4nW4n3cxHfhAfcktIusMtZ2vxnZ1gGhprq
JIV4r4LZ9V2Ayym7S3iO0SdT8cxIXMQcSYtjDivvyTSRTRSh2/GKHUtbzqaluUBxd1/W8cPHt+3M
YzJwf+rYfefdEZbfN1fklFliytotyE0EkZc+Qw9exkkO/9o/fDySeP+NBQT4x1AnywU1KsfHkFvs
WhwbKyu3IMD3YPsW2ESRWnX59HW02Y/Z9D/qVWVR3dfryv+GCldb46AgZJ7u71Y0lNGy2qQAnkHa
PdheXB4UnCgS68Ppyk85B1pVbhJaRLeIc5Vap0LFCjlOOlz3RUsFm3jtdEmZjVB6J5o+uVAL3/XJ
x5wvOH09nRcAF+As+fhzlpAtpJkSGdYOPbZ6lFmuXxud92V0nOg5m2YM3pxeXqf+t5qYmI2bwBsA
GbN3sPFE4J+WRgXlSrRfM5+DEdaYZV5kX8oeUbZPYSkrkopIqp56YwSnxa8RORJUCTUd64l70GKt
XWLjtXb0tsmvU57AzZTEK0p47mVioWWIE4kVifV6JQPwM24AC4wrlNwtoXFunBr9hfSD/JOP1pm5
JiQ6BBQsmKWEezLX/KyD8lmP3JdYay47Q5p7nvqwC+I6JrzAN/vdx1Pu/YbHBNln4ayRGAjk6Yan
Kiz4Z2Qbw2lT1p56a7au0JBfOmaptr4XqMuQ0uu9Fcng4uORz7y+7OZ0xxFocd6fOepg7LSwdfId
Za7xqXN643tFv+ceEHX8+vFQZy4SgQerEbUO/j3dOtIX5bw5tvku62q6Ip1BE49OULPS4rzeO00S
ecuGBvu46AVF+48HP3Od7KtMLNc2JwN0Jm+nuosjiLJTnu8I74TQ3uf3wRAg9Yhh1P7TkbAo8z5B
muJ4Zc/pd3++VNSAmqAw4nQnPO9xHAntFB7BCXVqmv94mrLdQDCFMIrTh+6cXFPZFEUbdC3sLIPU
6smh8GrGN6gTnQ2Fp5///LLgN7C/gWKAnOPkixJEaQkzHlAXshpzp+EuKegh0tNpgA03n9zD9y+g
pZtsbdga2DS0Tz9fRLpirm4zrkyz7kNTe6wm72c8mPdB73yyB5nf5bcHGobiWOpwaaz59sl1EREb
jbmGEIOI8rVJrVQS1rdwU+BBU96BKkHe+/GdPD+iZCuKaJWX7vTzYpWuB+Yx2VVGd0hk+VyMxr1Z
J3gBATUswlZ8wpB/P/exDOm6+XvXwYgnM9JuOHcooJk7rW0PWOt2lpXcRI7+yTDvNzbzMBwNTehJ
3Mz5//9j/9t5+hBF/GjwVEK719yc8MOBL+LHd+/9KsIohs5mwxO6w77x7ShQFoc8jg0A1SYVLSo9
yzRuf7m5c4wrHImtNy3NsfhklRTvv5SMysLh2ngRWC1PRvWzSUmOfclO2iNVcJJi+NaBt79Cmqut
p5wmdgOASSzgo5LqAuAHTHGju1s1VME+pY+8IWr7noCd6otskwSkUcnmYN4WVHAML5DFOV+l6J1d
oBr7k9/+7IPxCMEjexPvxOmDQZIQpnQ2cHr0tGTjUcYHbaDO+fGDOTvL0FVSUpLCfbflzKyKz0hQ
kOmg3BSfa7fTE+Pec9Vnu5YzLyxxCOxtWYdg4p48Cpsg+rzEjr8j19lEyOKH+8HRh83HV3NuBYJJ
QxnO41DOvXs7zaZYFwOK/QTxUAOd1J1NJ3ar1k2TvnSx9c930ZwZkYnyybBgMpyeUD0VOR2Cq4Sz
o/9zvneE5hyz2n/8+KrOvTxA5x28g9RvxOk0HpoEUlTBy5NGtnebjAYtNt/+SbOl2NSB7f3o0zLe
Uy1sPvlUnVvzUMRa7KuhN7479FA6JRbV6pJdEIgblWvPUxxsyvihBErNcv3JaOcmPMcewWSfPZen
dzPlGl2nbBKsTWWyxXrmHnsRa6uPb+bv6I3TTwc30RV8jkxkzifrqmzFAL61SnYeyaEPUagXeHcQ
0fmx2aX05tz+KwDKAmeb6m6qMU9g+rnmNvTQdE5j6dBYjktM8Vg30t5Dj9ESW/7Jx8Y4e+ddTti8
mSZm1pPXpfYb3QbEwddmsGgTqOrZULJYoiprIOd4j+1AdYIQLJoYOdhTjOrNHhvE9xBFx0TgwKEE
k7mniiQXzgjAWIZcx8c38sy7Rk+bLSgMJoqLpx/E1OV3iAa221D9f5aToTY6fq3Cx6NUjM8fj3Xm
dhi/Ncb2XKhl1/32vRbGiGHXU2ztfeOnTsEBirz+3IzYk1yZx2tK5eqTHcaZlw73L/5gRtO5yJNp
0tXpSLRlweXF9lMYBdpSoNqhj1FPC1OM1deq7kndMvJu98+vFWMykY7sbMABnTx6S5PIDb0GSyD6
0MqBiOzU6ZFqfLAgReph9LBmfDziuSfJlo0yAH5qyVJ2cncduo2NVRU7TYeljZcTVQKZCse+ktku
czhIfzzemW8OF8geyuTDxmbx5NZmJJSGcGGK3dAFdC4wm630qqhWJorY/2QoqUsyltgweqcf0dK1
IpXlHNEMWeS3dlph8HKVcxG1hvHJ8nVujpq8ULMPYa70n8zRDkkcbqyKs0rW3rdh8QpK6D5teH5R
UB0JZFD/+HDEAobpQuCBp31y+gIaA7020Uz5DjsNGj+3/1K39aqkDvDJQGcWZkrqum2aVJ6xcczP
848tYjn1KMB8joBpYD+SiLv1pur+kylh8jNOVuU3Y5zMCWxGYDQtxkDQbywwQZeHBjPYF9E6/sJP
sclGgd4v7L4GQ+zEwdeCKCXEQvRqWw9gYg/YZl3nEZ1eIiSI5DCMNdzXFGaXqg+TZYVHIYNhmY+d
/w3CSL7NGsRZnG6h93cBJkzbo0mhD8OtbYATWcS0779MMkNslRsNXKWM+EK9q3zJAWoIbuJUZ3dY
YGPLk6i+CQc33GIoHPepjUSzM8PsqgNxToaeJP4qaZbc4QRuPnXTRYhQcIc4EXBOP5Vrvw1txMJJ
f1lYELL7CFLTx7f33NzkK+4azBOTPsXJ3HQwuKnRYW4iE36uBvWM6+3GMrUNSXxrX+uL/+C1Y8/N
Zo/yPQ2hk/EAjeaVGYz5TlXhXHO67kWy71X+yeb1fcnPolZKY4u9CWU6eTKMNSShWQ8y3yEiP5bl
nCTaez+q5CtN6CsEKbjyxfegzj85Mpnnx6VKyx3lcH26IZNlVmVlb1MTKcbpKRwwGWJ31o4YXfR0
jWaGM05lZ/5aJV21SiEH0tzOWcgr0e1tVP523Gt7U28xpRImtPQRhjLhyi39TjrYMn6xCTpd9ANS
wARKy0ria6T24k6rwPDvoA41S2+yK3iysUX8wFQG65jfZ6XS8hXPh3EbeynmxKGvNji6+N8z0gzD
RsVr0sfFQ2Xanz2Kc2u6g7MYzgZlBtOYb9kfa0SkN3aWJ12+09Uz2OQZXK1vEwNA8scz+dxa9Mc4
pxujruyytJAkFHg2fAhC0dsl7Mf1x4Oc+yA6JvgPmzwpw4H/8eZi9EqUcCvqfEfTyVuONlksungs
khBNfTN+Yjo7Oxj1Ss4sEnfb6bbXqVmM8pR3RQudjJPotO2scoMCFC014JqPr+zcQuBQ9udrgWXv
3eYXupPpxKioYC3XR9G4zpJs60dQvq8qQrMQOp/cSePcvJh73hxgkRC4p32aqQGw51ns0+IhDXF5
CePgTXW/F9TiV4WphTurrNSSlBXzS6T74Y5E5GYbFBFZMYGXbCToh68uliDsGT7Rd5/cj7O/Hgsi
ZSTqt+8AiP3gNxoYgWzXV+WrKYOHUHR3qYmO5OP7fnYcOIsYXRBtvNscNJ02hiV6vB0n0ZJqjnrO
R61fwbv55EN6bttKcQrRhj7/4Z68hyZmZ3Itpmyn8IyEDRLXPj/WhX2IPeMmLar7LJWfFCrOTeA/
hjzdsMYTwSOFDXoDyMs2aItXSf5G4DuHuug+OXOY5+YvJ1KaZGwfOQufbI5V78ECHNyMZUaM31VY
/upJmoD6ZHhLyrfBUis1uAmsyOsIMvo20IxZmVkj+iO54xEnfvjoV/AdWoFjAVcbPqNQ1XdE3UNG
zwHiZX7jbQa39x48m1Vz4QD5XoBSGUhAm0ubhfil9wI7C0E2Q6lDXm6vkeKUmM2L18jr+kU2mtG6
zUZxVyK65mMv7E9m07m7IGenLiUO5u1pAzZNy6bJ8SfMsJM9MbvGQunWo13aF9RMH1UEyv/j6Xvu
Ec/OLIQyLsXW09texkYwVmyGdlElNXRxbU0qHKfflUnUG1nmsyb94xHfRXuCWkUxg3Fd8LpwzDx5
0oFGpAGBwtnOySa5DPvWubNCA/yNOdoXwMfTh99guNhCOfnbLuCFKn3I2kmtCfCRWw1+RPjJbThz
39lszBZoiTHw3ZFXOqOXEWqS7hJJznMIJ/QqD9k2jnHRPMbwdnfoIl8+uRFnipioEqj6zKs2WFPx
9mMUDPYEJ503upl8pKwmuSwIUs1N49dzkoxDesIMwkztdC2DOlyO9GRwXljG6uNfxDyzhs2+8Bn6
zDHHOi3v60gjnExFGb7l2KQ1MvsaIjOdjmirc/uCO+PuVYwaGYsVcWApRWRDy+ijRgSM3PZmr2/G
0defQouNN6gL/YltcU6SBVMKx1SyQdRnb5Hkv46IsVmyu7XlxOEarbC1qolx24VO5a6HsHVXXnAh
isS8S8x8uOG1xYRGOvf0GHqtPKS6+01vx+STg/m566cDhgfdnTv0p4Ujym1x2iiT60+T4S5ElrYb
HNKHIkMLNx/f63NDIbxGa4Abnc/GyQaEplNVZfNnCXpNuCorb3bzDWVykGEaPH481u/ndnL04lgw
68MoYtJBPTn+55qTtn0WcTjogGQuFA1jzF4TrEkfZOIqJxfwwgBKeasGgB1CaMFRKBJRLDMtt2Wu
1/vfv9D/EvA+JeChL/nj2b0n4MFrf84pnf2LAL//+X//D1XZ+b/5G+BAPe4vncWCicNHwYDZ/m+A
A1WWv0An0E8C2E4pbYaN/zcJT4K7o+1JhRmSIxtQJsDfJDzL+sucY4wp/YKvY+di/BMSHkr8t6d8
HZo5my3+MekDUX08mdclkRbC98fwxi0hp5BykJEc0ofCXkIcTkYIp7zQZFQEYQxHxCyvApFqyxQK
/8/Gx+uycPFslktPn3mP4VQRT1Gwif0x1aSsZzmujYWVleNlAZI9fYwox1wWzaT/jM1gkAsD/wEi
Z5rA48yw6swtavHiKxoRV+xx8XbdgQypur+qS+e/2Du37baNbIv+yvkBZKBwxytAUiRFURIly5Jf
MGQrwv0OFAr4+jOhxKed+HTS/Z6Hzuh0W6aIS9Wuvdeaq9oyNyKEcSZChdhOJ79phG+FYoyAms7a
ifWlSYOu8TC4ZdWCdH7uvsjRwOFK2MnBkgr76kzR9SvqOnITPtZt34vg7qJ8gHJrOUl6Q+E0YZQc
3b1G7+Yg6zIj9SCtFE4Y7crIRhC/hv95qhQNaA0Lbwjtef2tCFX7rGxoLuaIRn0k8jjxRYr+cRGd
EKSiiGjYjOCBSWbCjAnPUlQGAnoq/T5coNtQM3Dnucr6MkLOM1L7iCm0v+ubKXOuJ+Ha37gi83Xe
+1nUPdJTXg5DZ2Hgv3a7WOVwdkXQWJOjmqvOI8t6a7A63NT4JlKrWGNe6K5WO3L5SinCyUqSwdzT
L8aTrEg/bOToXi+o5wnJCkVPL1RtpyQfMwhN7GKKc7Ioc+FLrMz0Qx1UPBABvfyA6MZ1G6CwtvUi
mZxd+h5HNolSmnpDat9k7z7hYu/sM8Zkno2KY6l4cInq2sHrccHSNpAOn5upGKGVlejwpzjHdEvK
HReqyyP2zwIkRErcjolgKb+Hi9Zt9RQ7HsaA6Zaes4RdlWY8luQNbWZCp0MNeeHRy/J6izF/2S0p
tpWVtC/ShjxyZ7RSQrQKY5OuCGmcZ0N89DyoaiyhXO3QwCq31yudoJKC6uZA+drtwOP0r7XRFN8M
5LQmrrLeIR6oJfBj8CKPVCz2WqI9McQee3OA+WzGxTEDgSb2VjV+STJLDuFSW/bd2lG2sc01Mc0Q
S7+OM6vckQ+sXUkT05rLx90UiFYA7Ap1X9WDYFPOoatYInJJ5vCmMUConF+v0Y6ksxg9AU25Ux3k
pEPRG6IMntVQWCfHy5YjEC3iVXBvb/IRsBCWop2nk1U4FvHZSQBLbkbLOaEf7umc5NEXkE4+3bVF
AgU0rW2OK/I4Crf5lPXLGZKEfb8+2beR6PWNq5uY4lpxs2TwAGEuDbjOcTmsHlK812ajv9fMCm5r
O4+f4yZdrrvWoq0m82LfF+SgzKkTX2WZzK+itKex2Db9mzHRRGyczn+ILY2CH4b9ycvdp8XQbysz
I+mXDL9Tvkj7BN4LaCIuHgjpNaahDEMTiY6m8YKlAmXsOC81GeSFbl6oa0fsP735rrkeiWsDV2OX
Lxhrx6H4xpnYD7uUs8ZGG+fWD3LpWA+NOQHfMFxZf7O8OX4kDw6PSZ139lcCztKrigRf/o5GOxRe
YYQmpumgHWVxmHSyD3NFCq+XZdk2kpnamVXs7ZVN+3RqKiKuRockpMGO8U+745BeCz8ZH0EoEzbD
9XnsVXvPY00uoDGf/AnSp51H/h5mSoO93mzdo9dpqQ/srvDe8O0ld37hpZBy6uoNPqmP6xJyFaZx
5qTbubb0YNbFIXKyy1B23oFAbLXJebofhFY3ZSCm2dj7oxmB5yVeR8cyPSub0F3XbdNzVsCUqkfd
/IJ3kxNVMpKxPSHJ3cBctl9sb/I3pmiWSw38NLTcbvpMzhouITOrb4yiQdoiXfVNUxXRn4Y5vMdk
d4W53QISKJL+SlmG+WyQcXu7CGiiEh/l3YxdZCeKeLgzuq65piuqr2bJJQ97uPrtrq77eIvFRH/1
OP9sLARulwy8x0DKZ0IqdjZqAf7D+B3Qhr6vZOW+mFS5GhKfDk4hS06YDLN0Ai9Opk0FUvqAjFYL
XE86N0YLi5k30txZsTA+xa3f4POxk2MNp+Suxce0GVodjt/sJ/OveBuHB7rWbRa2RpRsetwTQOoI
j8Ax0TqBENI4LLAqxtAy2l/LkmBaoWpw9LZR3zA6BIputt1pqerpvsBKTLHs37SSCVdAom4SHUzc
cjeJLqB/g7v8UvTSeMxoXdy4jTc/6JMAd6I5iX+xfAXp1RvUoVZRaoGdtVYvZqrfdrLJP5d+3X6O
vaq7I+EremryKL0eFe6kZPKWT1hR5y0D2OwKrMEM3QNXos6BO9lYfNs6hMqnD4eqWDAox+74icQH
fYYx01cbLSUBjBNyDdkw0e/a3iW5ygVPeaxQog+Ehk0zRIu5zMO0E8YWt5zJdRymZ0u5dmBLsoTJ
ziVYmzjc5ShS4XxDHKNrYR1V6V08gLNzMt3/PC92v9ethY3eq+CyBn3cpzsHqdbJTZvmMXIlFGvN
7kifiiM4k3h91WlsscD1DQON32Yx/xTHf1McI7LwOI7/H2frp+L4UE9/qIx//4HfK2Nf/4Uzm8vB
lbQgTlvfydDOLw6WVBpKYGhQGq6yv+9VsfmLTbHqrcIohCQfZ7DvVbFOVYxI0EPxgaR5/anvQU53
vx2syID6t94nxA1/qooZaGPtd3A/Mc3jhL/Oxn7onc/lMLBapN5Rb0vSBjIYoFNu5BfFeOuNJFGI
kvAaMbNgQcboOUf52TTL7iXLnL6Batprd8SV68yHm1neQUmLnvLFiKzrNlXqWzKkWXyoW5PY5wjD
M9m5rFC7UUT+NlKF+zTbw3RPRwf4QDeXBbwApgdvkgiuk2xH7ylRddYFSwGZl9JDGDOLF8lggzkd
Et9KD9KWxTZLzHakWeazhFSl6bzRxSt+rXS4mAiWoXAqSWOqtS45PstlM8omeh9MFmDieW+IGEso
aqs0A0hotq9WFMvPKmY7g4pL2CQbXUxZaLdt0Cn3rnGkX27UbBJVYccKpGQniJ1kMXl3S027r6ts
ItlS4q1E1BYdHLR7ThBjCiScvDatk5EwbWSUvwjYSbSJXhmgMN10on5rQ/p8EVTrKjS90rvqEWK7
gHmd4mEWSXI72uPBrkdMjulUxFf0Db0j7gR5pdcImzYLCR7gZWIyZ5YqKVwq9QTfUy2McWF8XwmC
26zaf5uFrkBkeR2mcTi947Xjd+S8RjkZTVGere5KhzTsunYoF5V/3UH2ZWo0O1VAVKp3tubaT3cR
CqeLdEtcEHNC7omm918TLfKG0E8Zk4QWZftDW0zDkWMkK5uhuDh+AaNCa6riFiy0q7MdLRm6whmK
d2y78pkZFiRrHM7eNeEn+Hwx1lPaRLHrH5Gzcq6IoZNuCzqQt1hpuzAl0hq+rQN63KJ+wbRJDORx
yBBpBk6i4jtvaN57/paRru3SEokM6uiduruwAnOijciKvgzfqo5NZx9R2j5FSEsO0qza7QK7wzw0
lSNfOX95d8gh5KZuKnsHWoABcGa25g6oDBkeKhXT7TL0cfYEPyxSEjCLl9bFVizaANJDyPSCmi+5
Kw1/FsUbd9eYiO8ou5Rrq0A+oxrX2TXr9Kw7HBnOMSegTSkw868Mk5fJnhxoGev27PEZUU8OXrE8
WL0CX16ZAjQtGy/DyIrYbA04eYDkkd40h/XjPFj0t8q85PWGDDGD/GioSQJwc9StPttYrzdl2A4i
2mVJPhPzQq5Fqnz6bLFZbgiTuDYGX9zUOs5WRQ4uh30cybp9Whriqme907d0vec9wFCu+6gURZa0
wLZXHtD4wKpaHcR8PTubvh/N0ARDuEuzZTgaZYcvgHH3wVT+dBpNQquntsyvWnscSfIrl/ba6dvx
yHG0vMyisqogrR37ysmq4aL5/f2S8GLmxDotnvlJaCwDhZe/eV1tbTKH5I06zfpHbTSKczEBpOsr
CKOpssVDZ+WsWl5JSo/fWz57f0YiaU6kSTbFXigN4pDlmN9xSnnyra4I44UXW6s5SQ7xxaEI3ZZ0
/UMCK6swS3XyU1UPV7tbnJKIe2e92vX0iMQn2ehy9g8kqCxb8GDyyjPwcTirjp3lKd/OEE8PLvYQ
pEQ+VPLY6scbmO36tlXE+sylvXw2C8t6dktoLAndhUChvjpSSbuPKL3H62ZyClx/cc+a4sLVp+1p
R9o3fVE17PQ8Xm4BnXHlqji7I7uy+JXwFG9fo0zYjxzQTpPQ8EbGfax2kbGMIZwBsFA9ZDwIHO2Z
LMf0yu1K7zonv5V524wBJZUQhssFxnoL3aiXYPNMLgqUuyTfRotZFSEBpFxtw8x4UT3N97+l6cwm
4pmSMXSqBgVjXyOxxU7626z3pjepg5WSVb5c0dDVtzpQkk1mueOu673yucXzf5cMMbjtmNv/nHn2
zrBH7WzTLLklky/dzPjiH7GjFu/9bA0vroitB7dV1X3bJvF2Fq2+KyiMbuQyeIdMt8ieL3It39Ix
AiKGsHt8SC2zPnpJb76aPY803VBOWUbLSFA0/V6Bf7vtezunPoSx3JfT/BCL0vEY04j0DJlhOOl+
JE+9XXCuTuwslFmfb6CKsWQW8S1c32yfRlp6p+Wj63H28twQZHi8MbPBMFYA+wK0kgDgMs/Kc2oU
0acEqFASlI3df5npluTBosn0ZMi83/cEEBBsItRXkopyYObN8gi2xiAzJXM73L24uYh47T+18WSc
liSaTtDigY4Ujr5K19rkYjujeDBiaeyWGnHhDAttDh2owp8bTqh35gLbKulrEAgsTO2eHV29Jnlb
PJqJ5fYc7QTtk8nMQwTeS5jxVB7tbrgfPijd8W/Ibr11yJINZswi4LznD7Z3rdwu/WzZRoQ6aaid
kZ0oX3HgywcZvFoh4aMAF74e38pts0LEvYFjCOiqKuw+GOMoRGHydSt6PE7m8WqCRj4p1V5BCou3
PKQR3Byg5eOKLzdXkDmH+uMYa82mXSHn/zSP/xP2L77rdWDz7+vj86/y9e0PFfLvP/K9dyzoHeO/
R1FGqBxaLErh36tksc77vpfFBs1i1ySN0rA+WMAUs99jU4j+pMOLEHod3WFj/K/KYkgDfyqLgcSv
H8NUHt6vAWHhj2VxMlhKMuU0b9yop0qFS0kXQWiwypdC38xJ2bZMYOujI/xWUGK1cqsvyCYmxoZX
AFbaE+FWo/EMMSc/1yREEKWg6HiFRtMqezNSLz6Z0pLPQ152myHGIkABbajQlx5vZ4OpD85iUsmr
cZrFZTT7+qWSkbxdOj+CqQG5hb7Y0rkLHLtu2qUlLgqXPDPwnTmYFpdn/crx+RWDJslUDsqnpoOh
zaa6s+bZRTqs4ELtGbUt8DDyTP+ajcUKL5zz/K11tfY2jWFwBNNUqlswbwQPkYvHdy+bclWoqTR3
D/XcWbQcxUgjtqdbDSy3txvjOHogLNvEBpUWQ8KA+VrOSjt6/II1CKxFQ3zWliXRbASo3/tWFl+W
LEfxTD3WZIRfb6ak5NAb9TV5Lojt9kBjK9CQJHhS/LJz3IHtzzmJW50amhszNz4NTTO4C6eXSK+H
dg+oMh2vysiITffKAwCHGbFL9UUH/lF2lR7mwB/PxFCVCKRojWgHqxf1SBMJ5AlQEE5lYKy2qVdo
hfqMksTqzYvMQY1RKoom8EA4SEB3rbT8FTaXwolt6riDperRmA/GVakZh7aWZBH9w1mDr1kLmKY2
Yzy64bTO3OHU65pMNnFLzVfv9X4S0bXRkVeORbSX64PjogtUmb3sNAVegLxwZyrkcRjGscF5OZfZ
YHZB1/dyWsogn4ypF88xjX5jeVEpwp7ubWA9L8Fv5stSRPf/LHj/2YInHMZLf7XgTf/zUnf5H8Zl
5scP/b7kueIXVim8eN6qW2Oy/a/GgOv/4hINBTkNkcE6FGOZ+74CfiQcr5ALB4E++kYmaf9qDKz8
EvsDz2IDMrH/m8bAT0NgG6Ebx0sSo4iC/UkBIaTTSl2P64P0tDzlZYntW7ObmvOH8uKHS/N7U+LH
rOF1Lf3DDJjPwqCNZmid7P+kJZa8BEvriergmhOZOXIW52w0/aeZK3BqkX5s//rzfpIp2eix2SXI
p0FQ/JPIvdMw1jaezueVIqdjzuEnYkFbxHlQlnmohsgxt6byxCMOauNvNFI/yThsZm7IGFC0EF1A
T+iPG0vLMZmAwq6iRToMbygUeicohPROs1jUBdyU/xRBGvmbr/z/XGLs2vAKHLazn/XhA+rLbvLc
8tCVRDiDohveJIk1S+CnnbqLdZj2f32Nf/pA9IvYIniIHJ/i4M/7Z6ZrqjH6zt/TEqivXZZENs2B
Oalnal/MSDovf/15P5tWQP0zfAY0RcMMhcyfprsAv9l/OXjvgWGi10O53Ru3y0LfOvAmqyrDmZST
s1dgMXRJSrq00q6eqqZxpzBxciBfsdu7l2E2oFd20h5l0DRJD2TZV8+z8XdhwbT//vzQu1QwBu8+
DlI6b39WWYDC8uKMmn1vu6hqHjWEWtF1HxckzcR1C820jcV0FHXCkSYAuSIeeQdnjrxFtzf0xHGO
ae+ZgFIb+zU2+84JcILyLBFvU1+XiyfOKgXUd5S6UZRbQu3FuTR0rkObAzTdUKLE5FV3qYGi3Fi8
XWMrcdY6V+u2o6vX1402q4sAtnwXpT6ZoEuHzu6rJymiya9a4D96eWtk151pqzuHVcKBIi1zf5/p
UvucFYkfXdrO6Hjkoqw1qwDAqRbXgbEkQqB2RLwSB4Khj7oZLF9a9/DppxN8uyKltZ6hj0PVaQQf
CwGdQd5TJXvSLSf2fj9vOy8k36Z5GTOjeVk63TzghhvaUEnZvOCWknd639dl6LfkVa7RpP42E539
6nW6utRdIQwC66LmxUwGddFaDfv6QPJ3uqT2K4dwozqQ06JenHowiPe1BMPbPrLVZbQ6vikwZgZD
CHJagp/S6MnIcmLYR4Ymr8XIdfQWgjhxmojH0eemLV7rP8GQt18dzVGXNO79bWtOtrmj3zN4oa+0
pAl6kmsvvz2rSRabY5iY6TTepLnq34qsBoLMWal5MYCl9lf9JIsl1DALJEeYEml5yMlYJ/QUVZs3
bgfLSD4ncvKfvIb1dMMAEE5XSafBCUhusV7r3mteQJ3z8jOJPvlz5z81xDTHNGtSngyVN1poxaq+
7iCokazZ1OpuRHdACrxDXnPI2928KGqpEm52vrQ7SeFJozQB/DyioIDB2KzfdQKqRpuvRh6wXn8L
ghi6AQ8FGyTYDenBSR+2la+fP/7MEBFfVoLAZ91Ykr3Gd71P3EFuptj3d2Pb8wAzxfcAquVTg6AV
zvy1oPnQhLKfSFttledf8LUJxtMDcqoxGAoGfOehpV0N75ecTvWAwkJf0z+ZGsldwbQ4iExtnWcX
qdAPkxhcQLREEVbJse+HVLua9TGbNi26wOjS0ADEcg2WDr9uAoLzZNAofMEgQP9iJncBPGy/pHfT
rBkTheMa80nSubzqjaSagkXP6wAqOx1RPU+Z3Uib69w/NmtsqFoj9SKImDvfLMJ2FZpMHxGjXmae
bZKBQ6AP+whEEHEQtXp0yrEOkwZEsGNo89mycyfsYcM8IxlvgWLMTjDMStwyLRsuU9JSxA+RtL/Q
EERPksDNNMPYT9W1dDU83l5Nzi4Gt7oI9Ho5e90Yv7U9y6ZTpu6xShPnjF7cjwLimueTqKaSG660
vmbkHjMhbpbhzU8TMlZ7jbP3hofbP1oRaaYb35I9IhjXjZ7Mqh+qjdCsT0OCsy3t2tdKuBlzV/zU
IOtNlmw8Fzx0nS55pOac3NpE8C8B67K6sM3xLNM1SNK9o0Xs0suaVdsPzYuNUfEJzNmYIdbxynXU
JtVlUUn0pBJqi8YSzcvc56oIoEq+qtqLnzLbYcEk7PcRGHqGknLhxfJn2zxEOnm0KTOTg9esjEnf
j6oN22j96NjldkmzatPzNQgfN0vPhla4MLJDdC6+lJ2mIY5NrNE7MCxZTBKdm56xeCfITmIYY35d
YmmTal3lx8JvotOkNfEdcOwEkYn/6ILffCqG7nUu1br6p+KpL/1xk41cJ1IUWedt0uFBfzbGl1GL
SIwm902/afzJfUBplbubVE4H2xw1uTGnVoS8ly4nr7rzdn5lVLdqxIm6WyzjqUzILalVj7xdlgyH
rdlo4RcWli2D0oyqc+Vq1tdCmPz5hh2r+2QnvhF99b0p7YK2baJ6t3iA8ANCIEcLhnGunTgPjVy6
MmqChbH/8wy/YJ9alQeL2dQ3GV+JpnjD/H82ov6lVh61SDPY3smcUoblQnJbW9/vtinpYywWVhF3
Z5yJM8fwzDtDnfSfurImv3tN9n3Ti8znxM0gNACszkPTEhVx6WP4srFaQ8d5lEmFjJNanIEssJa2
jsGanpE19iQNfhtnSPxTP3FrwqLwWQdJeeF3cj30zGnDCXWdoPAIKjP2T07RpOUmNnLW+06C70ok
66CE+owqli7FyW+QjmUehtQgYzMhA9QlagAUK++SDYDryp3Zx+uODzajxXpdmDSM4ccS6CZrVIEL
PplHf9KL5G6YKjhJYzNZp2kcdfIm7YWm16D1bxVU8SYQZscTYSyt/crZWd1B7WadLrGMdpu5RXQA
1hNR6TGlheFc/fZricruiqsWXrNzjDSN7csl1e26LbpuL+E73w1kWTyWiB2YYRTVfDQmg+k4KpPS
UjfCgXgX6p1fv0xGS1y1weyKm1U2fNdJLnxk1aWzC62oKXp2C2ewaoJLE7zPRTB5OokKYaws5zjm
PSqXtLXnh0ir7RcnESysc0cI59R0KgVLOGY9W4aIHyd3AQVe64VzshbcyBy1XfFQ1Br57GOivQ9d
C1p0nHwIarzFgkBs138Coc1jQXo0O3mLmenR7Fq2p7hTVb7rXAvga6zS9Yq2NXe8sFEChCNgUTbM
jqXqIVrvKCnb3Kax5Ikrem6jJlpODYRVM/yA/onyf1t49HyegKvjRuE6UVo+OGaqjQ8STicxLumU
xIl3KXJmvmxVjU+3lq2xndPdDGQ8Fp8yj2o5vlLTYAfogNUFhq5NrJEV5WFUlOlmmFC8T85sXJWa
Tw3iEjwOVLpLzmYJyiLVknnLf+hNIaw8FtnS3HD72wug8+SQy0R7VpqfHolriALZJ2w9qMr3MVNq
MlddbYcY1+Z7tM6mwg+Dr9O/tuY+Clt6NYQVpBuzi8ed0GOx6RZRMhFV7aGW9JjjoRCXymKJQdqG
zTCTXRqInIpkcMr8XUstlFKyjsiGrYnoG1pZb3gDp5BV4b0iWlcr5ltfWdOB55rCYGz1W39o9Fu7
JKFQMo9w+rncq9Fut9TG0YNyRuIM2UQ3WZtMW2VZt5Y+WDfKGKt77jb7MuH1R3Y+8ovKHK2LZqLY
Kp1t7Bc3Iza2AAfQfKvPTfyp0ZzxpasN81zLMqtDwHEUkPSRC/pOG0femaW4UPmRcYA05x1hk300
6d/hwGSil+HBq9zJiqAGZ8uvyEm5IdbIK7yzbXNKNiXWvJV9o8km1NiBewjqxHGwHumsEOxXrIYD
rbGxNbSDY85tc9PnBQ8p01z/lDodT+QiV7cDQ/Okv5vzKUtDSdm9+etj1HpK+sNRHPcOBw6bxgLu
859oD4s0Mp8dr9k39kfRj5LUCLq18P3rz/np9IOWHYbfmnNGw5aD2x9PwSD8hzGrh2ZfECNI3izq
ice277QiAKZJMpa1Hl0+lsO//tyfjv58Lupk1MScTH9mdHAkL1BpqWZPyJTzOmglVNSeTKHd5Cas
X3VZzYz2EtZiBElUuX/96X/SWgAp9VBHcyrmBeeX+LP3nNRSuifCwdZvg38NFoajj9666mZuz2rP
ZIt/6k3HsWStvOFSsrh//Ar/SHj+RsLj4kf74Wb9pOCBS139+m1Iv43Djz27337sXy07OlSY6FzD
hNbprbah7xGF5i8wPXiy2Mc/+nk/tOwYWtgWinNgOvwS/JcfW3Y+jwIkSRt/DRbM/07h/tEz+MPb
Sy3K88VzgURa19fJyY9aHtuYHaCwqdzXFQu0kaSkWZELGtrD8IyK/CvbbkaTGpdSNSo/zJHwBErN
pIWJvAn1wXv0pJcf0XrnN8RrnaTHIulqztloOR0VusYpPiPzZh5JhwMqsOwss9Q5FzVE4HDGJWoU
Axybmx9iYrrHOaRv9CQiBsLy8q1oXU5Vgs/UYl2Gmaj4TL2lGsz7Z1n4j6OdsnmQgb42AL46WqOT
JcAfzwWeHTKYukMju2fBSxGS+2kG2cK0uIzcJ5bkCzEgXwmrWZsHzTPBFe91PJCiAiI3ZM5zLxJ4
S0bF9wEsTUhU1z47IvODoSMJa/o4/MW9QYpvpW+k5pIz4BHVNgzbCL04MopoGw+lyTknfzdyTQWO
w6Wsva6HHsFfWkgugZXHn/gKXAbdg1NO0FBEhNZq9GOtbixtm0QGBVRi1PvMwsSGvLTYOK3D/5tb
95MHK2j9yYx9JEh9zjALFVcA6xbheGEOW3sg6gZc0r2PDhwNDB9ZxIt9bVvks1STaWzHll/IbJyc
TJv4E/J5pDMubQ34E++44ut9a3ZGaEdzjshrZgrhF/G3qNDw8HX+Iy6NYcvcvgl7gO+IU4jUQonj
BbUu4Sxmfv9IRnd+an0yCRqNaIhmAa48EVQUmD0fOtnuwRPa48dDgi6Hnp8F0LJxeQ6QNd2XklCn
TvcfJw8znUGVH5a6fS9Tfqk4y60Dp3B/JzKEEZxE1dH10aHguuYpGvizeKPOKcF+m7buyXmUSUbI
oKO4TDxYY0ESX2nbZ57nd/LIzYAxoReQJvGVRjf3fuHfMnayQAqt2kyD14donfmZkqvUCxqUdIUX
ohcBCXZ99/xxv0vko4EseKyovAhkS3hkXL/j1iMooMnoFUddxO+85DzVDn/WS3g6abSaQb2+CzGz
9E9Fwr8iT/8KSoD7Tz5EgDyVtGgul2u5j/PCnZ9a3hPXJbFq8srlJnF5O3y3f3Yp8EPH5Q57Iw/T
Gu30cTE4bNNp0PijTV5+LWuSLyPdbY+F0dtb6sUmLHLid+bKF5eyB9hjYK4gF2OWocmobEdstLHt
8pqBHkqYDX1Sfoc46a+9XsNJC/zxhGgvRRVEznXu8lLOk3lKp4xSZ6x5yir+TzVV+Y1n8KKStakT
FIQVI5/jYqvznuiFTO9lYp8/Xi/y2Za9LkaDSq3wsId4KNOoAQK95HYTzJ4fqYaqK6WbZL4QbLyR
OSCkj3urlXx9LapODi0ylhAeAXhefkhp1XDe5P4tLqFpddP5V31soajBaLxzzKTYTBqP88cDsD7h
vOLki2HaJKrHZ9TK+23hddh/3OZhBDs6dDxGKgfIKjMRvTapre3thK+60KIjr0qgEvNNVi87/cpx
ilsgcgTe/H7QlFhXNN7m0hz8kJQSwke7sUKpq6uzrXAXTtlXLU5XfdVUnZAa5cTw8EaMi67tY5v3
tF5scUIm5u9cEPSrlrE6aT0q8w9cnJuVrxVWJA43aHmUdYUhrw/otPOXiUmGTCid0B10c0M+TR+0
9N8Pk4PK30WCv1Fpqe85TphbrYhZFOH94gbi1mlu7l9Fo3GfmL53tYhqvmoYUW4bCKNYo/jakeRX
mEbE+7wi9R7tGv+gkvptbTJ8ZWw/XloJkizUYtLFxJDc2R2PRGdb98aczVcOZPuAcJx12yFwfib4
e9c7BFfnNWPjhKzsk3IsdR7d/N2nkbVleMknr9eauMF8w0kiuRsF99WqnHxLHxEKqGezBFqwKNxC
i+4MsZARVHO69qL2vXX5nznEb3npOe2lrCcW8TM70XXfPF2zt5Um4rBu3aeyRgKXawnN5fHs1kOG
MpD8zTkFgUEjBOD4hrOGvjXyqdaDSnFW2HC8/JLbRSkDpjyWswU11JPRvXTZV4MCcyOwAdthqhuP
NlpDMiGmJruZ4348ppPOLTT1iCNYFAuMGhnRZDQU0+EuiS1n1dngBHDRPCmZAYkZENfNBKdtFytp
ROi0rXZsovFVG+r6DWf5NyvV6zGITZW/e62pLRx2tWXpQ16MiaC9rt75Za7AC3ZkmoRNxoG1zCyp
cfwwOIQJL7rxp3rh9GdWU39GAue5h8q3eoz8GFu1ZxD+MkwAhxanKPHJo+tooJNIOufYJWz6wfM2
Nsigu1Qj5UPiOo8/lGL/z4Dwp6rdXQdXACPguVA7/9mFXPiasVh1N+5diLNX3ZK8pzmbi1l5j2NH
0Jg98NZZzEP+5jT00xBr/VwLXiAtM3Qn+p/qKR/X7cwZdNwTJLgudpQQZpq/IfJHs9nk73/9LX8a
ua6fBvcDcQvBRz9hKsHNa1a6VOO+mHlA1krAR6+8jTW8R/8cAv6TsT3X1+Ae//ux/afhNfmx/P/9
B76rlHTMqrbOIU7/oLOs9fd3ldIqYOLADNAG7aunr6zx7yN76n9M+4j5ueHf1Uru6nrVYYpRqDMF
Nv6rWf3HbPOHup8TNDIl9FNkCDDQ/skcXtO3SurZm2/8atHwDLHYzPMOqQjN8JKJdq7Irw1lHDfX
vW31b2Ke0yuVMtub26rbd+3EYXMd8GTjyIg2FeqSzLN9Vzai16lkCpVGhNphoh9JCkRlbkXTRXNn
hSRnRLDkW5+SSPllsx9LIwuceJJUR+QQa7d+aRHkU0N8oazCqVh772aDzWfcT8zJlTxgrRGo9CJX
aRmTLK+VD43kIj9oVe2um1BiWNsYDdByzbW0zFsPeXWo87FJEDc60vrSiAmHsZZ5uHSlhQBqKtJz
VJbJVesaixlORE8TPWQQRzug3uVL1ZtiGbWvaIzSR49SvA2bMsnuyW9EAdC1h8VO411Ss8aiWsBo
25dRFqQ5ekFEk2ZIRCZ8iNBXi2tUR1LIgUzFAQgt9sFp0mV7bfwmK8pWiVES54iL1FRPmBJzLZ4f
NCCa6JD0OIdoGVmNbbhXBu7U8Ur+pl2ivxYJGuplTrqdujiFnnY3jerr/2XvzLbjRNI8/irzAtQJ
drjNPZVSWpJlWfINRyXb7FsAAcHTz4901YwtV9vTc93V57irZEkkEPHFt/yXirdQIpFRquN/IsL/
JSKAsFl0Wv91RLhP6s9f/uvYFS/V5+8jw18/+L+dAXCKtMxsCmzq+O/wiwvOh0k1PhF/o3y+iwss
+MVbBJVT4RED/g4PjvmH6bgXDv2/GRq+nVHfxYZLzwnpPJvPwOeyF8DQ9z2Bln6tLMMQfUUfjmIG
VeM9SNw+3TJnAnpvuU9jqdRNYcAozwZK59g1jmL0z1Y9FPm6nJN803ROeReqsrqFn/FIkztOqUjb
bFc7yLCwlfD6Nf2CZrLh7zKNz17Q+eemgNqAh9NtRgP+BTvVG7BrN7Yx7iN8yze9dEP2KkM6KChU
RDL9OoghPZc8x3XrN0w8qrolvQ3m1eRaTGHEfKpDceuZHdm2HF/qacSLHRtP7YBIZJbyFafCfFMi
/rYo5Jx9e9qPKZ4DEGy+hnl1M5rqPsLEEIm/YedY+Q2U2Vsn0ycR810yM1ZTkr7opq83dTu/uj3D
OWW+ogz71GLoWhcRzgplYqPi4xzQyfTADjHKr7toXiEIfjZ7+ylXxYsvZhMRrfFeyPxmeQJ9SXLv
5MXXrKmMdQd7emcXut7YJZi+IYbnokb1gEflfVBN3hoFWbzlivB1jEjNTQz3cDc75YNVH2cQ3Wtj
7HgwQqwdN72ykoG+Rc4wONH3Y+M8JTal1FS8yDZ7oaA4M3Fj/oGv8NbhhkaH1kivb52Cd6Xtfgfb
s8WqFa9iPN9XU59AHbFIfK2aB2UlkiwVOPeKvhNqennYr5kp1qe+SUn6jOVZJuXLYDIlExon+35k
QrNcq3H4BqOdb8dO3PbWuB8SIngQl2tDiVPj1wZdj+SrXfBtrpne5Pl0sng5hwDHx1WGcSmkcf04
Rz2WVb1XwF+3jU3ecSGVBtAgQme+lm52hQreo3TaaJW40wPtBLhZ1Yg4G3an6Pa/VIAgtoU1vQb1
fFIWlU+WyBTcpv+UTuJPEuZ34ZiSVo/mTlv9YXYHeQCq+8A07YASZM9CtQ9xyTsyBAYiea/wYx7m
k4fjPOGe9xli88XRxUqYZiw/Wotyv+nEI02419Ae+1U5yYruLi5Nvnpo5fDgTMXXEle6NdRppBLK
6cGOzASn2b7ZFVYNY9czkrUJPGZ9ee5mhaFz6DzVbZXt0Mw4N67j7/rl57hP1Fl8liJu0akvFxIO
y9Ewp3NjYfuYRail+FmiN9KI1J0N12pTTDGsndZx16S36tD6WqEp7qpjB5HhOCnDeJeDO9q2c1O+
q4xG74DlqKsSAMHaMgr7tTdhIiiJB32QN9QxUw27biNpVWSbkGJ9Qzk+vkR+DcU4buC87DPESR/z
Knosv5VPDlUtoxOy6iQ6O1X+SVKSrxnMI7Hj4eZjp5um13LbOlPCrIl+PicwmrhXwVKf0Q85FxRs
1VK5Qbl9rJdarhtcd6sG9wUokXytKpBclbFo+HjtKvDxYW7m0NuVaTlsLF1Ht2aPNEVMJ4G2nvVa
m3BlOrQVV4kSa2+yzJ3t17w3zRYYZpZhG5mgh+m+Mmjyhz2kkAhwgv+0dEgHqx2PkZJfjVGeHC//
jYL5T5XIoqoCDpM+skfG+HZykAJHBoGS1wfKNhKxAdW6iNwidVt8U0zv25DgX7JCf6pEuBqWeOD2
wEmiovm27nHGofK0Xx3gR9abysyvLPzUEScgoH93mP5fKjuqOeRYaH7Trv5ZTGz0/cnOUPo5WH3+
EkZEwyUcZxD01zaIq/rIv4ndr6/58xSGay6+JXhFYEb9Vlw5tquQZnBUHXTvJlu3Uw/AD4q1YTuH
0XCL9XK/8LJOsiO6/frSFzbtj6fxhVAAApTxLdi/pdL9jm3LfGecMx0sOr3S3mR1GdzqCJYa4eKU
1Vl+wDLydaTw36Gqra4y1bFvUQNZyUS/JsgpxNV8ohDn1MUaOAxLUAYDsi/BeBo9wnfgoVCTO6zV
OrupPLkrXXU/lfGjcBN6I5NzHgC0r6caeTrXrZvnGOjmmjmT/lZi/jtLCOqNQB7Yw9nkJ9E2q0hD
MDVOdUisbufU4hY/4dtylr91UHtD1CC/QfPYBPnpu9CrcYn58YmGoxlM/CVrNSycY4eErjZTZysK
gnDlhRmtl/ymh6J1Vyh9S3esvEtizlBnjr+2iri8pCpZTgKBDMyJYjtahePwYITe2ZZqnwSEexe0
BwQKWPvtZE1PMYOWfRlbzYLXQlJAyO6+yiecdzn2Byt1rvo0KKGC9JAdqvRrlLreqsrpl8kpqPcU
Ol+jen4MmKRDGeXwbuxDot1DklR0jEtsXO1mOuW+Uaxh7t76mu4igH5zB1ruk3RzvfZNcqxfL81/
iDC0QTH3XXDYFvTyH5/j7Bt16xg2sn6jeUknJiIbXA5vZYz24dfXIsN+M2UGp44VJW+LARsM5R+v
JS2d+oWD6qibq3unS6+wffpNwLzspDc7jV4KuNrlz5/xwKDQ8r4QojrUoaLTmOIAD/HkdYn06Wzj
jyujq9xyDvSWzmMUJlu/KvC4iD52WfZn4CEBQpUlgY1k9kFlHOJJSHRqdHlj0vCfvRHFB0yED4UN
Vzpjyg9wbu6ui9TbqqD5EPR8md5rfHR0qteASkaUMQAgtHg97ywJzdQOW2sPc6ZfCSv96lYsQSyn
b9SUX+VurNeBl5GgQi6HrUrrGbjbWon+vq6sZOvY82+ENJ1/CPq8CxTYGKMgtf1WNrmymn6qdVkd
TNjVK0VtvE6hFK4sI+eeE55ASrq1KXRwLl3QLFEnkdoxy3d9xlqO8moLPGLYjdE8Avmgxh4S8TRm
8NLprc2Lxsw5GtB8HSL3DIAs24A/MtZNPdYb3CofkUx6nTuxSv30/WSTHYYtNyyZReSJeNQkYqsm
Spq9XYz7sBnvY2iLq0yyPh18iVedp8ZVaEBxKqMi3Fvu/Bg2Ut38euH+wybhzFj+uYifX9Tsvgvf
Y9yCrxqhWY9BtSHFmVb+yMdxgJlGze98tkwTSsnbfRJwChPWgIqjOvpmT7aOrW2UfBDMtbpqy+QU
mdAou4o4qUKT9zPXLMlZUyApizAF4fspjYsbLycBHOrIW9VVCOwIb7Jt6MEPAkvXryod/Nnl5rWh
gndFWHbrJCTbn6raZnLYvTL0u58KfSr95TBmmcV2/hKNS5ZK2z6bxU07QMqdGAiRrm5VnwW7nld6
KS9nZ7I3qcs3hgvO0ej5iWZUO9rV/aqY++Q4AYO7FEFRNdVM4XI0U4bxIe0pJAMct9ZzS6nnzuOD
7GNkfCBmMwJ4YFZ42xopmBuyNdMfNmmV683yL0bJV+ATsCCbQe1Mh0b5so26yYU+NT548VJAuLnB
fgLSXLRkSyLKbiAJMBhp+G5puE9t5rLF+qi9hoD9CjNjMw484KxIb1KbmiXEp2jtFM5Tlqj7kbbh
2q7dAxSKK0NlVzNsQKjybOC+L64oiuGdcbKksWJhsju8sb8pTPdT0o3VVW66Z4WIlY1d3HopjKYF
vjq2sj4FZPZF7zxZQOd+cx57/7C9yXUWK6KF2YNR7o8xtwA22cKqRMnT169Vp+47wbmnKLMil229
5F+XUruG6L/rQzK9y56vkn6nx25ctRk/Bgxsk/d4XoR5yLRP2j7IQmwbGLXigjUN+lAsYxCV5uXS
kkvx4mTA3BpFeMNsLtnMgHKxOwRpWRHLcedDJc0gxmS9flQ26ZaQNtNOkeLyF/dwswMy65jCkPMw
sWteCBpgRz9DO0oRQfEBvZcBJSmW3zdqGO4dFyRVXXjTNpW5vWnH+QSk9SGLSggVpgFZvdavXjc3
O9n09z7VwSFPvbPiEKHIHB5sWqJLNt/7f5+v/wHe/AZ4Q0qGcOMvOmwfX7oE4YG+rr7vr/31Y393
3k3vD0IusC2cPAHLLO31vzvvlvMHAvwLHGfpoP3dXFtkJTn8F+6Rx2G2iEH+zZNz/3BhD9tU5Zbv
ICf7b4FuftxWTrCYIpnhwlg2aeH9ROea67kdjG7wwDYU5byu0mm4k4RZD22Xtvv03YP5bbV0uRgn
z1ImhVin4gX74x6OXUbnPtTku8TQzTNaLtaDRnHgkUC8dHgsQT4P5+0lVJn8Tcq2hIf/Taf+ujTd
RaYfzKh4qD9eOjVyc+pr07mb4RQ/V6E0wq3SI0B8HwGABzuYALR1QoIKphsGpO/Xd/7jwbtcHvV2
i9QUvBQv7u3lLTuNqzAr7LuiXOiIgaFARIp+mJurlMlluprKIPiN08IbB7e/LspSAdBFFeO/HTtW
TRUNcQOQCQS39VAxoDxapQfVBTF32DILWt1J7QW+aA7IIQNp7D97DZyBwgDiv26BYu0bP86mQ2fI
ONrO6Nq+QGHr2nXkKmGe0CGCm5PONbhHaANlsplwVLJ/gzr8EWv57TYwFKCQoxpbpkQ/vrpgDOwB
gxAwUGh9POYDZdJUoEa6C7rJfKD/Vp+mhWLx6zf2Y5X911XJJxl/L73t8M2C8QzhZ5MrzbtswfJX
BqJErV8lX0WG1t+F6+g6jXl2/TCZvyFgf339nzemj8MPvoIerXcRvN0rKgwr1Bwn8+4b5WrZMDoE
1h6r1vyNMPybPO1yr5hOsLMCdLmpQ9+crZH2EUwRg3mH2ypssiYBWK5SE2hvZNvd5yl3nBclvGV3
CngCAMPZLEbmkwrlaB3++zdOw59oyTzM/mnVWqgChq2IxN3Qt2wSx4+K+trqS6HQf8nD/8cmWZTN
2Jf8z/+plgPnIFLDVtYdUPlgU+kE9syFN3ZhEZYyA9WlOogFbcoqD0Hln0sVTjH6tKZBTZTN9cnw
YOnErYuWUS6s4BrnElgHPYdxkijYRJXO2GUuvfEREWp08Ha/fmSX9tmP0Q1XBN6fYOyCl+7bRDsr
4mgIdGjeRRFgjN3sQ4K4rJupL5tnKWmzFAxVn6nRwusLJyJOZ5oIGDi2B2pCYLtpjl3ifkZSSm5M
mENIEME0/PXn/IcoCEYAOThBg5EB0ZudbABtVzj3mHcu5Tp0wAUkDImmeTYFNCioG79b2csJ+kPY
X4TfLy0WkNoiMN9esexjKxO57u5GuCsnty/dlyiclj9sGDGDQE0COQTIJ1EagZ8GX4qW2jjq8H06
5ODX7Ur3n+0aNmQmiADAo5rn1HYInMuauDyijlMD1ch0od8ovz5dWN8GfIGjhbTaGeWu31lzfmuz
ff++OawF79lm5aLw770lC89BHqL0qeO7eklDw0bPcpP5RvauZSzTHyoFdRIlG4UIh+VCMFqnqoyS
XZjEaQYOlsH+Wk8NA+3MQvej7P2dmmNj0YjvBpMGIno+4NXcaN4Iew7BdCejAcegjPuN8OtarkY0
0yBfhH4CgNQS7Ax0XZFsxQQFv+wMsoCD9tEdvl0JgLwyu7bKoD6rLPLbTVBL6k266saTqf38nVnr
4lXknblB7Ecys9HzjLzbpJLPetHcuup1Um3SnvP7SoRY8a5aO0PXUyTwY6cEMOfKqcGYuD4Y3hXE
HKN5HKoCwqMd+f77kEJckP7HuUfCrVpYYW6MD12IDJRce70V/EmCDx+3KjvcTmdmINYK+pUjjxbU
FuMYwYK/tuIBLHujwMR5Yfhej8oc1r6jYnlHf8l0aKH0lbtuOwsvVFgPTXOL3HYh11PoJNEmyMAy
xMnAsQsW8eRrZLpXTGDg0ZLgY0BU2OHWN3tYPCXMzJcudEgTqoBoQwpIIFYLGbVLNT+m/Q56UmQz
uaENjA7chPWyv6ju5gMns5mYAQDjahB+cwUPJNM3nl2318YExmsX67pM6AOlU3B04jQ5Q3nuX4Mq
9+pVDBlnL9JMbhh2xmdpOXInGXOAz2ieRyHmJ7MLGNipYNos/iJ/ahBcayyZuj1w6WgHWKH+VIad
+4Q3jQtDrUk+s1CmL/EQZf1qTuJqIwZeD7JZfbWXceNS1fhA7sq4FKjQUVNPwUobhl4xJvnstMJD
1zWNmwfDDdL8pDCdzZ0rtJDC8sFHj0SELAAGkf6m9EuEHhh20CP0KPyhf1j8vwnri8o4d1KD+VSq
De2V1Olm2DwZifJsPm6OFTcsM10GO7QNSH5m2CJ1nvOkq2VSKOKAZIgI7rwg5uzb264AnrIqEZP5
AHeUN6ajnkNBa1gXyl+od2FNrEg1qxJYuclhioAcv4MRe/MMEI4365nYxa9QDDbWQshgM4ZAQVdV
3PHqc0XITp34DnmtGRVqDd05cnFciVNBvgofmGhUQtW+iC2MltV97qBqHj3gvNeGQxzynRIYjGTc
tWrZoQEYYZtfr1uXD0fFATvej6PHYeHf5LqsT8jCWA8tPXa+Ca/5675XxGfCWUTvwQnLeGOaPV+J
EWRDHTgl8WEgwhfArdb5LnB5ONLipIatbPMdMjGz81C1hJgLnfAbR9uvp3sLs0nocgYR9RIjyeGC
68jlEPWzVh6iOug+I53OowylYz4scnsDCQefthwG+jywiafbmrTTWgG3R6TnkovkhecgqFjmkkkz
SgGMu0yqYjJDbY3mgzLR4LCsTN8PKeWGXWQI8kYWx3M/QTS8EHS1xbM3S81NsSW5Up6o7nNasxjo
mXSfldQNxhwZ2afIFUR8tNW3DEu6z81COWzDuH3O8pLsd0o7fX9JFOa8hXh4oepYE/n9IgL8jAo5
g1YryD7jAeHzLBaCbo2uxlkkbGmvjsS5Qzy9vmYZ8e6s5dOCJODg6WChX1j8IhMk4XXdhsye8+Y5
Gpaxus4t1A8iXCpe6BHA7lM109IjvCQ+ueJnFB7FI3L3rSGhOV4SnGFJVRZl7c/fip8LcUdn4UIT
dLUDJsLIQXf6DaKWN6Org+ukdJ2XxLdhX3Ls8AEba8pmIJsVwpZNaUZ/Mtnk4tVlC+G1i5y2ApVE
GsTJ00NAvgucEUmAsOMdNVFAcsd/hpizyW3luMQ2FAABfSVlujdRwmdhesgj8KbPKIL7R26nPtnK
8O5TPWjQyEnBp0U9Tx7GkRO3X5anWxXmWcQZJ1MOLkBuM0W66gSZHm4akIrJoUS7jyzNq1i1zPYD
e7vQn66tyGUBQzDnmfVmED5OKvUfsjxoi23fCviuF/ptkRTuS1KClgJJSc/xWxBgRjLd67TiqRR5
Cs9WQ8PGCJQN5y2XL4Htr7Nl1xe92TxnZl2fwkVbgHS/PbSRzVtNLXCgBQc5z2FEyOIi0ADRb7qd
dOy9yICpTM54qNxa6YyWQwyd+VrKjk9yWYnOlJndaUwJAa5Jjr41ZUHwceI27m7DKbKQzq6XF5S1
zK13Vh21h1Ka4WPaz/g89JSjQHW9fmHkBgM5kDXG5XskDdwXGxfyB8sIqAHCjDLEuWjM2Avtzba0
qVbEedQSdBo2z17csNFbc0TuYrlDTiJy5MV9ciVrGoaXgneGNv484zD2oGJK1JTQLVZolaE70fLF
mpGyvQUQPt3Owch7umSMl2NTz4IV1RRAd+wg4d5nt6ErZwUGKCCr3MiFP315arJRU7jJRrOYN0jd
suk97iJPI+elGXr2a7VwFIu8mu7FrO1o49uzvRtATYP3Rq/6M91YNhdjc6Jj0kkg27iR4YVRAeS7
T9JFbGdUfnvQKXjqrUsvz72f5FjJdTUu5FxDikU3YoksfHf4WE2CshUPBSQvaqPehjDRi6sSWcty
i5av1b5nLoniehHlPGgAJOYZU8sl9k1WZuzrGM4+E1fgkJTkTk+9kpSsicsD+BaLlsJdLcIil8Aq
Y58T57J2o3jiWENxTB4msMh/4roU3V3Wp2MN0T6jEbBXVevkN7BuWCKBAEwCmF1dJbGWwV8LohzL
4CukmBz6y8IeN7IKiMpFyAX3csAhKA95SLIxNLEiCOPMEHGZqlBFcpduQ94Zab32MHYEnOBWRCKA
N8baby2aEIxo4DCnyw0Z+Oo0y9AG0JIz8neaREhuqD3Ns+lwCyw588FNvHrcLNLzwdqPWk4Y2G82
XAoWDfQMor2dmu8wwpzvqNRZ1MJATxg6DEH7EgGdvM/LTR35POw+Mpbju894SrY/sm2WAwh15djW
47pRPUEBjTQV7VojgNxfXTj2GTqm09ZuNdeNG2RnvumUNJRqj+FC9I/dmPsetApY3eiyGoiCysnE
Tddo5vfKDNLp0A+qwvSiy0R9rAij52/iES4+6TMnf81qF2Y0y4feHUhCYiMPH8XYLKoV03K/fjje
OoPlvx+CqXxn2e4rykUoESC2cMC6V2DQQbU15nH2FbkdzGAW9IftUVKvVW2zgSeOR2RPOJF0Os7r
npZnSIaivcc80zznFOPyVe2O87Q3hszeiSrQahW3NaNF9C2P6LlnNzYidOaaU7M8UtlPB9R8K6aH
TVPdRDXCxeFUkC94FmNuMMGsMNlZfbCdpq4XVwB6iuQKpywakWGSkFMNDvAiq6iKo1FbdGHossFs
LaLReB9nFq8Htgt/tphcYCztztMtHUDQe/ZIwAEPV6xaRY6DFd103ybBdJ/HKBYUU4u76QIavhTK
OST102iHbNUwaauIJj4fL5p9mk1WTX4AWphPCpmC3xclxG3wtXX+pb5QjPOwQZpnOcNNI4seIZix
gi6FYSzA5oDEyNDflj0xrfYmP8JAZJIHP6nhRWOEdhyb0DzjUxZCvO/x05ghBng2XDJqMN5r5Vmc
nxJX68NQxkSreZH0gs9XrC9xM8RF43YOOTC3Fyy0VSz5ZhOFwTXOEVC0o4b21Tg5zXNeMBSoe+Ke
bNlCPRoQe4Rc4UvW7s6Ll8g8zzUnELVdcrDcJP3iKE90J7cZ2HG9AZXazdvw2viWYbTwvQ1O5hIl
QkSp/Fn4Rwo2LA0Y0QzQvQa5r/tu2BWL4iW1Su++CLxzHqBW07JzQ6ISfR4eiZ8hC7WKIotKovQ4
WDylvYeEjvVmbn0krBdtJznHSzi4pMwYJn5FwQHJ4LAqxS7OSz/YIvlq7bhy8pDIYfoADmu+Tphe
f2iGON907BCiM9XOvONAHDDL8EoBkcdpjFuY8TXiyXNYBVtb2tPBAkX6OjS2+zkLh/lLQVb5FRh5
94hCIXpW5FUWnYtOXJskZfuC5soTaBIPDaUoKhJURaqs3bYoeV259pSeAXEi5JF56cey6eP3mMyp
aT2UBYjqzhV7bMn1ObQblHIhM73WreY3uRVS4GTKVRjfzpVBxVoAyTQXghTUKhn+LUH2nwnP7yY8
DBboeP5rDPXHL13/X4+pjNMqfflhyPPtJ/8GUftwqAHy0d9fvG+xPvifIU9g/eG5CFcx9bjMWqzv
Jj3iDw8dAeFjNwqiC272/0x6bP8PAF4w7X006BZiRPjvKCIivfhDMwwON8YLJjNYsFsYPCCV8mMj
PdbOWFRZnACT9IdTHVSkMsAmupONJsqmcHoS33ywzXtUgVa6jFFRQp4ebxpzPOQJiibbCATETvah
fE8vwWCyXZA2Bn2xT0KDEzMdwvpUT267GzA7RGI6T9wj4xRf7oZsiGbURJ3RW4XYD7uwjV1vo0Ko
vG5TTiS/FPZBPiBjomMJKyKIP+AAhFiTcmUEKTt7Csfx0ewKcAFO1OkPc69o1Y6F3qXKEJveyYa7
eKzNK0Z1aQIioBu3HOiFWjy72ntXt+k1P2I2Gyl8DJNq4y6NmqzbJEiTHqTd1jfzqCtU0G3xcZZS
nTJb6Ieo0eicyS65tcIOJGY4L3deVHm3ZZqSblK6LztAjyBuklGX7+PERdbbnpp11vHXvmjNE+fT
hzqv3VWMAPRN4OhdoIp+beDTsonVImfdpU7/Pkc79haVVfsOU2sBv9SjBt7VeuCOCzhxqIrgoB74
ytlahPWVp9tiw2fOka3tMcSqwxK4i++jsmF/HPK8OdCWpBuA3Io5JO9iZN04TrVwig3sYwBF7ugg
GhbPznWP3TrD/srrweDN/Soq+wNO0f0Hp9MZyNN0NreGsuQafKONbkpXubwPd7ieA+vQZ+I5zSxk
gbmXbR71j1GlxVU4yg861w5qVKL6JMdMX5lJgymWDpINMLBtDIJ1U2RxfN85lV1taJ8WN0FWAo6t
UCjmKZeJv2rK2nsXD513m9tGtDESXz1HMrLukAbKtm7sTdd6br70Frh50CEzAtttSsxExuxq4lyR
mYdkf2BO1wXIkhXMvwg9bSO6A870FENKQV/Az4+JJ6P4NPaiUHcTJUv7IuO4+yTGdviaZopBDALm
Jwb4GGdi/rYx3Gq4druu9da9KnlkY1PKm8ESnzhth7MBenlrjeIL2o2fQNnUHezuqj2qzBlWRWqL
d3BwzA72sg6ecTUaHmYDMbQMlRRMuqICJAkdD7x6ncHNdpFXo0dfVOP4CX8MSM8mcpDNtjNavITy
xU4ORTNr6/o9nAjQEeJO1TNgb+x9rmEa+3QlTB3dqca6HV3zee7CZ7i9CJTRdpS+gPkUwmUNmbYk
rdyD2rT2Ira8j3ha4kbcfBGUB3qFsnGzlUyRyCjJq94lhUPTKoQCnCWeBYKR2MFvQLDd7pJz16an
wAvH42TSWmUxOwmHXoxG1U0XdnMMyxVANHrPzXOZGs1wL3vt85G6XWYM0a2CPoGkUd7caGWrTYcI
0W4Q4V47NlJA+azaO2u2UP8ZIrMM18Ggs1NuQ9zeph0GHasJrvBN59rR1rfr5EjFa27bBq83zzcM
+K1e8NGRpXZxgD9htQKDue+SfR5wvEeo0e1QGcBOT+hxVy1WfzAS8qfJtXE/zNrxFKQ+Xb2+BNQF
GwoQJlbyuczcO5rS+RYFA4i18LPWAdIIuCSV7VWW2zOe1UOzV0AG18os45tRuSNPAGo50w/hHt0+
kDeT6I3HMd4kQwE2M483CDU2NAvjmkTZsMtd1pw8PT3BNvA2NQn0cZqjeevyXafCFfWNefHgdh1j
Qt+sbi1a4wOTtmNOv49IJds7O5T2A4CtZO15ZCaJC1ZmrZtZ7yMEnKCGFXn+PJP6rBzcnBFoMBet
TfUJ6SeYvmpI4K34odzRzTNX06zOxRzrr3RRFH/r+7vEjZ1ihcUTKPOoe3UiVPA9aOE5Ip+Vuakt
MRyjUhe0sCJ5nRbDpwVatxv7Qh2quUUNv4hq4C59M44e3cu0f7UqTpstcgPdtVNiv6Fi833MaORg
G6U40RmFAFMF2R5HrhLXFRplSOSuTA7YbeXD6TBp5h4shLOPQvsmxOw8OXqjM22XAfDJ60eY0Yu6
XNcI63rA8eg0YStEo664j7wZyGoX+3uS9S5YRQvVh95TTSs+cPA1IPZCzSlom1st7R4TVwnGDe1G
TPatNOu1UU+WXrts0ZukiUkHxRSs8wI4F5VvuHGt1MTkpI1249CeprJs0WJHNNOt5QSethkZDxTN
Nb0KMvTBSY5yDv8ENlQeY1fSLY2H7ZCPf0KVHLaCjtl2GDhuTJkc0feID/AJbVCFwVmZ0X3fVTZa
Wxa44UG5d7Bpyp00unOss/tBdMbdmGS30DGCK7gsSCeJ4hz75bybvDzkaERTXaw81Xk7d+7wccPL
GeM4NfSU6JP+4OT048aB53rfDmnsXdFYpOGmO5SYtxYnp1xBFEQ1jJ6OjuHewLYRW485h0BcJKQY
LnHDM57Gzpr0JvVpgAPHA2KMkGIFCHPKzaJwtn5vmvrQmvH7PK/9bDOrmVQGxSmHcQbtrnUNfmZl
4eaHPIMpyy+6Nid3JYa5fWfVloErMDKJH+1mmD6WtUCoo8/M09BW3b7FWb5fq9KHxmRqGh/Cy0dC
f4FYDBOp/qBLMTPnImIGueG94FIKRBshCIRqceRbwYUs74N5ABMsSlQmbHcLhHiEmhOgRWkNxr7r
R/e200G7G4MWjobskaQoK8IrKgw8IKDc0y4RcfyIAU0DthQJMokpH0lHCXAylbOjkEdxB+yYBtC1
nG4gVjGotE+yGcpk21sS3itjtAGhDk4usXM7zrZVoJMgQ15zoG2PgvIVksNVvJmDTg1HgfnECeMT
42i0rUfih/h/zqjACd+ZruH167rHfGiXu3Sc6yBk3IjGlLfJ41Y8d24GxWXKRHYXJLK9p3k8dozX
dLqusdndd2lEBQvK4jCbyaRWoBqUgG0l/cU1VPcfC/Cqm6gLzesyW0QvYTvpJxg0zs7r3D2OXANu
KzN+HKsAlRh+Po3WXW2rQ5wai6VNiregPRklxk5LEUsG1GJFD8/x6KSO+BhFCK1AtcWeNB7sgOpY
O5ViufQC8c6+fyJ4z1ubhwQ9z/zT8fOcjU2JueKNRi0GK0JTacIO2o6ofmm0GF1r3QOQbtYY0cIw
anHHWnt5gm6tm9w07tjswrHsUTv03aOHPqXGeT1w77pCDvm2oze9RwRCbkNe2lUwdK3aoOusP09R
kHwKybk/oITknyInqRjdauWjs09qtkFuIQ5v4IjZeHv5T31pdx8xNGOSGLvOrjCwQbQmVxwBqM9y
DRDce7ZRwRjXiOXKQwrYgrPECm+KTOsvlhHFdAVT84V4miLrYJi0EBzvSeHLote5LP1oZ7RpEmx6
MVsI5JVyp6vevh/M2t663ojLJPPbLcO1cB9O5bB1J6XoqajxrDvYg52fo6NXjRNqI5in1HmTvOh2
nNrFm8vZmWkNzKwxG1hSwH/XZY1aoh31LUDsxNtZ6A59Brg0XQNJQswVMtf7ZvHWXRPPMziAZvcQ
VqJ4ik1RxBuXoQVcuji6ApsvrkQTgXNivZ5EG3t39tyPa4TS6yOCh1wA5SVguE6z1ZVvkvtju+m6
0bCu/T7JCc1ltRu9xt1nhVEdJ0Eu3oTF+IDwss2UUG77psX3C8d4QMulOmfAM04ECQXKOGGz+Moi
YSHy2QvpOjHaZpuXGQaUjvnf7J1Hc924mob/y+zZRRKMi1nMycpZlr1hyZLNTIIJDL9+Hkjue+3j
Grl61reqy12yjg9JAAS+8IayXudqbrCG6njXWyc7kykxSlGaDQEU7qZJ7rkLHsBoAqbN4H1XfT2+
euWU0GkpwulC2fYkdmPr1O8okv/k/3/I/yk+aYeC/zv/v/z2taXt+kvq/+Mf/Uj9Q/cvevzgNB3a
mail6e/7G99poqzgAnn0UEl7czX4F8ZTgPEUts75fTA7b3J6f2M8zX+S6duBBlL+Gx8C0gVwDbg/
ICJIE7rc2K+ZfoFuLqrXiToX5YLQwMWSt7ZuhwsHGHR1rvzUmSUlW/z6viWDAWwix3Do3g1a76SD
KnhXlIHmBHP7F62VeVeU5r3zKQtthw4vDXwbCIJa2bR+dtWSDk9orZTI2/pNtlF2OOzCPkgv6XkK
fGPbGOqDQoVJWkm3dmmJXfZx6a4jUuOdqYLyOs/N6rofx+E21PVO+vRx/tjO44jiTRsMq6n1qif6
PbSszcQAnQHH9rZIgvIWBPUjcsHLCTvwtPctP772Gne5Na2ivZ1iEe1EyO3TRJm24DT6U61aihIK
bk/Kw/fJebOASrUb1ICU+7OvHaIo6SFi4yzgt5pGdtcASpNPmLoN8F21w5SI8ZoKE9+689/8pyYv
2yoTLAgM22o6b7VTVYBlFSLCCItCjcDIylF4Wpna3arSPlcmhleoWrQIsmgXLFP7YTVpleWrSuKS
lb4ZZjXM4UOhXbSCUSU7QztroRBB6zuZ8dsqFM5bWZW/6YIZqS5PZAe0ka7GPMt2oBfzzaL9uzoA
KwcT/YbzKSFlRTYovUzeLL967f5F4DnschTH1r2X21foOXYHJJSrC78xx3PsYucDAgDiOXPwFctC
q78D+oHZGJKk+ZbyETD3NuGsLaUzXCwWDmWN5Rsb2qrVjUGcdwcmo/+M7l/xnR67eW/Tqd142vGs
7FzjUpBIEVT2T4wV5yReZ+E152n5JLAW3AFlqTaV9lIbtasaln3G1hDt9NqMXXdl9bI+zyZ82OBY
YMmWsXBo32inNvFm2ta0FkIexpuZG8KjyC5phzedH+crT/u+zdoBrjRrBZgUHCdKCM9QUYKzSjvG
wWuRl04LM3fQfnKI+KBp3+ExN73ZzSntPCcXxzkUMW50pvaly7RDnSkJlVPtWpe7mZRAg/CyC95s
7aJYW9w1b3Z3oBGHsyr1EFDTbnjoc9CFQaljQ5/BfUqt0vzUTtl07mknvcTpkNL3qYSvatmom9aI
l89NIW0XhSfYBRKYzD2gIfcqaJxVG8h4r5RfXadm19/aFHu2uSt6fO/UkmMgbVU+XIJG+2r22Dl5
HRWQFewOEI00YbEwzrLoBI5te8K52iGA31joa+OPTN+TWLJ8ZBuRuD4Xy6EiBtyqoUTnF8XDC9Tb
K8jySko6emmwhfjZXIHvia/axLG1XKD4UqQFqSDvNsZEUYL2yET2fud5uYjXpO7Gdsms5IBIbXk6
LKoiPDYQllsro3HVrpJ4lGcRRdg1JZi8vDRyVNB9C7QJJf06IihrmoidJJULlqL1awGYTjt4l9OF
WPwSD+TcTVHdnZXxGKsO2ntm0cpZF0Y8bWgWIp+7ZAB2dmgDQzqSgZxubIqgn1pIt/h8SuLrZld4
NfovFxZoWoyKVpBshsnetUrGFCPicfaCeDuZQ2feUasknHsgjYKz0YtkQN+SgkBanS7S7gxabZS8
JrlxUGwd79psioMXJ84j3O4TQpnRfSgh8DX+NpCuke8MjCWz19mX0sr3SHK2LQcXh9t/4oA/xAGI
8gBI/b/DgP8pjoOA93/xIwaApfkX/UdiiQCpLQd3479jAMu3/0JBxTJDmybAWx3/7xgAdRXQonwc
jKcL4lkTA37EAC6/ciFKBLT5QPbSUPgnMYEmjPwUEujboS9OoQZXZp6TVsCvIQFF47lExtn5lpiL
zL5D9ogQsh9H22iQiOgze34ERpz2u24WRUnfe3bdlykqZHVu1WwV9k4aJAokqYFRc0yFkRbYDoo8
mR5aszQQg2gd6SHeRroXYw9B0a5Bdk0UiJRAqkMU08Y015cchrEpjfEBvgG4nAJoA8BrZw5TGyGD
wXSDvehiBNWpNmRu2K7xPTWCaFfhQykBOXUIsv4Jc25p5PG/AybiNZPajMXBZREuEZMdjU7dQfjs
u8X9JrtRUTMu0TQpONgcIfKLMHZDLjlZaVV+Rxs7ne8dTaFo1zYWvjxPZY3x9PDT2rp+v/bPplL2
b7dEVIjttuMGEN54j49uyc/sqay7Nn61qAzmF+iRxG8aJxha7BNkGqE3ln4K0A6kmiRIyjMk3TD1
JcnJkZbpZjh9/uCiSlWYqkP8ZIlirPKWYmIqtj0stuUxaZE1pAQGUM27XJbc4mMlwnkoEppxN/jh
H2gwOu78aZiJRvUaBNBCdIrQUKjj1p/4p1GSTzBxiuqbOYLEvHOr1Khvcc2ul+uPR++IvcGFqKxA
n/JczaH4TYtuLsomJH6LXmnT2ZbYSsA0jrmyTcL8SfiZczV2SEkmOHq6hdGvJR7g6jZP3Sr7/vGd
/Np0c/SduABEwZ8Hgj6eVmv6+ZEtmhJoImTeq+qIri9dOWdorIDIJxs/BQ+1wK3/Z1dETMBH6dJF
adACleQdsTncJkvtCqD6MzIRAkpjNIM+frQWX3P1kWcc4dt+fMXj0bYAoiNCbEPRgahCavTrM7ZN
J4KY0XxG7Wzg23sgkMv1kA6euo1teinzJgohsiI8M/Pzt8L2zfZKS/W4Jx/fyfECY4N1IQnpDdiH
dHzMEqVhNaGXE4svidlb8xlAhnQG3eyHTPXHVzqeV9ulKMCebeLCxmI7fj1zVDsDYWXWF9oUPgoN
stDzmhIlOwfCLSDlf+DFHNGgfM1BgiTIeYBFHnqORwsJnvJSB+Pcfmnx0eI9bUW08IrT2JuZ16ht
ChBFSQp4A72c3AWwtf34iY/kudnSPAG4EXwwdVfy1WM+2ezESWFJv/oCoH6Oqy3LHvfnrqmSMNsv
adIu16pNWvYnKI0Zk77MZjyrveH2YFW2pdfTlz0Z3wenzNyKMaIQM8NGrulXQ+BeiqCSupI7ggPe
BKI3AgJSK++R9fNHV7G2qKrUiLokkdmDghM2x2226f0hnl+ssZ3GFGecEoZvMOWp3Z+knEIUkevc
UFymUx1SGSDywCr36y5tCubMk6mj7v1OtHy9hI7Cbfkd+veYkaHLCpM4z+0FtbAsAHpRcU2rh5Ye
ZaV2tDSpdDH+mKG1QoGNn7D8OYNAlfxJEeK3BYfTmmN6LhoXNsHt8dIeqkgmBgjFz3XSCHT/Y9lH
aA+ESHDAEDejXp8IH8+4fm9/3q7hl4pQE66JarT+49ERRLuP5LALxs9h7CH+sB3S0MsvkMNBQvzS
xHSdCztFOKAIMVmRYCIM/AD5y49v4/ilpp7Jm2bRotJvtntMAEQayaAx7IuXYoBlPm+aWepZYTVE
qFJ8fC39SD8/skmsBeEXTRZCOeon9q9bmZ1WRY5osv06WTE9+W82XdokOYGbz0FKU1ifGcXsaZ3J
jy/8+0NyKFI78iCIuYz30R4KnLprAXN1LxNVZxYigx+g9mYbKUv040tZx0uJrq4lAL2ASeGIRBb9
14fM6trKR2WXrx3iw6V/wCCveijsnqBr3YO1j+XVFC6RWZ7XaVt55tZVSb48Zh1Jh1hR1ogmVhys
9PCGGjOUr3WiKrs4z6HDBDMNJ8dhgX58079NjBuQhcHeYHawMDiO0KwwD+zJNqsXGFktdwGBN8++
K4xpoZvUpcfuEZUKeNufBuv3iXl7A9hxOU1t63ijjwzLnGTrGl/ZqiwbjKCPMS/a64FMWnNtCQTL
C7rnTu4/Qx6E0rZp2rZlgyjhu6n7tFxGNg3Ah0v/Na7Q7N8JilzzGb4wzp8Vf49APg7QHrAmb68J
2lC/M97ceJRtiarw1yRAHBElumDul+vOm/Tu9mNDDjvZeZeGiFLepq5yHKJbBLP0qRLmDjspC7DM
vnvvmyBIaaRCkJ13KLu/R5ROJAmX3GmIvacOZzs2U1pmOSsVWEvH7FRt75FXVMJSzAi9dx1zGl2C
zCsAlKkIbtBC6afPy6xzolVDB5uxoGMnONJg2nlst7aDqRLCDcmYYj0F5KL85o2DlVorWkLEF7z+
oftUgWBFQA/rd+5Rq1ZXw8pC5/wp72qZVdsB76LlcekF0nWqbYhIuoy/GVdJlenzJAE/zJzZCXz3
BsOwBGnmdSakwYseBXwH+rG4CSTxDhaaV7lUSTKbT3qovvIRyjeIzu1dNSX9TT/6Jaff3EwZMWVH
cZ9DOItDLm2ko45BcFLTV0NFVaLPBAKy+dwEqasOkaOa9KLAYWzej1Y3VWdJY8zD6TANKF+vpyDS
O18KK3c+C1SX6JPnfctvgsjmbZNBo+O72qlknh9+PICbUTMc8fYx9SlpmpHBgLpmxfLrplhvYkXp
m0a5bbrI438UmLBkXncSSMnf39FI6CJbkUZumqDsGNSoxohkcRmDQaQzl544mLLTWdQ8U/w+qk6e
j4ycG9CR1LQMuiqnFd0vjlYrCfUVheGThs4S+Dxg9tlveDw2er1c6hCJju8irysWTRZ5WXlb9S5e
0ruMQIzlIt2MTj5GkCHteGzMYMugtzaZfCH8ZitCWhD1jUCcGg4KVy9NOSnGsEaOnOu7bIxWdBcU
Jpp8mwWge4HynVcp4KjxAuo52GTWpA+z2SP95SGyUHrTRYPraxVva6PV8+7bil1g2y4QUcptbUd6
/baicfgpDkRDLBB2hBzZpp5rh1cByDSCSMx8D3B+1drolEBy5On5y3HI9L04YaKVWWgX8ArSIM5Z
KWLxPAJKmgvcXlamgU5E8SXBfqGD1UydcHD4gQLo7HNbmRPqMW7QOs2+D9OIveNqCXy95gpyWueQ
9ZPD+MSmp5eorhWoexlU/NlYgY6G/AzmxyW5sA7ZHORH1e3czovePBK4Xs8ZFhz6lXZC/aWt6VjM
hNuRCIPmlxZaN34KD6ncJrUvu/mgJrPLygtVODqCaNoOtsgap/lBr2qR0oDFjRRkgHuYgsKd4LGa
92HipqHagGVE4gR+RpHg5OGZYHLAG0ix6/FocED8JdqnLVamXK7deZ50GNYhQOhswxJYYEWgMNYe
hnWuohFJRgAMngQoE+lVbUHFwPYEz3i9W6VqNq2dzbuM1HHamYgK0HRoAESup6LrjPEsjzoU8Q6R
0TE3jRMAcX+uaKDzMFWUzTGqtCUQxuqy7uoQdAcaMEATt2zEbDfbXsTZDLBaDnUYrgbCe/rgEBT7
5BBRqHapWiML7eTeyzKCkURO1XJmnjmkiE9gTYF9SpL4PK+TwfLReA47vXjSTG8pfj/OBGD5HOl1
aQ5TxxqKRNoQh9Za30PuaK8OLVRkV7BVEq8zSpsyZz5AdECHGJrLbvRsHeFWzcAsVdCOOQtQ0xr5
Ltj4ehccGHxWrpnKqFc7E2gOn6Qm0/A7xMj0vpSbqpxuoE/oVAjzyJhdSjqTx/j1icHuoBhF3gXL
7jsWlGpaAT+N2W9m9yyA3eQcgqLD/vAsmYyBSzsWWH25Y7vkOFI40nHKl9gh8OYFTqEPWZzkG5bj
5AHJh0MStDP7A/hCw7magBgAvWeLwpZTNkgcJFu4x7CX8Q7RIZZpYCLzUgYN5ZXFGXRhhV1fD85Y
NwKFwbxlVw23uKaMwjjRMK0Ww7uA3ksTjVW0RTcrau4gnfDwac3hP79pinDHfjYajBJcW58XO0Mu
m8UTgI9lBH8s6zId9e9giQoW7pJOuhLg1dB08a8xAg4tnPhMxlj4LWrB4DmK2OT9xIGDN9cJIte3
VmMCp/TSRl0EFEqY46m48hdr9r7AxivaO7OcivuQHCljDeEa2Jx6lVQQMGo1yBdEwxvjrMUo1rmI
uFOByZRMmy8pe+6yy300jl6drFjaWxCYZfs8LlYxXi2hUUBjwWQJVpsA6wCUCAIQLNuG3Be4/zi6
gbpsGyTV6xUY+xInloJjdRsFvbLWDXMEGgXNymYBTFYpkEMYGObADlZqaccZmhfukna4kq0x959D
2xqcO6+gjRSDpHPyScNv7RmjPuxCEytinUZxf9InnGRkbliULSBlU9xM211kL9A8Jl4O+ha4QsFi
tuROhX4sNi4B2nIPjySpOfi83j/t5hklZ+H0trWegVDXM8iKvgs3sE/8bI0oJgDY2C3ig2+LHhsf
E4GmCBCCubdGK7F3kQTriGOgXyy0/SPhGtcyr0vnAYxHm9V7E+l4iZgZmKPpnr6V6C+Mrq+MW8dw
uuWxh0hRrNzW89oHYBQxAEikg/1W7oPJhXu7MhVEzA3C7UW+j9IeZshSO0FZr8K8Fnay9tula4Kv
Fjia6jVBEl9Nm9zr5+ZbmLliGOB8ytqnb9u5vbnvo6pxsbLJTReF2whlGu8SjrKR53v0yHSL91sS
VJjBWOsaZDZeG5aLoYa39UQvDE0Q52Gy6x/RtzmDzLZuIQvW4MhHbLw4lmQpQM0+jLMrpbOR0dhG
kFBNpOPzA7gWxD27CIQtelbTTG4E47rNeA2hYGhpSzdkI+HlbgIdPrYc4LwOiePpHa5EoJGtJMXS
2IoQ7S5G8Oo8mByDswWnY0JSN2kURw/KoRmnDPT82F72s+/znbvBrXX0BxNDZw5+Zmmb7Rmtf8T3
hqZMvSe36ipuxZJQMsI96ggUT+XQUF4DT9UR2Wv8l7T3jg0E+QmjUx1Fh/Mo2cuyINWHRmSMOkUX
NDppkSGCvIhD6NgFIVFlUzg0Tsqh1CUF4hKYqWvXBQ3MhghIhzMa3RuH0AQxip4BkpWvT84A/Ax3
2saJz7UHf/Hr5U5RjOJ3NdIWfJmZ1RHvUgd8kPvvwkzvk7lDKQM9zszCKoXmrOwsNM1b9PPSfRjh
xf1o90PrfR3HpqohaGV+dR7XgMcQU5NSx1KV9HXIkoA7ZIzA2Hu99R3tKCRFNmNhqQENIKuiEApZ
OJoY29CEzFdesIfPOkR6q197WBFwSv04wbAlZxzxcNIlWJDC+u4tERkMpIydLKz3c4pH7vdiMBhY
tplM38HQGQnL5++RWBpeIdxlha6GodDDN9Ylnp3OJscKKIDcCwWAIUtN4oBbt5wi9wmlEYrp79PI
gWlZgAjMob8PmmjiiUVWWczRAAHeai8rDBDGROPJzSj8rHLfRec2kV5cjicO4ShS27p0lmBrJHU1
vW1pHicn0gQDj4x6D6FxhPY360Q+8EAjPZU0IKwJP1Wz9XtAlDZRSmxHuoCjMIFq3YMp404F1ygO
2nV67gGV4H7mBYpDtxWiNXlUBVxQ3eMurF8R+om6gg/riA9EytGBmlWQGqeN9VazioYUtc7G9gvi
7Pj9dE2Uijk0h3rUtTGkCYkCPbTWiTd77L5mLFszXS4zGQEkXxcfzcI1f68//V7uG4vA57i0Eu7L
XieJr0PD3Bt0xdcSUt/t++uR9y7zgjtrzaS2HRtfeS4moeIvKhhjyG2IAeWIa5YNa6EA80ZMkO2c
1tFrt6jssLooRyuGvhAXQD2GU76gFAS1Y431rJZ0x4VrWy0tj2BKlepiBXVy1LzhwFOE9sO0fVbt
kMJd6PJB9mwu8+iIc2e0+rxCQ9BmncEH00lgJl0yNiAaekI6JyS8JPFknvvZXeYzgeTCfOb5uJgr
RLRFkz+rxJoYlOg98uliUxFrdHWAv/A+BVpBYPAjIw7wMyQwmOLYJPuidy74KSZnwQXAMIzpRagB
0XkAIcjjI9qQkI6opI0744D+oxjuvUWje5DQtyi3GkCqdczuBToKg1Kqk3yA2TqQjyUQyfuoi2Jm
DaSHrkxMkEhCQI/KrYhRQhcVX0Zd77gAN8h5T7RvwYihvSpZTjgRJnxRGy16q4RQq7yD9F3q9kCq
J5b+wQosdJ3nPCCOen/1KlXo0KowSph5KE7URddseqV0VTCvRl0/MiIx86IL3wzG6sp0JmxYGJBF
Z9xuaPQMJDA//YqTLcfyAlyAo3V0xize0xRHoA4e5dKdBMNkFYegs8kpONgMh/hATL1i6/SQT+Br
QqfHhWCfNZWORMESsouvx/esESJ0zlvawOxgkyLgHygPU7myi20YK50FvicWRbTom66XaZzjNW8Z
Uq6rPljIeB0V6Co3SZLJ6h+TqmJKUwry3PqA1lNcIgY/RJi0YXGmOdWS4ggfXGZW1GznesPqmUak
8qe8S9NqhZdst9DqTESVP4t60hk64AG9c4RTpwPd0sr/XOc9rgdSM0L5C2E6OtS0TY4LrAE+8kgI
F+PXKep1nonPcpG4G8OBXxSuuqHlef9QVjuuqulLkp6izQReCRXlozrrLKsqMHuv/+p6OIt9h9mi
RxmSk67sflw5/P1SsN6IcYXugNNrP6qs2ojxLIrqxNfUifT+BBFFoOsysVmzd318rbdq4M/1YwgF
lKkFMG9HeL+32TsTgtpY5OLrJEo0fs6GpLRZiS7NCl7DpC0tzsIFk7f8eUDsAvnSQRUN8u2yt8m7
qULoVi3GeLrC073vzD+auVWLWSYhku92nAm+14z89PHt/zZUNHjQEENwDk1yNO3173/qz04ge/p4
9N3nPrUm7oMDSqeFHK6kUB9f6njNCeE5JhfyQos/grf290+XqrymGmnQJJ9zAPnlaVq2ffkAAMZu
z+2u/4PC3fFzYVzrajk9xxMB5f1jMT0PQ6I0kV33RTWw2B/dzNcbZZZJvRF9/Fz2UZ+Ob0ezDw6U
51OoFkhO/jqG8TiZRVEp+6GC0x5sIrL9Pt7FVB0IDNNsZDBXNLxL/ueT33DaTVoogNjGRWFBUgUh
YyFC0P17OYqCbdsCZMaBlOJX8pTAr0JKv84SnQVOho6agx7Fh+REBTjXEuqVFBPvlWEJHs7IXaYu
jg1dWLUUCl4EIRbqic2JYdAcLXZVbcbOH3Smj8abMQiJeExeOsfHUuh4DFw37sPSg4SN37xeyJjC
6/faGGsCzY/HW7Nqf+7Y6DmlIwlvFiVTjbE9alKNtaQEYTnRfeDUb9caXCoNOc5TPOpA/5b4/r33
XgDSYRSqqdJFhR8/tWrQAbUxYqn45Dq+Tv8JnSQbu10irzWeGHk2GMt5R/8Np4NUlvm4R6CI+GKL
IQjRZIp4DKf4jzo5xVVdczWQ7SH+WAITnupO1TBGsN91M64C143Tw3+P5JU16pIITjR6JjOLl3xc
+Ypubr3p21TXYX5UnGmzsXYzSoQclBE4eb5wtoBw1n9ooge/Tp/v+wi3aTso1NRocLvH09fwBCoA
Qf9SKOE/ZW3l2jubbsLBywPpUBJDVDl2pvBsDtIi2kgHM4rSzotHhUSVWlVYK+/DLsblyJjxHPSS
vnmICPe6ayj0KlljSmAf0jC7KalMvyjpdBJUIWota0qf3pVyo/osgf1+QZs5WbQek8o3RpeJTwtt
F3UawSV1UbsJTQcdNDd/NBaj5ywtJmhsXdheO7SaUd1CHebCn1u16eXcbGkhFY8JLS80GWyKapns
yX7rfKTi3VvFF5qM7tk8vUl1LI1pbYRs/Xubs/FZJrXlwvvyEiL+uOv2dlZV94iBDY+pEAk4KNNw
qo1Bmvs5H0LEjQzZ3mEj1IF1iIZDNg3ZjqrarEW66cWAQA5TYzU4pTotqnrbjyHy70GSZZ+GAEre
KoiGfNOPbX2/ZAMZpGMZCcmx4axNz7xx+tn8as9998XyF7zrBhdg6uSVeC506RbjovQP4vq/btYs
CLowbGYux4Nj0/0/2tNqsiW/cePqlflCz8eOqnzrFW9ONq3pPXz8Rv/6Qr9fDCFOAFk4qqCgdRQa
RIsDXqMNq1fP9EswQpN5j9W23a3KEncBRwyES3Fd3lBR9/M/gCx+W/lvjwlWhwonm/hxl3Fwu7DO
oYW+NhX40ZUoJGSsUlgA3z5+yLdv+neg8PaUyF7QzkYRmS77ccw12WVuK1rLrxamrApQAcfFqiY+
SDdI2vm3lV1Gt2kXGRIjQjcEda5kWuzx6vNQ2e2BfQHW865arw1PK6PxHzhvO8APQ9E/liVhpt1X
eAHZveXcIGtZfS/hPp1XVDNulD3bn8KMsG5l1ZYp13EeX4kSyZWV4ZceyU5O6doaQ/LQNpxfM6zI
qbwN7c4Cqf1sTj0yJMzfHywvjkB4DIkOA8A2MC6CM/o4JLCQ4J+cYF5esQxg8JNUJHtRZ8VhWqbn
ygqLz8IIp81gx9QIGzQ7Dk41u9Xm45lx9WL+ZWZQ1dZBEGBAgGOA+389wK08Kqm2Jf5rPFBnI/ts
cUsN4LtuOoqK/UY5yBX4ZQ8UGsRzSXG0Lg81ad6Fkh42BoUfG1eLFTsHsSAngHpB+AUGK+qQbW5c
pDCOzmcMPCpRintKBsVVbTBpK486MpLy/USVMsOSbe3L0L8FC6LqnTY9m70svRQ+oi05hZUDdGB5
Vbp90aNd1A1f5yIZHnCyyW+MKuCA8CZr3Am7H4cVSPr4fixCaHD4FPMAyQQIXfUxFTM/azLqhpyJ
d45rBOdpMjufLIpAWPXkOWjzjwf31y4+U8zY4gFFdOwBUfOPnVMGKijMux8hquW4lwZCno/Qn2Z0
UJrKvLRGLdzw8RWtX4Gvb5ckNrBD2veo4IDuOJpO0y7akqPzWyYz55QsE35wNMzGGXl9tqNu17PT
owj6KoVZPKbx1J+naWjeGCoUu4/v5c146telRajJ9gljR0tyH4MBW9wCsVSpqm/xRD2OXlQdfanx
A1abRjPRG9POSQjKWgspwsmeN/Dq8dUBDrshrQhD1AENVLbb2sP9DbK0rpRQcaqMLrnIvbQ7NEJM
l96QxFCD/dhZIXpjj6sOucQ3t9ESyr+FKzkO7a7cY0sud1neGxehZ2k70tE3zr0uma+xQOQ4y9B8
2sUjpzdEzjQ/L+mKEFGKEqZL0RTg8hWaDltFj+DRVdQ4iEW6u96eKtj2hWjRt6K7zEqkurr2SJKv
RZhWdCgAoEBjmCjDYoxXYHxGq/BihFuNSkAqPXC1OHRbCLv5Y7s3Efr51Ld1+jRUY//dSe2UzAgp
2T/lib/vP7DH3x1k8DBGWvfolBM2jYN8GvNvMLZMHxulMPtKU3SmyM6UAZTyX5duiE68yvg6A8lH
F8xTsvx/LNhAQ5A5+uCbAPj7dcECLOjKbvGLb1HpzQPcDCbEW4akgCjv9TtzUeF902JVM3tJtJVh
NH1OAogHrBPElT5esUf57Nvbgy0VpRi2DqBJx4hdNChGVaPl9i32Te+u8azuFuFeY+NTBznjXBwu
h6LpT6VTlSfFJKyLvvI5yLCZma5TBHkBJFejOk+NQXwHOd+4UEnS/O4Pd/lbyOB7wMNwHMVkDoWd
4xQfceO5DBtn+EaRqIkfiCxc5DZsB74LuoiXtqdySrDd4mHS0rr19wStKpxnIluOe0zyukc3LOJz
E8uYB7t1BgqKnAKobrUFwx1nPpQSuiPvE/0fnsX9LL/99389v5YpsswdScpL/7NqEpxv9ugPeBZt
Tuv8ufv93/xgWgThX3hveVpoGUNsXGE5ZX6wLUPnL7bV0PNs8L8g50MCvB+WGsL7i5YQBS5MNYgv
MBT4F9VCwMS0LD6NOQeSkoBY/gnVAnj3LxGExh3zH4kTYCyya/d4m6fPajvSRuDRLYJgDQafdmjV
q/0SJdNpETfuYTFq6us1SuOoPHT+uZs7DRgAyxpv63owWbbSeC5g/1zk4Okp7Efi3suyFKq39KpN
3Dn+JZaW3e2cqfSe/lKxRzopPSkBan6pEVWFV+Fnp4Ahtv3cNV/BvWYHaBRtCkSZPgtFPbm8mBLd
xTSKPfDDU27f0S/KT8OqqM4iXxT7QUBPnPrqokahAk2QqNwYWZmcWqobT6q0RDCxRABuYxuxf1o2
AyIlUTFd1TIo9rIIwnNY4ArtWLwob+g4hJcgQ8wLa07NCwIgQ9HsEM2OnbjY0wiKn6wwDS8tI7+2
Jm+4iBD8W0zcPtHrQWyzcUJjZZLzfidcSFZjOeMzawE7XLeUjq5D+rWI8fu0yx13QoG4SIe9W5jy
dRy5CKJu2p0MzdpqqPOHxslQcpoKJ9ujPZUdwk47Jjljibz5bJEN2sOnOkijq35Ixpu+TpcXGlDz
U9UO4ibOwTiKOWsvPZFNN6Bn0bGz7XTXRBD6zMlrvpY4VmxAC/k7qQoFLzXnMeJpQvSqKrBdGuGw
Ikv7aoRCC1wCXgrlmV1htqYbSENKgz0362rTudFFmcPUNQLjpMj9fIPe4vLJAci2bxrlfo9DJC66
rE/Pes8Z93hJQNsrk/IauP8CSdXI8lPw4ZGxFSSSZxJUyWM8p+Fnv/HKbZZ68jSS3ngn1djch5GT
XiwkmBdjh7X5amhF+inqne48G8zizkFjYl8S3YWrkdb3wZ0KH/JJIcTNMvvpRYyH+Y72alGsDBmQ
waDDSzGgbwJ2CaHOPerk1yFqpKfkE16EF5dTvAzTJC8jzysO8zQIdFhksS+ll34eAj99aiQqkFUs
3ZsSQMRhQgX3ktaIOLNHtz60Qx1f9U7d3WeLQAm87IqT0hhO8D1BQSas3ODSbqSN24vlXTSxk5+k
FHYOGRrOJd7kXUFcnbhXhRzP7AQlLFWjQG2Y/Zb4qX+GyWDOqxnJEcS2Iv+5EeM3t0HoMp4lKu2g
SlBtjpwdFYlgg9mo/Sic/GUehYzXRuzYn/2guq+VAHHTyXm/mJV5UyeeB+YG5eFT16DQu6JobV4m
iux7PRpe89xFbXbtox0DCEKI8AXf+mRfKf5RvKTFQ5DCQ1UCPB6CKCViVEziKESK9nfhbQAPlHe+
6PqvBBZ4//W5dU+f9iS2R++0Hps9NXc6d55fQk/FafoGmHlx60bFwZvH/tSLlurEyct600nEPwY2
y899HaYnvltGuzkVzYajfdIq7dmt7KCSLVNTr0VOArEkMy5Y0s2fAGFMDz555o200TpgQgkB2yS3
NwQP8hrO527E0PasaemerMNw5/ZZuY+60bygYVDsm+JGRZF6MnTnPPeEdZOZsUBINDA7qGCc5pWp
2he4rNwJILDRnPx9bY3TVhUYxGwTXwRPPZ6TqPWbeFysRn+u6QzO8dXS1fnemPolXc2z669bNXkI
R1GVXMXRvB2qhQB0QaIp2ISheoiX2cEtAYHPTdHGDdsc+d+qGEpsvI2puZiryNxalvGU2TmV2zhe
xBZiqw8YCZxZCHAaSmn6KQ9G86QALb8FR4r0RZbXXwsPM+moTsIbtwyg3HfuVK60A8NN2v8ve2ey
JDeSZdlfKel1IwSjKtDSXQsANrq5+UwnfQNxTpgV8/j1fUBGVAazKqd9LmIREXTSaAYDnt5377la
HkoJk0zV3buA33zIiMTd6x1Evc1OoV9Ht9IDl+Ayfge3EDv2oHBmeWpcVztJXlvXTi/lOr6RDBBH
nogr8PpuvHb0mXEpTdmly4QK+kWjCmSw2/s+i5rbDBfGBy1Ki2uXl/WuMrp4b3gVfBgzqXfsKaxX
hDLzKHr+lm3kVnuoeea3VcYDWHCvfretZnu4DKv9keE/fcFDMxa+SHP8zpkXHwbsgzh14inQjCi5
pxuam7hnO/4YN/OTPvDWq8RZw2Xp4ZrNpkubnEexG8DY5I7E1sSFZkwBFYmE02pQPocltoYDhVX9
5iCrXwoAxikG4B1mn/U+Hy17V494A/0FfEnGiljZvkN4WzTVeDXG2Dx7yFpvU2Pm4WQKGtwJ2t2m
fMVvOgbDI0sl/Et503qfcgHIr1ST/rEAPHfkzkQioDfDxRTO/Tpk2peaINi57l1tj8uSYDoxghMA
rmgv7Lh7KJbJfSF3Fe0NvdGfkjElkAxcH/7Toom9xd782i7NZ9Wtyxd9Hbj9I86s+BNnOz7M1mRQ
l+tCNOq0G7CgW1eialM4KqzucTFtfmedNuo81R/Yf22ZyiyLnweHQQQadkNFiLK8/qGJm+JYQZ6l
bqreKDdr13KIkZHbfPdADJ3GIjF9e560S2qWu8VV5f04qvzYO8Mnp3VgIoCHRewcpuFz3otPOILf
9Wj4jt3pkwvcXxkrMfl1QuW0mvLUKrnscJ09m01cn+tEyuexzk14wpP6YnlifmW1/MkdldC41FN8
/fm5ZiurD+e66ZqxP9CE16zillFLxcJfTZxKuxTrrL3bFh6X2XRkOEzz4N43PdDUj52INjKX5R6L
ceKD0xZMUHttXMeAsojDsDD1HMqkrm5TXM3Vp5obKLPX5jWdo3zf4Cstz/RItOGmuYcMefkNZSjq
PLSp/OQsTvOGeEHEP0Kju5GJY7TPUM+SiNaIvFhVMHcTCF1YOU721U3mTntxsJQ4OyMZI3A5WprD
45epFSoAHQfsAWo/iu61k/HE+j4uQn3hk+xj+3XWzOkIk08GS9kPV37lvPcKyTgJuilt7cvggZTC
wwhVMo95ymhy1I7MIi9qTYodPD555gmiPSVaGl9mWRgB6YPlOiZxc235NM8gcfw+Sad3KF7LufWE
htlBGw6GmuEoDtu4Za10kHuO1d6k6YkTEWaBJRyrqMenSeqDLDAGI+HQJhPZD+VKGUzWaPFptfHj
QcKNwFWY6bnX44sA3IWBzqgvSST6cIll8zZYAkPT7CyHtBnTPcZjb6fFerRr04Ja9MiuUQkSrLs9
dqWAtIF7HPTaROc3y4MDouq7DXB+CWoSO6CDYMUbX4WrAPt1+sAx9MtgyyZ3XqLG3hRM0l5pWfz7
EPdN9Wm//KNDHEkT6++d4k5f35PqlyPcz5/4Iy1vGL/pNscwBA6ClGLrWPyDmGPI30C0G469rfS2
Y9qfSxF1toncjTlX/UjY/wHMMX7ztrI2TnaOw65Xt/6VExw+8l9PcBzdOL/xsrZrxjYYwn7VYHIj
agZHRuR1E1s7xYw8zQ13MxCbmmswO4CsQMC31Jm0liie1rR2vM+oE9+SanWeQIhZTgAl6xke/vxK
E3Z641hyRhvmiR35NddoCUiWZUOoIRL3j1phxo2fxNjvXnTVRJqvxrSw2Oh4aXcYR+7oV2kmXsPo
Xbj7tEvUCdHDCiT396BcjDhUZWGH2yl3n6SGae6gNz7ktdeD4NKn6FJYdX3pBrM/IFo1ZxNL8Vf8
vG922btfba/TP7F3ljhU0/qtLXM9IBkmTsLq3gGpGxuiI1k4y5ltcrMuyXzUaxBefFDaVWVaNDOz
jFDrXANWb+uZ8diiXw9GOWKWpJkU7N+U3WlJYr6OFJDYg1WHRgojt0sT/XHpVPWIkRsCbK+/Fpj/
X2ZnXu5Y1FqH2vReqQWillrHkWaN5YOdac3RHlrz2pZlexpcKwr0LGXqGavp5IgkvcWj/I5tEkhe
rRhf4HHeAPDxDkWljZ+7XEanJXKsfa6M4hvTSgtxxDW+0bjpNmQI2uromem3YTBhtJE++kjKnAcl
5Vmx39QuNqCycN9ME5ibI7FW04r+Wqbla8NG/RYOCdbyZAJS22sObj32e5Q5ycCpt8FbTmrkwV6O
DjkmSuaf5Ip1zI/0pD5tV+RLs9EVSagwH1HrkmM1HhqaI7Ct8upHyZNjHK2DPlrcimuQ7hibcyN+
tHMjv1+Wbr2LpkQPktVuLonFzOqn+uzwp1jVzkOeP6DWttQXaVb6NImuuDhlvVySRVi3qH/ZHk1x
up/apt2rrpu/9BwqMGXqNH8PuVZ/R6PNBpRi2ziUDGWXdo3S44xX9tJHBJSZfacY5zHN2ED/ka4N
egR8Hrvyxqi9pPLTXurXCWckC1+PCbbFCKsCYlkebORu+GDNy0Dmy1rMfW7lzRLMukxDM07YoSem
E+QaqAngaaZ3M5Yc3cmcsC0KxqZqYe7Nl7ThRXG4rc/MUt1L3EpsaGNuJt+rYa12rlt4R2QIcSHR
95XwvU6WibUrpjQGDKvVOJnPK4XJVm1tLn7deyUbgi2zlTd1pNL70nWTfcEa7DP8qIKtuCG+5E20
nte5ZLMtxkQcJhqZ0dn76aNX2da9lkcSXYHpb+A4FQcqn5abatLsPnDdqDpTejLVxBq0ZLcM5nov
HbvarY2ngLPOKsQlbp6oFWsf4UA4B+whwwcncaoHDGMJTN4oR1H34vRGq63Fd0rPhTrr8VcSWMNB
HtCzE5Rygq3RjsvOWMfsgPK+7FI4AC/j3Myo+HAoE6hiYeKxWWt7O7rF+N3eC7CtRuS2zylW50fP
Go6tsta7adAn0lTy7Ax8rf0MXuMpjcrp6E6iopoK8DF2eMDEnIyXJ87Z9W3ZjeaziZfoLdWNJtQ2
EPMwtdPJXdIkOindk09z1tC7TeQGdrZ+W0ptp6tqeojtpr0sLG8Cbp76tRv4uCtHJfS1pQRQ9MYL
Y4sj1toY7FIdca3tRp04fZinshvAkRgdNXEskPGfRPGhNSPK09L6WZP1EvkLRv6n1UuWb6UOsmjV
5HJcstJ+4ARZpnyK7GZYUSeBkTr5QQ5weki/bpX3a3+TJlhcaDWy902t4kC4o7jVZzYcFT1LJy9O
pjDKPfeTVenJcamnItDmAuAy+3sqQDpHfOIhuB4BZmjfDCYnf54SqsaEPXzPIq262oRaHjvOzUGN
YtFXjf4er2W8aximQrMaxwNRQK0NYB0mn8w17i9tWTx2KIjnxOOMZ7UtshLVKBQIOGwRcWXf60bq
3XVJy6IJ/sq6s2PRourQTW1asxt2uQvEUCb2N8becTfJ+QsD5xjk3DOR9/IpCVrhaBcCNg0kKmd6
rWePanGjXh+FO3lhb1UC8Sbhu2GJOlwdtzixPJpvVTJo3LAYdCcntd/yAmC6CyLqakRKIY9UxvtU
xnbI+fwlGrilm9NiHh2SCIA4KSN8SvGkhZzpQY15xSOJmhPTg+6DMjbEDkYnH7ACohDKdHyY6jx+
1WanDLIB9vQC9us+KzrWsVoTTx/0WDRnz2rkOabVx+UOGnlH7pta0PX6pZOa9biuw/3Ait0HzAyH
mTcscLj2nrPFLM9RRY0NDJYD0pK6iBWmvudqj/nicanh2iBEYkHXtFXsHlPEzD3c92LXWUMZ6G50
yfI6P1SiA4KsZ66vVj0Np7pELx7MZM/+Lz3EkEZ9cy6aHdHP8hI7Lbdv0gTvSaqzuRt1cbOOnfxi
ILd9blGLr07XPnRW6Tytrv2iky2+5h598Mif8kQuaD24gxx2Ddbml65MhrMjyvcMPu8pyWTM0Set
DuOw4FxdC0n7sxZ35xTvCnaS2H7syKLcrwSlQpcn14h17sGIkda0SU0Xj6cyKAYjGl+NNNWOxTo6
l7JOs7OZOvuK4nb0Uf0uF/aHWUNn092ygFJuRb6MR/JJblwfht5t7mq3NzhCkfDTm+ibm8fcAuMk
ObjE3Yg6kbPuMJBR6mFPN2hN8cfRw/IgO3gQ9Vo0oQ0587sDyy8plQrMPJNPecRL6CFIBLw+4jyZ
dTtyV90hLL5FHHf8srKTuwyOXAGS5nbeYPKRYb8UTa7ODWarHZiy8ZC2ibdP5zx6a4dlPhArbd9m
TQk/9rDoVjDjTnLKqDoR3dsEad33iD2xOx1pH8MGTK3TuzY4S9guFk08braePW/xZR4XN3N/I7Gk
cvCuyvFqF1WMP0qvgkSXxUumCfXEUJXfqMblUe8QbvUxALvZXVX1xoEgU30tYntfCmtLCent7WSx
ulWzox2SzC73emLGF7k1NLVmNhzjKEvRXKZM3DdOPZ8SuzD24NfaEMy/E6CBv3WIKCBMWzbE02Ss
d/VE9gmMo3Gu1lbtHXea3wc3IlnRNStDSs4JEBk4bvAvA5ANcZXPXwBg1G9iGQOdMfe9jL0o5IVg
QimbfVYqrwoWsj6npdNpJ8xy6Otrm4uA81qZ+QYy+W09mzmajy12E270JNDs+GvUt2ZoA0fkkSaw
rzieTqdPnt0x9wZ9qqPomkTX9KjmCTpFBoS1PCYTzbSZuGDrI0vTv29sE79fCgTuHo2xwp65M/Cf
+owe7a4r8gdHrjkUErC/N+R69aBRZnbS+ajfNl3saM4RUHk1UAYVL11+bjt4AHGidWEzUetF52Ik
P8JIab29MUgHdrH+INHCTR8LeYbLoTe+IMAUd+s8c0MYzSKwopz0mFoLZTy5czRkURiNblJ9SYdy
FDDGf1ZezljL7XP0owyzn12vep6WkXeNssx5a830fhRoZi31krDCC4NuTVr5nNDx0lyGS0IBp9Zv
XZxs6+dv9Y+CTngGPjOC85Gfqd60eELrNcf6FC3g+X1jpOxT32o/h9Ftbhv8/z60rOqTxTfPypcW
Sp6r3eb014UwWMxDKp0aPbWe1dc20o1bjDHuSZgYXVjAVsNVDuJ5TahSa1pHfLWLuiOhLNf6JnK8
aeesXvuIXcMCa122Z62sywd9SpKQCtOF3p1kGo520bvb3QAloqnMkHT17JtTV6LApvlRtBsgvHDM
G1119rnVW0YAR6fdr0jm0BFLuflu+fP0vK5e5nS0XztjM7p0ODslEaaNL6rj+9F55x4nsM1BSvbw
0+REd3FG9hM7ljc/YeCLwzGLQVHT4s5Cq47NAAWjIwROZpX0FWZcH5KGC1GzrTOfSWs4ZZ3BjEw9
QXmeyyx7jolcf+oZPTkzIdEuao2fSsjq1IPwZpPJzA6a13P6cljqXLUIUctHCBp3Yqj1E7Iu6dOo
xNJD+jRDYvWcU9616rGPPShrjdF8gMdjfDSIsX5UVfwhwo9xsdl6gwBXuna0zLpmt+ahkg6jfkND
Uv2EO6hTYRQROLsd5sR+UEnzLlcy9n69zkDbNQhyAaI2j/10je2JNyQSd3mxFK/Ax7IXN5uiA1si
uJnLYJgHjkL9S94O09fNkxzUph3fdGVch7witc/ajC8hya/Vb0XvQNduWmadbYcaRokzfabjQWfi
1xyWetW80Pjp5kmovCJ9bAEmsxNcW9JQ2WDuOheGtSlX7zQBpT4l65pdHNTWUwnp5VrAQvPhunMx
6drnwq3WlyS2IweUA3kR31q4aUBaW1DscfBw5U86IEi53mlLtYbFUEeH3hyLR7XNSdbKdQWKHQtd
o8fnyMRDXDP5BniHqqPKIiPIOJaRUVXbIGs47YXuCFoclO5sd7B454HClgmXHX0nH6t+css7I886
iyY9wWGsMXgKsJLq4D4P9DJTa4Yksn7VFqVP9wabvaOga4LfcNSW117N9fxMnWLG81XrOfD29+D8
LWnuhkGasmbT1M7TDW9J67r7Km4SEl+dUbHo+d+lDVCCVrr5usYzDRCyoZ6wnD/8Sf65/+ly+jPQ
zvjVpMHxYXMSs5MHHqWj7vy1Ubtu5omaY2O6xlpHuMTDkmSYI5/Itt7EKB+/maW19RaerdzZa5QP
O4mxc2V0Ww8raap+x1/14K0ZZrH08Pdf3K8G199fm9iyD/j9PDDGv+o9pTHiP6Ma8wr/6SprZsXo
mI7/IIXwP/0hGyUaAxgeBPnXbwAwjplDL3R0XN3+9o/QsN/Lf3O8/+OfkiQ3pY5r7m8bS56qoU/+
I3zPq/79z8rk7z/4uzLpCWCdEI0d9pt/qIx/KJMby1tgCybfAB9KbJ/gH9qk85sHShC9EF/jL+YS
G/ini3lK4ng0BN908a9Ik6b1qz3VQf+kXYyYOv5Bz9TJRf56qXo0AfRRRHDfto3xwXVs8kR265xK
VhA7NDcK2dfRfLQKwfGwotnAGBfv5Bp0LsV5NT0vOUZxkANlYDS9e2TdMmJtzzIVqMrIAslRaZf3
8SOgjSPdmHAqbBo1bFt9mIb8fjK55eVT7AYaoopviIzePDKSlFPQuUMLjo5EZhfmU6/YFNW1KQNG
EaoZprF7ZgvFDU/2dsikVXzVtQFUg/WSEb20agz8MhoeFg85NKuEcyDfZBMT5AD3mGbrcMZX0tws
MmH7NSPmHVitp2FWQNxeJiGxvsw4GrK1P9s4bvc9xZ3cgquVhlzezmsrNPoCJzo1whHPQcl9p8Em
SzPVcoQUoO90YgxB7TTORW/ZHxXmY60bEtaQZ+DBMG5UNJdhNtOJw2EOnDJ5Lr8BvrPv9boMuGBQ
lxT9HU2M1yydoH3kFiUMqi9v1t7O99LRcMnAy2IVFZV4/yXUNDOe1XEGk+RwupzjHUukp4aaqHBa
kg94WswXLKPihFt0/KSMCvJ3h96hk2aLrnW7wMVmPZq2XoD0aOg3Iz6h9UlhdskHBJ7K1b7Q+khI
wK/IUK/7QXRZ60Ms7NZAdyqb8gy7bwAWOJR/Yu50r17s6dqOZhJrpohtbKZDaXZUrRL7PCBf4vlM
DVvezaVCtJY9QIolxZJKqGjF48HmKnUu1D7oQUZ8Nt9p+bq1so8ei5dssPOrho+g1kKtnEl8Hgg7
r217i8c7pcXZzyuXfYDPb9RJL6jHWa3qLCPVi/YTiB3nsV0ZXXLfIwCHswWlqmJ6eIgocD2opnIl
Nna5juO096JkWxHba932j95PAPPEkll/0sZlQzPD7i4ANZs/sc08tn5QnIEBOECdp1RBNtgDRYL3
zFbYwAwEBHpiGUmm9QcbGuEPTnS+IaPTH/RojQ026c8NKp384Eub68aaJog+38JVZeGrvOars8YN
NMLGjB5VARIlwKaGUwFBIPkQ/aRZIzAYAZqsfreOkxip9djY10OTVOiwvVLnZYNjUwem7dJVQsye
Nnh2+4OjbW1I7fwHXdtpAG03G3K72ODbzYbhFhuQu9/Q3CLZKN28AB3DT+fsyhiI97zhvPGn1/eC
IZLq2o32LZuN/I1vCAo41sv2BKQrOiUbJNytJbxw5wc7PO7BiBua0aN9b3BxivbgjAOdgDmOt9jc
JXrXPw4bkrzZ4OSysf3EGJ07LxvjZzhLIMx/0MzZH66fftzl/220/Ac7OgS2bZD52w/Ea9X+jw/E
33/wLw9Eh0cdjxpB0A4EHvjXPz8QWcThqCT1+NOJ+ccD0aPdAneJbrOUY/KTPJo53/XJ//tfNs9K
i5WB5MdcAqewqv/z/36Z/0/8rfp9juz+6t//PFfi0f5lWQfliqwtT1dTAhd22dZtdsw/RUlJctRk
qqR5WXXH5q6Swmjqo61lDJtWd0ui3NtxtiNjMboOFhye3+snzSzQVfkaH7ux1i4Rr536G63cx4TW
OVGv3S3Hk2PSWsMZ1IQMAV1SEDQo7alRHTQxFWs3feoaEI5K8TRyg3jJKOVSmDIy7WDUTeWXHdKX
AKXt8/vBl2qAvvveGFlE0gHO87pnn6o0nsHJrYDpyVaOQr2kiR4mmqrmrqKL3NB9u6yNY4Ms5hOA
zANZiDN5R5KlkDfY5n8dHGOCL8aOvBzbLGgttdxGlBfupl4P6Vr6suGi0TE7bcdz3tgv+roeQHrH
vorNg6Yc9erhZ9+BfUtBsNq7Ym7vWoob2cbn/Xtr9ta+kCX9Mw41QlYp+PNLGqZ4p2ywKq53XLoh
fZRxUoWlYaxHTB5eAJkh8kl1U9PUZ3ft4qGjdPm6g3xv+AOrX9/Wa3AuumOFII0cLJ0DuwiAAWe2
ZbeJQfWnYZWPKGlbj6c8eOVwrO0tTVqYWO+9ijJKK9ZDM9IPWpoZ8F6WD04/LsHYb3+JOgf6gpAc
FssQB+x7xK5wh88lPB8L4eVcKyO9qaF5B5Y576pV7rW0qCk2Yw855LghUkC4fuOIoxd5537ZXFe5
SQXxGmkfFiutfEsfHA4mCMj4Pec9B1vPh0SxnEyO488yq+klMdDTJeuXfTcb9IJ2GsTFmdwixCTh
Oy72ngF9pyG9tfOM7K2ea/um0dwT7rIyAEKMrIJLhyRafEgsWos9eHxhwc0/z5pnlJgPgCUvmTlJ
P0Yo2msqxZSmr8lB1uU7edO3rOntA0iYNpjw3ex0L9PODRBmG4QBZAbPCbkm4IjMvpg2D3IbP3hV
Vu0pTV54PlI0TWl2MLpkOOwOZ5LRO6fGBHy82KtBTVR3M2v5Z7xyM7QDt8ZUmi1H/DpU16/KJQfL
tUCzCebBuLaP7CWRlPFxBnrBf6Ot7SP4ljLM5RyFgmYOwiBLcyB2Ye8qYnN7kVE7FVnZS2uK+BaG
V7m33M8xC+vzjImErarQnoHLlV0wiMQOZZGmj+WYu4HqhM6TNVkOdeq1z1SzQCqRXv5IiNQOu269
xbte7N0sn3YshcR+zYcyZPaWOwX91e9NTb9PRbvSxpeXO6OjLhEImhkmvYUgITNxMkzW3Wns0ixo
xqfeGc2bTtOHUMM09zI4Fu+iG2GQtokQiNibQmei1pTJKw1oTdNfsM3ofq8ZgE/GZt33CXYf+qZp
hl9z9ZRr1nIPeVY/G303OT629yTFJ0oRmajdiU1JKbADkcW0kCH3vNThIjVF7FZoF1WlxaGC6KTZ
+ed0FAlVMaxixgbvwuCOJDhW3s967RzKyAs6dyz9+xwlbjhPlXPe+nqQ4Pon3U1PAwbUs7vK1Oec
8QhArwEMwDo5YULw1wnnqW2zEjMb78vQF4/pQnu6MdwXAygs9vIGFB/tW2mvy75o15u2l5d04td3
Uh0mqKO+spXaE5prg5JNRrhELMg3Gyc6cPreVGyMaK596iqT2B10ZSyZUvOZeuAX6u6yM1NUwFY1
XFLssm4XU7JCMd+9xiJHm2YWaNLOeYrgQLAH9XZEv3zABGxB7ebbSKwKYtoSXZ02Y6teGMYZZTvf
s9SkyXZB4l36vA4nr3SPiaXfVYX5JgSOaPhEJ2ybH9ypo0o8pSKvWCxxwoinnnGPvuIUnMK6lt9E
Mk3BCK0rgFD1DMzsRoIludaueU7Je1LDUhW328pF6e19QbkBkWY0n6hpvkMS0sPUsyPfWYfqYJNM
CSMKWXYNTZmXpSAdZc9YTyk59Y4FNYKdRX/c4nrPi70cK8Tkm1WwlSDw2ex7l3qy2eVPVCt1o6Od
3gO/umQGD6EZBwenOkBfaFbFvh0c2hJZJdU5aTOBGHezNN0pbhlVMR9o+NsG0ycFrofU9IpPRT5/
nKJhOMpFfq0GRJ0kLlhkkT484OHQ9rGKnECWo3dHaO1ep1yBQ6K9vfDpFqsfGqpjAsyNHqG44vwS
6X5u2CxzQ2N5mGivg4eC2mjzVyvF/0WlxHByx7XlXoN1A/ChOHL/Tc/JiAc+ZifFAUZzgqHFZeMW
pnVIV8uBsjNZexPeYzDbtXGIZfY6Eac9rZr7TJb6psPr6dda/N3Sakksu6D+DmejT6uFsQc/6u4M
u9TPbo04CM1K+St31T0B3CqcSK1aClsvx70XOwVPm3PNauzwj7gpUxvUJTb4avrQR3By+So2HMTI
sHL1le5d5LTeRHlNAhKGL1mVkRK0jg3kp5G691qY0Ys1TMoS9BJSRM3pBQIId28SDT/PQ2o7G1l2
Kbdz0s9TEzDy7QyV/TxRqd8PWOrneevf4/U/Y4EzSfb83SDTXfstrtSflabff+S/PHBITaiNBvlU
MBnW1pvwx2Bt2r85wEpc9BtCyPyqvyhN4jeT6gx+jhAis7P5lxyTvbngUKa4NwoaZUh7/CuDtWUi
Z/0pCe0wLYPTkI7pbLY6NO+/dsF1w5pPg5feZ7mHiZsVqs4dv41zcedFtW0/2KJpu0NV6IpndEQ0
jyluTEWQRzix5itTjcF1nTcENvs0763HxAXvNb8CiNSwmImcu1G9OYwB76Jqb4DWr/gwJsRu2anU
DfBfbB6WwahYPFR8QdzxUHl2vANdmaGmKOO7FSt8RV4H91DbVPiZ4/1ZkqfChRHT9dZLMg7wjQ70
Zq+h5RVsoll2sxmzwLj7jYnbzV+LunWgM9vaCwGGz+62JSi3fQGSlbyKbYeQbtuEedsryNEZ3tj2
mjsmWOZYnP7JY/tjLdFtG4pxgEwd1uZUwk0mDKXhmF57d9c1RR16epLcNJiN4zGlfzOexOd0W5B0
PKKzq2POGjHzWt6lrc5qZUlnHvmFWDYwe0JAH8SfR3ep3qfLk3T6XoV8EsvHaEEd0HRvRFGbo/iJ
ExNN8YxSUY6fJBlPqYgw7k3z/NHGR+EchD3rp1hZ4w6kf6cCHQqWsZe92Nq7kWhel3aGdRk3WRfQ
HVSetU7pla9tRGdu1CtrrXySZMsLm0siW1Nq++RMApXUcEczsCjk8qkflkbc8zcxdbbxsGFDb1vC
YfC2dt22mMPLlXyX28Yu2XZ3APfBh8aWCLGuD+FQJfKhWe2Zg0pCD7a59NUD6mV7BqkMgL5sjAdt
2xqqsRTnyJY82YHnia9EiSmk5USHZ3JbPCZLVSbckRfPNfaN0uqLHevZcqvjm5f12cztya0DDxeb
y00e9w/PojFBB7FzZJfTqtC8MEPTLreB3JmzyGh39mWK8A9izSOb4rIcw+hqhyV3cOth6LAt+Ksx
yqeyVukUyg3r+qFoR9nwwO90drGeiPxWZ4WD32mWXShMuujP26DuXUQdJ1/LRsILyQrAeICxllK7
jJS8dUFELuEKITa9jKpPbkSkpnfWg1BD8m7iEMt2cTnN9IA4zNKmahnBxeY/YqTB16iz8Ic6tuC0
mLbEyVFvS7lXcZrep/PCkA80M2G8BQXFNzti/eJbNQSyEH7pMGE1IlRxWel83AIxNshYhDYrrMeS
Z5XOSh+skqa8+F4oAC5k84ZS3s5rOV2LztEPbS4HzqyU4nDF2doYZJL0FBJXetWYgzD5RVEBBg5k
VEtXrTt9NGljPPRMmvHZ1rvHde6z9QHI9RdIdorvlAa+PeBYvzjXHpIuQ3STlOBphqX6OGP6t+k9
HpLndSVSfoBb36oD/xEjp6epvj9yJ1qe7MabaYZ1mHRY9hamOBTYJqaTpGbuBNa8/Y5b78UZhHux
qKMGuAm7oz5OeWJUpzZa5tCtNQNRvUNOizLzwVYT38fI9jIk6Xhb3Q26otm5oSdlttxzprkLVppJ
m+cLnIbqRlqdQhesWyrd3KjbFUZMOiTls6r24Muy0Fxt60FDFRz3AFCKUHiZeVMJbB2Wm2n45tle
J6EN2eGZSsI01K3C5HPGfZJ9bhuZvWd6r73QMjF+2rJ9LTRV2+a7Zs8joU4yPaUhtP6EamAHAAaz
bifADrQ3/AIboL5Wa4BpTVGzhBfuSgjU7jSW0iBT2fdzzFoKWqk5yiYBGDN2AI5o4f+okeO/Bua5
2kUbghDCiUPm6BbOMKBdl47IZ4MYz4dxItTIJUyBTjcz4XuEXI7YyeQDXGcjjPErhr2ZNCfpQaAh
zYUAD90Si1U1T+RO2EBcC6DO5PJgDhi3WLCq27Vn+D24TWV9bPr5I/FLTKa9SFcD63FUuME46n3H
4hs6zy1Gg40xaHSPJeuIlmL6aY4fjHmMWg5CdrGsy7G0ZA/8MyDXQ81w03HXuNpubuz/PU/9M/PU
toZjwvjbcuXTj/1d8N5WRar+2waPH/19rpLubxTd6VKIH+u2bUD6faxyLTr1yKMI6l2QNLf/87tc
aTm/bcs0stwbmI7c0F/kSsskqcDyWrKyZvVm0Yv0V/Lk35MrIaH9OlXB1mKy0pnPgMtYxn8DxA2p
mas2S6vjDF52gvWXW1MAbsg7JHjH90KZ9hDQI+o+eKm10rKbqvQ6CXhg5LNYlKNIGs9ZlFqvP9AQ
lTDVE57x6A2YBEUZQDMJr02rc6xb6kRxohlw5zQ8cjJX3CvhB4syZNufccpGo7UuTCjJNTcqNjX0
wVh0bjb4DhsvjfFkLMvEqZAv9hxiHVbfu3KAzQP81N7nWmffJUY23+dJZAcafGasDo1mnbknYrvm
IwBLDtbTTE4jtj7EvUXcmhQowG03ubUOpWWdJ+hpJ29OdbXD7jj+f+7OrLdtJYnCfyWYdwrcl4e5
wFiyZTne7cRxXgjFViTuu0jq18/XopSxZPve3KExEIbISyy7SZa6q6urTp3zKLPMnFEWueWMu9BB
nOugLIduFRckQFMEyRk4bMFPGNqkcdFRH0JxnQTIj9bQ4siki2l2lqOfVNiNU8M1GvYiowbjtfLc
55VpQAFHJ2HxkAL2ZVye7EFPjeKB/r7gFq1VsheNtwDl7Mb3aWEnV2UBcvoz1ZA50I0KRrYjii3w
moVRqNB5oNAMjThCat80gGCOwZ5jSF8BmCNiBg7Wut9YNytvlX5X5rZ97YYJHafNKodizCW3TQhH
68WJZQNUNVbWhOJkehUomXONrAJdbmg6GKcF9oNFLnPOQ9PLxiCo6vMFLWAnzQIc/BDhuuROUTL7
Bh4y75KsVwQXtW2cRgqJuMjNlXsXYqsJdDGoYoSePmkqK7kK8mwp3a30qD024cDGqZOryMKg0kdo
IBkFPAURBMVoAiBa42U/6lWUPeZVoj6kIEy1ISy9BuSWc6N4htfSPqbcgKQ7KmXOTUMIw3FVd+5U
6IduGg3s0DH81JIzNJbad9Vt6Phk5hkqOg5SPbVXpOwC1HHP01QDkFqhHXamN37snboQ5K0mVQUT
6thzK+lcdSVE7WvVQkZEbuyYojIyzyBZjcAgWVSn1a3FWSSgAaJxrlNQQdqRAqv6Fxrg9IsFKboa
qthQl2TBKU3HztCEhlUbzyEhJ+ss+X6dtiCFwyA/bcFg24/ZMqFWWjqUdWF+1ly+HwlwJ6plVVaD
UQFTM88VuuVO3SSXyrPSJG03CbOs9R7UtHDKM4MLpUimzzc6CKW7ts4LgmL3woqi5WdvWRYPiyy6
dB1tfk6Psec8+Zw/wAyqGhBV6WweyVY8shCi/WJosnfi0YWDUk65OnbzNjiRTf5bwmA0yVYAnL1S
9YDYLJKLwl9kZPapqVfKYkSCWzUh4FEVG9nIRf3VRBCQ7Im5kO5j5LLHSU5F9ojUZZQO6eYB7e6r
mZBrnp9IMJTOn42YZzilS5Ha4LJSq1FbNs1nCYzWhBZkY9Q68W2yss9Lv3AnkOsWlDmS5qz2/OrY
Qin3WC8JjbOkGRNTSRRE8TTkyob0UIwbm7Rc6xG4tGlpXRZtc0cX7JzMcT22S9/4quS0rvgVx7YV
MnBXtS3fKqDzac9Y8bUVDhAHwaOxDF1SfzB0A6kshoVvxIAB02Lmt9alvFLdxywPajIzWXgXm0v7
ygdmNWwDUecMi+W1UrnaSZYQ8dTQYY1BXV16Gbo8oS6XkFzDG9AqgULSjL9SgjaAUDlP0lFgrx4T
1zKGSIZdUXi+KOsARIEq0PNako8zl1Oyb0ryRZ679RW9NzbhTvLDwdvSx6zYxx6YyxNqdj6aIhDY
JIqana4SksXhcimdof6ifG7DFtyqNf+eeGoxmiNjMgwspE4QXRdiAUn+AANOfSpD9PnFp4mYiVFL
43ne/KxyMxy3CwibyrxW7peK6n4HaAUbFmlffWL6OshbCYa2SWUmdUCdRzdAHUMBhdKp5B2lc2Dp
EAPoZ7YrSEslmOSqdOGQXGNr8gWRfAkYhVlhrqxLSEcEPxTqJf4xjD+iCJ+5X53MYMlCJ0DVpFpc
riAE+hEnyMocrUALfAMTGwGZhbrA9VT7JCpKZ5ysluljWrvyA9QREtVr0f5Rx6vLmICetGSdE5dF
9g282fEFZUDpigTZV2ueRYhzOUibz6H9QarAVZqjqoES4cxo/Pm5E0Q2LUexkQ3D0qusYaBqgPoz
wsMRPCA00kAsMVyqinapuQjdEvKChpU4zI0tTkVUV6zgTMrp2M3TOVkEqZK+lqlcPDDjgG94VQ3C
VMtFtjy5QfpLvtT8IB7ZJZauQqaBXp/IjYq+jLLQqR6giLEEjs5pwvJnWqFHsyrKo5G50KIV9SyX
9H+um+1ZjGosuJY2Q7Sb0PgLijDLW1jA7WdA3HPYoDL7PHPV75JT/aRBaP7NVM3mSIAGh4VufIFy
WLpgTQV0ewQQsCj4uVWbuTRK6TSa+99ds3qy1cwYIyxRwpBE5zTn3m8tGKJRGZJot6x8SvsbLVGa
PAkWTXCcK2o6m7sWWHdfQknL1vzTpQrIZKhSFYLs2FWuw8LMjzmeBjexAsvxvIyhKMir46hUIdmg
XVCkxxd5Teu/Eq0uRf2Wkm3xXPmLeyhgCKWIL8jioniiLcNTS/FXI8OVUQxGCqc8C4xMBDMZIHA9
LwBySxQWY9ebqkFwL6kmDJp1Jn9fqJYHU59tzXIlv62Wyk+XcgykOBm8AtZjjFL4KDNKb9wEsnXm
wCNwDtOAfmRp2SO5pPRk5VRndUzvEuj29HgZZxzi5ksNfs82mmiApo2W5LBvKl+8ug3O4T53ERci
fazkhQNpaLkYprI/zpdhepaUzZ1Oy/SJslrER+GSfDUyR88l8eew1KrkjnP+cggfOLZ2I62ljElD
jmEmQG7iIjppKtCfuWQ/uXP1m5LN3UcZdcIr8lXhMLKNm0wpmVfGU6RGCskr6PHThZd+TmO4r6tM
nVlRjWqo8lzYJDlGsFCnQyUuaOJKXR8gV6ofexmJAEiFFzQe1tYtcjTz0SKs/ROOks2VGlvudU7/
Ws6XnoT5mE7OS7hm9KFhkWP3FXtOlqOhNINK6iViAF+aIDVv6ZyvxqB4DKAlKm2f1aJKhn5BD9vS
5O1AzOps6edSVpgj1HG/Ip8wFsFmpsRXiVXSVFM7n1E2+UkuhBw5uKKFJNPzWFwJsg9qEiQdqMj4
afQd7neS9EVzXxfVdaqUV6UUXxCtUXwzVy3r3m0gYKgCYkAKxK3PMqdbabEcGZzykR1Bm/k89m37
3IwytNhJ+6itBQxZCqLVNQJkQcey+n+DU9m8yGhaTo/XB7qbapa3t7MCespfRyDx6XXixeU9rCqi
kfzv/tL2bPX2QL8HBRX0Wxy7do6S64daP8yfjRFCbV5Wz/CXqZwi4T9WVI3cewicY/NztkAAnZam
48hAuHB1ffAvrPPe+//5q3WG/PPf+bNH70Cyk+d//oPmeZ2jba/X1xRqE4ItHVuuL0odL63gOANk
jylcULxYXx309n9vhScwN6WYhnNvv9iyD356ZwrsjfCfKaA5UMYJzJNmdTbgm96zgYyiAMBeWjTF
1d3wf2+D97n2gLb+phX2xnhhBRW6PTjxhCzAWzOBpAqgdphVQfivr4NbD0iy7Rfq3pkK7xtBwNkg
9qcQ1n3Ve07BMlguVN00xe4+79bfIU0FyJT6+gR9oDqQZ8KO3b0k2POX60GB1AMqD3g4gAuKq7P6
ARkBmCBFzn6O0abICv+IrLO2Ni+5YwTZIP1oCbewvtMBvb3B3O379nCz0GeEagc8LG+9vQI5JwVt
6HOVbo4cmhEg1BX8sL3mgC4PFBXmGmZB95IM+HIOwFDKbYDLwil6sFYQtKW9rMD2yDRwgPFuXnLP
J9ogFegrAQRM45e4Dm57RCtDgB76WgG2ZsjrgUmsL8z6ci6snaJlq6pqdrc6IIdAD5Hae2e0CYfp
hiIS7N5/P1C0B/AnMQ22OyebBgY/JCvAlNb56g6E/uvk8TdOC5o8ADwgCHo2bm9vLTjKwHaEDJW9
WSwHtxZgoxc0V/3WgjUwVAuREHPfIVJeQ+VL1gXeSVwH9/oqNb5uZvaYBIQG4v2NvS/fMgcW3OTO
r3PCwUUGlML0vkuARkc2fs4B1uZcvOcILIJDCp+w2h+cB0B0RPRR9pr7IibQ2AoNUHBv7QMW1OQw
S6jy1kEc3hJAvK7vbqjrA1vIKFj25jVfOwKmBzGDiBzEdXB7okrk2jcy0s2BxnFZpxf47T1RH6At
o5Gk6u50QJuhZppCD6zfUmCqIydpaCBQu2s3JCI8ZpMgueYcagZNhXG77yTQCHxAz1KaeNshOOQR
geqKU0JnpANcCvT09Z0L1gCXbygAGbqlwDazEx7LazUHBb3Aw3OIrNDeORPypChAgJt5+6hIH//A
NAw2RVhFxHVwORM2x97JdE0f0DiKMiqg9PX1ahaYA5p12D/tA3x/U4hK9fKIwMsQ8aSZezsLiDZe
rgKLhIHNJBCQtfV1eL4AFr2+ViBCJAZWUS7YpM72ZgFJVDhY0Lnc5hcPzwr6mpCj11wgUEQb2yBA
eLuqQH3JkuEeEfpz292TGx5QjKDqnGU+YEVApKKDxuwuJtfLFeFwlMQhyDKAhgO1AgDSvlZgLti0
bW7DxLX3f2kFyxrYdAGJ3EpnhC5zeUhzAZht73iRkyGSbs42EHL2Dg2cHGFYJpFIaWF9dWY/ICuw
WvXe3tHCLyAdDj9W95Z7ewR63AMgyALr0gWU3Q0PyQoaPBD9/YKNe0HZaxMV780FksqwxpNhehFJ
HJZ3RCa394rQ8H6QjTscIH6t+x2/YA+E09DRtO8+/xvlxt+YML/QHMOFFz6vcRzerHgLyfHeL2xh
DK8/30AYBE5BfQGlX/+iIDTp7t2BGcT//9ipya63wRcfbrfFl3++ecHXt37zobY/PPVm+TR/WrTr
1203j3k5jcCC/Cuc/phG05etnCxBvNB/nuSV4N2vGOEvBi6CvXGF7mTvcXMPUcrdgdf13/4DvyvO
936Px2+ZYjgNvZ9JHns7T92VLPs+9TAJk3z6vKNH0ZWC+4+M9OdT6cFssP3WxMwmaMFv9R18NAun
9TSfbUcSI3dYht4je50u46fk5yeMU0U/ds3u0JeyveubLEO/9ZWeYHXveef73CCz+j7/eJbk891H
ZnsUBca+I59icc/bjiMsrmjAGbY/+O+N8a4gSs91Mwnphkq8YvuE60fuatx9bTGJn73pnhfRkcfc
3qqHMZJ6d1rQ5U640/eBP78WDu0qnL0HZoDqKWi3j7g2clcw6zv0eVJ5xSszdyXJvmNfTL14x3uQ
df6I7eVimrfhNH5+aY5NAa3/IxfF9GlRFbOy3JnTmxJV7/G9p4U3n+7SMnSFj/5DsxfAQ7szszfl
hP5jF4XHvzTd8U3kqeUPWI4XDJ2gYbbzfXYp8N4PnsTlng9RlXVaue/Il7Mf+XQveqK+Lqgy+g+9
nO7uW6R9RCq4/8D1p9NplBaQcu4sTMZ3PsABXs7qT2ezvJjteKpNefMjHv5i1nhPO3HUJj38EYM/
JnmwtbHwsAwtco69h17THL7VNwzRoUjtfswNXhMLb3kUe+7wVwtv1+JdErLvU0PJjkTb7qlmk9nr
PfS7zDc9TXE9i+MCaYbp3jEBbgaRi+v73LeL5Hn2aVK82tu6JFff4e/+soG9p3m6G7yeiFuG657D
32P9WVHMdjyX1iV9+trmftZMd/b7TRND33G/oNS8nRjCp2wgf32H/TrLI3a2nZHZij9gL/7qcbLZ
m96blFLfh36Ysu/QXLfbJ7HJXfYefFaUn958eGo6H3AYfvCKpyQuvJ3IbYNW6P3sEABhmJ1v03TU
v9yQ38o0/arUvM4/bTt83vqz3eSa+I2ncDbN//g3AAAA//8AAAD//w==</cx:binary>
              </cx:geoCache>
            </cx:geography>
          </cx:layoutPr>
          <cx:valueColors>
            <cx:minColor>
              <a:schemeClr val="accent4">
                <a:lumMod val="20000"/>
                <a:lumOff val="80000"/>
              </a:schemeClr>
            </cx:minColor>
            <cx:midColor>
              <a:schemeClr val="accent4">
                <a:lumMod val="60000"/>
                <a:lumOff val="40000"/>
              </a:schemeClr>
            </cx:midColor>
            <cx:maxColor>
              <a:schemeClr val="accent4">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accent2">
                  <a:lumMod val="50000"/>
                </a:schemeClr>
              </a:solidFill>
            </a:defRPr>
          </a:pPr>
          <a:endParaRPr lang="en-US" sz="900" b="0" i="0" u="none" strike="noStrike" baseline="0">
            <a:solidFill>
              <a:schemeClr val="accent2">
                <a:lumMod val="50000"/>
              </a:schemeClr>
            </a:solidFill>
            <a:latin typeface="Calibri"/>
            <a:cs typeface="Calibri"/>
          </a:endParaRPr>
        </a:p>
      </cx:txPr>
    </cx:legend>
  </cx:chart>
  <cx:spPr>
    <a:gradFill>
      <a:gsLst>
        <a:gs pos="0">
          <a:schemeClr val="accent1">
            <a:alpha val="80000"/>
            <a:lumMod val="50000"/>
            <a:lumOff val="50000"/>
          </a:schemeClr>
        </a:gs>
        <a:gs pos="100000">
          <a:schemeClr val="accent1">
            <a:alpha val="80000"/>
            <a:lumMod val="50000"/>
            <a:lumOff val="50000"/>
          </a:schemeClr>
        </a:gs>
      </a:gsLst>
      <a:lin ang="12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219074</xdr:colOff>
      <xdr:row>1</xdr:row>
      <xdr:rowOff>71437</xdr:rowOff>
    </xdr:from>
    <xdr:to>
      <xdr:col>12</xdr:col>
      <xdr:colOff>219075</xdr:colOff>
      <xdr:row>18</xdr:row>
      <xdr:rowOff>66675</xdr:rowOff>
    </xdr:to>
    <xdr:graphicFrame macro="">
      <xdr:nvGraphicFramePr>
        <xdr:cNvPr id="2" name="Chart 1">
          <a:extLst>
            <a:ext uri="{FF2B5EF4-FFF2-40B4-BE49-F238E27FC236}">
              <a16:creationId xmlns:a16="http://schemas.microsoft.com/office/drawing/2014/main" id="{EEA41153-3CC8-4848-8531-47E69FFC3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209550</xdr:colOff>
      <xdr:row>11</xdr:row>
      <xdr:rowOff>23812</xdr:rowOff>
    </xdr:from>
    <xdr:to>
      <xdr:col>8</xdr:col>
      <xdr:colOff>285750</xdr:colOff>
      <xdr:row>25</xdr:row>
      <xdr:rowOff>100012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2D62A63-6E27-4A2B-8A63-E007CBFBFA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9300" y="211931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776287</xdr:colOff>
      <xdr:row>11</xdr:row>
      <xdr:rowOff>23812</xdr:rowOff>
    </xdr:from>
    <xdr:to>
      <xdr:col>7</xdr:col>
      <xdr:colOff>519112</xdr:colOff>
      <xdr:row>25</xdr:row>
      <xdr:rowOff>100012</xdr:rowOff>
    </xdr:to>
    <xdr:graphicFrame macro="">
      <xdr:nvGraphicFramePr>
        <xdr:cNvPr id="2" name="Chart 1">
          <a:extLst>
            <a:ext uri="{FF2B5EF4-FFF2-40B4-BE49-F238E27FC236}">
              <a16:creationId xmlns:a16="http://schemas.microsoft.com/office/drawing/2014/main" id="{B48B516D-B753-4B42-829D-E3B819756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238125</xdr:colOff>
      <xdr:row>10</xdr:row>
      <xdr:rowOff>47625</xdr:rowOff>
    </xdr:from>
    <xdr:to>
      <xdr:col>12</xdr:col>
      <xdr:colOff>238125</xdr:colOff>
      <xdr:row>23</xdr:row>
      <xdr:rowOff>95250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AE38176-3504-4B7E-A6D6-8FC813D456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286500" y="19526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104775</xdr:colOff>
      <xdr:row>12</xdr:row>
      <xdr:rowOff>142875</xdr:rowOff>
    </xdr:from>
    <xdr:to>
      <xdr:col>13</xdr:col>
      <xdr:colOff>104775</xdr:colOff>
      <xdr:row>26</xdr:row>
      <xdr:rowOff>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C3F9425-8444-4967-9A1B-3AD5B521AC8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762750" y="24288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581025</xdr:colOff>
      <xdr:row>15</xdr:row>
      <xdr:rowOff>47625</xdr:rowOff>
    </xdr:from>
    <xdr:to>
      <xdr:col>13</xdr:col>
      <xdr:colOff>581025</xdr:colOff>
      <xdr:row>28</xdr:row>
      <xdr:rowOff>95250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53D297A-9AB3-47C9-94AA-C3E20488AE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39000" y="29051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771525</xdr:colOff>
      <xdr:row>7</xdr:row>
      <xdr:rowOff>19050</xdr:rowOff>
    </xdr:from>
    <xdr:to>
      <xdr:col>10</xdr:col>
      <xdr:colOff>561975</xdr:colOff>
      <xdr:row>27</xdr:row>
      <xdr:rowOff>100012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9595050-1551-4101-82F3-43F419605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19300" y="1352550"/>
              <a:ext cx="6115050" cy="38909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776287</xdr:colOff>
      <xdr:row>11</xdr:row>
      <xdr:rowOff>23812</xdr:rowOff>
    </xdr:from>
    <xdr:to>
      <xdr:col>8</xdr:col>
      <xdr:colOff>4762</xdr:colOff>
      <xdr:row>25</xdr:row>
      <xdr:rowOff>100012</xdr:rowOff>
    </xdr:to>
    <xdr:graphicFrame macro="">
      <xdr:nvGraphicFramePr>
        <xdr:cNvPr id="2" name="Chart 1">
          <a:extLst>
            <a:ext uri="{FF2B5EF4-FFF2-40B4-BE49-F238E27FC236}">
              <a16:creationId xmlns:a16="http://schemas.microsoft.com/office/drawing/2014/main" id="{31673E14-A0B4-4A4E-9AAB-4D36E8451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14287</xdr:colOff>
      <xdr:row>19</xdr:row>
      <xdr:rowOff>28575</xdr:rowOff>
    </xdr:from>
    <xdr:to>
      <xdr:col>12</xdr:col>
      <xdr:colOff>800100</xdr:colOff>
      <xdr:row>21</xdr:row>
      <xdr:rowOff>90487</xdr:rowOff>
    </xdr:to>
    <xdr:graphicFrame macro="">
      <xdr:nvGraphicFramePr>
        <xdr:cNvPr id="2" name="Chart 1">
          <a:extLst>
            <a:ext uri="{FF2B5EF4-FFF2-40B4-BE49-F238E27FC236}">
              <a16:creationId xmlns:a16="http://schemas.microsoft.com/office/drawing/2014/main" id="{C960526F-A63A-411F-BED0-3CE4F32AA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485775</xdr:colOff>
      <xdr:row>17</xdr:row>
      <xdr:rowOff>161925</xdr:rowOff>
    </xdr:from>
    <xdr:to>
      <xdr:col>15</xdr:col>
      <xdr:colOff>828675</xdr:colOff>
      <xdr:row>20</xdr:row>
      <xdr:rowOff>180975</xdr:rowOff>
    </xdr:to>
    <xdr:graphicFrame macro="">
      <xdr:nvGraphicFramePr>
        <xdr:cNvPr id="3" name="Chart 2">
          <a:extLst>
            <a:ext uri="{FF2B5EF4-FFF2-40B4-BE49-F238E27FC236}">
              <a16:creationId xmlns:a16="http://schemas.microsoft.com/office/drawing/2014/main" id="{2A7D75B4-F648-4AAA-B926-F6CE1C5B2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71437</xdr:rowOff>
    </xdr:from>
    <xdr:to>
      <xdr:col>2</xdr:col>
      <xdr:colOff>66675</xdr:colOff>
      <xdr:row>21</xdr:row>
      <xdr:rowOff>47625</xdr:rowOff>
    </xdr:to>
    <xdr:graphicFrame macro="">
      <xdr:nvGraphicFramePr>
        <xdr:cNvPr id="4" name="Chart 3">
          <a:extLst>
            <a:ext uri="{FF2B5EF4-FFF2-40B4-BE49-F238E27FC236}">
              <a16:creationId xmlns:a16="http://schemas.microsoft.com/office/drawing/2014/main" id="{9CEA924C-FD6C-4B92-8BD3-6DB097BB5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547687</xdr:colOff>
      <xdr:row>18</xdr:row>
      <xdr:rowOff>142874</xdr:rowOff>
    </xdr:from>
    <xdr:to>
      <xdr:col>5</xdr:col>
      <xdr:colOff>552450</xdr:colOff>
      <xdr:row>20</xdr:row>
      <xdr:rowOff>138111</xdr:rowOff>
    </xdr:to>
    <xdr:graphicFrame macro="">
      <xdr:nvGraphicFramePr>
        <xdr:cNvPr id="5" name="Chart 4">
          <a:extLst>
            <a:ext uri="{FF2B5EF4-FFF2-40B4-BE49-F238E27FC236}">
              <a16:creationId xmlns:a16="http://schemas.microsoft.com/office/drawing/2014/main" id="{208E0287-1C27-494F-9FD8-6481A606D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528637</xdr:colOff>
      <xdr:row>19</xdr:row>
      <xdr:rowOff>76199</xdr:rowOff>
    </xdr:from>
    <xdr:to>
      <xdr:col>8</xdr:col>
      <xdr:colOff>895350</xdr:colOff>
      <xdr:row>21</xdr:row>
      <xdr:rowOff>147636</xdr:rowOff>
    </xdr:to>
    <xdr:graphicFrame macro="">
      <xdr:nvGraphicFramePr>
        <xdr:cNvPr id="6" name="Chart 5">
          <a:extLst>
            <a:ext uri="{FF2B5EF4-FFF2-40B4-BE49-F238E27FC236}">
              <a16:creationId xmlns:a16="http://schemas.microsoft.com/office/drawing/2014/main" id="{813FAE28-B753-4449-A9BB-018FFCFD4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0</xdr:row>
      <xdr:rowOff>38100</xdr:rowOff>
    </xdr:from>
    <xdr:to>
      <xdr:col>18</xdr:col>
      <xdr:colOff>264583</xdr:colOff>
      <xdr:row>3</xdr:row>
      <xdr:rowOff>9525</xdr:rowOff>
    </xdr:to>
    <xdr:sp macro="" textlink="">
      <xdr:nvSpPr>
        <xdr:cNvPr id="2" name="Rectangle: Rounded Corners 1">
          <a:extLst>
            <a:ext uri="{FF2B5EF4-FFF2-40B4-BE49-F238E27FC236}">
              <a16:creationId xmlns:a16="http://schemas.microsoft.com/office/drawing/2014/main" id="{A6B074A7-90A7-4CC1-B137-65053EF66E8D}"/>
            </a:ext>
          </a:extLst>
        </xdr:cNvPr>
        <xdr:cNvSpPr/>
      </xdr:nvSpPr>
      <xdr:spPr>
        <a:xfrm>
          <a:off x="47625" y="38100"/>
          <a:ext cx="11265958" cy="542925"/>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solidFill>
                <a:schemeClr val="accent2">
                  <a:lumMod val="75000"/>
                </a:schemeClr>
              </a:solidFill>
              <a:latin typeface="Arial Black" panose="020B0A04020102020204" pitchFamily="34" charset="0"/>
            </a:rPr>
            <a:t>ECOMMERCE SALES ANALYSIS DASHBOARD</a:t>
          </a:r>
        </a:p>
      </xdr:txBody>
    </xdr:sp>
    <xdr:clientData/>
  </xdr:twoCellAnchor>
  <xdr:twoCellAnchor>
    <xdr:from>
      <xdr:col>0</xdr:col>
      <xdr:colOff>190499</xdr:colOff>
      <xdr:row>3</xdr:row>
      <xdr:rowOff>66676</xdr:rowOff>
    </xdr:from>
    <xdr:to>
      <xdr:col>3</xdr:col>
      <xdr:colOff>47624</xdr:colOff>
      <xdr:row>10</xdr:row>
      <xdr:rowOff>38100</xdr:rowOff>
    </xdr:to>
    <xdr:grpSp>
      <xdr:nvGrpSpPr>
        <xdr:cNvPr id="5" name="Group 4">
          <a:extLst>
            <a:ext uri="{FF2B5EF4-FFF2-40B4-BE49-F238E27FC236}">
              <a16:creationId xmlns:a16="http://schemas.microsoft.com/office/drawing/2014/main" id="{5201627A-C33A-49C9-B87D-A2C0131D8F30}"/>
            </a:ext>
          </a:extLst>
        </xdr:cNvPr>
        <xdr:cNvGrpSpPr/>
      </xdr:nvGrpSpPr>
      <xdr:grpSpPr>
        <a:xfrm>
          <a:off x="190499" y="638176"/>
          <a:ext cx="1698625" cy="1304924"/>
          <a:chOff x="190499" y="600076"/>
          <a:chExt cx="1685925" cy="1304924"/>
        </a:xfrm>
      </xdr:grpSpPr>
      <xdr:sp macro="" textlink="">
        <xdr:nvSpPr>
          <xdr:cNvPr id="3" name="Rectangle: Rounded Corners 2">
            <a:extLst>
              <a:ext uri="{FF2B5EF4-FFF2-40B4-BE49-F238E27FC236}">
                <a16:creationId xmlns:a16="http://schemas.microsoft.com/office/drawing/2014/main" id="{CF84E805-C189-4447-9B9E-8AF76E87C25A}"/>
              </a:ext>
            </a:extLst>
          </xdr:cNvPr>
          <xdr:cNvSpPr/>
        </xdr:nvSpPr>
        <xdr:spPr>
          <a:xfrm>
            <a:off x="200786" y="600076"/>
            <a:ext cx="1666114" cy="3048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chemeClr val="accent2">
                    <a:lumMod val="75000"/>
                  </a:schemeClr>
                </a:solidFill>
              </a:rPr>
              <a:t>SALES</a:t>
            </a:r>
          </a:p>
        </xdr:txBody>
      </xdr:sp>
      <xdr:sp macro="" textlink="">
        <xdr:nvSpPr>
          <xdr:cNvPr id="4" name="Rectangle: Rounded Corners 3">
            <a:extLst>
              <a:ext uri="{FF2B5EF4-FFF2-40B4-BE49-F238E27FC236}">
                <a16:creationId xmlns:a16="http://schemas.microsoft.com/office/drawing/2014/main" id="{185E8C35-8DB3-4642-8069-AEB302D9F1BF}"/>
              </a:ext>
            </a:extLst>
          </xdr:cNvPr>
          <xdr:cNvSpPr/>
        </xdr:nvSpPr>
        <xdr:spPr>
          <a:xfrm>
            <a:off x="190499" y="933450"/>
            <a:ext cx="1685925" cy="9715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6" name="Rectangle: Rounded Corners 5">
            <a:extLst>
              <a:ext uri="{FF2B5EF4-FFF2-40B4-BE49-F238E27FC236}">
                <a16:creationId xmlns:a16="http://schemas.microsoft.com/office/drawing/2014/main" id="{32A94E11-7A94-4B33-BFA6-92D617D383A9}"/>
              </a:ext>
            </a:extLst>
          </xdr:cNvPr>
          <xdr:cNvSpPr/>
        </xdr:nvSpPr>
        <xdr:spPr>
          <a:xfrm>
            <a:off x="323849" y="990599"/>
            <a:ext cx="1285875" cy="419101"/>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CB32ED3-516F-43D7-8DDB-A8AEE33BB2EB}" type="TxLink">
              <a:rPr lang="en-US" sz="1100" b="0" i="0" u="none" strike="noStrike">
                <a:solidFill>
                  <a:schemeClr val="accent2">
                    <a:lumMod val="75000"/>
                  </a:schemeClr>
                </a:solidFill>
                <a:latin typeface="Calibri"/>
                <a:cs typeface="Calibri"/>
              </a:rPr>
              <a:pPr algn="ctr"/>
              <a:t>£89,715.81</a:t>
            </a:fld>
            <a:endParaRPr lang="en-GB" sz="1100">
              <a:solidFill>
                <a:schemeClr val="accent2">
                  <a:lumMod val="75000"/>
                </a:schemeClr>
              </a:solidFill>
            </a:endParaRPr>
          </a:p>
        </xdr:txBody>
      </xdr:sp>
      <xdr:sp macro="" textlink="KPI!B17">
        <xdr:nvSpPr>
          <xdr:cNvPr id="7" name="Rectangle: Rounded Corners 6">
            <a:extLst>
              <a:ext uri="{FF2B5EF4-FFF2-40B4-BE49-F238E27FC236}">
                <a16:creationId xmlns:a16="http://schemas.microsoft.com/office/drawing/2014/main" id="{F4964BE8-B413-4E1F-BA47-6BC86BF8CF99}"/>
              </a:ext>
            </a:extLst>
          </xdr:cNvPr>
          <xdr:cNvSpPr/>
        </xdr:nvSpPr>
        <xdr:spPr>
          <a:xfrm>
            <a:off x="200024" y="1581150"/>
            <a:ext cx="1371601" cy="2667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accent2">
                    <a:lumMod val="75000"/>
                  </a:schemeClr>
                </a:solidFill>
              </a:rPr>
              <a:t>YOY</a:t>
            </a:r>
            <a:r>
              <a:rPr lang="en-GB" sz="1000" baseline="0">
                <a:solidFill>
                  <a:schemeClr val="accent2">
                    <a:lumMod val="75000"/>
                  </a:schemeClr>
                </a:solidFill>
              </a:rPr>
              <a:t> GROWTH</a:t>
            </a:r>
          </a:p>
          <a:p>
            <a:pPr algn="l"/>
            <a:endParaRPr lang="en-GB" sz="1000">
              <a:solidFill>
                <a:schemeClr val="accent2">
                  <a:lumMod val="75000"/>
                </a:schemeClr>
              </a:solidFill>
            </a:endParaRPr>
          </a:p>
        </xdr:txBody>
      </xdr:sp>
      <mc:AlternateContent xmlns:mc="http://schemas.openxmlformats.org/markup-compatibility/2006">
        <mc:Choice xmlns:a14="http://schemas.microsoft.com/office/drawing/2010/main" Requires="a14">
          <xdr:pic>
            <xdr:nvPicPr>
              <xdr:cNvPr id="10" name="Picture 9">
                <a:extLst>
                  <a:ext uri="{FF2B5EF4-FFF2-40B4-BE49-F238E27FC236}">
                    <a16:creationId xmlns:a16="http://schemas.microsoft.com/office/drawing/2014/main" id="{1D6ECC42-68CB-4120-8F14-20E07D29FB10}"/>
                  </a:ext>
                </a:extLst>
              </xdr:cNvPr>
              <xdr:cNvPicPr>
                <a:picLocks noChangeAspect="1" noChangeArrowheads="1"/>
                <a:extLst>
                  <a:ext uri="{84589F7E-364E-4C9E-8A38-B11213B215E9}">
                    <a14:cameraTool cellRange="YOY!$B$10" spid="_x0000_s7208"/>
                  </a:ext>
                </a:extLst>
              </xdr:cNvPicPr>
            </xdr:nvPicPr>
            <xdr:blipFill>
              <a:blip xmlns:r="http://schemas.openxmlformats.org/officeDocument/2006/relationships" r:embed="rId1"/>
              <a:srcRect/>
              <a:stretch>
                <a:fillRect/>
              </a:stretch>
            </xdr:blipFill>
            <xdr:spPr bwMode="auto">
              <a:xfrm>
                <a:off x="1076325" y="1590675"/>
                <a:ext cx="762000" cy="24765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3</xdr:col>
      <xdr:colOff>238124</xdr:colOff>
      <xdr:row>3</xdr:row>
      <xdr:rowOff>66676</xdr:rowOff>
    </xdr:from>
    <xdr:to>
      <xdr:col>6</xdr:col>
      <xdr:colOff>95249</xdr:colOff>
      <xdr:row>10</xdr:row>
      <xdr:rowOff>38100</xdr:rowOff>
    </xdr:to>
    <xdr:grpSp>
      <xdr:nvGrpSpPr>
        <xdr:cNvPr id="11" name="Group 10">
          <a:extLst>
            <a:ext uri="{FF2B5EF4-FFF2-40B4-BE49-F238E27FC236}">
              <a16:creationId xmlns:a16="http://schemas.microsoft.com/office/drawing/2014/main" id="{FDAC1A90-3FB6-4BA2-A958-6080555975DE}"/>
            </a:ext>
          </a:extLst>
        </xdr:cNvPr>
        <xdr:cNvGrpSpPr/>
      </xdr:nvGrpSpPr>
      <xdr:grpSpPr>
        <a:xfrm>
          <a:off x="2079624" y="638176"/>
          <a:ext cx="1698625" cy="1304924"/>
          <a:chOff x="190499" y="600076"/>
          <a:chExt cx="1685925" cy="1304924"/>
        </a:xfrm>
      </xdr:grpSpPr>
      <xdr:sp macro="" textlink="">
        <xdr:nvSpPr>
          <xdr:cNvPr id="12" name="Rectangle: Rounded Corners 11">
            <a:extLst>
              <a:ext uri="{FF2B5EF4-FFF2-40B4-BE49-F238E27FC236}">
                <a16:creationId xmlns:a16="http://schemas.microsoft.com/office/drawing/2014/main" id="{3BEB9A9D-6A6B-476B-8D69-CCEB9F78449F}"/>
              </a:ext>
            </a:extLst>
          </xdr:cNvPr>
          <xdr:cNvSpPr/>
        </xdr:nvSpPr>
        <xdr:spPr>
          <a:xfrm>
            <a:off x="200786" y="600076"/>
            <a:ext cx="1666114" cy="3048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chemeClr val="accent2">
                    <a:lumMod val="75000"/>
                  </a:schemeClr>
                </a:solidFill>
              </a:rPr>
              <a:t>PROFIT</a:t>
            </a:r>
          </a:p>
        </xdr:txBody>
      </xdr:sp>
      <xdr:sp macro="" textlink="">
        <xdr:nvSpPr>
          <xdr:cNvPr id="13" name="Rectangle: Rounded Corners 12">
            <a:extLst>
              <a:ext uri="{FF2B5EF4-FFF2-40B4-BE49-F238E27FC236}">
                <a16:creationId xmlns:a16="http://schemas.microsoft.com/office/drawing/2014/main" id="{45792EEA-21AE-4C6E-A173-80A11FF52CBF}"/>
              </a:ext>
            </a:extLst>
          </xdr:cNvPr>
          <xdr:cNvSpPr/>
        </xdr:nvSpPr>
        <xdr:spPr>
          <a:xfrm>
            <a:off x="190499" y="933450"/>
            <a:ext cx="1685925" cy="9715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F17">
        <xdr:nvSpPr>
          <xdr:cNvPr id="14" name="Rectangle: Rounded Corners 13">
            <a:extLst>
              <a:ext uri="{FF2B5EF4-FFF2-40B4-BE49-F238E27FC236}">
                <a16:creationId xmlns:a16="http://schemas.microsoft.com/office/drawing/2014/main" id="{B7300716-B219-433F-9628-B0F3CEF4EA80}"/>
              </a:ext>
            </a:extLst>
          </xdr:cNvPr>
          <xdr:cNvSpPr/>
        </xdr:nvSpPr>
        <xdr:spPr>
          <a:xfrm>
            <a:off x="323849" y="990599"/>
            <a:ext cx="1285875" cy="419101"/>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1793C64-5FFA-411A-8454-C2D8A9BFDB47}" type="TxLink">
              <a:rPr lang="en-US" sz="1100" b="0" i="0" u="none" strike="noStrike">
                <a:solidFill>
                  <a:schemeClr val="accent2">
                    <a:lumMod val="75000"/>
                  </a:schemeClr>
                </a:solidFill>
                <a:latin typeface="Calibri"/>
                <a:cs typeface="Calibri"/>
              </a:rPr>
              <a:t>£11,710.85</a:t>
            </a:fld>
            <a:endParaRPr lang="en-GB" sz="1100">
              <a:solidFill>
                <a:schemeClr val="accent2">
                  <a:lumMod val="75000"/>
                </a:schemeClr>
              </a:solidFill>
            </a:endParaRPr>
          </a:p>
        </xdr:txBody>
      </xdr:sp>
      <xdr:sp macro="" textlink="KPI!B17">
        <xdr:nvSpPr>
          <xdr:cNvPr id="15" name="Rectangle: Rounded Corners 14">
            <a:extLst>
              <a:ext uri="{FF2B5EF4-FFF2-40B4-BE49-F238E27FC236}">
                <a16:creationId xmlns:a16="http://schemas.microsoft.com/office/drawing/2014/main" id="{B680C01E-5DE7-494A-B26B-2498117E5249}"/>
              </a:ext>
            </a:extLst>
          </xdr:cNvPr>
          <xdr:cNvSpPr/>
        </xdr:nvSpPr>
        <xdr:spPr>
          <a:xfrm>
            <a:off x="200024" y="1581150"/>
            <a:ext cx="1371601" cy="2667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accent2">
                    <a:lumMod val="75000"/>
                  </a:schemeClr>
                </a:solidFill>
              </a:rPr>
              <a:t>YOY</a:t>
            </a:r>
            <a:r>
              <a:rPr lang="en-GB" sz="1000" baseline="0">
                <a:solidFill>
                  <a:schemeClr val="accent2">
                    <a:lumMod val="75000"/>
                  </a:schemeClr>
                </a:solidFill>
              </a:rPr>
              <a:t> GROWTH</a:t>
            </a:r>
          </a:p>
          <a:p>
            <a:pPr algn="l"/>
            <a:endParaRPr lang="en-GB" sz="1000">
              <a:solidFill>
                <a:schemeClr val="accent2">
                  <a:lumMod val="75000"/>
                </a:schemeClr>
              </a:solidFill>
            </a:endParaRPr>
          </a:p>
        </xdr:txBody>
      </xdr:sp>
    </xdr:grpSp>
    <xdr:clientData/>
  </xdr:twoCellAnchor>
  <xdr:twoCellAnchor>
    <xdr:from>
      <xdr:col>6</xdr:col>
      <xdr:colOff>285749</xdr:colOff>
      <xdr:row>3</xdr:row>
      <xdr:rowOff>66676</xdr:rowOff>
    </xdr:from>
    <xdr:to>
      <xdr:col>9</xdr:col>
      <xdr:colOff>142874</xdr:colOff>
      <xdr:row>10</xdr:row>
      <xdr:rowOff>38100</xdr:rowOff>
    </xdr:to>
    <xdr:grpSp>
      <xdr:nvGrpSpPr>
        <xdr:cNvPr id="18" name="Group 17">
          <a:extLst>
            <a:ext uri="{FF2B5EF4-FFF2-40B4-BE49-F238E27FC236}">
              <a16:creationId xmlns:a16="http://schemas.microsoft.com/office/drawing/2014/main" id="{006E17D8-83D6-4B07-AC00-4E29E403F336}"/>
            </a:ext>
          </a:extLst>
        </xdr:cNvPr>
        <xdr:cNvGrpSpPr/>
      </xdr:nvGrpSpPr>
      <xdr:grpSpPr>
        <a:xfrm>
          <a:off x="3968749" y="638176"/>
          <a:ext cx="1698625" cy="1304924"/>
          <a:chOff x="190499" y="600076"/>
          <a:chExt cx="1685925" cy="1304924"/>
        </a:xfrm>
      </xdr:grpSpPr>
      <xdr:sp macro="" textlink="">
        <xdr:nvSpPr>
          <xdr:cNvPr id="19" name="Rectangle: Rounded Corners 18">
            <a:extLst>
              <a:ext uri="{FF2B5EF4-FFF2-40B4-BE49-F238E27FC236}">
                <a16:creationId xmlns:a16="http://schemas.microsoft.com/office/drawing/2014/main" id="{78AAFA8E-A117-485B-8C1B-551A17262130}"/>
              </a:ext>
            </a:extLst>
          </xdr:cNvPr>
          <xdr:cNvSpPr/>
        </xdr:nvSpPr>
        <xdr:spPr>
          <a:xfrm>
            <a:off x="200786" y="600076"/>
            <a:ext cx="1666114" cy="3048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chemeClr val="accent2">
                    <a:lumMod val="75000"/>
                  </a:schemeClr>
                </a:solidFill>
              </a:rPr>
              <a:t>QUANTITY</a:t>
            </a:r>
          </a:p>
        </xdr:txBody>
      </xdr:sp>
      <xdr:sp macro="" textlink="">
        <xdr:nvSpPr>
          <xdr:cNvPr id="20" name="Rectangle: Rounded Corners 19">
            <a:extLst>
              <a:ext uri="{FF2B5EF4-FFF2-40B4-BE49-F238E27FC236}">
                <a16:creationId xmlns:a16="http://schemas.microsoft.com/office/drawing/2014/main" id="{4E813714-F33C-45EC-9274-4B00B28C96BC}"/>
              </a:ext>
            </a:extLst>
          </xdr:cNvPr>
          <xdr:cNvSpPr/>
        </xdr:nvSpPr>
        <xdr:spPr>
          <a:xfrm>
            <a:off x="190499" y="933450"/>
            <a:ext cx="1685925" cy="9715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I17">
        <xdr:nvSpPr>
          <xdr:cNvPr id="21" name="Rectangle: Rounded Corners 20">
            <a:extLst>
              <a:ext uri="{FF2B5EF4-FFF2-40B4-BE49-F238E27FC236}">
                <a16:creationId xmlns:a16="http://schemas.microsoft.com/office/drawing/2014/main" id="{E97FB3A1-DB75-4A78-A441-13044F67031D}"/>
              </a:ext>
            </a:extLst>
          </xdr:cNvPr>
          <xdr:cNvSpPr/>
        </xdr:nvSpPr>
        <xdr:spPr>
          <a:xfrm>
            <a:off x="323849" y="990599"/>
            <a:ext cx="1285875" cy="419101"/>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1E3FE79-428B-455E-B10F-08483D3DDE93}" type="TxLink">
              <a:rPr lang="en-US" sz="1100" b="0" i="0" u="none" strike="noStrike">
                <a:solidFill>
                  <a:schemeClr val="accent2">
                    <a:lumMod val="75000"/>
                  </a:schemeClr>
                </a:solidFill>
                <a:latin typeface="Calibri"/>
                <a:cs typeface="Calibri"/>
              </a:rPr>
              <a:t># 1197</a:t>
            </a:fld>
            <a:endParaRPr lang="en-GB" sz="1100">
              <a:solidFill>
                <a:schemeClr val="accent2">
                  <a:lumMod val="75000"/>
                </a:schemeClr>
              </a:solidFill>
            </a:endParaRPr>
          </a:p>
        </xdr:txBody>
      </xdr:sp>
      <xdr:sp macro="" textlink="KPI!B17">
        <xdr:nvSpPr>
          <xdr:cNvPr id="22" name="Rectangle: Rounded Corners 21">
            <a:extLst>
              <a:ext uri="{FF2B5EF4-FFF2-40B4-BE49-F238E27FC236}">
                <a16:creationId xmlns:a16="http://schemas.microsoft.com/office/drawing/2014/main" id="{A2C10FD0-9DC7-43E5-8294-A32723E35681}"/>
              </a:ext>
            </a:extLst>
          </xdr:cNvPr>
          <xdr:cNvSpPr/>
        </xdr:nvSpPr>
        <xdr:spPr>
          <a:xfrm>
            <a:off x="200024" y="1581150"/>
            <a:ext cx="1371601" cy="2667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accent2">
                    <a:lumMod val="75000"/>
                  </a:schemeClr>
                </a:solidFill>
              </a:rPr>
              <a:t>YOY</a:t>
            </a:r>
            <a:r>
              <a:rPr lang="en-GB" sz="1000" baseline="0">
                <a:solidFill>
                  <a:schemeClr val="accent2">
                    <a:lumMod val="75000"/>
                  </a:schemeClr>
                </a:solidFill>
              </a:rPr>
              <a:t> GROWTH</a:t>
            </a:r>
          </a:p>
          <a:p>
            <a:pPr algn="l"/>
            <a:endParaRPr lang="en-GB" sz="1000">
              <a:solidFill>
                <a:schemeClr val="accent2">
                  <a:lumMod val="75000"/>
                </a:schemeClr>
              </a:solidFill>
            </a:endParaRPr>
          </a:p>
        </xdr:txBody>
      </xdr:sp>
    </xdr:grpSp>
    <xdr:clientData/>
  </xdr:twoCellAnchor>
  <xdr:twoCellAnchor>
    <xdr:from>
      <xdr:col>10</xdr:col>
      <xdr:colOff>105833</xdr:colOff>
      <xdr:row>3</xdr:row>
      <xdr:rowOff>55035</xdr:rowOff>
    </xdr:from>
    <xdr:to>
      <xdr:col>13</xdr:col>
      <xdr:colOff>497417</xdr:colOff>
      <xdr:row>10</xdr:row>
      <xdr:rowOff>116417</xdr:rowOff>
    </xdr:to>
    <xdr:grpSp>
      <xdr:nvGrpSpPr>
        <xdr:cNvPr id="25" name="Group 24">
          <a:extLst>
            <a:ext uri="{FF2B5EF4-FFF2-40B4-BE49-F238E27FC236}">
              <a16:creationId xmlns:a16="http://schemas.microsoft.com/office/drawing/2014/main" id="{616FFC24-B364-4343-8DBA-6FE5ABE0B47B}"/>
            </a:ext>
          </a:extLst>
        </xdr:cNvPr>
        <xdr:cNvGrpSpPr/>
      </xdr:nvGrpSpPr>
      <xdr:grpSpPr>
        <a:xfrm>
          <a:off x="6244166" y="626535"/>
          <a:ext cx="2233084" cy="1394882"/>
          <a:chOff x="190499" y="600076"/>
          <a:chExt cx="1685925" cy="1304924"/>
        </a:xfrm>
      </xdr:grpSpPr>
      <xdr:sp macro="" textlink="">
        <xdr:nvSpPr>
          <xdr:cNvPr id="26" name="Rectangle: Rounded Corners 25">
            <a:extLst>
              <a:ext uri="{FF2B5EF4-FFF2-40B4-BE49-F238E27FC236}">
                <a16:creationId xmlns:a16="http://schemas.microsoft.com/office/drawing/2014/main" id="{A7FE30C8-4945-424F-84C5-F50A35E3DC69}"/>
              </a:ext>
            </a:extLst>
          </xdr:cNvPr>
          <xdr:cNvSpPr/>
        </xdr:nvSpPr>
        <xdr:spPr>
          <a:xfrm>
            <a:off x="200786" y="600076"/>
            <a:ext cx="1666114" cy="3048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chemeClr val="accent2">
                    <a:lumMod val="75000"/>
                  </a:schemeClr>
                </a:solidFill>
              </a:rPr>
              <a:t>NO</a:t>
            </a:r>
            <a:r>
              <a:rPr lang="en-GB" sz="1200" baseline="0">
                <a:solidFill>
                  <a:schemeClr val="accent2">
                    <a:lumMod val="75000"/>
                  </a:schemeClr>
                </a:solidFill>
              </a:rPr>
              <a:t> OF ORDERS</a:t>
            </a:r>
            <a:endParaRPr lang="en-GB" sz="1200">
              <a:solidFill>
                <a:schemeClr val="accent2">
                  <a:lumMod val="75000"/>
                </a:schemeClr>
              </a:solidFill>
            </a:endParaRPr>
          </a:p>
        </xdr:txBody>
      </xdr:sp>
      <xdr:sp macro="" textlink="">
        <xdr:nvSpPr>
          <xdr:cNvPr id="27" name="Rectangle: Rounded Corners 26">
            <a:extLst>
              <a:ext uri="{FF2B5EF4-FFF2-40B4-BE49-F238E27FC236}">
                <a16:creationId xmlns:a16="http://schemas.microsoft.com/office/drawing/2014/main" id="{FDE7D0AB-939C-440C-A0EE-2587866CAEC2}"/>
              </a:ext>
            </a:extLst>
          </xdr:cNvPr>
          <xdr:cNvSpPr/>
        </xdr:nvSpPr>
        <xdr:spPr>
          <a:xfrm>
            <a:off x="190499" y="933450"/>
            <a:ext cx="1685925" cy="9715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M17">
        <xdr:nvSpPr>
          <xdr:cNvPr id="28" name="Rectangle: Rounded Corners 27">
            <a:extLst>
              <a:ext uri="{FF2B5EF4-FFF2-40B4-BE49-F238E27FC236}">
                <a16:creationId xmlns:a16="http://schemas.microsoft.com/office/drawing/2014/main" id="{BF963F93-78DE-477A-9B06-5A9DAE112593}"/>
              </a:ext>
            </a:extLst>
          </xdr:cNvPr>
          <xdr:cNvSpPr/>
        </xdr:nvSpPr>
        <xdr:spPr>
          <a:xfrm>
            <a:off x="323849" y="990599"/>
            <a:ext cx="1285875" cy="419101"/>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EBD626A-6AA5-48AE-9C13-0A84A02175B0}" type="TxLink">
              <a:rPr lang="en-US" sz="1100" b="0" i="0" u="none" strike="noStrike">
                <a:solidFill>
                  <a:schemeClr val="accent2">
                    <a:lumMod val="75000"/>
                  </a:schemeClr>
                </a:solidFill>
                <a:latin typeface="Calibri"/>
                <a:cs typeface="Calibri"/>
              </a:rPr>
              <a:t># 312</a:t>
            </a:fld>
            <a:endParaRPr lang="en-GB" sz="1100">
              <a:solidFill>
                <a:schemeClr val="accent2">
                  <a:lumMod val="75000"/>
                </a:schemeClr>
              </a:solidFill>
            </a:endParaRPr>
          </a:p>
        </xdr:txBody>
      </xdr:sp>
      <xdr:sp macro="" textlink="KPI!B17">
        <xdr:nvSpPr>
          <xdr:cNvPr id="29" name="Rectangle: Rounded Corners 28">
            <a:extLst>
              <a:ext uri="{FF2B5EF4-FFF2-40B4-BE49-F238E27FC236}">
                <a16:creationId xmlns:a16="http://schemas.microsoft.com/office/drawing/2014/main" id="{1972CBF5-4DD5-4F47-981D-71857F3784D9}"/>
              </a:ext>
            </a:extLst>
          </xdr:cNvPr>
          <xdr:cNvSpPr/>
        </xdr:nvSpPr>
        <xdr:spPr>
          <a:xfrm>
            <a:off x="200024" y="1581150"/>
            <a:ext cx="1371601" cy="2667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accent2">
                    <a:lumMod val="75000"/>
                  </a:schemeClr>
                </a:solidFill>
              </a:rPr>
              <a:t>YOY</a:t>
            </a:r>
            <a:r>
              <a:rPr lang="en-GB" sz="1000" baseline="0">
                <a:solidFill>
                  <a:schemeClr val="accent2">
                    <a:lumMod val="75000"/>
                  </a:schemeClr>
                </a:solidFill>
              </a:rPr>
              <a:t> GROWTH</a:t>
            </a:r>
          </a:p>
          <a:p>
            <a:pPr algn="l"/>
            <a:endParaRPr lang="en-GB" sz="1000">
              <a:solidFill>
                <a:schemeClr val="accent2">
                  <a:lumMod val="75000"/>
                </a:schemeClr>
              </a:solidFill>
            </a:endParaRPr>
          </a:p>
        </xdr:txBody>
      </xdr:sp>
    </xdr:grpSp>
    <xdr:clientData/>
  </xdr:twoCellAnchor>
  <xdr:twoCellAnchor>
    <xdr:from>
      <xdr:col>14</xdr:col>
      <xdr:colOff>95248</xdr:colOff>
      <xdr:row>3</xdr:row>
      <xdr:rowOff>45509</xdr:rowOff>
    </xdr:from>
    <xdr:to>
      <xdr:col>17</xdr:col>
      <xdr:colOff>391582</xdr:colOff>
      <xdr:row>10</xdr:row>
      <xdr:rowOff>74083</xdr:rowOff>
    </xdr:to>
    <xdr:grpSp>
      <xdr:nvGrpSpPr>
        <xdr:cNvPr id="32" name="Group 31">
          <a:extLst>
            <a:ext uri="{FF2B5EF4-FFF2-40B4-BE49-F238E27FC236}">
              <a16:creationId xmlns:a16="http://schemas.microsoft.com/office/drawing/2014/main" id="{0A14F4DC-0EB8-403E-8163-4AB48184B83B}"/>
            </a:ext>
          </a:extLst>
        </xdr:cNvPr>
        <xdr:cNvGrpSpPr/>
      </xdr:nvGrpSpPr>
      <xdr:grpSpPr>
        <a:xfrm>
          <a:off x="8688915" y="617009"/>
          <a:ext cx="2137834" cy="1362074"/>
          <a:chOff x="190499" y="600076"/>
          <a:chExt cx="1685925" cy="1304924"/>
        </a:xfrm>
      </xdr:grpSpPr>
      <xdr:sp macro="" textlink="">
        <xdr:nvSpPr>
          <xdr:cNvPr id="33" name="Rectangle: Rounded Corners 32">
            <a:extLst>
              <a:ext uri="{FF2B5EF4-FFF2-40B4-BE49-F238E27FC236}">
                <a16:creationId xmlns:a16="http://schemas.microsoft.com/office/drawing/2014/main" id="{D9F6FCA7-3190-4D2E-95CC-31C4F2F9C927}"/>
              </a:ext>
            </a:extLst>
          </xdr:cNvPr>
          <xdr:cNvSpPr/>
        </xdr:nvSpPr>
        <xdr:spPr>
          <a:xfrm>
            <a:off x="200786" y="600076"/>
            <a:ext cx="1666114" cy="3048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a:solidFill>
                  <a:schemeClr val="accent2">
                    <a:lumMod val="75000"/>
                  </a:schemeClr>
                </a:solidFill>
              </a:rPr>
              <a:t>PROFIT MARGIN</a:t>
            </a:r>
          </a:p>
        </xdr:txBody>
      </xdr:sp>
      <xdr:sp macro="" textlink="">
        <xdr:nvSpPr>
          <xdr:cNvPr id="34" name="Rectangle: Rounded Corners 33">
            <a:extLst>
              <a:ext uri="{FF2B5EF4-FFF2-40B4-BE49-F238E27FC236}">
                <a16:creationId xmlns:a16="http://schemas.microsoft.com/office/drawing/2014/main" id="{8060D8B7-2CB9-4765-B671-574EAFC84089}"/>
              </a:ext>
            </a:extLst>
          </xdr:cNvPr>
          <xdr:cNvSpPr/>
        </xdr:nvSpPr>
        <xdr:spPr>
          <a:xfrm>
            <a:off x="190499" y="933450"/>
            <a:ext cx="1685925" cy="9715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P17">
        <xdr:nvSpPr>
          <xdr:cNvPr id="35" name="Rectangle: Rounded Corners 34">
            <a:extLst>
              <a:ext uri="{FF2B5EF4-FFF2-40B4-BE49-F238E27FC236}">
                <a16:creationId xmlns:a16="http://schemas.microsoft.com/office/drawing/2014/main" id="{BC3ABE47-6E8E-4C43-969A-3DBF22B24856}"/>
              </a:ext>
            </a:extLst>
          </xdr:cNvPr>
          <xdr:cNvSpPr/>
        </xdr:nvSpPr>
        <xdr:spPr>
          <a:xfrm>
            <a:off x="323849" y="990599"/>
            <a:ext cx="1285875" cy="419101"/>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7336A9E-F8C7-430A-9B5E-0B372F1E2ADB}" type="TxLink">
              <a:rPr lang="en-US" sz="1100" b="0" i="0" u="none" strike="noStrike">
                <a:solidFill>
                  <a:schemeClr val="accent2">
                    <a:lumMod val="75000"/>
                  </a:schemeClr>
                </a:solidFill>
                <a:latin typeface="Calibri"/>
                <a:cs typeface="Calibri"/>
              </a:rPr>
              <a:t>13.05%</a:t>
            </a:fld>
            <a:endParaRPr lang="en-GB" sz="1100">
              <a:solidFill>
                <a:schemeClr val="accent2">
                  <a:lumMod val="75000"/>
                </a:schemeClr>
              </a:solidFill>
            </a:endParaRPr>
          </a:p>
        </xdr:txBody>
      </xdr:sp>
      <xdr:sp macro="" textlink="KPI!B17">
        <xdr:nvSpPr>
          <xdr:cNvPr id="36" name="Rectangle: Rounded Corners 35">
            <a:extLst>
              <a:ext uri="{FF2B5EF4-FFF2-40B4-BE49-F238E27FC236}">
                <a16:creationId xmlns:a16="http://schemas.microsoft.com/office/drawing/2014/main" id="{A37EFE92-5565-4DBB-A688-8A292FF3A309}"/>
              </a:ext>
            </a:extLst>
          </xdr:cNvPr>
          <xdr:cNvSpPr/>
        </xdr:nvSpPr>
        <xdr:spPr>
          <a:xfrm>
            <a:off x="316870" y="1581150"/>
            <a:ext cx="1371601" cy="26670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a:solidFill>
                  <a:schemeClr val="accent2">
                    <a:lumMod val="75000"/>
                  </a:schemeClr>
                </a:solidFill>
              </a:rPr>
              <a:t>YOY</a:t>
            </a:r>
            <a:r>
              <a:rPr lang="en-GB" sz="1000" baseline="0">
                <a:solidFill>
                  <a:schemeClr val="accent2">
                    <a:lumMod val="75000"/>
                  </a:schemeClr>
                </a:solidFill>
              </a:rPr>
              <a:t> GROWTH</a:t>
            </a:r>
          </a:p>
          <a:p>
            <a:pPr algn="l"/>
            <a:endParaRPr lang="en-GB" sz="1000">
              <a:solidFill>
                <a:schemeClr val="accent2">
                  <a:lumMod val="75000"/>
                </a:schemeClr>
              </a:solidFill>
            </a:endParaRPr>
          </a:p>
        </xdr:txBody>
      </xdr:sp>
    </xdr:grpSp>
    <xdr:clientData/>
  </xdr:twoCellAnchor>
  <mc:AlternateContent xmlns:mc="http://schemas.openxmlformats.org/markup-compatibility/2006">
    <mc:Choice xmlns:a14="http://schemas.microsoft.com/office/drawing/2010/main" Requires="a14">
      <xdr:twoCellAnchor editAs="oneCell">
        <xdr:from>
          <xdr:col>4</xdr:col>
          <xdr:colOff>447675</xdr:colOff>
          <xdr:row>8</xdr:row>
          <xdr:rowOff>95250</xdr:rowOff>
        </xdr:from>
        <xdr:to>
          <xdr:col>6</xdr:col>
          <xdr:colOff>95250</xdr:colOff>
          <xdr:row>9</xdr:row>
          <xdr:rowOff>152400</xdr:rowOff>
        </xdr:to>
        <xdr:pic>
          <xdr:nvPicPr>
            <xdr:cNvPr id="40" name="Picture 39">
              <a:extLst>
                <a:ext uri="{FF2B5EF4-FFF2-40B4-BE49-F238E27FC236}">
                  <a16:creationId xmlns:a16="http://schemas.microsoft.com/office/drawing/2014/main" id="{35D17E75-B506-4299-B126-98A34ACE078B}"/>
                </a:ext>
              </a:extLst>
            </xdr:cNvPr>
            <xdr:cNvPicPr>
              <a:picLocks noChangeAspect="1" noChangeArrowheads="1"/>
              <a:extLst>
                <a:ext uri="{84589F7E-364E-4C9E-8A38-B11213B215E9}">
                  <a14:cameraTool cellRange="YOY!$C$10" spid="_x0000_s7209"/>
                </a:ext>
              </a:extLst>
            </xdr:cNvPicPr>
          </xdr:nvPicPr>
          <xdr:blipFill>
            <a:blip xmlns:r="http://schemas.openxmlformats.org/officeDocument/2006/relationships" r:embed="rId2"/>
            <a:srcRect/>
            <a:stretch>
              <a:fillRect/>
            </a:stretch>
          </xdr:blipFill>
          <xdr:spPr bwMode="auto">
            <a:xfrm>
              <a:off x="2886075" y="1619250"/>
              <a:ext cx="866775"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419100</xdr:colOff>
          <xdr:row>8</xdr:row>
          <xdr:rowOff>95250</xdr:rowOff>
        </xdr:from>
        <xdr:to>
          <xdr:col>8</xdr:col>
          <xdr:colOff>561975</xdr:colOff>
          <xdr:row>9</xdr:row>
          <xdr:rowOff>152400</xdr:rowOff>
        </xdr:to>
        <xdr:pic>
          <xdr:nvPicPr>
            <xdr:cNvPr id="42" name="Picture 41">
              <a:extLst>
                <a:ext uri="{FF2B5EF4-FFF2-40B4-BE49-F238E27FC236}">
                  <a16:creationId xmlns:a16="http://schemas.microsoft.com/office/drawing/2014/main" id="{D4E07759-01B1-47B7-82FE-B0BC0F90A5A5}"/>
                </a:ext>
              </a:extLst>
            </xdr:cNvPr>
            <xdr:cNvPicPr>
              <a:picLocks noChangeAspect="1" noChangeArrowheads="1"/>
              <a:extLst>
                <a:ext uri="{84589F7E-364E-4C9E-8A38-B11213B215E9}">
                  <a14:cameraTool cellRange="YOY!$D$10" spid="_x0000_s7210"/>
                </a:ext>
              </a:extLst>
            </xdr:cNvPicPr>
          </xdr:nvPicPr>
          <xdr:blipFill>
            <a:blip xmlns:r="http://schemas.openxmlformats.org/officeDocument/2006/relationships" r:embed="rId3"/>
            <a:srcRect/>
            <a:stretch>
              <a:fillRect/>
            </a:stretch>
          </xdr:blipFill>
          <xdr:spPr bwMode="auto">
            <a:xfrm>
              <a:off x="4686300" y="1619250"/>
              <a:ext cx="752475"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20108</xdr:colOff>
          <xdr:row>8</xdr:row>
          <xdr:rowOff>112183</xdr:rowOff>
        </xdr:from>
        <xdr:to>
          <xdr:col>13</xdr:col>
          <xdr:colOff>256122</xdr:colOff>
          <xdr:row>10</xdr:row>
          <xdr:rowOff>56754</xdr:rowOff>
        </xdr:to>
        <xdr:pic>
          <xdr:nvPicPr>
            <xdr:cNvPr id="44" name="Picture 43">
              <a:extLst>
                <a:ext uri="{FF2B5EF4-FFF2-40B4-BE49-F238E27FC236}">
                  <a16:creationId xmlns:a16="http://schemas.microsoft.com/office/drawing/2014/main" id="{2F5704F9-0072-4072-A3EF-5C5C56CBD3A8}"/>
                </a:ext>
              </a:extLst>
            </xdr:cNvPr>
            <xdr:cNvPicPr>
              <a:picLocks noChangeAspect="1" noChangeArrowheads="1"/>
              <a:extLst>
                <a:ext uri="{84589F7E-364E-4C9E-8A38-B11213B215E9}">
                  <a14:cameraTool cellRange="YOY!$E$10" spid="_x0000_s7211"/>
                </a:ext>
              </a:extLst>
            </xdr:cNvPicPr>
          </xdr:nvPicPr>
          <xdr:blipFill>
            <a:blip xmlns:r="http://schemas.openxmlformats.org/officeDocument/2006/relationships" r:embed="rId4"/>
            <a:srcRect/>
            <a:stretch>
              <a:fillRect/>
            </a:stretch>
          </xdr:blipFill>
          <xdr:spPr bwMode="auto">
            <a:xfrm>
              <a:off x="6772275" y="1636183"/>
              <a:ext cx="1463680" cy="3255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537634</xdr:colOff>
          <xdr:row>8</xdr:row>
          <xdr:rowOff>133350</xdr:rowOff>
        </xdr:from>
        <xdr:to>
          <xdr:col>17</xdr:col>
          <xdr:colOff>13759</xdr:colOff>
          <xdr:row>10</xdr:row>
          <xdr:rowOff>0</xdr:rowOff>
        </xdr:to>
        <xdr:pic>
          <xdr:nvPicPr>
            <xdr:cNvPr id="46" name="Picture 45">
              <a:extLst>
                <a:ext uri="{FF2B5EF4-FFF2-40B4-BE49-F238E27FC236}">
                  <a16:creationId xmlns:a16="http://schemas.microsoft.com/office/drawing/2014/main" id="{2D5E9AAC-0643-4708-8917-2E479FA71FB1}"/>
                </a:ext>
              </a:extLst>
            </xdr:cNvPr>
            <xdr:cNvPicPr>
              <a:picLocks noChangeAspect="1" noChangeArrowheads="1"/>
              <a:extLst>
                <a:ext uri="{84589F7E-364E-4C9E-8A38-B11213B215E9}">
                  <a14:cameraTool cellRange="YOY!$F$10" spid="_x0000_s7212"/>
                </a:ext>
              </a:extLst>
            </xdr:cNvPicPr>
          </xdr:nvPicPr>
          <xdr:blipFill>
            <a:blip xmlns:r="http://schemas.openxmlformats.org/officeDocument/2006/relationships" r:embed="rId5"/>
            <a:srcRect/>
            <a:stretch>
              <a:fillRect/>
            </a:stretch>
          </xdr:blipFill>
          <xdr:spPr bwMode="auto">
            <a:xfrm>
              <a:off x="9131301" y="1657350"/>
              <a:ext cx="1317625" cy="24765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266701</xdr:colOff>
      <xdr:row>6</xdr:row>
      <xdr:rowOff>123826</xdr:rowOff>
    </xdr:from>
    <xdr:to>
      <xdr:col>2</xdr:col>
      <xdr:colOff>552451</xdr:colOff>
      <xdr:row>8</xdr:row>
      <xdr:rowOff>123826</xdr:rowOff>
    </xdr:to>
    <xdr:graphicFrame macro="">
      <xdr:nvGraphicFramePr>
        <xdr:cNvPr id="50" name="Chart 49">
          <a:extLst>
            <a:ext uri="{FF2B5EF4-FFF2-40B4-BE49-F238E27FC236}">
              <a16:creationId xmlns:a16="http://schemas.microsoft.com/office/drawing/2014/main" id="{46814027-E9C2-4DE9-9018-0FF95920D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314325</xdr:colOff>
      <xdr:row>6</xdr:row>
      <xdr:rowOff>123825</xdr:rowOff>
    </xdr:from>
    <xdr:to>
      <xdr:col>5</xdr:col>
      <xdr:colOff>585788</xdr:colOff>
      <xdr:row>8</xdr:row>
      <xdr:rowOff>119062</xdr:rowOff>
    </xdr:to>
    <xdr:graphicFrame macro="">
      <xdr:nvGraphicFramePr>
        <xdr:cNvPr id="51" name="Chart 50">
          <a:extLst>
            <a:ext uri="{FF2B5EF4-FFF2-40B4-BE49-F238E27FC236}">
              <a16:creationId xmlns:a16="http://schemas.microsoft.com/office/drawing/2014/main" id="{6589D6E9-1841-48E5-B73C-FB6B04BE1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314325</xdr:colOff>
      <xdr:row>6</xdr:row>
      <xdr:rowOff>123825</xdr:rowOff>
    </xdr:from>
    <xdr:to>
      <xdr:col>9</xdr:col>
      <xdr:colOff>114300</xdr:colOff>
      <xdr:row>8</xdr:row>
      <xdr:rowOff>166687</xdr:rowOff>
    </xdr:to>
    <xdr:graphicFrame macro="">
      <xdr:nvGraphicFramePr>
        <xdr:cNvPr id="52" name="Chart 51">
          <a:extLst>
            <a:ext uri="{FF2B5EF4-FFF2-40B4-BE49-F238E27FC236}">
              <a16:creationId xmlns:a16="http://schemas.microsoft.com/office/drawing/2014/main" id="{ABF3C156-0F68-4AA3-B936-83CFDB451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210610</xdr:colOff>
      <xdr:row>6</xdr:row>
      <xdr:rowOff>121709</xdr:rowOff>
    </xdr:from>
    <xdr:to>
      <xdr:col>13</xdr:col>
      <xdr:colOff>314187</xdr:colOff>
      <xdr:row>8</xdr:row>
      <xdr:rowOff>127611</xdr:rowOff>
    </xdr:to>
    <xdr:graphicFrame macro="">
      <xdr:nvGraphicFramePr>
        <xdr:cNvPr id="53" name="Chart 52">
          <a:extLst>
            <a:ext uri="{FF2B5EF4-FFF2-40B4-BE49-F238E27FC236}">
              <a16:creationId xmlns:a16="http://schemas.microsoft.com/office/drawing/2014/main" id="{E513FFF0-6229-49FA-8EFE-A2F4841ED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174624</xdr:colOff>
      <xdr:row>6</xdr:row>
      <xdr:rowOff>116417</xdr:rowOff>
    </xdr:from>
    <xdr:to>
      <xdr:col>17</xdr:col>
      <xdr:colOff>63500</xdr:colOff>
      <xdr:row>8</xdr:row>
      <xdr:rowOff>103717</xdr:rowOff>
    </xdr:to>
    <xdr:graphicFrame macro="">
      <xdr:nvGraphicFramePr>
        <xdr:cNvPr id="54" name="Chart 53">
          <a:extLst>
            <a:ext uri="{FF2B5EF4-FFF2-40B4-BE49-F238E27FC236}">
              <a16:creationId xmlns:a16="http://schemas.microsoft.com/office/drawing/2014/main" id="{E9857CF0-8709-49FF-8954-3F8A46EB1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42333</xdr:colOff>
      <xdr:row>10</xdr:row>
      <xdr:rowOff>153459</xdr:rowOff>
    </xdr:from>
    <xdr:to>
      <xdr:col>8</xdr:col>
      <xdr:colOff>560916</xdr:colOff>
      <xdr:row>26</xdr:row>
      <xdr:rowOff>84669</xdr:rowOff>
    </xdr:to>
    <xdr:sp macro="" textlink="">
      <xdr:nvSpPr>
        <xdr:cNvPr id="55" name="Rectangle: Rounded Corners 54">
          <a:extLst>
            <a:ext uri="{FF2B5EF4-FFF2-40B4-BE49-F238E27FC236}">
              <a16:creationId xmlns:a16="http://schemas.microsoft.com/office/drawing/2014/main" id="{CCBD61D0-1628-41A5-A8A4-7B669B84314F}"/>
            </a:ext>
          </a:extLst>
        </xdr:cNvPr>
        <xdr:cNvSpPr/>
      </xdr:nvSpPr>
      <xdr:spPr>
        <a:xfrm>
          <a:off x="42333" y="2058459"/>
          <a:ext cx="5429250" cy="297921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116416</xdr:colOff>
      <xdr:row>13</xdr:row>
      <xdr:rowOff>42333</xdr:rowOff>
    </xdr:from>
    <xdr:to>
      <xdr:col>8</xdr:col>
      <xdr:colOff>444500</xdr:colOff>
      <xdr:row>25</xdr:row>
      <xdr:rowOff>137583</xdr:rowOff>
    </xdr:to>
    <xdr:graphicFrame macro="">
      <xdr:nvGraphicFramePr>
        <xdr:cNvPr id="61" name="Chart 60">
          <a:extLst>
            <a:ext uri="{FF2B5EF4-FFF2-40B4-BE49-F238E27FC236}">
              <a16:creationId xmlns:a16="http://schemas.microsoft.com/office/drawing/2014/main" id="{D14E6200-BBF7-48AA-A555-683B933DA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57149</xdr:colOff>
      <xdr:row>26</xdr:row>
      <xdr:rowOff>168274</xdr:rowOff>
    </xdr:from>
    <xdr:to>
      <xdr:col>8</xdr:col>
      <xdr:colOff>575732</xdr:colOff>
      <xdr:row>42</xdr:row>
      <xdr:rowOff>99484</xdr:rowOff>
    </xdr:to>
    <xdr:sp macro="" textlink="">
      <xdr:nvSpPr>
        <xdr:cNvPr id="62" name="Rectangle: Rounded Corners 61">
          <a:extLst>
            <a:ext uri="{FF2B5EF4-FFF2-40B4-BE49-F238E27FC236}">
              <a16:creationId xmlns:a16="http://schemas.microsoft.com/office/drawing/2014/main" id="{9DA07B06-2C6D-4E3E-89FD-BA767DBC1861}"/>
            </a:ext>
          </a:extLst>
        </xdr:cNvPr>
        <xdr:cNvSpPr/>
      </xdr:nvSpPr>
      <xdr:spPr>
        <a:xfrm>
          <a:off x="57149" y="5121274"/>
          <a:ext cx="5429250" cy="297921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105833</xdr:colOff>
      <xdr:row>29</xdr:row>
      <xdr:rowOff>116417</xdr:rowOff>
    </xdr:from>
    <xdr:to>
      <xdr:col>8</xdr:col>
      <xdr:colOff>508000</xdr:colOff>
      <xdr:row>40</xdr:row>
      <xdr:rowOff>169334</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735865FA-00FE-4F0B-851F-82544A777B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5833" y="5640917"/>
              <a:ext cx="5312834" cy="214841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50800</xdr:colOff>
      <xdr:row>11</xdr:row>
      <xdr:rowOff>3174</xdr:rowOff>
    </xdr:from>
    <xdr:to>
      <xdr:col>15</xdr:col>
      <xdr:colOff>148168</xdr:colOff>
      <xdr:row>26</xdr:row>
      <xdr:rowOff>10584</xdr:rowOff>
    </xdr:to>
    <xdr:sp macro="" textlink="">
      <xdr:nvSpPr>
        <xdr:cNvPr id="64" name="Rectangle: Rounded Corners 63">
          <a:extLst>
            <a:ext uri="{FF2B5EF4-FFF2-40B4-BE49-F238E27FC236}">
              <a16:creationId xmlns:a16="http://schemas.microsoft.com/office/drawing/2014/main" id="{83C0CDE5-903D-4E05-B0A3-56FEEEFA04E5}"/>
            </a:ext>
          </a:extLst>
        </xdr:cNvPr>
        <xdr:cNvSpPr/>
      </xdr:nvSpPr>
      <xdr:spPr>
        <a:xfrm>
          <a:off x="5575300" y="2098674"/>
          <a:ext cx="3780368" cy="286491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167217</xdr:colOff>
      <xdr:row>13</xdr:row>
      <xdr:rowOff>52916</xdr:rowOff>
    </xdr:from>
    <xdr:to>
      <xdr:col>14</xdr:col>
      <xdr:colOff>529167</xdr:colOff>
      <xdr:row>24</xdr:row>
      <xdr:rowOff>174623</xdr:rowOff>
    </xdr:to>
    <xdr:graphicFrame macro="">
      <xdr:nvGraphicFramePr>
        <xdr:cNvPr id="65" name="Chart 64">
          <a:extLst>
            <a:ext uri="{FF2B5EF4-FFF2-40B4-BE49-F238E27FC236}">
              <a16:creationId xmlns:a16="http://schemas.microsoft.com/office/drawing/2014/main" id="{ABA6A721-4714-4976-BB30-8E1BF63B0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8466</xdr:colOff>
      <xdr:row>26</xdr:row>
      <xdr:rowOff>161924</xdr:rowOff>
    </xdr:from>
    <xdr:to>
      <xdr:col>17</xdr:col>
      <xdr:colOff>527049</xdr:colOff>
      <xdr:row>42</xdr:row>
      <xdr:rowOff>93134</xdr:rowOff>
    </xdr:to>
    <xdr:sp macro="" textlink="">
      <xdr:nvSpPr>
        <xdr:cNvPr id="66" name="Rectangle: Rounded Corners 65">
          <a:extLst>
            <a:ext uri="{FF2B5EF4-FFF2-40B4-BE49-F238E27FC236}">
              <a16:creationId xmlns:a16="http://schemas.microsoft.com/office/drawing/2014/main" id="{059719C6-7AA0-4D3E-8764-E15A976C90F8}"/>
            </a:ext>
          </a:extLst>
        </xdr:cNvPr>
        <xdr:cNvSpPr/>
      </xdr:nvSpPr>
      <xdr:spPr>
        <a:xfrm>
          <a:off x="5532966" y="5114924"/>
          <a:ext cx="5429250" cy="297921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167216</xdr:colOff>
      <xdr:row>28</xdr:row>
      <xdr:rowOff>95250</xdr:rowOff>
    </xdr:from>
    <xdr:to>
      <xdr:col>17</xdr:col>
      <xdr:colOff>328083</xdr:colOff>
      <xdr:row>41</xdr:row>
      <xdr:rowOff>94719</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288FD357-A7A0-48D4-A9A3-50F6F427E7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691716" y="5429250"/>
              <a:ext cx="5071534" cy="24759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213783</xdr:colOff>
      <xdr:row>10</xdr:row>
      <xdr:rowOff>92074</xdr:rowOff>
    </xdr:from>
    <xdr:to>
      <xdr:col>24</xdr:col>
      <xdr:colOff>118533</xdr:colOff>
      <xdr:row>26</xdr:row>
      <xdr:rowOff>23284</xdr:rowOff>
    </xdr:to>
    <xdr:sp macro="" textlink="">
      <xdr:nvSpPr>
        <xdr:cNvPr id="68" name="Rectangle: Rounded Corners 67">
          <a:extLst>
            <a:ext uri="{FF2B5EF4-FFF2-40B4-BE49-F238E27FC236}">
              <a16:creationId xmlns:a16="http://schemas.microsoft.com/office/drawing/2014/main" id="{BA47DA72-DB0B-4E18-80A5-02C6664B343E}"/>
            </a:ext>
          </a:extLst>
        </xdr:cNvPr>
        <xdr:cNvSpPr/>
      </xdr:nvSpPr>
      <xdr:spPr>
        <a:xfrm>
          <a:off x="9421283" y="1997074"/>
          <a:ext cx="5429250" cy="297921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486833</xdr:colOff>
      <xdr:row>12</xdr:row>
      <xdr:rowOff>52916</xdr:rowOff>
    </xdr:from>
    <xdr:to>
      <xdr:col>23</xdr:col>
      <xdr:colOff>370415</xdr:colOff>
      <xdr:row>24</xdr:row>
      <xdr:rowOff>179917</xdr:rowOff>
    </xdr:to>
    <xdr:graphicFrame macro="">
      <xdr:nvGraphicFramePr>
        <xdr:cNvPr id="70" name="Chart 69">
          <a:extLst>
            <a:ext uri="{FF2B5EF4-FFF2-40B4-BE49-F238E27FC236}">
              <a16:creationId xmlns:a16="http://schemas.microsoft.com/office/drawing/2014/main" id="{A4E94B9A-E133-4C2B-B25A-AA3EF9024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455083</xdr:colOff>
      <xdr:row>11</xdr:row>
      <xdr:rowOff>31750</xdr:rowOff>
    </xdr:from>
    <xdr:to>
      <xdr:col>7</xdr:col>
      <xdr:colOff>74084</xdr:colOff>
      <xdr:row>13</xdr:row>
      <xdr:rowOff>0</xdr:rowOff>
    </xdr:to>
    <xdr:sp macro="" textlink="">
      <xdr:nvSpPr>
        <xdr:cNvPr id="71" name="Rectangle: Rounded Corners 70">
          <a:extLst>
            <a:ext uri="{FF2B5EF4-FFF2-40B4-BE49-F238E27FC236}">
              <a16:creationId xmlns:a16="http://schemas.microsoft.com/office/drawing/2014/main" id="{41A00C01-D6C1-4A38-877C-653AF6D5FD24}"/>
            </a:ext>
          </a:extLst>
        </xdr:cNvPr>
        <xdr:cNvSpPr/>
      </xdr:nvSpPr>
      <xdr:spPr>
        <a:xfrm>
          <a:off x="455083" y="2127250"/>
          <a:ext cx="3915834" cy="3492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2">
                  <a:lumMod val="75000"/>
                </a:schemeClr>
              </a:solidFill>
              <a:latin typeface="Arial Black" panose="020B0A04020102020204" pitchFamily="34" charset="0"/>
            </a:rPr>
            <a:t>SALES AND PROFIT ANALYSIS</a:t>
          </a:r>
        </a:p>
      </xdr:txBody>
    </xdr:sp>
    <xdr:clientData/>
  </xdr:twoCellAnchor>
  <xdr:twoCellAnchor>
    <xdr:from>
      <xdr:col>0</xdr:col>
      <xdr:colOff>512233</xdr:colOff>
      <xdr:row>27</xdr:row>
      <xdr:rowOff>94191</xdr:rowOff>
    </xdr:from>
    <xdr:to>
      <xdr:col>7</xdr:col>
      <xdr:colOff>131234</xdr:colOff>
      <xdr:row>29</xdr:row>
      <xdr:rowOff>62441</xdr:rowOff>
    </xdr:to>
    <xdr:sp macro="" textlink="">
      <xdr:nvSpPr>
        <xdr:cNvPr id="72" name="Rectangle: Rounded Corners 71">
          <a:extLst>
            <a:ext uri="{FF2B5EF4-FFF2-40B4-BE49-F238E27FC236}">
              <a16:creationId xmlns:a16="http://schemas.microsoft.com/office/drawing/2014/main" id="{2F5C6F11-1903-4061-A619-6DB22F2D23B6}"/>
            </a:ext>
          </a:extLst>
        </xdr:cNvPr>
        <xdr:cNvSpPr/>
      </xdr:nvSpPr>
      <xdr:spPr>
        <a:xfrm>
          <a:off x="512233" y="5237691"/>
          <a:ext cx="3915834" cy="3492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2">
                  <a:lumMod val="75000"/>
                </a:schemeClr>
              </a:solidFill>
              <a:latin typeface="Arial Black" panose="020B0A04020102020204" pitchFamily="34" charset="0"/>
            </a:rPr>
            <a:t>PROFIT</a:t>
          </a:r>
          <a:r>
            <a:rPr lang="en-GB" sz="1400" b="1" baseline="0">
              <a:solidFill>
                <a:schemeClr val="accent2">
                  <a:lumMod val="75000"/>
                </a:schemeClr>
              </a:solidFill>
              <a:latin typeface="Arial Black" panose="020B0A04020102020204" pitchFamily="34" charset="0"/>
            </a:rPr>
            <a:t> BY CATEGORY</a:t>
          </a:r>
          <a:endParaRPr lang="en-GB" sz="1400" b="1">
            <a:solidFill>
              <a:schemeClr val="accent2">
                <a:lumMod val="75000"/>
              </a:schemeClr>
            </a:solidFill>
            <a:latin typeface="Arial Black" panose="020B0A04020102020204" pitchFamily="34" charset="0"/>
          </a:endParaRPr>
        </a:p>
      </xdr:txBody>
    </xdr:sp>
    <xdr:clientData/>
  </xdr:twoCellAnchor>
  <xdr:twoCellAnchor>
    <xdr:from>
      <xdr:col>9</xdr:col>
      <xdr:colOff>378883</xdr:colOff>
      <xdr:row>27</xdr:row>
      <xdr:rowOff>34925</xdr:rowOff>
    </xdr:from>
    <xdr:to>
      <xdr:col>15</xdr:col>
      <xdr:colOff>611717</xdr:colOff>
      <xdr:row>29</xdr:row>
      <xdr:rowOff>3175</xdr:rowOff>
    </xdr:to>
    <xdr:sp macro="" textlink="">
      <xdr:nvSpPr>
        <xdr:cNvPr id="73" name="Rectangle: Rounded Corners 72">
          <a:extLst>
            <a:ext uri="{FF2B5EF4-FFF2-40B4-BE49-F238E27FC236}">
              <a16:creationId xmlns:a16="http://schemas.microsoft.com/office/drawing/2014/main" id="{880116D0-CE05-4596-B3C5-C853A50F0AA0}"/>
            </a:ext>
          </a:extLst>
        </xdr:cNvPr>
        <xdr:cNvSpPr/>
      </xdr:nvSpPr>
      <xdr:spPr>
        <a:xfrm>
          <a:off x="5903383" y="5178425"/>
          <a:ext cx="3915834" cy="3492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2">
                  <a:lumMod val="75000"/>
                </a:schemeClr>
              </a:solidFill>
              <a:latin typeface="Arial Black" panose="020B0A04020102020204" pitchFamily="34" charset="0"/>
            </a:rPr>
            <a:t>SALES BY</a:t>
          </a:r>
          <a:r>
            <a:rPr lang="en-GB" sz="1400" b="1" baseline="0">
              <a:solidFill>
                <a:schemeClr val="accent2">
                  <a:lumMod val="75000"/>
                </a:schemeClr>
              </a:solidFill>
              <a:latin typeface="Arial Black" panose="020B0A04020102020204" pitchFamily="34" charset="0"/>
            </a:rPr>
            <a:t> STATES</a:t>
          </a:r>
          <a:endParaRPr lang="en-GB" sz="1400" b="1">
            <a:solidFill>
              <a:schemeClr val="accent2">
                <a:lumMod val="75000"/>
              </a:schemeClr>
            </a:solidFill>
            <a:latin typeface="Arial Black" panose="020B0A04020102020204" pitchFamily="34" charset="0"/>
          </a:endParaRPr>
        </a:p>
      </xdr:txBody>
    </xdr:sp>
    <xdr:clientData/>
  </xdr:twoCellAnchor>
  <xdr:twoCellAnchor>
    <xdr:from>
      <xdr:col>15</xdr:col>
      <xdr:colOff>594783</xdr:colOff>
      <xdr:row>10</xdr:row>
      <xdr:rowOff>144992</xdr:rowOff>
    </xdr:from>
    <xdr:to>
      <xdr:col>22</xdr:col>
      <xdr:colOff>213784</xdr:colOff>
      <xdr:row>12</xdr:row>
      <xdr:rowOff>113242</xdr:rowOff>
    </xdr:to>
    <xdr:sp macro="" textlink="">
      <xdr:nvSpPr>
        <xdr:cNvPr id="74" name="Rectangle: Rounded Corners 73">
          <a:extLst>
            <a:ext uri="{FF2B5EF4-FFF2-40B4-BE49-F238E27FC236}">
              <a16:creationId xmlns:a16="http://schemas.microsoft.com/office/drawing/2014/main" id="{9AC8AA43-DF85-4780-A979-7902FD1F37E5}"/>
            </a:ext>
          </a:extLst>
        </xdr:cNvPr>
        <xdr:cNvSpPr/>
      </xdr:nvSpPr>
      <xdr:spPr>
        <a:xfrm>
          <a:off x="9802283" y="2049992"/>
          <a:ext cx="3915834" cy="3492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2">
                  <a:lumMod val="75000"/>
                </a:schemeClr>
              </a:solidFill>
              <a:latin typeface="Arial Black" panose="020B0A04020102020204" pitchFamily="34" charset="0"/>
            </a:rPr>
            <a:t>TOP</a:t>
          </a:r>
          <a:r>
            <a:rPr lang="en-GB" sz="1400" b="1" baseline="0">
              <a:solidFill>
                <a:schemeClr val="accent2">
                  <a:lumMod val="75000"/>
                </a:schemeClr>
              </a:solidFill>
              <a:latin typeface="Arial Black" panose="020B0A04020102020204" pitchFamily="34" charset="0"/>
            </a:rPr>
            <a:t> 5 SUB-CATEGORY</a:t>
          </a:r>
          <a:endParaRPr lang="en-GB" sz="1400" b="1">
            <a:solidFill>
              <a:schemeClr val="accent2">
                <a:lumMod val="75000"/>
              </a:schemeClr>
            </a:solidFill>
            <a:latin typeface="Arial Black" panose="020B0A04020102020204" pitchFamily="34" charset="0"/>
          </a:endParaRPr>
        </a:p>
      </xdr:txBody>
    </xdr:sp>
    <xdr:clientData/>
  </xdr:twoCellAnchor>
  <xdr:twoCellAnchor>
    <xdr:from>
      <xdr:col>9</xdr:col>
      <xdr:colOff>345016</xdr:colOff>
      <xdr:row>11</xdr:row>
      <xdr:rowOff>75142</xdr:rowOff>
    </xdr:from>
    <xdr:to>
      <xdr:col>14</xdr:col>
      <xdr:colOff>328083</xdr:colOff>
      <xdr:row>13</xdr:row>
      <xdr:rowOff>10583</xdr:rowOff>
    </xdr:to>
    <xdr:sp macro="" textlink="">
      <xdr:nvSpPr>
        <xdr:cNvPr id="75" name="Rectangle: Rounded Corners 74">
          <a:extLst>
            <a:ext uri="{FF2B5EF4-FFF2-40B4-BE49-F238E27FC236}">
              <a16:creationId xmlns:a16="http://schemas.microsoft.com/office/drawing/2014/main" id="{5FDA732C-FD13-46A6-8E60-0803B25338D7}"/>
            </a:ext>
          </a:extLst>
        </xdr:cNvPr>
        <xdr:cNvSpPr/>
      </xdr:nvSpPr>
      <xdr:spPr>
        <a:xfrm>
          <a:off x="5869516" y="2170642"/>
          <a:ext cx="3052234" cy="316441"/>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2">
                  <a:lumMod val="75000"/>
                </a:schemeClr>
              </a:solidFill>
              <a:latin typeface="Arial Black" panose="020B0A04020102020204" pitchFamily="34" charset="0"/>
            </a:rPr>
            <a:t>CATEGORY</a:t>
          </a:r>
          <a:r>
            <a:rPr lang="en-GB" sz="1400" b="1" baseline="0">
              <a:solidFill>
                <a:schemeClr val="accent2">
                  <a:lumMod val="75000"/>
                </a:schemeClr>
              </a:solidFill>
              <a:latin typeface="Arial Black" panose="020B0A04020102020204" pitchFamily="34" charset="0"/>
            </a:rPr>
            <a:t> WISE SALES %</a:t>
          </a:r>
          <a:endParaRPr lang="en-GB" sz="1400" b="1">
            <a:solidFill>
              <a:schemeClr val="accent2">
                <a:lumMod val="75000"/>
              </a:schemeClr>
            </a:solidFill>
            <a:latin typeface="Arial Black" panose="020B0A04020102020204" pitchFamily="34" charset="0"/>
          </a:endParaRPr>
        </a:p>
      </xdr:txBody>
    </xdr:sp>
    <xdr:clientData/>
  </xdr:twoCellAnchor>
  <xdr:twoCellAnchor>
    <xdr:from>
      <xdr:col>17</xdr:col>
      <xdr:colOff>577849</xdr:colOff>
      <xdr:row>26</xdr:row>
      <xdr:rowOff>117474</xdr:rowOff>
    </xdr:from>
    <xdr:to>
      <xdr:col>24</xdr:col>
      <xdr:colOff>169333</xdr:colOff>
      <xdr:row>42</xdr:row>
      <xdr:rowOff>48684</xdr:rowOff>
    </xdr:to>
    <xdr:sp macro="" textlink="">
      <xdr:nvSpPr>
        <xdr:cNvPr id="76" name="Rectangle: Rounded Corners 75">
          <a:extLst>
            <a:ext uri="{FF2B5EF4-FFF2-40B4-BE49-F238E27FC236}">
              <a16:creationId xmlns:a16="http://schemas.microsoft.com/office/drawing/2014/main" id="{393FD08E-8664-42A9-9119-FD397EC06EDA}"/>
            </a:ext>
          </a:extLst>
        </xdr:cNvPr>
        <xdr:cNvSpPr/>
      </xdr:nvSpPr>
      <xdr:spPr>
        <a:xfrm>
          <a:off x="11013016" y="5070474"/>
          <a:ext cx="3888317" cy="297921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18</xdr:col>
      <xdr:colOff>91016</xdr:colOff>
      <xdr:row>30</xdr:row>
      <xdr:rowOff>148167</xdr:rowOff>
    </xdr:from>
    <xdr:to>
      <xdr:col>20</xdr:col>
      <xdr:colOff>52916</xdr:colOff>
      <xdr:row>39</xdr:row>
      <xdr:rowOff>122765</xdr:rowOff>
    </xdr:to>
    <mc:AlternateContent xmlns:mc="http://schemas.openxmlformats.org/markup-compatibility/2006">
      <mc:Choice xmlns:a14="http://schemas.microsoft.com/office/drawing/2010/main" Requires="a14">
        <xdr:graphicFrame macro="">
          <xdr:nvGraphicFramePr>
            <xdr:cNvPr id="77" name="Year 1">
              <a:extLst>
                <a:ext uri="{FF2B5EF4-FFF2-40B4-BE49-F238E27FC236}">
                  <a16:creationId xmlns:a16="http://schemas.microsoft.com/office/drawing/2014/main" id="{E2B80E62-61AA-47AC-B0F9-1EBA2145520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140016" y="5863167"/>
              <a:ext cx="1189567" cy="16890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133349</xdr:colOff>
      <xdr:row>30</xdr:row>
      <xdr:rowOff>137583</xdr:rowOff>
    </xdr:from>
    <xdr:to>
      <xdr:col>22</xdr:col>
      <xdr:colOff>105834</xdr:colOff>
      <xdr:row>39</xdr:row>
      <xdr:rowOff>133349</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EFAD4361-FB03-4CFF-81FE-3275EF6AC3E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410016" y="5852583"/>
              <a:ext cx="1200151" cy="17102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175684</xdr:colOff>
      <xdr:row>30</xdr:row>
      <xdr:rowOff>158750</xdr:rowOff>
    </xdr:from>
    <xdr:to>
      <xdr:col>24</xdr:col>
      <xdr:colOff>52917</xdr:colOff>
      <xdr:row>39</xdr:row>
      <xdr:rowOff>143932</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14BCA2E9-CB8A-425A-BD04-418F2126449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680017" y="5873750"/>
              <a:ext cx="1104900" cy="16996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224367</xdr:colOff>
      <xdr:row>27</xdr:row>
      <xdr:rowOff>92075</xdr:rowOff>
    </xdr:from>
    <xdr:to>
      <xdr:col>23</xdr:col>
      <xdr:colOff>275166</xdr:colOff>
      <xdr:row>29</xdr:row>
      <xdr:rowOff>60325</xdr:rowOff>
    </xdr:to>
    <xdr:sp macro="" textlink="">
      <xdr:nvSpPr>
        <xdr:cNvPr id="80" name="Rectangle: Rounded Corners 79">
          <a:extLst>
            <a:ext uri="{FF2B5EF4-FFF2-40B4-BE49-F238E27FC236}">
              <a16:creationId xmlns:a16="http://schemas.microsoft.com/office/drawing/2014/main" id="{4E7757DC-D4B2-4E12-B269-448830FB56FF}"/>
            </a:ext>
          </a:extLst>
        </xdr:cNvPr>
        <xdr:cNvSpPr/>
      </xdr:nvSpPr>
      <xdr:spPr>
        <a:xfrm>
          <a:off x="11273367" y="5235575"/>
          <a:ext cx="3119966" cy="349250"/>
        </a:xfrm>
        <a:prstGeom prst="roundRect">
          <a:avLst/>
        </a:prstGeom>
        <a:gradFill>
          <a:gsLst>
            <a:gs pos="0">
              <a:schemeClr val="accent1">
                <a:alpha val="80000"/>
                <a:lumMod val="50000"/>
                <a:lumOff val="50000"/>
              </a:schemeClr>
            </a:gs>
            <a:gs pos="100000">
              <a:schemeClr val="accent1">
                <a:alpha val="80000"/>
                <a:lumMod val="50000"/>
                <a:lumOff val="50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accent2">
                  <a:lumMod val="75000"/>
                </a:schemeClr>
              </a:solidFill>
              <a:latin typeface="Arial Black" panose="020B0A04020102020204" pitchFamily="34" charset="0"/>
            </a:rPr>
            <a:t>FILTERS</a:t>
          </a:r>
        </a:p>
        <a:p>
          <a:pPr algn="l"/>
          <a:endParaRPr lang="en-GB" sz="1400" b="1">
            <a:solidFill>
              <a:schemeClr val="accent2">
                <a:lumMod val="75000"/>
              </a:schemeClr>
            </a:solidFill>
            <a:latin typeface="Arial Black" panose="020B0A040201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mMall" refreshedDate="45667.683962499999" createdVersion="6" refreshedVersion="6" minRefreshableVersion="3" recordCount="9994" xr:uid="{89EB166F-9221-46DA-ACF7-51A42CACEE4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_Mirgib" numFmtId="0" formula="Profit/Sales" databaseField="0"/>
  </cacheFields>
  <extLst>
    <ext xmlns:x14="http://schemas.microsoft.com/office/spreadsheetml/2009/9/main" uri="{725AE2AE-9491-48be-B2B4-4EB974FC3084}">
      <x14:pivotCacheDefinition pivotCacheId="699039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C92802-9FA2-4762-B488-14F7BCE825B5}"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EA4692-5312-4200-AC53-D00F56AAF419}"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1DE1A3-4ACA-45F1-8921-1343F12D877F}"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5FDDF1-6AD9-4D85-8F82-6C961693C576}"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6"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33">
    <i>
      <x v="1"/>
    </i>
    <i>
      <x v="3"/>
    </i>
    <i>
      <x v="4"/>
    </i>
    <i>
      <x v="6"/>
    </i>
    <i>
      <x v="8"/>
    </i>
    <i>
      <x v="9"/>
    </i>
    <i>
      <x v="11"/>
    </i>
    <i>
      <x v="12"/>
    </i>
    <i>
      <x v="14"/>
    </i>
    <i>
      <x v="15"/>
    </i>
    <i>
      <x v="16"/>
    </i>
    <i>
      <x v="18"/>
    </i>
    <i>
      <x v="19"/>
    </i>
    <i>
      <x v="20"/>
    </i>
    <i>
      <x v="21"/>
    </i>
    <i>
      <x v="23"/>
    </i>
    <i>
      <x v="24"/>
    </i>
    <i>
      <x v="26"/>
    </i>
    <i>
      <x v="28"/>
    </i>
    <i>
      <x v="29"/>
    </i>
    <i>
      <x v="30"/>
    </i>
    <i>
      <x v="31"/>
    </i>
    <i>
      <x v="33"/>
    </i>
    <i>
      <x v="34"/>
    </i>
    <i>
      <x v="36"/>
    </i>
    <i>
      <x v="37"/>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27C6A5-4245-4AC1-8E01-FFABEB88DE7F}"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6"/>
    </i>
    <i>
      <x v="14"/>
    </i>
    <i>
      <x v="13"/>
    </i>
    <i>
      <x v="5"/>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AF0A95-2506-473B-A900-137E7EF1179B}"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O3:P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_Mirgib" fld="24"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FA0EA4-F0AE-4707-A9F3-B635D8F89211}" name="PivotTable9"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L3:M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228F7C-C363-4704-B288-6AC3AB26EDCF}"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3:I16"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0A372B-FEEE-4B59-BD45-EA937C067315}"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F16"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773E34-D3B1-45F9-8F6C-98EA47DB8A38}"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B2686D-033B-47F7-8BB0-274BE220CC45}" name="PivotTable1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_Mirgib"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8522B9-9C0B-4989-A392-E8A46E89D25C}" sourceName="Year">
  <pivotTables>
    <pivotTable tabId="5" name="PivotTable3"/>
    <pivotTable tabId="3" name="PivotTable1"/>
    <pivotTable tabId="9" name="PivotTable10"/>
    <pivotTable tabId="9" name="PivotTable6"/>
    <pivotTable tabId="9" name="PivotTable7"/>
    <pivotTable tabId="9" name="PivotTable8"/>
    <pivotTable tabId="9" name="PivotTable9"/>
    <pivotTable tabId="6" name="PivotTable4"/>
    <pivotTable tabId="7" name="PivotTable5"/>
    <pivotTable tabId="4" name="PivotTable2"/>
  </pivotTables>
  <data>
    <tabular pivotCacheId="699039800">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10E738C-F403-4458-8595-F04CD52096F2}" sourceName="Segment">
  <pivotTables>
    <pivotTable tabId="5" name="PivotTable3"/>
    <pivotTable tabId="3" name="PivotTable1"/>
    <pivotTable tabId="9" name="PivotTable10"/>
    <pivotTable tabId="9" name="PivotTable6"/>
    <pivotTable tabId="9" name="PivotTable7"/>
    <pivotTable tabId="9" name="PivotTable8"/>
    <pivotTable tabId="9" name="PivotTable9"/>
    <pivotTable tabId="6" name="PivotTable4"/>
    <pivotTable tabId="7" name="PivotTable5"/>
    <pivotTable tabId="4" name="PivotTable2"/>
    <pivotTable tabId="10" name="PivotTable11"/>
  </pivotTables>
  <data>
    <tabular pivotCacheId="69903980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09C01B-8E98-4352-9087-A0B8C5BF71A6}" sourceName="Region">
  <pivotTables>
    <pivotTable tabId="5" name="PivotTable3"/>
    <pivotTable tabId="3" name="PivotTable1"/>
    <pivotTable tabId="9" name="PivotTable10"/>
    <pivotTable tabId="9" name="PivotTable6"/>
    <pivotTable tabId="9" name="PivotTable7"/>
    <pivotTable tabId="9" name="PivotTable8"/>
    <pivotTable tabId="9" name="PivotTable9"/>
    <pivotTable tabId="6" name="PivotTable4"/>
    <pivotTable tabId="7" name="PivotTable5"/>
    <pivotTable tabId="4" name="PivotTable2"/>
    <pivotTable tabId="10" name="PivotTable11"/>
  </pivotTables>
  <data>
    <tabular pivotCacheId="69903980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2BF21A8-E8F2-43C0-A596-517C09C26949}" cache="Slicer_Year" caption="Year" rowHeight="241300"/>
  <slicer name="Segment" xr10:uid="{384E478F-4043-4D49-BECF-F2E4D246E239}" cache="Slicer_Segment" caption="Segment" rowHeight="241300"/>
  <slicer name="Region" xr10:uid="{C68EF4FA-B9F5-475A-AB39-AE594E1F627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9287C11-CB90-4820-A2D5-C965B7EFF634}" cache="Slicer_Year" caption="Year" style="SlicerStyleLight4" rowHeight="241300"/>
  <slicer name="Segment 1" xr10:uid="{03143CBF-6A87-4512-AACE-97E3D8459E15}" cache="Slicer_Segment" caption="Segment" style="SlicerStyleLight4" rowHeight="241300"/>
  <slicer name="Region 1" xr10:uid="{3DEDF389-6927-431C-841D-DC1C72B52C6B}" cache="Slicer_Region" caption="Region"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62C1D-B480-4749-9407-A41EDD0096EF}">
  <dimension ref="A3:C16"/>
  <sheetViews>
    <sheetView workbookViewId="0">
      <selection activeCell="B9" sqref="B9"/>
    </sheetView>
  </sheetViews>
  <sheetFormatPr defaultRowHeight="15"/>
  <cols>
    <col min="1" max="1" width="13.140625" bestFit="1" customWidth="1"/>
    <col min="2" max="2" width="12.140625" bestFit="1" customWidth="1"/>
    <col min="3" max="3" width="12.5703125" bestFit="1" customWidth="1"/>
  </cols>
  <sheetData>
    <row r="3" spans="1:3">
      <c r="A3" s="7" t="s">
        <v>10933</v>
      </c>
      <c r="B3" s="6" t="s">
        <v>10951</v>
      </c>
      <c r="C3" s="15" t="s">
        <v>10952</v>
      </c>
    </row>
    <row r="4" spans="1:3">
      <c r="A4" s="9" t="s">
        <v>10936</v>
      </c>
      <c r="B4" s="22">
        <v>5607.5499999999993</v>
      </c>
      <c r="C4" s="23">
        <v>1383.0498999999995</v>
      </c>
    </row>
    <row r="5" spans="1:3">
      <c r="A5" s="11" t="s">
        <v>10937</v>
      </c>
      <c r="B5" s="24">
        <v>168.37</v>
      </c>
      <c r="C5" s="25">
        <v>58.142000000000003</v>
      </c>
    </row>
    <row r="6" spans="1:3">
      <c r="A6" s="11" t="s">
        <v>10938</v>
      </c>
      <c r="B6" s="24">
        <v>32714.905999999999</v>
      </c>
      <c r="C6" s="25">
        <v>-431.59890000000235</v>
      </c>
    </row>
    <row r="7" spans="1:3">
      <c r="A7" s="11" t="s">
        <v>10939</v>
      </c>
      <c r="B7" s="24">
        <v>5055.0039999999999</v>
      </c>
      <c r="C7" s="25">
        <v>940.37670000000014</v>
      </c>
    </row>
    <row r="8" spans="1:3">
      <c r="A8" s="11" t="s">
        <v>10940</v>
      </c>
      <c r="B8" s="24">
        <v>1687.1240000000003</v>
      </c>
      <c r="C8" s="25">
        <v>-23.708800000000011</v>
      </c>
    </row>
    <row r="9" spans="1:3">
      <c r="A9" s="11" t="s">
        <v>10941</v>
      </c>
      <c r="B9" s="24">
        <v>4700.4660000000003</v>
      </c>
      <c r="C9" s="25">
        <v>1422.7431000000004</v>
      </c>
    </row>
    <row r="10" spans="1:3">
      <c r="A10" s="11" t="s">
        <v>10942</v>
      </c>
      <c r="B10" s="24">
        <v>3715.6649999999995</v>
      </c>
      <c r="C10" s="25">
        <v>77.090199999999982</v>
      </c>
    </row>
    <row r="11" spans="1:3">
      <c r="A11" s="11" t="s">
        <v>10943</v>
      </c>
      <c r="B11" s="24">
        <v>4242.4310000000005</v>
      </c>
      <c r="C11" s="25">
        <v>914.8689999999998</v>
      </c>
    </row>
    <row r="12" spans="1:3">
      <c r="A12" s="11" t="s">
        <v>10944</v>
      </c>
      <c r="B12" s="24">
        <v>6578.9558000000006</v>
      </c>
      <c r="C12" s="25">
        <v>964.08009999999933</v>
      </c>
    </row>
    <row r="13" spans="1:3">
      <c r="A13" s="11" t="s">
        <v>10945</v>
      </c>
      <c r="B13" s="24">
        <v>2569.018</v>
      </c>
      <c r="C13" s="25">
        <v>314.49270000000001</v>
      </c>
    </row>
    <row r="14" spans="1:3">
      <c r="A14" s="11" t="s">
        <v>10946</v>
      </c>
      <c r="B14" s="24">
        <v>11062.243999999999</v>
      </c>
      <c r="C14" s="25">
        <v>3473.5128</v>
      </c>
    </row>
    <row r="15" spans="1:3">
      <c r="A15" s="11" t="s">
        <v>10947</v>
      </c>
      <c r="B15" s="24">
        <v>11614.077999999996</v>
      </c>
      <c r="C15" s="25">
        <v>2617.7979999999998</v>
      </c>
    </row>
    <row r="16" spans="1:3">
      <c r="A16" s="13" t="s">
        <v>10934</v>
      </c>
      <c r="B16" s="20">
        <v>89715.81180000001</v>
      </c>
      <c r="C16" s="21">
        <v>11710.846799999996</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DCC1C-172A-4D74-A421-7E2B88D3BD8A}">
  <dimension ref="A3:E7"/>
  <sheetViews>
    <sheetView workbookViewId="0">
      <selection activeCell="E4" sqref="E4:E7"/>
    </sheetView>
  </sheetViews>
  <sheetFormatPr defaultRowHeight="15"/>
  <cols>
    <col min="1" max="1" width="14.5703125" bestFit="1" customWidth="1"/>
    <col min="2" max="2" width="12.5703125" bestFit="1" customWidth="1"/>
    <col min="4" max="4" width="21.7109375" customWidth="1"/>
  </cols>
  <sheetData>
    <row r="3" spans="1:5">
      <c r="A3" s="7" t="s">
        <v>10933</v>
      </c>
      <c r="B3" s="8" t="s">
        <v>10952</v>
      </c>
      <c r="D3" s="29" t="s">
        <v>15</v>
      </c>
      <c r="E3" s="30" t="s">
        <v>10953</v>
      </c>
    </row>
    <row r="4" spans="1:5">
      <c r="A4" s="26" t="s">
        <v>32</v>
      </c>
      <c r="B4" s="10">
        <v>3460.6084000000005</v>
      </c>
      <c r="D4" t="str">
        <f>A4</f>
        <v>Furniture</v>
      </c>
      <c r="E4" s="31">
        <f>GETPIVOTDATA("Profit",$A$3,"Category",A4)</f>
        <v>3460.6084000000005</v>
      </c>
    </row>
    <row r="5" spans="1:5">
      <c r="A5" s="27" t="s">
        <v>46</v>
      </c>
      <c r="B5" s="12">
        <v>3980.815299999997</v>
      </c>
      <c r="D5" t="str">
        <f t="shared" ref="D5:D7" si="0">A5</f>
        <v>Office Supplies</v>
      </c>
      <c r="E5" s="31">
        <f t="shared" ref="E5:E6" si="1">GETPIVOTDATA("Profit",$A$3,"Category",A5)</f>
        <v>3980.815299999997</v>
      </c>
    </row>
    <row r="6" spans="1:5">
      <c r="A6" s="27" t="s">
        <v>71</v>
      </c>
      <c r="B6" s="12">
        <v>4269.4230999999963</v>
      </c>
      <c r="D6" t="str">
        <f t="shared" si="0"/>
        <v>Technology</v>
      </c>
      <c r="E6" s="31">
        <f t="shared" si="1"/>
        <v>4269.4230999999963</v>
      </c>
    </row>
    <row r="7" spans="1:5">
      <c r="A7" s="28" t="s">
        <v>10934</v>
      </c>
      <c r="B7" s="14">
        <v>11710.846799999994</v>
      </c>
      <c r="D7" t="str">
        <f t="shared" si="0"/>
        <v>Grand Total</v>
      </c>
      <c r="E7" s="31">
        <f>GETPIVOTDATA("Profit",$A$3)</f>
        <v>11710.846799999994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3DCD6-4D9F-43B8-8A9C-136317680CBF}">
  <dimension ref="A3:B7"/>
  <sheetViews>
    <sheetView workbookViewId="0">
      <selection activeCell="B5" sqref="B5"/>
    </sheetView>
  </sheetViews>
  <sheetFormatPr defaultRowHeight="15"/>
  <cols>
    <col min="1" max="1" width="14.5703125" bestFit="1" customWidth="1"/>
    <col min="2" max="2" width="12.140625" bestFit="1" customWidth="1"/>
  </cols>
  <sheetData>
    <row r="3" spans="1:2">
      <c r="A3" s="7" t="s">
        <v>10933</v>
      </c>
      <c r="B3" s="8" t="s">
        <v>10951</v>
      </c>
    </row>
    <row r="4" spans="1:2">
      <c r="A4" s="26" t="s">
        <v>32</v>
      </c>
      <c r="B4" s="32">
        <v>0.29015626429409391</v>
      </c>
    </row>
    <row r="5" spans="1:2">
      <c r="A5" s="27" t="s">
        <v>46</v>
      </c>
      <c r="B5" s="33">
        <v>0.20521915402207841</v>
      </c>
    </row>
    <row r="6" spans="1:2">
      <c r="A6" s="27" t="s">
        <v>71</v>
      </c>
      <c r="B6" s="33">
        <v>0.50462458168382751</v>
      </c>
    </row>
    <row r="7" spans="1:2">
      <c r="A7" s="28" t="s">
        <v>10934</v>
      </c>
      <c r="B7" s="3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2DBFF-C7BD-486D-9B71-98932914F170}">
  <dimension ref="A3:E52"/>
  <sheetViews>
    <sheetView topLeftCell="A3" workbookViewId="0">
      <selection activeCell="A29" sqref="A29"/>
    </sheetView>
  </sheetViews>
  <sheetFormatPr defaultRowHeight="15"/>
  <cols>
    <col min="1" max="1" width="14" bestFit="1" customWidth="1"/>
    <col min="2" max="2" width="12.140625" bestFit="1" customWidth="1"/>
    <col min="4" max="4" width="18.7109375" customWidth="1"/>
  </cols>
  <sheetData>
    <row r="3" spans="1:5">
      <c r="A3" s="7" t="s">
        <v>10933</v>
      </c>
      <c r="B3" s="8" t="s">
        <v>10951</v>
      </c>
      <c r="D3" s="29" t="s">
        <v>11</v>
      </c>
      <c r="E3" s="30" t="s">
        <v>18</v>
      </c>
    </row>
    <row r="4" spans="1:5">
      <c r="A4" s="26" t="s">
        <v>310</v>
      </c>
      <c r="B4" s="10">
        <v>448.82400000000001</v>
      </c>
      <c r="D4" t="str">
        <f>A4</f>
        <v>Arizona</v>
      </c>
      <c r="E4" s="31">
        <f>GETPIVOTDATA("Sales",$A$3,"State",A4)</f>
        <v>448.82400000000001</v>
      </c>
    </row>
    <row r="5" spans="1:5">
      <c r="A5" s="27" t="s">
        <v>43</v>
      </c>
      <c r="B5" s="12">
        <v>15332.954999999996</v>
      </c>
      <c r="D5" t="str">
        <f t="shared" ref="D5:D52" si="0">A5</f>
        <v>California</v>
      </c>
      <c r="E5" s="31">
        <f t="shared" ref="E5:E52" si="1">GETPIVOTDATA("Sales",$A$3,"State",A5)</f>
        <v>15332.954999999996</v>
      </c>
    </row>
    <row r="6" spans="1:5">
      <c r="A6" s="27" t="s">
        <v>457</v>
      </c>
      <c r="B6" s="12">
        <v>14.576000000000001</v>
      </c>
      <c r="D6" t="str">
        <f t="shared" si="0"/>
        <v>Colorado</v>
      </c>
      <c r="E6" s="31">
        <f t="shared" si="1"/>
        <v>14.576000000000001</v>
      </c>
    </row>
    <row r="7" spans="1:5">
      <c r="A7" s="27" t="s">
        <v>245</v>
      </c>
      <c r="B7" s="12">
        <v>198.09</v>
      </c>
      <c r="D7" t="str">
        <f t="shared" si="0"/>
        <v>Delaware</v>
      </c>
      <c r="E7" s="31">
        <f t="shared" si="1"/>
        <v>198.09</v>
      </c>
    </row>
    <row r="8" spans="1:5">
      <c r="A8" s="27" t="s">
        <v>54</v>
      </c>
      <c r="B8" s="12">
        <v>25425.771999999997</v>
      </c>
      <c r="D8" t="str">
        <f t="shared" si="0"/>
        <v>Florida</v>
      </c>
      <c r="E8" s="31">
        <f t="shared" si="1"/>
        <v>25425.771999999997</v>
      </c>
    </row>
    <row r="9" spans="1:5">
      <c r="A9" s="27" t="s">
        <v>1272</v>
      </c>
      <c r="B9" s="12">
        <v>259.28999999999996</v>
      </c>
      <c r="D9" t="str">
        <f t="shared" si="0"/>
        <v>Georgia</v>
      </c>
      <c r="E9" s="31">
        <f t="shared" si="1"/>
        <v>259.28999999999996</v>
      </c>
    </row>
    <row r="10" spans="1:5">
      <c r="A10" s="27" t="s">
        <v>211</v>
      </c>
      <c r="B10" s="12">
        <v>2594.1799999999998</v>
      </c>
      <c r="D10" t="str">
        <f t="shared" si="0"/>
        <v>Illinois</v>
      </c>
      <c r="E10" s="31">
        <f t="shared" si="1"/>
        <v>2594.1799999999998</v>
      </c>
    </row>
    <row r="11" spans="1:5">
      <c r="A11" s="27" t="s">
        <v>254</v>
      </c>
      <c r="B11" s="12">
        <v>308.60000000000002</v>
      </c>
      <c r="D11" t="str">
        <f t="shared" si="0"/>
        <v>Indiana</v>
      </c>
      <c r="E11" s="31">
        <f t="shared" si="1"/>
        <v>308.60000000000002</v>
      </c>
    </row>
    <row r="12" spans="1:5">
      <c r="A12" s="27" t="s">
        <v>4530</v>
      </c>
      <c r="B12" s="12">
        <v>1061.81</v>
      </c>
      <c r="D12" t="str">
        <f t="shared" si="0"/>
        <v>Kansas</v>
      </c>
      <c r="E12" s="31">
        <f t="shared" si="1"/>
        <v>1061.81</v>
      </c>
    </row>
    <row r="13" spans="1:5">
      <c r="A13" s="27" t="s">
        <v>29</v>
      </c>
      <c r="B13" s="12">
        <v>4374.88</v>
      </c>
      <c r="D13" t="str">
        <f t="shared" si="0"/>
        <v>Kentucky</v>
      </c>
      <c r="E13" s="31">
        <f t="shared" si="1"/>
        <v>4374.88</v>
      </c>
    </row>
    <row r="14" spans="1:5">
      <c r="A14" s="27" t="s">
        <v>736</v>
      </c>
      <c r="B14" s="12">
        <v>682.91</v>
      </c>
      <c r="D14" t="str">
        <f t="shared" si="0"/>
        <v>Louisiana</v>
      </c>
      <c r="E14" s="31">
        <f t="shared" si="1"/>
        <v>682.91</v>
      </c>
    </row>
    <row r="15" spans="1:5">
      <c r="A15" s="27" t="s">
        <v>2735</v>
      </c>
      <c r="B15" s="12">
        <v>7.83</v>
      </c>
      <c r="D15" t="str">
        <f t="shared" si="0"/>
        <v>Maryland</v>
      </c>
      <c r="E15" s="31">
        <f t="shared" si="1"/>
        <v>7.83</v>
      </c>
    </row>
    <row r="16" spans="1:5">
      <c r="A16" s="27" t="s">
        <v>1245</v>
      </c>
      <c r="B16" s="12">
        <v>888.85</v>
      </c>
      <c r="D16" t="str">
        <f t="shared" si="0"/>
        <v>Massachusetts</v>
      </c>
      <c r="E16" s="31">
        <f t="shared" si="1"/>
        <v>888.85</v>
      </c>
    </row>
    <row r="17" spans="1:5">
      <c r="A17" s="27" t="s">
        <v>238</v>
      </c>
      <c r="B17" s="12">
        <v>1357.385</v>
      </c>
      <c r="D17" t="str">
        <f t="shared" si="0"/>
        <v>Michigan</v>
      </c>
      <c r="E17" s="31">
        <f t="shared" si="1"/>
        <v>1357.385</v>
      </c>
    </row>
    <row r="18" spans="1:5">
      <c r="A18" s="27" t="s">
        <v>229</v>
      </c>
      <c r="B18" s="12">
        <v>4225.53</v>
      </c>
      <c r="D18" t="str">
        <f t="shared" si="0"/>
        <v>Minnesota</v>
      </c>
      <c r="E18" s="31">
        <f t="shared" si="1"/>
        <v>4225.53</v>
      </c>
    </row>
    <row r="19" spans="1:5">
      <c r="A19" s="27" t="s">
        <v>596</v>
      </c>
      <c r="B19" s="12">
        <v>886.28000000000009</v>
      </c>
      <c r="D19" t="str">
        <f t="shared" si="0"/>
        <v>Missouri</v>
      </c>
      <c r="E19" s="31">
        <f t="shared" si="1"/>
        <v>886.28000000000009</v>
      </c>
    </row>
    <row r="20" spans="1:5">
      <c r="A20" s="27" t="s">
        <v>1762</v>
      </c>
      <c r="B20" s="12">
        <v>6.0960000000000001</v>
      </c>
      <c r="D20" t="str">
        <f t="shared" si="0"/>
        <v>Montana</v>
      </c>
      <c r="E20" s="31">
        <f t="shared" si="1"/>
        <v>6.0960000000000001</v>
      </c>
    </row>
    <row r="21" spans="1:5">
      <c r="A21" s="27" t="s">
        <v>1392</v>
      </c>
      <c r="B21" s="12">
        <v>495.214</v>
      </c>
      <c r="D21" t="str">
        <f t="shared" si="0"/>
        <v>Nevada</v>
      </c>
      <c r="E21" s="31">
        <f t="shared" si="1"/>
        <v>495.214</v>
      </c>
    </row>
    <row r="22" spans="1:5">
      <c r="A22" s="27" t="s">
        <v>788</v>
      </c>
      <c r="B22" s="12">
        <v>334.68000000000006</v>
      </c>
      <c r="D22" t="str">
        <f t="shared" si="0"/>
        <v>New Jersey</v>
      </c>
      <c r="E22" s="31">
        <f t="shared" si="1"/>
        <v>334.68000000000006</v>
      </c>
    </row>
    <row r="23" spans="1:5">
      <c r="A23" s="27" t="s">
        <v>668</v>
      </c>
      <c r="B23" s="12">
        <v>302.37599999999998</v>
      </c>
      <c r="D23" t="str">
        <f t="shared" si="0"/>
        <v>New Mexico</v>
      </c>
      <c r="E23" s="31">
        <f t="shared" si="1"/>
        <v>302.37599999999998</v>
      </c>
    </row>
    <row r="24" spans="1:5">
      <c r="A24" s="27" t="s">
        <v>267</v>
      </c>
      <c r="B24" s="12">
        <v>8583.8060000000005</v>
      </c>
      <c r="D24" t="str">
        <f t="shared" si="0"/>
        <v>New York</v>
      </c>
      <c r="E24" s="31">
        <f t="shared" si="1"/>
        <v>8583.8060000000005</v>
      </c>
    </row>
    <row r="25" spans="1:5">
      <c r="A25" s="27" t="s">
        <v>88</v>
      </c>
      <c r="B25" s="12">
        <v>562</v>
      </c>
      <c r="D25" t="str">
        <f t="shared" si="0"/>
        <v>North Carolina</v>
      </c>
      <c r="E25" s="31">
        <f t="shared" si="1"/>
        <v>562</v>
      </c>
    </row>
    <row r="26" spans="1:5">
      <c r="A26" s="27" t="s">
        <v>498</v>
      </c>
      <c r="B26" s="12">
        <v>1215.962</v>
      </c>
      <c r="D26" t="str">
        <f t="shared" si="0"/>
        <v>Ohio</v>
      </c>
      <c r="E26" s="31">
        <f t="shared" si="1"/>
        <v>1215.962</v>
      </c>
    </row>
    <row r="27" spans="1:5">
      <c r="A27" s="27" t="s">
        <v>649</v>
      </c>
      <c r="B27" s="12">
        <v>643.78</v>
      </c>
      <c r="D27" t="str">
        <f t="shared" si="0"/>
        <v>Oklahoma</v>
      </c>
      <c r="E27" s="31">
        <f t="shared" si="1"/>
        <v>643.78</v>
      </c>
    </row>
    <row r="28" spans="1:5">
      <c r="A28" s="27" t="s">
        <v>147</v>
      </c>
      <c r="B28" s="12">
        <v>461.38400000000001</v>
      </c>
      <c r="D28" t="str">
        <f t="shared" si="0"/>
        <v>Pennsylvania</v>
      </c>
      <c r="E28" s="31">
        <f t="shared" si="1"/>
        <v>461.38400000000001</v>
      </c>
    </row>
    <row r="29" spans="1:5">
      <c r="A29" s="27" t="s">
        <v>1399</v>
      </c>
      <c r="B29" s="12">
        <v>2846.22</v>
      </c>
      <c r="D29" t="str">
        <f t="shared" si="0"/>
        <v>Rhode Island</v>
      </c>
      <c r="E29" s="31">
        <f t="shared" si="1"/>
        <v>2846.22</v>
      </c>
    </row>
    <row r="30" spans="1:5">
      <c r="A30" s="27" t="s">
        <v>335</v>
      </c>
      <c r="B30" s="12">
        <v>18.240000000000002</v>
      </c>
      <c r="D30" t="str">
        <f t="shared" si="0"/>
        <v>Tennessee</v>
      </c>
      <c r="E30" s="31">
        <f t="shared" si="1"/>
        <v>18.240000000000002</v>
      </c>
    </row>
    <row r="31" spans="1:5">
      <c r="A31" s="27" t="s">
        <v>104</v>
      </c>
      <c r="B31" s="12">
        <v>5428.9498000000031</v>
      </c>
      <c r="D31" t="str">
        <f t="shared" si="0"/>
        <v>Texas</v>
      </c>
      <c r="E31" s="31">
        <f t="shared" si="1"/>
        <v>5428.9498000000031</v>
      </c>
    </row>
    <row r="32" spans="1:5">
      <c r="A32" s="27" t="s">
        <v>121</v>
      </c>
      <c r="B32" s="12">
        <v>347.96800000000002</v>
      </c>
      <c r="D32" t="str">
        <f t="shared" si="0"/>
        <v>Utah</v>
      </c>
      <c r="E32" s="31">
        <f t="shared" si="1"/>
        <v>347.96800000000002</v>
      </c>
    </row>
    <row r="33" spans="1:5">
      <c r="A33" s="27" t="s">
        <v>319</v>
      </c>
      <c r="B33" s="12">
        <v>5527.2199999999993</v>
      </c>
      <c r="D33" t="str">
        <f t="shared" si="0"/>
        <v>Virginia</v>
      </c>
      <c r="E33" s="31">
        <f t="shared" si="1"/>
        <v>5527.2199999999993</v>
      </c>
    </row>
    <row r="34" spans="1:5">
      <c r="A34" s="27" t="s">
        <v>96</v>
      </c>
      <c r="B34" s="12">
        <v>4760.9139999999998</v>
      </c>
      <c r="D34" t="str">
        <f t="shared" si="0"/>
        <v>Washington</v>
      </c>
      <c r="E34" s="31">
        <f t="shared" si="1"/>
        <v>4760.9139999999998</v>
      </c>
    </row>
    <row r="35" spans="1:5">
      <c r="A35" s="27" t="s">
        <v>114</v>
      </c>
      <c r="B35" s="12">
        <v>113.24</v>
      </c>
      <c r="D35" t="str">
        <f t="shared" si="0"/>
        <v>Wisconsin</v>
      </c>
      <c r="E35" s="31">
        <f t="shared" si="1"/>
        <v>113.24</v>
      </c>
    </row>
    <row r="36" spans="1:5">
      <c r="A36" s="28" t="s">
        <v>10934</v>
      </c>
      <c r="B36" s="14">
        <v>89715.811799999996</v>
      </c>
      <c r="D36" t="str">
        <f t="shared" si="0"/>
        <v>Grand Total</v>
      </c>
      <c r="E36" s="31" t="e">
        <f t="shared" si="1"/>
        <v>#REF!</v>
      </c>
    </row>
    <row r="37" spans="1:5">
      <c r="D37">
        <f t="shared" si="0"/>
        <v>0</v>
      </c>
      <c r="E37" s="31" t="e">
        <f t="shared" si="1"/>
        <v>#REF!</v>
      </c>
    </row>
    <row r="38" spans="1:5">
      <c r="D38">
        <f t="shared" si="0"/>
        <v>0</v>
      </c>
      <c r="E38" s="31" t="e">
        <f t="shared" si="1"/>
        <v>#REF!</v>
      </c>
    </row>
    <row r="39" spans="1:5">
      <c r="D39">
        <f t="shared" si="0"/>
        <v>0</v>
      </c>
      <c r="E39" s="31" t="e">
        <f t="shared" si="1"/>
        <v>#REF!</v>
      </c>
    </row>
    <row r="40" spans="1:5">
      <c r="D40">
        <f t="shared" si="0"/>
        <v>0</v>
      </c>
      <c r="E40" s="31" t="e">
        <f t="shared" si="1"/>
        <v>#REF!</v>
      </c>
    </row>
    <row r="41" spans="1:5">
      <c r="D41">
        <f t="shared" si="0"/>
        <v>0</v>
      </c>
      <c r="E41" s="31" t="e">
        <f t="shared" si="1"/>
        <v>#REF!</v>
      </c>
    </row>
    <row r="42" spans="1:5">
      <c r="D42">
        <f t="shared" si="0"/>
        <v>0</v>
      </c>
      <c r="E42" s="31" t="e">
        <f t="shared" si="1"/>
        <v>#REF!</v>
      </c>
    </row>
    <row r="43" spans="1:5">
      <c r="D43">
        <f t="shared" si="0"/>
        <v>0</v>
      </c>
      <c r="E43" s="31" t="e">
        <f t="shared" si="1"/>
        <v>#REF!</v>
      </c>
    </row>
    <row r="44" spans="1:5">
      <c r="D44">
        <f t="shared" si="0"/>
        <v>0</v>
      </c>
      <c r="E44" s="31" t="e">
        <f t="shared" si="1"/>
        <v>#REF!</v>
      </c>
    </row>
    <row r="45" spans="1:5">
      <c r="D45">
        <f t="shared" si="0"/>
        <v>0</v>
      </c>
      <c r="E45" s="31" t="e">
        <f t="shared" si="1"/>
        <v>#REF!</v>
      </c>
    </row>
    <row r="46" spans="1:5">
      <c r="D46">
        <f t="shared" si="0"/>
        <v>0</v>
      </c>
      <c r="E46" s="31" t="e">
        <f t="shared" si="1"/>
        <v>#REF!</v>
      </c>
    </row>
    <row r="47" spans="1:5">
      <c r="D47">
        <f t="shared" si="0"/>
        <v>0</v>
      </c>
      <c r="E47" s="31" t="e">
        <f t="shared" si="1"/>
        <v>#REF!</v>
      </c>
    </row>
    <row r="48" spans="1:5">
      <c r="D48">
        <f t="shared" si="0"/>
        <v>0</v>
      </c>
      <c r="E48" s="31" t="e">
        <f t="shared" si="1"/>
        <v>#REF!</v>
      </c>
    </row>
    <row r="49" spans="4:5">
      <c r="D49">
        <f t="shared" si="0"/>
        <v>0</v>
      </c>
      <c r="E49" s="31" t="e">
        <f t="shared" si="1"/>
        <v>#REF!</v>
      </c>
    </row>
    <row r="50" spans="4:5">
      <c r="D50">
        <f t="shared" si="0"/>
        <v>0</v>
      </c>
      <c r="E50" s="31" t="e">
        <f t="shared" si="1"/>
        <v>#REF!</v>
      </c>
    </row>
    <row r="51" spans="4:5">
      <c r="D51">
        <f t="shared" si="0"/>
        <v>0</v>
      </c>
      <c r="E51" s="31" t="e">
        <f t="shared" si="1"/>
        <v>#REF!</v>
      </c>
    </row>
    <row r="52" spans="4:5">
      <c r="D52">
        <f t="shared" si="0"/>
        <v>0</v>
      </c>
      <c r="E52" s="31"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853BF-41BA-4208-998E-943516007CB6}">
  <dimension ref="A3:B9"/>
  <sheetViews>
    <sheetView workbookViewId="0">
      <selection activeCell="B4" sqref="B4"/>
    </sheetView>
  </sheetViews>
  <sheetFormatPr defaultRowHeight="15"/>
  <cols>
    <col min="1" max="1" width="13.140625" bestFit="1" customWidth="1"/>
    <col min="2" max="2" width="12.140625" bestFit="1" customWidth="1"/>
  </cols>
  <sheetData>
    <row r="3" spans="1:2">
      <c r="A3" s="7" t="s">
        <v>10933</v>
      </c>
      <c r="B3" s="8" t="s">
        <v>10951</v>
      </c>
    </row>
    <row r="4" spans="1:2">
      <c r="A4" s="26" t="s">
        <v>56</v>
      </c>
      <c r="B4" s="10">
        <v>6264.0390000000007</v>
      </c>
    </row>
    <row r="5" spans="1:2">
      <c r="A5" s="27" t="s">
        <v>59</v>
      </c>
      <c r="B5" s="12">
        <v>7478.4880000000003</v>
      </c>
    </row>
    <row r="6" spans="1:2">
      <c r="A6" s="27" t="s">
        <v>72</v>
      </c>
      <c r="B6" s="12">
        <v>9872.0720000000001</v>
      </c>
    </row>
    <row r="7" spans="1:2">
      <c r="A7" s="27" t="s">
        <v>36</v>
      </c>
      <c r="B7" s="12">
        <v>15041.157999999996</v>
      </c>
    </row>
    <row r="8" spans="1:2">
      <c r="A8" s="27" t="s">
        <v>682</v>
      </c>
      <c r="B8" s="12">
        <v>29376.628000000001</v>
      </c>
    </row>
    <row r="9" spans="1:2">
      <c r="A9" s="28" t="s">
        <v>10934</v>
      </c>
      <c r="B9" s="14">
        <v>68032.384999999995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0BC08-0D39-496F-94BB-BE32C0FDC891}">
  <dimension ref="A3:P17"/>
  <sheetViews>
    <sheetView workbookViewId="0">
      <selection activeCell="M24" sqref="M24"/>
    </sheetView>
  </sheetViews>
  <sheetFormatPr defaultRowHeight="15"/>
  <cols>
    <col min="1" max="1" width="13.140625" bestFit="1" customWidth="1"/>
    <col min="2" max="2" width="12.140625" bestFit="1" customWidth="1"/>
    <col min="5" max="5" width="13.140625" bestFit="1" customWidth="1"/>
    <col min="6" max="6" width="12.5703125" bestFit="1" customWidth="1"/>
    <col min="8" max="8" width="13.140625" bestFit="1" customWidth="1"/>
    <col min="9" max="9" width="15.42578125" bestFit="1" customWidth="1"/>
    <col min="12" max="12" width="13.140625" bestFit="1" customWidth="1"/>
    <col min="13" max="13" width="16.5703125" bestFit="1" customWidth="1"/>
    <col min="15" max="15" width="13.140625" bestFit="1" customWidth="1"/>
    <col min="16" max="16" width="19.5703125" bestFit="1" customWidth="1"/>
  </cols>
  <sheetData>
    <row r="3" spans="1:16">
      <c r="A3" s="7" t="s">
        <v>10933</v>
      </c>
      <c r="B3" s="8" t="s">
        <v>10951</v>
      </c>
      <c r="E3" s="7" t="s">
        <v>10933</v>
      </c>
      <c r="F3" s="8" t="s">
        <v>10952</v>
      </c>
      <c r="H3" s="7" t="s">
        <v>10933</v>
      </c>
      <c r="I3" s="8" t="s">
        <v>10954</v>
      </c>
      <c r="L3" s="7" t="s">
        <v>10933</v>
      </c>
      <c r="M3" s="8" t="s">
        <v>10955</v>
      </c>
      <c r="O3" s="7" t="s">
        <v>10933</v>
      </c>
      <c r="P3" s="8" t="s">
        <v>10956</v>
      </c>
    </row>
    <row r="4" spans="1:16">
      <c r="A4" s="9" t="s">
        <v>10936</v>
      </c>
      <c r="B4" s="10">
        <v>5607.5499999999993</v>
      </c>
      <c r="E4" s="9" t="s">
        <v>10936</v>
      </c>
      <c r="F4" s="10">
        <v>1383.0498999999995</v>
      </c>
      <c r="H4" s="9" t="s">
        <v>10936</v>
      </c>
      <c r="I4" s="10">
        <v>66</v>
      </c>
      <c r="L4" s="9" t="s">
        <v>10936</v>
      </c>
      <c r="M4" s="10">
        <v>17</v>
      </c>
      <c r="O4" s="9" t="s">
        <v>10936</v>
      </c>
      <c r="P4" s="10">
        <v>0.24664067195120859</v>
      </c>
    </row>
    <row r="5" spans="1:16">
      <c r="A5" s="11" t="s">
        <v>10937</v>
      </c>
      <c r="B5" s="12">
        <v>168.37</v>
      </c>
      <c r="E5" s="11" t="s">
        <v>10937</v>
      </c>
      <c r="F5" s="12">
        <v>58.142000000000003</v>
      </c>
      <c r="H5" s="11" t="s">
        <v>10937</v>
      </c>
      <c r="I5" s="12">
        <v>22</v>
      </c>
      <c r="L5" s="11" t="s">
        <v>10937</v>
      </c>
      <c r="M5" s="12">
        <v>7</v>
      </c>
      <c r="O5" s="11" t="s">
        <v>10937</v>
      </c>
      <c r="P5" s="12">
        <v>0.34532280097404527</v>
      </c>
    </row>
    <row r="6" spans="1:16">
      <c r="A6" s="11" t="s">
        <v>10938</v>
      </c>
      <c r="B6" s="12">
        <v>32714.905999999999</v>
      </c>
      <c r="E6" s="11" t="s">
        <v>10938</v>
      </c>
      <c r="F6" s="12">
        <v>-431.59890000000235</v>
      </c>
      <c r="H6" s="11" t="s">
        <v>10938</v>
      </c>
      <c r="I6" s="12">
        <v>117</v>
      </c>
      <c r="L6" s="11" t="s">
        <v>10938</v>
      </c>
      <c r="M6" s="12">
        <v>30</v>
      </c>
      <c r="O6" s="11" t="s">
        <v>10938</v>
      </c>
      <c r="P6" s="12">
        <v>-1.319272933261683E-2</v>
      </c>
    </row>
    <row r="7" spans="1:16">
      <c r="A7" s="11" t="s">
        <v>10939</v>
      </c>
      <c r="B7" s="12">
        <v>5055.0039999999999</v>
      </c>
      <c r="E7" s="11" t="s">
        <v>10939</v>
      </c>
      <c r="F7" s="12">
        <v>940.37670000000014</v>
      </c>
      <c r="H7" s="11" t="s">
        <v>10939</v>
      </c>
      <c r="I7" s="12">
        <v>98</v>
      </c>
      <c r="L7" s="11" t="s">
        <v>10939</v>
      </c>
      <c r="M7" s="12">
        <v>27</v>
      </c>
      <c r="O7" s="11" t="s">
        <v>10939</v>
      </c>
      <c r="P7" s="12">
        <v>0.18602887356765696</v>
      </c>
    </row>
    <row r="8" spans="1:16">
      <c r="A8" s="11" t="s">
        <v>10940</v>
      </c>
      <c r="B8" s="12">
        <v>1687.1240000000003</v>
      </c>
      <c r="E8" s="11" t="s">
        <v>10940</v>
      </c>
      <c r="F8" s="12">
        <v>-23.708800000000011</v>
      </c>
      <c r="H8" s="11" t="s">
        <v>10940</v>
      </c>
      <c r="I8" s="12">
        <v>77</v>
      </c>
      <c r="L8" s="11" t="s">
        <v>10940</v>
      </c>
      <c r="M8" s="12">
        <v>14</v>
      </c>
      <c r="O8" s="11" t="s">
        <v>10940</v>
      </c>
      <c r="P8" s="12">
        <v>-1.4052790429156367E-2</v>
      </c>
    </row>
    <row r="9" spans="1:16">
      <c r="A9" s="11" t="s">
        <v>10941</v>
      </c>
      <c r="B9" s="12">
        <v>4700.4660000000003</v>
      </c>
      <c r="E9" s="11" t="s">
        <v>10941</v>
      </c>
      <c r="F9" s="12">
        <v>1422.7431000000004</v>
      </c>
      <c r="H9" s="11" t="s">
        <v>10941</v>
      </c>
      <c r="I9" s="12">
        <v>64</v>
      </c>
      <c r="L9" s="11" t="s">
        <v>10941</v>
      </c>
      <c r="M9" s="12">
        <v>16</v>
      </c>
      <c r="O9" s="11" t="s">
        <v>10941</v>
      </c>
      <c r="P9" s="12">
        <v>0.30268128734470162</v>
      </c>
    </row>
    <row r="10" spans="1:16">
      <c r="A10" s="11" t="s">
        <v>10942</v>
      </c>
      <c r="B10" s="12">
        <v>3715.6649999999995</v>
      </c>
      <c r="E10" s="11" t="s">
        <v>10942</v>
      </c>
      <c r="F10" s="12">
        <v>77.090199999999982</v>
      </c>
      <c r="H10" s="11" t="s">
        <v>10942</v>
      </c>
      <c r="I10" s="12">
        <v>104</v>
      </c>
      <c r="L10" s="11" t="s">
        <v>10942</v>
      </c>
      <c r="M10" s="12">
        <v>26</v>
      </c>
      <c r="O10" s="11" t="s">
        <v>10942</v>
      </c>
      <c r="P10" s="12">
        <v>2.0747349397752485E-2</v>
      </c>
    </row>
    <row r="11" spans="1:16">
      <c r="A11" s="11" t="s">
        <v>10943</v>
      </c>
      <c r="B11" s="12">
        <v>4242.4310000000005</v>
      </c>
      <c r="E11" s="11" t="s">
        <v>10943</v>
      </c>
      <c r="F11" s="12">
        <v>914.8689999999998</v>
      </c>
      <c r="H11" s="11" t="s">
        <v>10943</v>
      </c>
      <c r="I11" s="12">
        <v>88</v>
      </c>
      <c r="L11" s="11" t="s">
        <v>10943</v>
      </c>
      <c r="M11" s="12">
        <v>24</v>
      </c>
      <c r="O11" s="11" t="s">
        <v>10943</v>
      </c>
      <c r="P11" s="12">
        <v>0.21564734936172203</v>
      </c>
    </row>
    <row r="12" spans="1:16">
      <c r="A12" s="11" t="s">
        <v>10944</v>
      </c>
      <c r="B12" s="12">
        <v>6578.9558000000006</v>
      </c>
      <c r="E12" s="11" t="s">
        <v>10944</v>
      </c>
      <c r="F12" s="12">
        <v>964.08009999999933</v>
      </c>
      <c r="H12" s="11" t="s">
        <v>10944</v>
      </c>
      <c r="I12" s="12">
        <v>168</v>
      </c>
      <c r="L12" s="11" t="s">
        <v>10944</v>
      </c>
      <c r="M12" s="12">
        <v>47</v>
      </c>
      <c r="O12" s="11" t="s">
        <v>10944</v>
      </c>
      <c r="P12" s="12">
        <v>0.14653998739435203</v>
      </c>
    </row>
    <row r="13" spans="1:16">
      <c r="A13" s="11" t="s">
        <v>10945</v>
      </c>
      <c r="B13" s="12">
        <v>2569.018</v>
      </c>
      <c r="E13" s="11" t="s">
        <v>10945</v>
      </c>
      <c r="F13" s="12">
        <v>314.49270000000001</v>
      </c>
      <c r="H13" s="11" t="s">
        <v>10945</v>
      </c>
      <c r="I13" s="12">
        <v>82</v>
      </c>
      <c r="L13" s="11" t="s">
        <v>10945</v>
      </c>
      <c r="M13" s="12">
        <v>24</v>
      </c>
      <c r="O13" s="11" t="s">
        <v>10945</v>
      </c>
      <c r="P13" s="12">
        <v>0.12241747624967984</v>
      </c>
    </row>
    <row r="14" spans="1:16">
      <c r="A14" s="11" t="s">
        <v>10946</v>
      </c>
      <c r="B14" s="12">
        <v>11062.243999999999</v>
      </c>
      <c r="E14" s="11" t="s">
        <v>10946</v>
      </c>
      <c r="F14" s="12">
        <v>3473.5128</v>
      </c>
      <c r="H14" s="11" t="s">
        <v>10946</v>
      </c>
      <c r="I14" s="12">
        <v>170</v>
      </c>
      <c r="L14" s="11" t="s">
        <v>10946</v>
      </c>
      <c r="M14" s="12">
        <v>45</v>
      </c>
      <c r="O14" s="11" t="s">
        <v>10946</v>
      </c>
      <c r="P14" s="12">
        <v>0.31399712391084489</v>
      </c>
    </row>
    <row r="15" spans="1:16">
      <c r="A15" s="11" t="s">
        <v>10947</v>
      </c>
      <c r="B15" s="12">
        <v>11614.077999999996</v>
      </c>
      <c r="E15" s="11" t="s">
        <v>10947</v>
      </c>
      <c r="F15" s="12">
        <v>2617.7979999999998</v>
      </c>
      <c r="H15" s="11" t="s">
        <v>10947</v>
      </c>
      <c r="I15" s="12">
        <v>141</v>
      </c>
      <c r="L15" s="11" t="s">
        <v>10947</v>
      </c>
      <c r="M15" s="12">
        <v>35</v>
      </c>
      <c r="O15" s="11" t="s">
        <v>10947</v>
      </c>
      <c r="P15" s="12">
        <v>0.22539869286223158</v>
      </c>
    </row>
    <row r="16" spans="1:16">
      <c r="A16" s="13" t="s">
        <v>10934</v>
      </c>
      <c r="B16" s="14">
        <v>89715.81180000001</v>
      </c>
      <c r="E16" s="13" t="s">
        <v>10934</v>
      </c>
      <c r="F16" s="14">
        <v>11710.846799999996</v>
      </c>
      <c r="H16" s="13" t="s">
        <v>10934</v>
      </c>
      <c r="I16" s="14">
        <v>1197</v>
      </c>
      <c r="L16" s="13" t="s">
        <v>10934</v>
      </c>
      <c r="M16" s="14">
        <v>312</v>
      </c>
      <c r="O16" s="13" t="s">
        <v>10934</v>
      </c>
      <c r="P16" s="14">
        <v>0.13053269613283469</v>
      </c>
    </row>
    <row r="17" spans="2:16">
      <c r="B17" s="35">
        <f>GETPIVOTDATA("Sales",$A$3)</f>
        <v>89715.81180000001</v>
      </c>
      <c r="F17" s="35">
        <f>GETPIVOTDATA("Profit",$E$3)</f>
        <v>11710.846799999996</v>
      </c>
      <c r="I17" s="36">
        <f>GETPIVOTDATA("Quantity",$H$3)</f>
        <v>1197</v>
      </c>
      <c r="M17" s="36">
        <f>GETPIVOTDATA("Order ID",$L$3)</f>
        <v>312</v>
      </c>
      <c r="P17" s="37">
        <f>GETPIVOTDATA("Profit_Mirgib",$O$3)</f>
        <v>0.13053269613283469</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lineWeight="1.5" displayEmptyCellsAs="gap" xr2:uid="{5B1657E6-2186-4919-9F2A-9DF83679EF99}">
          <x14:colorSeries rgb="FF376092"/>
          <x14:colorNegative rgb="FFD00000"/>
          <x14:colorAxis rgb="FF000000"/>
          <x14:colorMarkers rgb="FFD00000"/>
          <x14:colorFirst rgb="FFD00000"/>
          <x14:colorLast rgb="FFD00000"/>
          <x14:colorHigh rgb="FFD00000"/>
          <x14:colorLow rgb="FFD00000"/>
          <x14:sparklines>
            <x14:sparkline>
              <xm:f>KPI!B4:B15</xm:f>
              <xm:sqref>A18</xm:sqref>
            </x14:sparkline>
          </x14:sparklines>
        </x14:sparklineGroup>
        <x14:sparklineGroup lineWeight="1.5" displayEmptyCellsAs="gap" xr2:uid="{C5EAD2BF-D660-459C-8FFE-027612309C94}">
          <x14:colorSeries rgb="FF376092"/>
          <x14:colorNegative rgb="FFD00000"/>
          <x14:colorAxis rgb="FF000000"/>
          <x14:colorMarkers rgb="FFD00000"/>
          <x14:colorFirst rgb="FFD00000"/>
          <x14:colorLast rgb="FFD00000"/>
          <x14:colorHigh rgb="FFD00000"/>
          <x14:colorLow rgb="FFD00000"/>
          <x14:sparklines>
            <x14:sparkline>
              <xm:f>KPI!F4:F15</xm:f>
              <xm:sqref>E18</xm:sqref>
            </x14:sparkline>
          </x14:sparklines>
        </x14:sparklineGroup>
        <x14:sparklineGroup lineWeight="1.5" displayEmptyCellsAs="gap" xr2:uid="{5CEFCBEB-1E40-49FA-85E2-DE66AB251790}">
          <x14:colorSeries rgb="FF376092"/>
          <x14:colorNegative rgb="FFD00000"/>
          <x14:colorAxis rgb="FF000000"/>
          <x14:colorMarkers rgb="FFD00000"/>
          <x14:colorFirst rgb="FFD00000"/>
          <x14:colorLast rgb="FFD00000"/>
          <x14:colorHigh rgb="FFD00000"/>
          <x14:colorLow rgb="FFD00000"/>
          <x14:sparklines>
            <x14:sparkline>
              <xm:f>KPI!I4:I15</xm:f>
              <xm:sqref>H18</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46204-C61F-44AE-AEC2-32535AAFCE89}">
  <dimension ref="A3:F10"/>
  <sheetViews>
    <sheetView workbookViewId="0">
      <selection activeCell="F10" sqref="F10"/>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6">
      <c r="A3" s="7" t="s">
        <v>10933</v>
      </c>
      <c r="B3" s="6" t="s">
        <v>10951</v>
      </c>
      <c r="C3" s="38" t="s">
        <v>10952</v>
      </c>
      <c r="D3" s="38" t="s">
        <v>10954</v>
      </c>
      <c r="E3" s="38" t="s">
        <v>10955</v>
      </c>
      <c r="F3" s="15" t="s">
        <v>10956</v>
      </c>
    </row>
    <row r="4" spans="1:6">
      <c r="A4" s="26" t="s">
        <v>10935</v>
      </c>
      <c r="B4" s="16">
        <v>89715.811799999996</v>
      </c>
      <c r="C4" s="39">
        <v>11710.846799999998</v>
      </c>
      <c r="D4" s="39">
        <v>1197</v>
      </c>
      <c r="E4" s="39">
        <v>312</v>
      </c>
      <c r="F4" s="17">
        <v>0.13053269613283483</v>
      </c>
    </row>
    <row r="5" spans="1:6">
      <c r="A5" s="27" t="s">
        <v>10948</v>
      </c>
      <c r="B5" s="18">
        <v>75239.268800000063</v>
      </c>
      <c r="C5" s="40">
        <v>12470.112399999993</v>
      </c>
      <c r="D5" s="40">
        <v>1294</v>
      </c>
      <c r="E5" s="40">
        <v>341</v>
      </c>
      <c r="F5" s="19">
        <v>0.16573941505396425</v>
      </c>
    </row>
    <row r="6" spans="1:6">
      <c r="A6" s="27" t="s">
        <v>10949</v>
      </c>
      <c r="B6" s="18">
        <v>105235.33699999981</v>
      </c>
      <c r="C6" s="40">
        <v>15029.052099999994</v>
      </c>
      <c r="D6" s="40">
        <v>1817</v>
      </c>
      <c r="E6" s="40">
        <v>466</v>
      </c>
      <c r="F6" s="19">
        <v>0.14281374040736924</v>
      </c>
    </row>
    <row r="7" spans="1:6">
      <c r="A7" s="41" t="s">
        <v>10950</v>
      </c>
      <c r="B7" s="42">
        <v>159462.73090000011</v>
      </c>
      <c r="C7" s="43">
        <v>21088.667199999974</v>
      </c>
      <c r="D7" s="43">
        <v>2436</v>
      </c>
      <c r="E7" s="43">
        <v>664</v>
      </c>
      <c r="F7" s="44">
        <v>0.13224825061615672</v>
      </c>
    </row>
    <row r="10" spans="1:6" ht="18.75">
      <c r="B10" s="47">
        <f>(GETPIVOTDATA("Sum of Sales",$A$3,"Years",2014)/GETPIVOTDATA("Sum of Sales",$A$3,"Years",2013))-1</f>
        <v>0.51529643412459825</v>
      </c>
      <c r="C10" s="47">
        <f>(GETPIVOTDATA("Sum of Profit",$A$3,"Years",2014)/GETPIVOTDATA("Sum of Profit",$A$3,"Years",2013))-1</f>
        <v>0.40319343227241755</v>
      </c>
      <c r="D10" s="47">
        <f>(GETPIVOTDATA("Sum of Quantity",$A$3,"Years",2014)/GETPIVOTDATA("Sum of Quantity",$A$3,"Years",2013))-1</f>
        <v>0.34067143643368181</v>
      </c>
      <c r="E10" s="47">
        <f>(GETPIVOTDATA("Count of Order ID",$A$3,"Years",2014)/GETPIVOTDATA("Count of Order ID",$A$3,"Years",2013))-1</f>
        <v>0.42489270386266087</v>
      </c>
      <c r="F10" s="47">
        <f>(GETPIVOTDATA("Sum of Profit_Mirgib",$A$3,"Years",2014)/GETPIVOTDATA("Sum of Profit_Mirgib",$A$3,"Years",2013))-1</f>
        <v>-7.3980905206144532E-2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0AD25-E833-4978-A435-65CCA62A58EB}">
  <dimension ref="A1"/>
  <sheetViews>
    <sheetView tabSelected="1" zoomScale="90" zoomScaleNormal="90" workbookViewId="0">
      <selection activeCell="AC25" sqref="AC25"/>
    </sheetView>
  </sheetViews>
  <sheetFormatPr defaultRowHeight="15"/>
  <cols>
    <col min="1" max="16384" width="9.140625" style="46"/>
  </cols>
  <sheetData>
    <row r="1" spans="1:1">
      <c r="A1" s="45"/>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vt:lpstr>
      <vt:lpstr>PieChart</vt:lpstr>
      <vt:lpstr>MapChart</vt:lpstr>
      <vt:lpstr>Top5</vt:lpstr>
      <vt:lpstr>KPI</vt:lpstr>
      <vt:lpstr>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PremMall</cp:lastModifiedBy>
  <dcterms:created xsi:type="dcterms:W3CDTF">2015-06-05T18:17:20Z</dcterms:created>
  <dcterms:modified xsi:type="dcterms:W3CDTF">2025-01-10T20:41:41Z</dcterms:modified>
</cp:coreProperties>
</file>