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prera\Documents\Projects\"/>
    </mc:Choice>
  </mc:AlternateContent>
  <xr:revisionPtr revIDLastSave="0" documentId="8_{00D731C4-4297-4AEA-B50D-95971FA4942C}" xr6:coauthVersionLast="47" xr6:coauthVersionMax="47" xr10:uidLastSave="{00000000-0000-0000-0000-000000000000}"/>
  <bookViews>
    <workbookView xWindow="6075" yWindow="1695" windowWidth="21600" windowHeight="11385" activeTab="2" xr2:uid="{20BE2CEF-C8E0-419C-9BC0-5E69D7C62894}"/>
  </bookViews>
  <sheets>
    <sheet name="Insights" sheetId="5" r:id="rId1"/>
    <sheet name="Grocery_Data" sheetId="1" r:id="rId2"/>
    <sheet name="Dashboard" sheetId="4" r:id="rId3"/>
  </sheets>
  <definedNames>
    <definedName name="Slicer_Category">#N/A</definedName>
    <definedName name="Slicer_Healthy_Tag">#N/A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4" l="1"/>
  <c r="Q4" i="4"/>
  <c r="M4" i="4"/>
  <c r="E4" i="4"/>
  <c r="A4" i="4"/>
  <c r="J2" i="1"/>
  <c r="J3" i="1"/>
  <c r="J4" i="1"/>
  <c r="J5" i="1"/>
  <c r="J6" i="1"/>
  <c r="J7" i="1"/>
  <c r="J8" i="1"/>
  <c r="J9" i="1"/>
  <c r="J10" i="1"/>
  <c r="J11" i="1"/>
  <c r="J12" i="1"/>
  <c r="J13" i="1"/>
  <c r="J14" i="1"/>
  <c r="J15" i="1"/>
  <c r="J16" i="1"/>
  <c r="J17" i="1"/>
  <c r="J18" i="1"/>
  <c r="J19" i="1"/>
  <c r="J20" i="1"/>
  <c r="J21" i="1"/>
  <c r="J22" i="1"/>
  <c r="J23" i="1"/>
  <c r="J24" i="1"/>
  <c r="J25" i="1"/>
  <c r="J26" i="1"/>
  <c r="J27" i="1"/>
  <c r="J28" i="1"/>
  <c r="I2" i="1"/>
  <c r="I3" i="1"/>
  <c r="I4" i="1"/>
  <c r="I5" i="1"/>
  <c r="I6" i="1"/>
  <c r="I7" i="1"/>
  <c r="I8" i="1"/>
  <c r="I9" i="1"/>
  <c r="I10" i="1"/>
  <c r="I11" i="1"/>
  <c r="I12" i="1"/>
  <c r="I13" i="1"/>
  <c r="I14" i="1"/>
  <c r="I15" i="1"/>
  <c r="I16" i="1"/>
  <c r="I17" i="1"/>
  <c r="I18" i="1"/>
  <c r="I19" i="1"/>
  <c r="I20" i="1"/>
  <c r="I21" i="1"/>
  <c r="I22" i="1"/>
  <c r="I23" i="1"/>
  <c r="I24" i="1"/>
  <c r="I25" i="1"/>
  <c r="I26" i="1"/>
  <c r="I27" i="1"/>
  <c r="I28" i="1"/>
</calcChain>
</file>

<file path=xl/sharedStrings.xml><?xml version="1.0" encoding="utf-8"?>
<sst xmlns="http://schemas.openxmlformats.org/spreadsheetml/2006/main" count="127" uniqueCount="67">
  <si>
    <t>Date</t>
  </si>
  <si>
    <t>Item</t>
  </si>
  <si>
    <t>Category</t>
  </si>
  <si>
    <t>Quantity</t>
  </si>
  <si>
    <t>Price</t>
  </si>
  <si>
    <t>Calories</t>
  </si>
  <si>
    <t>Saturated Fat (g)</t>
  </si>
  <si>
    <t>Healthy Tag</t>
  </si>
  <si>
    <t>Blueberry</t>
  </si>
  <si>
    <t>Fruit</t>
  </si>
  <si>
    <t>Almond Milk</t>
  </si>
  <si>
    <t>Dairy</t>
  </si>
  <si>
    <t>White Bread</t>
  </si>
  <si>
    <t>Bakery</t>
  </si>
  <si>
    <t>Chicken</t>
  </si>
  <si>
    <t>Protein</t>
  </si>
  <si>
    <t>Cheese</t>
  </si>
  <si>
    <t>Spinach</t>
  </si>
  <si>
    <t>Produce</t>
  </si>
  <si>
    <t>Olive Oil</t>
  </si>
  <si>
    <t>Pantry</t>
  </si>
  <si>
    <t>Apple</t>
  </si>
  <si>
    <t>Yogurt</t>
  </si>
  <si>
    <t>Salmon</t>
  </si>
  <si>
    <t>Rice</t>
  </si>
  <si>
    <t>Lettuce</t>
  </si>
  <si>
    <t>Bananas</t>
  </si>
  <si>
    <t>Avocado</t>
  </si>
  <si>
    <t>Ground Beef</t>
  </si>
  <si>
    <t>Sweet Potato</t>
  </si>
  <si>
    <t>Whole Wheat Bread</t>
  </si>
  <si>
    <t>Broccoli</t>
  </si>
  <si>
    <t>Tofu</t>
  </si>
  <si>
    <t>Hummus</t>
  </si>
  <si>
    <t>Snacks</t>
  </si>
  <si>
    <t>Peanut Butter</t>
  </si>
  <si>
    <t>Orange</t>
  </si>
  <si>
    <t>Pear</t>
  </si>
  <si>
    <t>Carrot</t>
  </si>
  <si>
    <t>Cucumber</t>
  </si>
  <si>
    <t>Grapes</t>
  </si>
  <si>
    <t>Tomato</t>
  </si>
  <si>
    <t>Carbs (g)</t>
  </si>
  <si>
    <t>Sum of Price</t>
  </si>
  <si>
    <t>Column Labels</t>
  </si>
  <si>
    <t>Row Labels</t>
  </si>
  <si>
    <t>Healthy</t>
  </si>
  <si>
    <t>Less Healthy</t>
  </si>
  <si>
    <t>Grand Total</t>
  </si>
  <si>
    <t>Count of Item</t>
  </si>
  <si>
    <t>(All)</t>
  </si>
  <si>
    <t>Total Spending by health Category:</t>
  </si>
  <si>
    <t>Month</t>
  </si>
  <si>
    <t>April</t>
  </si>
  <si>
    <t>May</t>
  </si>
  <si>
    <r>
      <t>percentage of Healthy items per month</t>
    </r>
    <r>
      <rPr>
        <sz val="11"/>
        <color theme="1"/>
        <rFont val="Aptos Narrow"/>
        <family val="2"/>
        <scheme val="minor"/>
      </rPr>
      <t>!</t>
    </r>
  </si>
  <si>
    <t>total money spent per category.</t>
  </si>
  <si>
    <t>Grocery Health Tracker Dashboard</t>
  </si>
  <si>
    <t>Total Items Purchased</t>
  </si>
  <si>
    <t>items</t>
  </si>
  <si>
    <t>% Healthy Items</t>
  </si>
  <si>
    <t>Total Sepnt</t>
  </si>
  <si>
    <t>Average Carbs</t>
  </si>
  <si>
    <t>Average Saturated Fat</t>
  </si>
  <si>
    <t>Healthy vs. Less Healthy Items</t>
  </si>
  <si>
    <t>Bar Chart- Spedning by Category</t>
  </si>
  <si>
    <t>Monthly Grocery Spending Trend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</si>
</sst>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5" x14ac:knownFonts="1">
    <font>
      <sz val="11"/>
      <color theme="1"/>
      <name val="Aptos Narrow"/>
      <family val="2"/>
      <scheme val="minor"/>
    </font>
    <font>
      <b/>
      <sz val="11"/>
      <color theme="1"/>
      <name val="Aptos Narrow"/>
      <family val="2"/>
      <scheme val="minor"/>
    </font>
    <font>
      <sz val="8"/>
      <name val="Aptos Narrow"/>
      <family val="2"/>
      <scheme val="minor"/>
    </font>
    <font>
      <sz val="18"/>
      <color theme="1"/>
      <name val="Calibri"/>
      <family val="2"/>
    </font>
    <font>
      <b/>
      <sz val="14"/>
      <color theme="1"/>
      <name val="Aptos Narrow"/>
      <family val="2"/>
      <scheme val="minor"/>
    </font>
  </fonts>
  <fills count="9">
    <fill>
      <patternFill patternType="none"/>
    </fill>
    <fill>
      <patternFill patternType="gray125"/>
    </fill>
    <fill>
      <patternFill patternType="solid">
        <fgColor theme="0" tint="-0.14999847407452621"/>
        <bgColor theme="0" tint="-0.14999847407452621"/>
      </patternFill>
    </fill>
    <fill>
      <patternFill patternType="solid">
        <fgColor theme="3" tint="0.89999084444715716"/>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rgb="FFFFFFCC"/>
        <bgColor indexed="64"/>
      </patternFill>
    </fill>
    <fill>
      <patternFill patternType="solid">
        <fgColor rgb="FFEBD7D7"/>
        <bgColor indexed="64"/>
      </patternFill>
    </fill>
  </fills>
  <borders count="10">
    <border>
      <left/>
      <right/>
      <top/>
      <bottom/>
      <diagonal/>
    </border>
    <border>
      <left/>
      <right/>
      <top style="thin">
        <color theme="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60">
    <xf numFmtId="0" fontId="0" fillId="0" borderId="0" xfId="0"/>
    <xf numFmtId="0" fontId="0" fillId="0" borderId="0" xfId="0" applyAlignment="1">
      <alignment vertical="center" wrapText="1"/>
    </xf>
    <xf numFmtId="0" fontId="0" fillId="2" borderId="0" xfId="0" applyFill="1"/>
    <xf numFmtId="0" fontId="0" fillId="0" borderId="0" xfId="0" pivotButton="1"/>
    <xf numFmtId="0" fontId="0" fillId="0" borderId="0" xfId="0" applyAlignment="1">
      <alignment horizontal="left"/>
    </xf>
    <xf numFmtId="14" fontId="0" fillId="2" borderId="1" xfId="0" applyNumberFormat="1" applyFill="1" applyBorder="1"/>
    <xf numFmtId="0" fontId="0" fillId="2" borderId="1" xfId="0" applyFill="1" applyBorder="1"/>
    <xf numFmtId="0" fontId="0" fillId="2" borderId="1" xfId="0" applyFill="1" applyBorder="1" applyAlignment="1">
      <alignment vertical="center" wrapText="1"/>
    </xf>
    <xf numFmtId="14" fontId="0" fillId="0" borderId="0" xfId="0" applyNumberFormat="1" applyAlignment="1">
      <alignment vertical="center" wrapText="1"/>
    </xf>
    <xf numFmtId="14" fontId="0" fillId="2" borderId="0" xfId="0" applyNumberFormat="1" applyFill="1" applyAlignment="1">
      <alignment vertical="center" wrapText="1"/>
    </xf>
    <xf numFmtId="0" fontId="0" fillId="2" borderId="0" xfId="0" applyFill="1" applyAlignment="1">
      <alignment vertical="center" wrapText="1"/>
    </xf>
    <xf numFmtId="0" fontId="1" fillId="0" borderId="0" xfId="0" applyFont="1"/>
    <xf numFmtId="10" fontId="0" fillId="0" borderId="0" xfId="0" applyNumberFormat="1"/>
    <xf numFmtId="0" fontId="0" fillId="0" borderId="0" xfId="0" applyAlignment="1">
      <alignment horizontal="center"/>
    </xf>
    <xf numFmtId="0" fontId="3" fillId="3" borderId="0" xfId="0" applyFont="1" applyFill="1" applyAlignment="1">
      <alignment horizontal="center"/>
    </xf>
    <xf numFmtId="0" fontId="0" fillId="8" borderId="2" xfId="0" applyFill="1" applyBorder="1" applyAlignment="1">
      <alignment horizontal="center"/>
    </xf>
    <xf numFmtId="0" fontId="0" fillId="8" borderId="3" xfId="0" applyFill="1" applyBorder="1" applyAlignment="1">
      <alignment horizontal="center"/>
    </xf>
    <xf numFmtId="0" fontId="0" fillId="8" borderId="4" xfId="0" applyFill="1" applyBorder="1" applyAlignment="1">
      <alignment horizontal="center"/>
    </xf>
    <xf numFmtId="164" fontId="4" fillId="8" borderId="5" xfId="0" applyNumberFormat="1" applyFont="1" applyFill="1" applyBorder="1" applyAlignment="1">
      <alignment horizontal="center"/>
    </xf>
    <xf numFmtId="164" fontId="4" fillId="8" borderId="0" xfId="0" applyNumberFormat="1" applyFont="1" applyFill="1" applyAlignment="1">
      <alignment horizontal="center"/>
    </xf>
    <xf numFmtId="164" fontId="4" fillId="8" borderId="6" xfId="0" applyNumberFormat="1" applyFont="1"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5" borderId="7" xfId="0" applyFill="1" applyBorder="1" applyAlignment="1">
      <alignment horizontal="center"/>
    </xf>
    <xf numFmtId="0" fontId="0" fillId="5" borderId="8" xfId="0" applyFill="1" applyBorder="1" applyAlignment="1">
      <alignment horizontal="center"/>
    </xf>
    <xf numFmtId="0" fontId="0" fillId="5" borderId="9" xfId="0" applyFill="1"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165" fontId="4" fillId="6" borderId="5" xfId="0" applyNumberFormat="1" applyFont="1" applyFill="1" applyBorder="1" applyAlignment="1">
      <alignment horizontal="center"/>
    </xf>
    <xf numFmtId="165" fontId="4" fillId="6" borderId="0" xfId="0" applyNumberFormat="1" applyFont="1" applyFill="1" applyAlignment="1">
      <alignment horizontal="center"/>
    </xf>
    <xf numFmtId="165" fontId="4" fillId="6" borderId="6" xfId="0" applyNumberFormat="1" applyFont="1" applyFill="1" applyBorder="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0" fillId="6" borderId="9" xfId="0" applyFill="1" applyBorder="1" applyAlignment="1">
      <alignment horizontal="center"/>
    </xf>
    <xf numFmtId="0" fontId="0" fillId="7" borderId="2" xfId="0" applyFill="1" applyBorder="1" applyAlignment="1">
      <alignment horizontal="center"/>
    </xf>
    <xf numFmtId="0" fontId="0" fillId="7" borderId="3" xfId="0" applyFill="1" applyBorder="1" applyAlignment="1">
      <alignment horizontal="center"/>
    </xf>
    <xf numFmtId="0" fontId="0" fillId="7" borderId="4" xfId="0" applyFill="1" applyBorder="1" applyAlignment="1">
      <alignment horizontal="center"/>
    </xf>
    <xf numFmtId="2" fontId="4" fillId="7" borderId="5" xfId="0" applyNumberFormat="1" applyFont="1" applyFill="1" applyBorder="1" applyAlignment="1">
      <alignment horizontal="center"/>
    </xf>
    <xf numFmtId="2" fontId="4" fillId="7" borderId="0" xfId="0" applyNumberFormat="1" applyFont="1" applyFill="1" applyAlignment="1">
      <alignment horizontal="center"/>
    </xf>
    <xf numFmtId="2" fontId="4" fillId="7" borderId="6" xfId="0" applyNumberFormat="1" applyFont="1" applyFill="1" applyBorder="1" applyAlignment="1">
      <alignment horizontal="center"/>
    </xf>
    <xf numFmtId="0" fontId="0" fillId="7" borderId="7" xfId="0" applyFill="1" applyBorder="1" applyAlignment="1">
      <alignment horizontal="center"/>
    </xf>
    <xf numFmtId="0" fontId="0" fillId="7" borderId="8" xfId="0" applyFill="1" applyBorder="1" applyAlignment="1">
      <alignment horizontal="center"/>
    </xf>
    <xf numFmtId="0" fontId="0" fillId="7" borderId="9" xfId="0" applyFill="1" applyBorder="1" applyAlignment="1">
      <alignment horizontal="center"/>
    </xf>
    <xf numFmtId="0" fontId="4" fillId="4" borderId="5" xfId="0" applyFont="1" applyFill="1" applyBorder="1" applyAlignment="1">
      <alignment horizontal="center"/>
    </xf>
    <xf numFmtId="0" fontId="4" fillId="4" borderId="0" xfId="0" applyFont="1" applyFill="1" applyAlignment="1">
      <alignment horizontal="center"/>
    </xf>
    <xf numFmtId="0" fontId="4" fillId="4" borderId="6" xfId="0" applyFont="1"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7" xfId="0" applyFill="1" applyBorder="1" applyAlignment="1">
      <alignment horizontal="center"/>
    </xf>
    <xf numFmtId="0" fontId="0" fillId="4" borderId="8" xfId="0" applyFill="1" applyBorder="1" applyAlignment="1">
      <alignment horizontal="center"/>
    </xf>
    <xf numFmtId="0" fontId="0" fillId="4" borderId="9" xfId="0" applyFill="1" applyBorder="1" applyAlignment="1">
      <alignment horizontal="center"/>
    </xf>
    <xf numFmtId="0" fontId="0" fillId="5" borderId="2"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10" fontId="4" fillId="5" borderId="5" xfId="0" applyNumberFormat="1" applyFont="1" applyFill="1" applyBorder="1" applyAlignment="1">
      <alignment horizontal="center"/>
    </xf>
    <xf numFmtId="10" fontId="4" fillId="5" borderId="0" xfId="0" applyNumberFormat="1" applyFont="1" applyFill="1" applyAlignment="1">
      <alignment horizontal="center"/>
    </xf>
    <xf numFmtId="10" fontId="4" fillId="5" borderId="6" xfId="0" applyNumberFormat="1" applyFont="1" applyFill="1" applyBorder="1" applyAlignment="1">
      <alignment horizontal="center"/>
    </xf>
  </cellXfs>
  <cellStyles count="1">
    <cellStyle name="Normal" xfId="0" builtinId="0"/>
  </cellStyles>
  <dxfs count="15">
    <dxf>
      <fill>
        <patternFill>
          <bgColor theme="9" tint="0.59996337778862885"/>
        </patternFill>
      </fill>
    </dxf>
    <dxf>
      <fill>
        <patternFill>
          <bgColor theme="5" tint="0.39994506668294322"/>
        </patternFill>
      </fill>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19" formatCode="m/d/yyyy"/>
      <fill>
        <patternFill patternType="solid">
          <fgColor theme="0" tint="-0.14999847407452621"/>
          <bgColor theme="0" tint="-0.14999847407452621"/>
        </patternFill>
      </fill>
      <alignment horizontal="general" vertical="center" textRotation="0" wrapText="1" indent="0" justifyLastLine="0" shrinkToFit="0" readingOrder="0"/>
    </dxf>
    <dxf>
      <border outline="0">
        <top style="thin">
          <color theme="1"/>
        </top>
        <bottom style="thin">
          <color theme="1"/>
        </bottom>
      </border>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Light16"/>
  <colors>
    <mruColors>
      <color rgb="FFEBD7D7"/>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7/10/relationships/person" Target="persons/perso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[Healthy_grocery_tracker.xlsx]Dashboard!PivotTable12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Dashboard!$B$10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612-4D92-844C-29E7936EEEDA}"/>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7612-4D92-844C-29E7936EEEDA}"/>
              </c:ext>
            </c:extLst>
          </c:dPt>
          <c:cat>
            <c:strRef>
              <c:f>Dashboard!$A$11:$A$13</c:f>
              <c:strCache>
                <c:ptCount val="2"/>
                <c:pt idx="0">
                  <c:v>Healthy</c:v>
                </c:pt>
                <c:pt idx="1">
                  <c:v>Less Healthy</c:v>
                </c:pt>
              </c:strCache>
            </c:strRef>
          </c:cat>
          <c:val>
            <c:numRef>
              <c:f>Dashboard!$B$11:$B$13</c:f>
              <c:numCache>
                <c:formatCode>General</c:formatCode>
                <c:ptCount val="2"/>
                <c:pt idx="0">
                  <c:v>11</c:v>
                </c:pt>
                <c:pt idx="1">
                  <c:v>16</c:v>
                </c:pt>
              </c:numCache>
            </c:numRef>
          </c:val>
          <c:extLst>
            <c:ext xmlns:c16="http://schemas.microsoft.com/office/drawing/2014/chart" uri="{C3380CC4-5D6E-409C-BE32-E72D297353CC}">
              <c16:uniqueId val="{00000000-23FB-4B24-81C2-E31973AEF3C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[Healthy_grocery_tracker.xlsx]Dashboard!PivotTable13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Dashboard!$K$10</c:f>
              <c:strCache>
                <c:ptCount val="1"/>
                <c:pt idx="0">
                  <c:v>Total</c:v>
                </c:pt>
              </c:strCache>
            </c:strRef>
          </c:tx>
          <c:spPr>
            <a:solidFill>
              <a:schemeClr val="accent1"/>
            </a:solidFill>
            <a:ln>
              <a:noFill/>
            </a:ln>
            <a:effectLst/>
          </c:spPr>
          <c:invertIfNegative val="0"/>
          <c:cat>
            <c:strRef>
              <c:f>Dashboard!$J$11:$J$18</c:f>
              <c:strCache>
                <c:ptCount val="7"/>
                <c:pt idx="0">
                  <c:v>Bakery</c:v>
                </c:pt>
                <c:pt idx="1">
                  <c:v>Dairy</c:v>
                </c:pt>
                <c:pt idx="2">
                  <c:v>Fruit</c:v>
                </c:pt>
                <c:pt idx="3">
                  <c:v>Pantry</c:v>
                </c:pt>
                <c:pt idx="4">
                  <c:v>Produce</c:v>
                </c:pt>
                <c:pt idx="5">
                  <c:v>Protein</c:v>
                </c:pt>
                <c:pt idx="6">
                  <c:v>Snacks</c:v>
                </c:pt>
              </c:strCache>
            </c:strRef>
          </c:cat>
          <c:val>
            <c:numRef>
              <c:f>Dashboard!$K$11:$K$18</c:f>
              <c:numCache>
                <c:formatCode>General</c:formatCode>
                <c:ptCount val="7"/>
                <c:pt idx="0">
                  <c:v>4.5</c:v>
                </c:pt>
                <c:pt idx="1">
                  <c:v>10.5</c:v>
                </c:pt>
                <c:pt idx="2">
                  <c:v>0.5</c:v>
                </c:pt>
                <c:pt idx="3">
                  <c:v>7.5</c:v>
                </c:pt>
                <c:pt idx="4">
                  <c:v>20</c:v>
                </c:pt>
                <c:pt idx="5">
                  <c:v>21</c:v>
                </c:pt>
                <c:pt idx="6">
                  <c:v>7.5</c:v>
                </c:pt>
              </c:numCache>
            </c:numRef>
          </c:val>
          <c:extLst>
            <c:ext xmlns:c16="http://schemas.microsoft.com/office/drawing/2014/chart" uri="{C3380CC4-5D6E-409C-BE32-E72D297353CC}">
              <c16:uniqueId val="{00000000-D72D-48DE-8A61-B82483A65F35}"/>
            </c:ext>
          </c:extLst>
        </c:ser>
        <c:dLbls>
          <c:showLegendKey val="0"/>
          <c:showVal val="0"/>
          <c:showCatName val="0"/>
          <c:showSerName val="0"/>
          <c:showPercent val="0"/>
          <c:showBubbleSize val="0"/>
        </c:dLbls>
        <c:gapWidth val="219"/>
        <c:overlap val="-27"/>
        <c:axId val="1632010784"/>
        <c:axId val="1632019904"/>
      </c:barChart>
      <c:catAx>
        <c:axId val="163201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019904"/>
        <c:crosses val="autoZero"/>
        <c:auto val="1"/>
        <c:lblAlgn val="ctr"/>
        <c:lblOffset val="100"/>
        <c:noMultiLvlLbl val="0"/>
      </c:catAx>
      <c:valAx>
        <c:axId val="163201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01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[Healthy_grocery_tracker.xlsx]Dashboard!PivotTable14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Dashboard!$B$24</c:f>
              <c:strCache>
                <c:ptCount val="1"/>
                <c:pt idx="0">
                  <c:v>Total</c:v>
                </c:pt>
              </c:strCache>
            </c:strRef>
          </c:tx>
          <c:spPr>
            <a:ln w="28575" cap="rnd">
              <a:solidFill>
                <a:schemeClr val="accent1"/>
              </a:solidFill>
              <a:round/>
            </a:ln>
            <a:effectLst/>
          </c:spPr>
          <c:marker>
            <c:symbol val="none"/>
          </c:marker>
          <c:cat>
            <c:strRef>
              <c:f>Dashboard!$A$25:$A$27</c:f>
              <c:strCache>
                <c:ptCount val="2"/>
                <c:pt idx="0">
                  <c:v>April</c:v>
                </c:pt>
                <c:pt idx="1">
                  <c:v>May</c:v>
                </c:pt>
              </c:strCache>
            </c:strRef>
          </c:cat>
          <c:val>
            <c:numRef>
              <c:f>Dashboard!$B$25:$B$27</c:f>
              <c:numCache>
                <c:formatCode>General</c:formatCode>
                <c:ptCount val="2"/>
                <c:pt idx="0">
                  <c:v>35</c:v>
                </c:pt>
                <c:pt idx="1">
                  <c:v>36.5</c:v>
                </c:pt>
              </c:numCache>
            </c:numRef>
          </c:val>
          <c:smooth val="0"/>
          <c:extLst>
            <c:ext xmlns:c16="http://schemas.microsoft.com/office/drawing/2014/chart" uri="{C3380CC4-5D6E-409C-BE32-E72D297353CC}">
              <c16:uniqueId val="{00000000-E35C-4E60-8A44-2ACECDD22049}"/>
            </c:ext>
          </c:extLst>
        </c:ser>
        <c:dLbls>
          <c:showLegendKey val="0"/>
          <c:showVal val="0"/>
          <c:showCatName val="0"/>
          <c:showSerName val="0"/>
          <c:showPercent val="0"/>
          <c:showBubbleSize val="0"/>
        </c:dLbls>
        <c:smooth val="0"/>
        <c:axId val="68802816"/>
        <c:axId val="1783190000"/>
      </c:lineChart>
      <c:catAx>
        <c:axId val="6880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190000"/>
        <c:crosses val="autoZero"/>
        <c:auto val="1"/>
        <c:lblAlgn val="ctr"/>
        <c:lblOffset val="100"/>
        <c:noMultiLvlLbl val="0"/>
      </c:catAx>
      <c:valAx>
        <c:axId val="178319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0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8</xdr:row>
      <xdr:rowOff>190499</xdr:rowOff>
    </xdr:from>
    <xdr:to>
      <xdr:col>8</xdr:col>
      <xdr:colOff>333375</xdr:colOff>
      <xdr:row>18</xdr:row>
      <xdr:rowOff>85724</xdr:rowOff>
    </xdr:to>
    <xdr:graphicFrame macro="">
      <xdr:nvGraphicFramePr>
        <xdr:cNvPr id="3" name="Chart 2">
          <a:extLst>
            <a:ext uri="{FF2B5EF4-FFF2-40B4-BE49-F238E27FC236}">
              <a16:creationId xmlns:a16="http://schemas.microsoft.com/office/drawing/2014/main" id="{895B7DCC-E843-E758-43E8-724EC19C4C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9</xdr:row>
      <xdr:rowOff>9525</xdr:rowOff>
    </xdr:from>
    <xdr:to>
      <xdr:col>18</xdr:col>
      <xdr:colOff>47625</xdr:colOff>
      <xdr:row>20</xdr:row>
      <xdr:rowOff>76200</xdr:rowOff>
    </xdr:to>
    <xdr:graphicFrame macro="">
      <xdr:nvGraphicFramePr>
        <xdr:cNvPr id="4" name="Chart 3">
          <a:extLst>
            <a:ext uri="{FF2B5EF4-FFF2-40B4-BE49-F238E27FC236}">
              <a16:creationId xmlns:a16="http://schemas.microsoft.com/office/drawing/2014/main" id="{EAE75D81-73EA-BC82-328B-D1B2EED89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22</xdr:row>
      <xdr:rowOff>180975</xdr:rowOff>
    </xdr:from>
    <xdr:to>
      <xdr:col>8</xdr:col>
      <xdr:colOff>9525</xdr:colOff>
      <xdr:row>35</xdr:row>
      <xdr:rowOff>95250</xdr:rowOff>
    </xdr:to>
    <xdr:graphicFrame macro="">
      <xdr:nvGraphicFramePr>
        <xdr:cNvPr id="5" name="Chart 4">
          <a:extLst>
            <a:ext uri="{FF2B5EF4-FFF2-40B4-BE49-F238E27FC236}">
              <a16:creationId xmlns:a16="http://schemas.microsoft.com/office/drawing/2014/main" id="{CB68B7D6-9620-3EBA-F0C1-F8E531B1E9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28575</xdr:colOff>
      <xdr:row>7</xdr:row>
      <xdr:rowOff>180975</xdr:rowOff>
    </xdr:from>
    <xdr:to>
      <xdr:col>21</xdr:col>
      <xdr:colOff>28575</xdr:colOff>
      <xdr:row>21</xdr:row>
      <xdr:rowOff>180975</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4F937E25-C140-3063-7552-5FCBA09FAFF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991975" y="16668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28575</xdr:colOff>
      <xdr:row>7</xdr:row>
      <xdr:rowOff>171450</xdr:rowOff>
    </xdr:from>
    <xdr:to>
      <xdr:col>24</xdr:col>
      <xdr:colOff>28575</xdr:colOff>
      <xdr:row>21</xdr:row>
      <xdr:rowOff>171450</xdr:rowOff>
    </xdr:to>
    <mc:AlternateContent xmlns:mc="http://schemas.openxmlformats.org/markup-compatibility/2006" xmlns:a14="http://schemas.microsoft.com/office/drawing/2010/main">
      <mc:Choice Requires="a14">
        <xdr:graphicFrame macro="">
          <xdr:nvGraphicFramePr>
            <xdr:cNvPr id="8" name="Healthy Tag">
              <a:extLst>
                <a:ext uri="{FF2B5EF4-FFF2-40B4-BE49-F238E27FC236}">
                  <a16:creationId xmlns:a16="http://schemas.microsoft.com/office/drawing/2014/main" id="{37747398-6847-9977-3D08-B8A669DD4653}"/>
                </a:ext>
              </a:extLst>
            </xdr:cNvPr>
            <xdr:cNvGraphicFramePr/>
          </xdr:nvGraphicFramePr>
          <xdr:xfrm>
            <a:off x="0" y="0"/>
            <a:ext cx="0" cy="0"/>
          </xdr:xfrm>
          <a:graphic>
            <a:graphicData uri="http://schemas.microsoft.com/office/drawing/2010/slicer">
              <sle:slicer xmlns:sle="http://schemas.microsoft.com/office/drawing/2010/slicer" name="Healthy Tag"/>
            </a:graphicData>
          </a:graphic>
        </xdr:graphicFrame>
      </mc:Choice>
      <mc:Fallback xmlns="">
        <xdr:sp macro="" textlink="">
          <xdr:nvSpPr>
            <xdr:cNvPr id="0" name=""/>
            <xdr:cNvSpPr>
              <a:spLocks noTextEdit="1"/>
            </xdr:cNvSpPr>
          </xdr:nvSpPr>
          <xdr:spPr>
            <a:xfrm>
              <a:off x="13820775" y="16573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ra" refreshedDate="45782.64241724537" createdVersion="8" refreshedVersion="8" minRefreshableVersion="3" recordCount="27" xr:uid="{B0A55895-5EFC-41B8-923B-C7B853A7FC26}">
  <cacheSource type="worksheet">
    <worksheetSource ref="A1:J28" sheet="Grocery_Data"/>
  </cacheSource>
  <cacheFields count="9">
    <cacheField name="Date" numFmtId="14">
      <sharedItems containsSemiMixedTypes="0" containsNonDate="0" containsDate="1" containsString="0" minDate="2025-04-30T00:00:00" maxDate="2025-05-02T00:00:00"/>
    </cacheField>
    <cacheField name="Item" numFmtId="0">
      <sharedItems/>
    </cacheField>
    <cacheField name="Category" numFmtId="0">
      <sharedItems count="7">
        <s v="Fruit"/>
        <s v="Dairy"/>
        <s v="Bakery"/>
        <s v="Protein"/>
        <s v="Produce"/>
        <s v="Pantry"/>
        <s v="Snacks"/>
      </sharedItems>
    </cacheField>
    <cacheField name="Quantity" numFmtId="0">
      <sharedItems containsSemiMixedTypes="0" containsString="0" containsNumber="1" containsInteger="1" minValue="1" maxValue="1"/>
    </cacheField>
    <cacheField name="Price" numFmtId="0">
      <sharedItems containsSemiMixedTypes="0" containsString="0" containsNumber="1" minValue="0.5" maxValue="7"/>
    </cacheField>
    <cacheField name="Calories" numFmtId="0">
      <sharedItems containsString="0" containsBlank="1" containsNumber="1" containsInteger="1" minValue="10" maxValue="250"/>
    </cacheField>
    <cacheField name="Carbs (g)" numFmtId="0">
      <sharedItems containsString="0" containsBlank="1" containsNumber="1" containsInteger="1" minValue="0" maxValue="44"/>
    </cacheField>
    <cacheField name="Saturated Fat (g)" numFmtId="0">
      <sharedItems containsString="0" containsBlank="1" containsNumber="1" minValue="0" maxValue="10"/>
    </cacheField>
    <cacheField name="Healthy Tag" numFmtId="0">
      <sharedItems count="2">
        <s v="Healthy"/>
        <s v="Less Healthy"/>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ra" refreshedDate="45782.66303113426" createdVersion="8" refreshedVersion="8" minRefreshableVersion="3" recordCount="27" xr:uid="{7FA2B73D-A8B0-40AC-818C-71B6F3660090}">
  <cacheSource type="worksheet">
    <worksheetSource name="GroceryData"/>
  </cacheSource>
  <cacheFields count="10">
    <cacheField name="Date" numFmtId="14">
      <sharedItems containsSemiMixedTypes="0" containsNonDate="0" containsDate="1" containsString="0" minDate="2025-04-30T00:00:00" maxDate="2025-05-02T00:00:00" count="2">
        <d v="2025-05-01T00:00:00"/>
        <d v="2025-04-30T00:00:00"/>
      </sharedItems>
    </cacheField>
    <cacheField name="Item" numFmtId="0">
      <sharedItems/>
    </cacheField>
    <cacheField name="Category" numFmtId="0">
      <sharedItems count="7">
        <s v="Fruit"/>
        <s v="Dairy"/>
        <s v="Bakery"/>
        <s v="Protein"/>
        <s v="Produce"/>
        <s v="Pantry"/>
        <s v="Snacks"/>
      </sharedItems>
    </cacheField>
    <cacheField name="Quantity" numFmtId="0">
      <sharedItems containsSemiMixedTypes="0" containsString="0" containsNumber="1" containsInteger="1" minValue="1" maxValue="1"/>
    </cacheField>
    <cacheField name="Price" numFmtId="0">
      <sharedItems containsSemiMixedTypes="0" containsString="0" containsNumber="1" minValue="0.5" maxValue="7"/>
    </cacheField>
    <cacheField name="Calories" numFmtId="0">
      <sharedItems containsString="0" containsBlank="1" containsNumber="1" containsInteger="1" minValue="10" maxValue="250"/>
    </cacheField>
    <cacheField name="Carbs (g)" numFmtId="0">
      <sharedItems containsString="0" containsBlank="1" containsNumber="1" containsInteger="1" minValue="0" maxValue="44"/>
    </cacheField>
    <cacheField name="Saturated Fat (g)" numFmtId="0">
      <sharedItems containsString="0" containsBlank="1" containsNumber="1" minValue="0" maxValue="10"/>
    </cacheField>
    <cacheField name="Healthy Tag" numFmtId="0">
      <sharedItems count="2">
        <s v="Healthy"/>
        <s v="Less Healthy"/>
      </sharedItems>
    </cacheField>
    <cacheField name="Month" numFmtId="0">
      <sharedItems count="2">
        <s v="May"/>
        <s v="April"/>
      </sharedItems>
    </cacheField>
  </cacheFields>
  <extLst>
    <ext xmlns:x14="http://schemas.microsoft.com/office/spreadsheetml/2009/9/main" uri="{725AE2AE-9491-48be-B2B4-4EB974FC3084}">
      <x14:pivotCacheDefinition pivotCacheId="3258028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d v="2025-05-01T00:00:00"/>
    <s v="Blueberry"/>
    <x v="0"/>
    <n v="1"/>
    <n v="0.5"/>
    <m/>
    <m/>
    <m/>
    <x v="0"/>
  </r>
  <r>
    <d v="2025-04-30T00:00:00"/>
    <s v="Almond Milk"/>
    <x v="1"/>
    <n v="1"/>
    <n v="3.5"/>
    <n v="30"/>
    <n v="2"/>
    <n v="0.5"/>
    <x v="0"/>
  </r>
  <r>
    <d v="2025-04-30T00:00:00"/>
    <s v="White Bread"/>
    <x v="2"/>
    <n v="1"/>
    <n v="2"/>
    <n v="150"/>
    <n v="28"/>
    <n v="1"/>
    <x v="1"/>
  </r>
  <r>
    <d v="2025-04-30T00:00:00"/>
    <s v="Chicken"/>
    <x v="3"/>
    <n v="1"/>
    <n v="5"/>
    <n v="200"/>
    <n v="0"/>
    <n v="1.5"/>
    <x v="0"/>
  </r>
  <r>
    <d v="2025-04-30T00:00:00"/>
    <s v="Cheese"/>
    <x v="1"/>
    <n v="1"/>
    <n v="4"/>
    <n v="110"/>
    <n v="1"/>
    <n v="3"/>
    <x v="1"/>
  </r>
  <r>
    <d v="2025-04-30T00:00:00"/>
    <s v="Spinach"/>
    <x v="4"/>
    <n v="1"/>
    <n v="2"/>
    <n v="10"/>
    <n v="2"/>
    <n v="0"/>
    <x v="0"/>
  </r>
  <r>
    <d v="2025-04-30T00:00:00"/>
    <s v="Olive Oil"/>
    <x v="5"/>
    <n v="1"/>
    <n v="6"/>
    <n v="120"/>
    <n v="0"/>
    <n v="2"/>
    <x v="1"/>
  </r>
  <r>
    <d v="2025-04-30T00:00:00"/>
    <s v="Apple"/>
    <x v="4"/>
    <n v="1"/>
    <n v="1"/>
    <n v="80"/>
    <n v="22"/>
    <n v="0"/>
    <x v="1"/>
  </r>
  <r>
    <d v="2025-04-30T00:00:00"/>
    <s v="Yogurt"/>
    <x v="1"/>
    <n v="1"/>
    <n v="3"/>
    <n v="150"/>
    <n v="20"/>
    <n v="1.5"/>
    <x v="1"/>
  </r>
  <r>
    <d v="2025-04-30T00:00:00"/>
    <s v="Salmon"/>
    <x v="3"/>
    <n v="1"/>
    <n v="7"/>
    <n v="230"/>
    <n v="0"/>
    <n v="2.5"/>
    <x v="1"/>
  </r>
  <r>
    <d v="2025-04-30T00:00:00"/>
    <s v="Rice"/>
    <x v="5"/>
    <n v="1"/>
    <n v="1.5"/>
    <n v="200"/>
    <n v="44"/>
    <n v="0.2"/>
    <x v="1"/>
  </r>
  <r>
    <d v="2025-05-01T00:00:00"/>
    <s v="Lettuce"/>
    <x v="4"/>
    <n v="1"/>
    <n v="1.5"/>
    <n v="15"/>
    <n v="3"/>
    <n v="0"/>
    <x v="0"/>
  </r>
  <r>
    <d v="2025-05-01T00:00:00"/>
    <s v="Bananas"/>
    <x v="4"/>
    <n v="1"/>
    <n v="1"/>
    <n v="100"/>
    <n v="27"/>
    <n v="0.3"/>
    <x v="1"/>
  </r>
  <r>
    <d v="2025-05-01T00:00:00"/>
    <s v="Avocado"/>
    <x v="4"/>
    <n v="1"/>
    <n v="2.5"/>
    <n v="160"/>
    <n v="8"/>
    <n v="1.5"/>
    <x v="0"/>
  </r>
  <r>
    <d v="2025-05-01T00:00:00"/>
    <s v="Ground Beef"/>
    <x v="3"/>
    <n v="1"/>
    <n v="6"/>
    <n v="250"/>
    <n v="0"/>
    <n v="10"/>
    <x v="1"/>
  </r>
  <r>
    <d v="2025-05-01T00:00:00"/>
    <s v="Sweet Potato"/>
    <x v="4"/>
    <n v="1"/>
    <n v="2"/>
    <n v="120"/>
    <n v="28"/>
    <n v="0"/>
    <x v="1"/>
  </r>
  <r>
    <d v="2025-05-01T00:00:00"/>
    <s v="Whole Wheat Bread"/>
    <x v="2"/>
    <n v="1"/>
    <n v="2.5"/>
    <n v="130"/>
    <n v="22"/>
    <n v="1"/>
    <x v="1"/>
  </r>
  <r>
    <d v="2025-05-01T00:00:00"/>
    <s v="Broccoli"/>
    <x v="4"/>
    <n v="1"/>
    <n v="2"/>
    <n v="55"/>
    <n v="11"/>
    <n v="0.5"/>
    <x v="0"/>
  </r>
  <r>
    <d v="2025-05-01T00:00:00"/>
    <s v="Tofu"/>
    <x v="3"/>
    <n v="1"/>
    <n v="3"/>
    <n v="150"/>
    <n v="3"/>
    <n v="1"/>
    <x v="0"/>
  </r>
  <r>
    <d v="2025-05-01T00:00:00"/>
    <s v="Hummus"/>
    <x v="6"/>
    <n v="1"/>
    <n v="4"/>
    <n v="200"/>
    <n v="10"/>
    <n v="2"/>
    <x v="1"/>
  </r>
  <r>
    <d v="2025-05-01T00:00:00"/>
    <s v="Peanut Butter"/>
    <x v="6"/>
    <n v="1"/>
    <n v="3.5"/>
    <n v="180"/>
    <n v="7"/>
    <n v="3"/>
    <x v="1"/>
  </r>
  <r>
    <d v="2025-05-01T00:00:00"/>
    <s v="Orange"/>
    <x v="4"/>
    <n v="1"/>
    <n v="1.25"/>
    <n v="62"/>
    <n v="15"/>
    <n v="0"/>
    <x v="1"/>
  </r>
  <r>
    <d v="2025-05-01T00:00:00"/>
    <s v="Pear"/>
    <x v="4"/>
    <n v="1"/>
    <n v="1.5"/>
    <n v="100"/>
    <n v="26"/>
    <n v="0"/>
    <x v="1"/>
  </r>
  <r>
    <d v="2025-05-01T00:00:00"/>
    <s v="Carrot"/>
    <x v="4"/>
    <n v="1"/>
    <n v="0.75"/>
    <n v="30"/>
    <n v="7"/>
    <n v="0"/>
    <x v="0"/>
  </r>
  <r>
    <d v="2025-05-01T00:00:00"/>
    <s v="Cucumber"/>
    <x v="4"/>
    <n v="1"/>
    <n v="1"/>
    <n v="16"/>
    <n v="4"/>
    <n v="0"/>
    <x v="0"/>
  </r>
  <r>
    <d v="2025-05-01T00:00:00"/>
    <s v="Grapes"/>
    <x v="4"/>
    <n v="1"/>
    <n v="2"/>
    <n v="60"/>
    <n v="16"/>
    <n v="0.1"/>
    <x v="1"/>
  </r>
  <r>
    <d v="2025-05-01T00:00:00"/>
    <s v="Tomato"/>
    <x v="4"/>
    <n v="1"/>
    <n v="1.5"/>
    <n v="22"/>
    <n v="5"/>
    <n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s v="Blueberry"/>
    <x v="0"/>
    <n v="1"/>
    <n v="0.5"/>
    <m/>
    <m/>
    <m/>
    <x v="0"/>
    <x v="0"/>
  </r>
  <r>
    <x v="1"/>
    <s v="Almond Milk"/>
    <x v="1"/>
    <n v="1"/>
    <n v="3.5"/>
    <n v="30"/>
    <n v="2"/>
    <n v="0.5"/>
    <x v="0"/>
    <x v="1"/>
  </r>
  <r>
    <x v="1"/>
    <s v="White Bread"/>
    <x v="2"/>
    <n v="1"/>
    <n v="2"/>
    <n v="150"/>
    <n v="28"/>
    <n v="1"/>
    <x v="1"/>
    <x v="1"/>
  </r>
  <r>
    <x v="1"/>
    <s v="Chicken"/>
    <x v="3"/>
    <n v="1"/>
    <n v="5"/>
    <n v="200"/>
    <n v="0"/>
    <n v="1.5"/>
    <x v="0"/>
    <x v="1"/>
  </r>
  <r>
    <x v="1"/>
    <s v="Cheese"/>
    <x v="1"/>
    <n v="1"/>
    <n v="4"/>
    <n v="110"/>
    <n v="1"/>
    <n v="3"/>
    <x v="1"/>
    <x v="1"/>
  </r>
  <r>
    <x v="1"/>
    <s v="Spinach"/>
    <x v="4"/>
    <n v="1"/>
    <n v="2"/>
    <n v="10"/>
    <n v="2"/>
    <n v="0"/>
    <x v="0"/>
    <x v="1"/>
  </r>
  <r>
    <x v="1"/>
    <s v="Olive Oil"/>
    <x v="5"/>
    <n v="1"/>
    <n v="6"/>
    <n v="120"/>
    <n v="0"/>
    <n v="2"/>
    <x v="1"/>
    <x v="1"/>
  </r>
  <r>
    <x v="1"/>
    <s v="Apple"/>
    <x v="4"/>
    <n v="1"/>
    <n v="1"/>
    <n v="80"/>
    <n v="22"/>
    <n v="0"/>
    <x v="1"/>
    <x v="1"/>
  </r>
  <r>
    <x v="1"/>
    <s v="Yogurt"/>
    <x v="1"/>
    <n v="1"/>
    <n v="3"/>
    <n v="150"/>
    <n v="20"/>
    <n v="1.5"/>
    <x v="1"/>
    <x v="1"/>
  </r>
  <r>
    <x v="1"/>
    <s v="Salmon"/>
    <x v="3"/>
    <n v="1"/>
    <n v="7"/>
    <n v="230"/>
    <n v="0"/>
    <n v="2.5"/>
    <x v="1"/>
    <x v="1"/>
  </r>
  <r>
    <x v="1"/>
    <s v="Rice"/>
    <x v="5"/>
    <n v="1"/>
    <n v="1.5"/>
    <n v="200"/>
    <n v="44"/>
    <n v="0.2"/>
    <x v="1"/>
    <x v="1"/>
  </r>
  <r>
    <x v="0"/>
    <s v="Lettuce"/>
    <x v="4"/>
    <n v="1"/>
    <n v="1.5"/>
    <n v="15"/>
    <n v="3"/>
    <n v="0"/>
    <x v="0"/>
    <x v="0"/>
  </r>
  <r>
    <x v="0"/>
    <s v="Bananas"/>
    <x v="4"/>
    <n v="1"/>
    <n v="1"/>
    <n v="100"/>
    <n v="27"/>
    <n v="0.3"/>
    <x v="1"/>
    <x v="0"/>
  </r>
  <r>
    <x v="0"/>
    <s v="Avocado"/>
    <x v="4"/>
    <n v="1"/>
    <n v="2.5"/>
    <n v="160"/>
    <n v="8"/>
    <n v="1.5"/>
    <x v="0"/>
    <x v="0"/>
  </r>
  <r>
    <x v="0"/>
    <s v="Ground Beef"/>
    <x v="3"/>
    <n v="1"/>
    <n v="6"/>
    <n v="250"/>
    <n v="0"/>
    <n v="10"/>
    <x v="1"/>
    <x v="0"/>
  </r>
  <r>
    <x v="0"/>
    <s v="Sweet Potato"/>
    <x v="4"/>
    <n v="1"/>
    <n v="2"/>
    <n v="120"/>
    <n v="28"/>
    <n v="0"/>
    <x v="1"/>
    <x v="0"/>
  </r>
  <r>
    <x v="0"/>
    <s v="Whole Wheat Bread"/>
    <x v="2"/>
    <n v="1"/>
    <n v="2.5"/>
    <n v="130"/>
    <n v="22"/>
    <n v="1"/>
    <x v="1"/>
    <x v="0"/>
  </r>
  <r>
    <x v="0"/>
    <s v="Broccoli"/>
    <x v="4"/>
    <n v="1"/>
    <n v="2"/>
    <n v="55"/>
    <n v="11"/>
    <n v="0.5"/>
    <x v="0"/>
    <x v="0"/>
  </r>
  <r>
    <x v="0"/>
    <s v="Tofu"/>
    <x v="3"/>
    <n v="1"/>
    <n v="3"/>
    <n v="150"/>
    <n v="3"/>
    <n v="1"/>
    <x v="0"/>
    <x v="0"/>
  </r>
  <r>
    <x v="0"/>
    <s v="Hummus"/>
    <x v="6"/>
    <n v="1"/>
    <n v="4"/>
    <n v="200"/>
    <n v="10"/>
    <n v="2"/>
    <x v="1"/>
    <x v="0"/>
  </r>
  <r>
    <x v="0"/>
    <s v="Peanut Butter"/>
    <x v="6"/>
    <n v="1"/>
    <n v="3.5"/>
    <n v="180"/>
    <n v="7"/>
    <n v="3"/>
    <x v="1"/>
    <x v="0"/>
  </r>
  <r>
    <x v="0"/>
    <s v="Orange"/>
    <x v="4"/>
    <n v="1"/>
    <n v="1.25"/>
    <n v="62"/>
    <n v="15"/>
    <n v="0"/>
    <x v="1"/>
    <x v="0"/>
  </r>
  <r>
    <x v="0"/>
    <s v="Pear"/>
    <x v="4"/>
    <n v="1"/>
    <n v="1.5"/>
    <n v="100"/>
    <n v="26"/>
    <n v="0"/>
    <x v="1"/>
    <x v="0"/>
  </r>
  <r>
    <x v="0"/>
    <s v="Carrot"/>
    <x v="4"/>
    <n v="1"/>
    <n v="0.75"/>
    <n v="30"/>
    <n v="7"/>
    <n v="0"/>
    <x v="0"/>
    <x v="0"/>
  </r>
  <r>
    <x v="0"/>
    <s v="Cucumber"/>
    <x v="4"/>
    <n v="1"/>
    <n v="1"/>
    <n v="16"/>
    <n v="4"/>
    <n v="0"/>
    <x v="0"/>
    <x v="0"/>
  </r>
  <r>
    <x v="0"/>
    <s v="Grapes"/>
    <x v="4"/>
    <n v="1"/>
    <n v="2"/>
    <n v="60"/>
    <n v="16"/>
    <n v="0.1"/>
    <x v="1"/>
    <x v="0"/>
  </r>
  <r>
    <x v="0"/>
    <s v="Tomato"/>
    <x v="4"/>
    <n v="1"/>
    <n v="1.5"/>
    <n v="22"/>
    <n v="5"/>
    <n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98C411-99AF-4351-9359-EE5172CF7B43}" name="PivotTable10"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H2:K6" firstHeaderRow="1" firstDataRow="2" firstDataCol="1"/>
  <pivotFields count="10">
    <pivotField numFmtId="14" showAll="0"/>
    <pivotField dataField="1" showAll="0"/>
    <pivotField showAll="0"/>
    <pivotField showAll="0"/>
    <pivotField showAll="0"/>
    <pivotField showAll="0"/>
    <pivotField showAll="0"/>
    <pivotField showAll="0"/>
    <pivotField axis="axisCol" showAll="0">
      <items count="3">
        <item x="0"/>
        <item x="1"/>
        <item t="default"/>
      </items>
    </pivotField>
    <pivotField axis="axisRow" showAll="0">
      <items count="3">
        <item x="1"/>
        <item x="0"/>
        <item t="default"/>
      </items>
    </pivotField>
  </pivotFields>
  <rowFields count="1">
    <field x="9"/>
  </rowFields>
  <rowItems count="3">
    <i>
      <x/>
    </i>
    <i>
      <x v="1"/>
    </i>
    <i t="grand">
      <x/>
    </i>
  </rowItems>
  <colFields count="1">
    <field x="8"/>
  </colFields>
  <colItems count="3">
    <i>
      <x/>
    </i>
    <i>
      <x v="1"/>
    </i>
    <i t="grand">
      <x/>
    </i>
  </colItems>
  <dataFields count="1">
    <dataField name="Count of Item" fld="1"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28DC2C-4DAC-42A6-8400-B1A0A140AD3B}"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E4:F7" firstHeaderRow="1" firstDataRow="1" firstDataCol="1"/>
  <pivotFields count="9">
    <pivotField numFmtId="14" showAll="0"/>
    <pivotField showAll="0"/>
    <pivotField showAll="0"/>
    <pivotField showAll="0"/>
    <pivotField dataField="1" showAll="0"/>
    <pivotField showAll="0"/>
    <pivotField showAll="0"/>
    <pivotField showAll="0"/>
    <pivotField axis="axisRow" showAll="0">
      <items count="3">
        <item x="0"/>
        <item x="1"/>
        <item t="default"/>
      </items>
    </pivotField>
  </pivotFields>
  <rowFields count="1">
    <field x="8"/>
  </rowFields>
  <rowItems count="3">
    <i>
      <x/>
    </i>
    <i>
      <x v="1"/>
    </i>
    <i t="grand">
      <x/>
    </i>
  </rowItems>
  <colItems count="1">
    <i/>
  </colItems>
  <dataFields count="1">
    <dataField name="Sum of Pric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88BA87-08A2-4BDE-B805-ADA428492922}"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11" firstHeaderRow="1" firstDataRow="1" firstDataCol="1" rowPageCount="1" colPageCount="1"/>
  <pivotFields count="9">
    <pivotField numFmtId="14" showAll="0"/>
    <pivotField showAll="0"/>
    <pivotField axis="axisRow" showAll="0">
      <items count="8">
        <item x="2"/>
        <item x="1"/>
        <item x="0"/>
        <item x="5"/>
        <item x="4"/>
        <item x="3"/>
        <item x="6"/>
        <item t="default"/>
      </items>
    </pivotField>
    <pivotField showAll="0"/>
    <pivotField dataField="1" showAll="0"/>
    <pivotField showAll="0"/>
    <pivotField showAll="0"/>
    <pivotField showAll="0"/>
    <pivotField axis="axisPage" multipleItemSelectionAllowed="1" showAll="0">
      <items count="3">
        <item x="0"/>
        <item x="1"/>
        <item t="default"/>
      </items>
    </pivotField>
  </pivotFields>
  <rowFields count="1">
    <field x="2"/>
  </rowFields>
  <rowItems count="8">
    <i>
      <x/>
    </i>
    <i>
      <x v="1"/>
    </i>
    <i>
      <x v="2"/>
    </i>
    <i>
      <x v="3"/>
    </i>
    <i>
      <x v="4"/>
    </i>
    <i>
      <x v="5"/>
    </i>
    <i>
      <x v="6"/>
    </i>
    <i t="grand">
      <x/>
    </i>
  </rowItems>
  <colItems count="1">
    <i/>
  </colItems>
  <pageFields count="1">
    <pageField fld="8" hier="-1"/>
  </pageFields>
  <dataFields count="1">
    <dataField name="Sum of Pric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C7B5B8-FAE2-4E9C-A41C-F24CAB8AE8B1}" name="PivotTable14"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24:B27" firstHeaderRow="1" firstDataRow="1" firstDataCol="1"/>
  <pivotFields count="10">
    <pivotField numFmtId="14" showAll="0"/>
    <pivotField showAll="0"/>
    <pivotField showAll="0"/>
    <pivotField showAll="0"/>
    <pivotField dataField="1" showAll="0"/>
    <pivotField showAll="0"/>
    <pivotField showAll="0"/>
    <pivotField showAll="0"/>
    <pivotField showAll="0"/>
    <pivotField axis="axisRow" showAll="0">
      <items count="3">
        <item x="1"/>
        <item x="0"/>
        <item t="default"/>
      </items>
    </pivotField>
  </pivotFields>
  <rowFields count="1">
    <field x="9"/>
  </rowFields>
  <rowItems count="3">
    <i>
      <x/>
    </i>
    <i>
      <x v="1"/>
    </i>
    <i t="grand">
      <x/>
    </i>
  </rowItems>
  <colItems count="1">
    <i/>
  </colItems>
  <dataFields count="1">
    <dataField name="Sum of Price"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4B83D9-E6C8-4D6C-B8FD-5E3B36950AF6}" name="PivotTable13"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J10:K18" firstHeaderRow="1" firstDataRow="1" firstDataCol="1"/>
  <pivotFields count="10">
    <pivotField numFmtId="14" showAll="0">
      <items count="3">
        <item x="1"/>
        <item x="0"/>
        <item t="default"/>
      </items>
    </pivotField>
    <pivotField showAll="0"/>
    <pivotField axis="axisRow" showAll="0">
      <items count="8">
        <item x="2"/>
        <item x="1"/>
        <item x="0"/>
        <item x="5"/>
        <item x="4"/>
        <item x="3"/>
        <item x="6"/>
        <item t="default"/>
      </items>
    </pivotField>
    <pivotField showAll="0"/>
    <pivotField dataField="1" showAll="0"/>
    <pivotField showAll="0"/>
    <pivotField showAll="0"/>
    <pivotField showAll="0"/>
    <pivotField showAll="0">
      <items count="3">
        <item x="0"/>
        <item x="1"/>
        <item t="default"/>
      </items>
    </pivotField>
    <pivotField showAll="0"/>
  </pivotFields>
  <rowFields count="1">
    <field x="2"/>
  </rowFields>
  <rowItems count="8">
    <i>
      <x/>
    </i>
    <i>
      <x v="1"/>
    </i>
    <i>
      <x v="2"/>
    </i>
    <i>
      <x v="3"/>
    </i>
    <i>
      <x v="4"/>
    </i>
    <i>
      <x v="5"/>
    </i>
    <i>
      <x v="6"/>
    </i>
    <i t="grand">
      <x/>
    </i>
  </rowItems>
  <colItems count="1">
    <i/>
  </colItems>
  <dataFields count="1">
    <dataField name="Sum of Price"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059D9A-7AF7-4749-8FE3-1162ADD2815F}" name="PivotTable12"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10:B13" firstHeaderRow="1" firstDataRow="1" firstDataCol="1"/>
  <pivotFields count="10">
    <pivotField numFmtId="14" showAll="0"/>
    <pivotField dataField="1" showAll="0"/>
    <pivotField showAll="0"/>
    <pivotField showAll="0"/>
    <pivotField showAll="0"/>
    <pivotField showAll="0"/>
    <pivotField showAll="0"/>
    <pivotField showAll="0"/>
    <pivotField axis="axisRow" showAll="0">
      <items count="3">
        <item x="0"/>
        <item x="1"/>
        <item t="default"/>
      </items>
    </pivotField>
    <pivotField showAll="0"/>
  </pivotFields>
  <rowFields count="1">
    <field x="8"/>
  </rowFields>
  <rowItems count="3">
    <i>
      <x/>
    </i>
    <i>
      <x v="1"/>
    </i>
    <i t="grand">
      <x/>
    </i>
  </rowItems>
  <colItems count="1">
    <i/>
  </colItems>
  <dataFields count="1">
    <dataField name="Count of Item" fld="1"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C359C1F-CE17-4013-9D7C-0E82925D92F8}" sourceName="Category">
  <pivotTables>
    <pivotTable tabId="4" name="PivotTable13"/>
  </pivotTables>
  <data>
    <tabular pivotCacheId="325802865">
      <items count="7">
        <i x="2" s="1"/>
        <i x="1" s="1"/>
        <i x="0" s="1"/>
        <i x="5" s="1"/>
        <i x="4" s="1"/>
        <i x="3"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lthy_Tag" xr10:uid="{7699DEFD-E95B-40F4-857C-B17AD5306197}" sourceName="Healthy Tag">
  <pivotTables>
    <pivotTable tabId="4" name="PivotTable13"/>
  </pivotTables>
  <data>
    <tabular pivotCacheId="32580286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ABCAE96-A68F-4E71-8E64-BDB51D9E02E0}" cache="Slicer_Category" caption="Category" rowHeight="257175"/>
  <slicer name="Healthy Tag" xr10:uid="{5C29AD73-6B48-4EEA-94E6-6AD4C4BB938C}" cache="Slicer_Healthy_Tag" caption="Healthy Tag"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F27A14-3F89-46BB-BB39-49EA20A6AFC2}" name="GroceryData" displayName="GroceryData" ref="A1:J28" totalsRowShown="0" headerRowDxfId="14" dataDxfId="13" tableBorderDxfId="12">
  <autoFilter ref="A1:J28" xr:uid="{C9F27A14-3F89-46BB-BB39-49EA20A6AFC2}"/>
  <tableColumns count="10">
    <tableColumn id="1" xr3:uid="{5D52FCA3-9162-427D-BE1F-AF0B0AA17B21}" name="Date" dataDxfId="11"/>
    <tableColumn id="2" xr3:uid="{BE0CE647-465C-4802-A6B4-6794A0B4492B}" name="Item" dataDxfId="10"/>
    <tableColumn id="3" xr3:uid="{FBDF7DF8-DF87-4B37-A626-A6E9F71DB6AA}" name="Category" dataDxfId="9"/>
    <tableColumn id="4" xr3:uid="{4C31A580-C88A-4BE3-9A6C-C278440AF2B7}" name="Quantity" dataDxfId="8"/>
    <tableColumn id="5" xr3:uid="{5869279B-37AA-4633-8D49-43581784608A}" name="Price" dataDxfId="7"/>
    <tableColumn id="6" xr3:uid="{1708F6E7-E4CF-4ADA-8A69-396D93A68670}" name="Calories" dataDxfId="6"/>
    <tableColumn id="7" xr3:uid="{0EE0BEF9-D8F6-4344-AA2D-4C16730042D6}" name="Carbs (g)" dataDxfId="5"/>
    <tableColumn id="8" xr3:uid="{CBCE636E-74CC-42DC-9A67-EB4BB034D185}" name="Saturated Fat (g)" dataDxfId="4"/>
    <tableColumn id="9" xr3:uid="{131598E4-7D39-488B-B712-ABF08C1FDF39}" name="Healthy Tag" dataDxfId="3">
      <calculatedColumnFormula>IF(AND(Grocery_Data!$G2&lt;15, Grocery_Data!$H2&lt;2), "Healthy", "Less Healthy")</calculatedColumnFormula>
    </tableColumn>
    <tableColumn id="10" xr3:uid="{4ED66D6A-961D-4981-BFCC-91E7430B2242}" name="Month" dataDxfId="2">
      <calculatedColumnFormula>TEXT(Grocery_Data!$A2,"mmmm")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AD18-91DB-4915-8230-E93041A930F7}">
  <dimension ref="A1:K13"/>
  <sheetViews>
    <sheetView workbookViewId="0">
      <selection activeCell="E14" sqref="E14"/>
    </sheetView>
  </sheetViews>
  <sheetFormatPr defaultRowHeight="15" x14ac:dyDescent="0.25"/>
  <cols>
    <col min="1" max="1" width="13.42578125" bestFit="1" customWidth="1"/>
    <col min="2" max="2" width="12.28515625" bestFit="1" customWidth="1"/>
    <col min="5" max="5" width="13.42578125" bestFit="1" customWidth="1"/>
    <col min="6" max="6" width="12.28515625" bestFit="1" customWidth="1"/>
    <col min="8" max="8" width="13.5703125" bestFit="1" customWidth="1"/>
    <col min="9" max="9" width="16.85546875" bestFit="1" customWidth="1"/>
    <col min="10" max="10" width="12.5703125" bestFit="1" customWidth="1"/>
    <col min="11" max="11" width="11.28515625" bestFit="1" customWidth="1"/>
  </cols>
  <sheetData>
    <row r="1" spans="1:11" x14ac:dyDescent="0.25">
      <c r="A1" s="3" t="s">
        <v>7</v>
      </c>
      <c r="B1" t="s">
        <v>50</v>
      </c>
      <c r="H1" s="11" t="s">
        <v>55</v>
      </c>
    </row>
    <row r="2" spans="1:11" x14ac:dyDescent="0.25">
      <c r="E2" s="11" t="s">
        <v>51</v>
      </c>
      <c r="H2" s="3" t="s">
        <v>49</v>
      </c>
      <c r="I2" s="3" t="s">
        <v>44</v>
      </c>
    </row>
    <row r="3" spans="1:11" x14ac:dyDescent="0.25">
      <c r="A3" s="3" t="s">
        <v>45</v>
      </c>
      <c r="B3" t="s">
        <v>43</v>
      </c>
      <c r="H3" s="3" t="s">
        <v>45</v>
      </c>
      <c r="I3" t="s">
        <v>46</v>
      </c>
      <c r="J3" t="s">
        <v>47</v>
      </c>
      <c r="K3" t="s">
        <v>48</v>
      </c>
    </row>
    <row r="4" spans="1:11" x14ac:dyDescent="0.25">
      <c r="A4" s="4" t="s">
        <v>13</v>
      </c>
      <c r="B4">
        <v>4.5</v>
      </c>
      <c r="E4" s="3" t="s">
        <v>45</v>
      </c>
      <c r="F4" t="s">
        <v>43</v>
      </c>
      <c r="H4" s="4" t="s">
        <v>53</v>
      </c>
      <c r="I4" s="12">
        <v>0.3</v>
      </c>
      <c r="J4" s="12">
        <v>0.7</v>
      </c>
      <c r="K4" s="12">
        <v>1</v>
      </c>
    </row>
    <row r="5" spans="1:11" x14ac:dyDescent="0.25">
      <c r="A5" s="4" t="s">
        <v>11</v>
      </c>
      <c r="B5">
        <v>10.5</v>
      </c>
      <c r="E5" s="4" t="s">
        <v>46</v>
      </c>
      <c r="F5">
        <v>23.25</v>
      </c>
      <c r="H5" s="4" t="s">
        <v>54</v>
      </c>
      <c r="I5" s="12">
        <v>0.47058823529411764</v>
      </c>
      <c r="J5" s="12">
        <v>0.52941176470588236</v>
      </c>
      <c r="K5" s="12">
        <v>1</v>
      </c>
    </row>
    <row r="6" spans="1:11" x14ac:dyDescent="0.25">
      <c r="A6" s="4" t="s">
        <v>9</v>
      </c>
      <c r="B6">
        <v>0.5</v>
      </c>
      <c r="E6" s="4" t="s">
        <v>47</v>
      </c>
      <c r="F6">
        <v>48.25</v>
      </c>
      <c r="H6" s="4" t="s">
        <v>48</v>
      </c>
      <c r="I6" s="12">
        <v>0.40740740740740738</v>
      </c>
      <c r="J6" s="12">
        <v>0.59259259259259256</v>
      </c>
      <c r="K6" s="12">
        <v>1</v>
      </c>
    </row>
    <row r="7" spans="1:11" x14ac:dyDescent="0.25">
      <c r="A7" s="4" t="s">
        <v>20</v>
      </c>
      <c r="B7">
        <v>7.5</v>
      </c>
      <c r="E7" s="4" t="s">
        <v>48</v>
      </c>
      <c r="F7">
        <v>71.5</v>
      </c>
    </row>
    <row r="8" spans="1:11" x14ac:dyDescent="0.25">
      <c r="A8" s="4" t="s">
        <v>18</v>
      </c>
      <c r="B8">
        <v>20</v>
      </c>
    </row>
    <row r="9" spans="1:11" x14ac:dyDescent="0.25">
      <c r="A9" s="4" t="s">
        <v>15</v>
      </c>
      <c r="B9">
        <v>21</v>
      </c>
    </row>
    <row r="10" spans="1:11" x14ac:dyDescent="0.25">
      <c r="A10" s="4" t="s">
        <v>34</v>
      </c>
      <c r="B10">
        <v>7.5</v>
      </c>
    </row>
    <row r="11" spans="1:11" x14ac:dyDescent="0.25">
      <c r="A11" s="4" t="s">
        <v>48</v>
      </c>
      <c r="B11">
        <v>71.5</v>
      </c>
    </row>
    <row r="13" spans="1:11" x14ac:dyDescent="0.25">
      <c r="A13" s="11"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E2DB4-45FC-4C8D-8A15-4C266A843FA4}">
  <dimension ref="A1:K28"/>
  <sheetViews>
    <sheetView topLeftCell="A11" workbookViewId="0">
      <selection activeCell="E2" sqref="E2:E28"/>
    </sheetView>
  </sheetViews>
  <sheetFormatPr defaultRowHeight="15" x14ac:dyDescent="0.25"/>
  <cols>
    <col min="2" max="2" width="14.28515625" customWidth="1"/>
    <col min="3" max="3" width="11.28515625" customWidth="1"/>
    <col min="4" max="4" width="10.85546875" customWidth="1"/>
    <col min="6" max="6" width="10.7109375" customWidth="1"/>
    <col min="7" max="7" width="18.28515625" customWidth="1"/>
    <col min="8" max="8" width="21" customWidth="1"/>
    <col min="9" max="10" width="19.140625" customWidth="1"/>
  </cols>
  <sheetData>
    <row r="1" spans="1:11" x14ac:dyDescent="0.25">
      <c r="A1" s="11" t="s">
        <v>0</v>
      </c>
      <c r="B1" s="11" t="s">
        <v>1</v>
      </c>
      <c r="C1" s="11" t="s">
        <v>2</v>
      </c>
      <c r="D1" s="11" t="s">
        <v>3</v>
      </c>
      <c r="E1" s="11" t="s">
        <v>4</v>
      </c>
      <c r="F1" s="11" t="s">
        <v>5</v>
      </c>
      <c r="G1" s="11" t="s">
        <v>42</v>
      </c>
      <c r="H1" s="11" t="s">
        <v>6</v>
      </c>
      <c r="I1" s="11" t="s">
        <v>7</v>
      </c>
      <c r="J1" s="11" t="s">
        <v>52</v>
      </c>
    </row>
    <row r="2" spans="1:11" x14ac:dyDescent="0.25">
      <c r="A2" s="5">
        <v>45778</v>
      </c>
      <c r="B2" s="6" t="s">
        <v>8</v>
      </c>
      <c r="C2" s="6" t="s">
        <v>9</v>
      </c>
      <c r="D2" s="6">
        <v>1</v>
      </c>
      <c r="E2" s="6">
        <v>0.5</v>
      </c>
      <c r="F2" s="6"/>
      <c r="G2" s="6"/>
      <c r="H2" s="6"/>
      <c r="I2" s="6" t="str">
        <f>IF(AND(Grocery_Data!$G2&lt;15, Grocery_Data!$H2&lt;2), "Healthy", "Less Healthy")</f>
        <v>Healthy</v>
      </c>
      <c r="J2" s="7" t="str">
        <f>TEXT(Grocery_Data!$A2,"mmmm")</f>
        <v>May</v>
      </c>
    </row>
    <row r="3" spans="1:11" x14ac:dyDescent="0.25">
      <c r="A3" s="8">
        <v>45777</v>
      </c>
      <c r="B3" s="1" t="s">
        <v>10</v>
      </c>
      <c r="C3" s="1" t="s">
        <v>11</v>
      </c>
      <c r="D3" s="1">
        <v>1</v>
      </c>
      <c r="E3" s="1">
        <v>3.5</v>
      </c>
      <c r="F3" s="1">
        <v>30</v>
      </c>
      <c r="G3" s="1">
        <v>2</v>
      </c>
      <c r="H3" s="1">
        <v>0.5</v>
      </c>
      <c r="I3" s="1" t="str">
        <f>IF(AND(Grocery_Data!$G3&lt;15, Grocery_Data!$H3&lt;2), "Healthy", "Less Healthy")</f>
        <v>Healthy</v>
      </c>
      <c r="J3" s="1" t="str">
        <f>TEXT(Grocery_Data!$A3,"mmmm")</f>
        <v>April</v>
      </c>
      <c r="K3" s="1"/>
    </row>
    <row r="4" spans="1:11" x14ac:dyDescent="0.25">
      <c r="A4" s="9">
        <v>45777</v>
      </c>
      <c r="B4" s="10" t="s">
        <v>12</v>
      </c>
      <c r="C4" s="10" t="s">
        <v>13</v>
      </c>
      <c r="D4" s="10">
        <v>1</v>
      </c>
      <c r="E4" s="10">
        <v>2</v>
      </c>
      <c r="F4" s="10">
        <v>150</v>
      </c>
      <c r="G4" s="10">
        <v>28</v>
      </c>
      <c r="H4" s="10">
        <v>1</v>
      </c>
      <c r="I4" s="10" t="str">
        <f>IF(AND(Grocery_Data!$G4&lt;15, Grocery_Data!$H4&lt;2), "Healthy", "Less Healthy")</f>
        <v>Less Healthy</v>
      </c>
      <c r="J4" s="10" t="str">
        <f>TEXT(Grocery_Data!$A4,"mmmm")</f>
        <v>April</v>
      </c>
      <c r="K4" s="1"/>
    </row>
    <row r="5" spans="1:11" x14ac:dyDescent="0.25">
      <c r="A5" s="8">
        <v>45777</v>
      </c>
      <c r="B5" s="1" t="s">
        <v>14</v>
      </c>
      <c r="C5" s="1" t="s">
        <v>15</v>
      </c>
      <c r="D5" s="1">
        <v>1</v>
      </c>
      <c r="E5" s="1">
        <v>5</v>
      </c>
      <c r="F5" s="1">
        <v>200</v>
      </c>
      <c r="G5" s="1">
        <v>0</v>
      </c>
      <c r="H5" s="1">
        <v>1.5</v>
      </c>
      <c r="I5" s="1" t="str">
        <f>IF(AND(Grocery_Data!$G5&lt;15, Grocery_Data!$H5&lt;2), "Healthy", "Less Healthy")</f>
        <v>Healthy</v>
      </c>
      <c r="J5" s="1" t="str">
        <f>TEXT(Grocery_Data!$A5,"mmmm")</f>
        <v>April</v>
      </c>
      <c r="K5" s="1"/>
    </row>
    <row r="6" spans="1:11" x14ac:dyDescent="0.25">
      <c r="A6" s="9">
        <v>45777</v>
      </c>
      <c r="B6" s="10" t="s">
        <v>16</v>
      </c>
      <c r="C6" s="10" t="s">
        <v>11</v>
      </c>
      <c r="D6" s="10">
        <v>1</v>
      </c>
      <c r="E6" s="10">
        <v>4</v>
      </c>
      <c r="F6" s="10">
        <v>110</v>
      </c>
      <c r="G6" s="10">
        <v>1</v>
      </c>
      <c r="H6" s="10">
        <v>3</v>
      </c>
      <c r="I6" s="2" t="str">
        <f>IF(AND(Grocery_Data!$G6&lt;15, Grocery_Data!$H6&lt;2), "Healthy", "Less Healthy")</f>
        <v>Less Healthy</v>
      </c>
      <c r="J6" s="10" t="str">
        <f>TEXT(Grocery_Data!$A6,"mmmm")</f>
        <v>April</v>
      </c>
    </row>
    <row r="7" spans="1:11" x14ac:dyDescent="0.25">
      <c r="A7" s="8">
        <v>45777</v>
      </c>
      <c r="B7" s="1" t="s">
        <v>17</v>
      </c>
      <c r="C7" s="1" t="s">
        <v>18</v>
      </c>
      <c r="D7" s="1">
        <v>1</v>
      </c>
      <c r="E7" s="1">
        <v>2</v>
      </c>
      <c r="F7" s="1">
        <v>10</v>
      </c>
      <c r="G7" s="1">
        <v>2</v>
      </c>
      <c r="H7" s="1">
        <v>0</v>
      </c>
      <c r="I7" s="1" t="str">
        <f>IF(AND(Grocery_Data!$G7&lt;15, Grocery_Data!$H7&lt;2), "Healthy", "Less Healthy")</f>
        <v>Healthy</v>
      </c>
      <c r="J7" s="1" t="str">
        <f>TEXT(Grocery_Data!$A7,"mmmm")</f>
        <v>April</v>
      </c>
      <c r="K7" s="1"/>
    </row>
    <row r="8" spans="1:11" x14ac:dyDescent="0.25">
      <c r="A8" s="9">
        <v>45777</v>
      </c>
      <c r="B8" s="10" t="s">
        <v>19</v>
      </c>
      <c r="C8" s="10" t="s">
        <v>20</v>
      </c>
      <c r="D8" s="10">
        <v>1</v>
      </c>
      <c r="E8" s="10">
        <v>6</v>
      </c>
      <c r="F8" s="10">
        <v>120</v>
      </c>
      <c r="G8" s="10">
        <v>0</v>
      </c>
      <c r="H8" s="10">
        <v>2</v>
      </c>
      <c r="I8" s="10" t="str">
        <f>IF(AND(Grocery_Data!$G8&lt;15, Grocery_Data!$H8&lt;2), "Healthy", "Less Healthy")</f>
        <v>Less Healthy</v>
      </c>
      <c r="J8" s="10" t="str">
        <f>TEXT(Grocery_Data!$A8,"mmmm")</f>
        <v>April</v>
      </c>
      <c r="K8" s="1"/>
    </row>
    <row r="9" spans="1:11" x14ac:dyDescent="0.25">
      <c r="A9" s="8">
        <v>45777</v>
      </c>
      <c r="B9" s="1" t="s">
        <v>21</v>
      </c>
      <c r="C9" s="1" t="s">
        <v>18</v>
      </c>
      <c r="D9" s="1">
        <v>1</v>
      </c>
      <c r="E9" s="1">
        <v>1</v>
      </c>
      <c r="F9" s="1">
        <v>80</v>
      </c>
      <c r="G9" s="1">
        <v>22</v>
      </c>
      <c r="H9" s="1">
        <v>0</v>
      </c>
      <c r="I9" s="1" t="str">
        <f>IF(AND(Grocery_Data!$G9&lt;15, Grocery_Data!$H9&lt;2), "Healthy", "Less Healthy")</f>
        <v>Less Healthy</v>
      </c>
      <c r="J9" s="1" t="str">
        <f>TEXT(Grocery_Data!$A9,"mmmm")</f>
        <v>April</v>
      </c>
      <c r="K9" s="1"/>
    </row>
    <row r="10" spans="1:11" x14ac:dyDescent="0.25">
      <c r="A10" s="9">
        <v>45777</v>
      </c>
      <c r="B10" s="10" t="s">
        <v>22</v>
      </c>
      <c r="C10" s="10" t="s">
        <v>11</v>
      </c>
      <c r="D10" s="10">
        <v>1</v>
      </c>
      <c r="E10" s="10">
        <v>3</v>
      </c>
      <c r="F10" s="10">
        <v>150</v>
      </c>
      <c r="G10" s="10">
        <v>20</v>
      </c>
      <c r="H10" s="10">
        <v>1.5</v>
      </c>
      <c r="I10" s="10" t="str">
        <f>IF(AND(Grocery_Data!$G10&lt;15, Grocery_Data!$H10&lt;2), "Healthy", "Less Healthy")</f>
        <v>Less Healthy</v>
      </c>
      <c r="J10" s="10" t="str">
        <f>TEXT(Grocery_Data!$A10,"mmmm")</f>
        <v>April</v>
      </c>
      <c r="K10" s="1"/>
    </row>
    <row r="11" spans="1:11" x14ac:dyDescent="0.25">
      <c r="A11" s="8">
        <v>45777</v>
      </c>
      <c r="B11" s="1" t="s">
        <v>23</v>
      </c>
      <c r="C11" s="1" t="s">
        <v>15</v>
      </c>
      <c r="D11" s="1">
        <v>1</v>
      </c>
      <c r="E11" s="1">
        <v>7</v>
      </c>
      <c r="F11" s="1">
        <v>230</v>
      </c>
      <c r="G11" s="1">
        <v>0</v>
      </c>
      <c r="H11" s="1">
        <v>2.5</v>
      </c>
      <c r="I11" s="1" t="str">
        <f>IF(AND(Grocery_Data!$G11&lt;15, Grocery_Data!$H11&lt;2), "Healthy", "Less Healthy")</f>
        <v>Less Healthy</v>
      </c>
      <c r="J11" s="1" t="str">
        <f>TEXT(Grocery_Data!$A11,"mmmm")</f>
        <v>April</v>
      </c>
      <c r="K11" s="1"/>
    </row>
    <row r="12" spans="1:11" x14ac:dyDescent="0.25">
      <c r="A12" s="9">
        <v>45777</v>
      </c>
      <c r="B12" s="10" t="s">
        <v>24</v>
      </c>
      <c r="C12" s="10" t="s">
        <v>20</v>
      </c>
      <c r="D12" s="10">
        <v>1</v>
      </c>
      <c r="E12" s="10">
        <v>1.5</v>
      </c>
      <c r="F12" s="10">
        <v>200</v>
      </c>
      <c r="G12" s="10">
        <v>44</v>
      </c>
      <c r="H12" s="10">
        <v>0.2</v>
      </c>
      <c r="I12" s="10" t="str">
        <f>IF(AND(Grocery_Data!$G12&lt;15, Grocery_Data!$H12&lt;2), "Healthy", "Less Healthy")</f>
        <v>Less Healthy</v>
      </c>
      <c r="J12" s="10" t="str">
        <f>TEXT(Grocery_Data!$A12,"mmmm")</f>
        <v>April</v>
      </c>
      <c r="K12" s="1"/>
    </row>
    <row r="13" spans="1:11" x14ac:dyDescent="0.25">
      <c r="A13" s="8">
        <v>45778</v>
      </c>
      <c r="B13" s="1" t="s">
        <v>25</v>
      </c>
      <c r="C13" s="1" t="s">
        <v>18</v>
      </c>
      <c r="D13" s="1">
        <v>1</v>
      </c>
      <c r="E13" s="1">
        <v>1.5</v>
      </c>
      <c r="F13" s="1">
        <v>15</v>
      </c>
      <c r="G13" s="1">
        <v>3</v>
      </c>
      <c r="H13" s="1">
        <v>0</v>
      </c>
      <c r="I13" s="1" t="str">
        <f>IF(AND(Grocery_Data!$G13&lt;15, Grocery_Data!$H13&lt;2), "Healthy", "Less Healthy")</f>
        <v>Healthy</v>
      </c>
      <c r="J13" s="1" t="str">
        <f>TEXT(Grocery_Data!$A13,"mmmm")</f>
        <v>May</v>
      </c>
      <c r="K13" s="1"/>
    </row>
    <row r="14" spans="1:11" x14ac:dyDescent="0.25">
      <c r="A14" s="9">
        <v>45778</v>
      </c>
      <c r="B14" s="10" t="s">
        <v>26</v>
      </c>
      <c r="C14" s="10" t="s">
        <v>18</v>
      </c>
      <c r="D14" s="10">
        <v>1</v>
      </c>
      <c r="E14" s="10">
        <v>1</v>
      </c>
      <c r="F14" s="10">
        <v>100</v>
      </c>
      <c r="G14" s="10">
        <v>27</v>
      </c>
      <c r="H14" s="10">
        <v>0.3</v>
      </c>
      <c r="I14" s="10" t="str">
        <f>IF(AND(Grocery_Data!$G14&lt;15, Grocery_Data!$H14&lt;2), "Healthy", "Less Healthy")</f>
        <v>Less Healthy</v>
      </c>
      <c r="J14" s="10" t="str">
        <f>TEXT(Grocery_Data!$A14,"mmmm")</f>
        <v>May</v>
      </c>
      <c r="K14" s="1"/>
    </row>
    <row r="15" spans="1:11" x14ac:dyDescent="0.25">
      <c r="A15" s="8">
        <v>45778</v>
      </c>
      <c r="B15" s="1" t="s">
        <v>27</v>
      </c>
      <c r="C15" s="1" t="s">
        <v>18</v>
      </c>
      <c r="D15" s="1">
        <v>1</v>
      </c>
      <c r="E15" s="1">
        <v>2.5</v>
      </c>
      <c r="F15" s="1">
        <v>160</v>
      </c>
      <c r="G15" s="1">
        <v>8</v>
      </c>
      <c r="H15" s="1">
        <v>1.5</v>
      </c>
      <c r="I15" s="1" t="str">
        <f>IF(AND(Grocery_Data!$G15&lt;15, Grocery_Data!$H15&lt;2), "Healthy", "Less Healthy")</f>
        <v>Healthy</v>
      </c>
      <c r="J15" s="1" t="str">
        <f>TEXT(Grocery_Data!$A15,"mmmm")</f>
        <v>May</v>
      </c>
      <c r="K15" s="1"/>
    </row>
    <row r="16" spans="1:11" x14ac:dyDescent="0.25">
      <c r="A16" s="9">
        <v>45778</v>
      </c>
      <c r="B16" s="10" t="s">
        <v>28</v>
      </c>
      <c r="C16" s="10" t="s">
        <v>15</v>
      </c>
      <c r="D16" s="10">
        <v>1</v>
      </c>
      <c r="E16" s="10">
        <v>6</v>
      </c>
      <c r="F16" s="10">
        <v>250</v>
      </c>
      <c r="G16" s="10">
        <v>0</v>
      </c>
      <c r="H16" s="10">
        <v>10</v>
      </c>
      <c r="I16" s="10" t="str">
        <f>IF(AND(Grocery_Data!$G16&lt;15, Grocery_Data!$H16&lt;2), "Healthy", "Less Healthy")</f>
        <v>Less Healthy</v>
      </c>
      <c r="J16" s="10" t="str">
        <f>TEXT(Grocery_Data!$A16,"mmmm")</f>
        <v>May</v>
      </c>
      <c r="K16" s="1"/>
    </row>
    <row r="17" spans="1:11" x14ac:dyDescent="0.25">
      <c r="A17" s="8">
        <v>45778</v>
      </c>
      <c r="B17" s="1" t="s">
        <v>29</v>
      </c>
      <c r="C17" s="1" t="s">
        <v>18</v>
      </c>
      <c r="D17" s="1">
        <v>1</v>
      </c>
      <c r="E17" s="1">
        <v>2</v>
      </c>
      <c r="F17" s="1">
        <v>120</v>
      </c>
      <c r="G17" s="1">
        <v>28</v>
      </c>
      <c r="H17" s="1">
        <v>0</v>
      </c>
      <c r="I17" s="1" t="str">
        <f>IF(AND(Grocery_Data!$G17&lt;15, Grocery_Data!$H17&lt;2), "Healthy", "Less Healthy")</f>
        <v>Less Healthy</v>
      </c>
      <c r="J17" s="1" t="str">
        <f>TEXT(Grocery_Data!$A17,"mmmm")</f>
        <v>May</v>
      </c>
      <c r="K17" s="1"/>
    </row>
    <row r="18" spans="1:11" ht="30" x14ac:dyDescent="0.25">
      <c r="A18" s="9">
        <v>45778</v>
      </c>
      <c r="B18" s="10" t="s">
        <v>30</v>
      </c>
      <c r="C18" s="10" t="s">
        <v>13</v>
      </c>
      <c r="D18" s="10">
        <v>1</v>
      </c>
      <c r="E18" s="10">
        <v>2.5</v>
      </c>
      <c r="F18" s="10">
        <v>130</v>
      </c>
      <c r="G18" s="10">
        <v>22</v>
      </c>
      <c r="H18" s="10">
        <v>1</v>
      </c>
      <c r="I18" s="10" t="str">
        <f>IF(AND(Grocery_Data!$G18&lt;15, Grocery_Data!$H18&lt;2), "Healthy", "Less Healthy")</f>
        <v>Less Healthy</v>
      </c>
      <c r="J18" s="10" t="str">
        <f>TEXT(Grocery_Data!$A18,"mmmm")</f>
        <v>May</v>
      </c>
      <c r="K18" s="1"/>
    </row>
    <row r="19" spans="1:11" x14ac:dyDescent="0.25">
      <c r="A19" s="8">
        <v>45778</v>
      </c>
      <c r="B19" s="1" t="s">
        <v>31</v>
      </c>
      <c r="C19" s="1" t="s">
        <v>18</v>
      </c>
      <c r="D19" s="1">
        <v>1</v>
      </c>
      <c r="E19" s="1">
        <v>2</v>
      </c>
      <c r="F19" s="1">
        <v>55</v>
      </c>
      <c r="G19" s="1">
        <v>11</v>
      </c>
      <c r="H19" s="1">
        <v>0.5</v>
      </c>
      <c r="I19" s="1" t="str">
        <f>IF(AND(Grocery_Data!$G19&lt;15, Grocery_Data!$H19&lt;2), "Healthy", "Less Healthy")</f>
        <v>Healthy</v>
      </c>
      <c r="J19" s="1" t="str">
        <f>TEXT(Grocery_Data!$A19,"mmmm")</f>
        <v>May</v>
      </c>
      <c r="K19" s="1"/>
    </row>
    <row r="20" spans="1:11" x14ac:dyDescent="0.25">
      <c r="A20" s="9">
        <v>45778</v>
      </c>
      <c r="B20" s="10" t="s">
        <v>32</v>
      </c>
      <c r="C20" s="10" t="s">
        <v>15</v>
      </c>
      <c r="D20" s="10">
        <v>1</v>
      </c>
      <c r="E20" s="10">
        <v>3</v>
      </c>
      <c r="F20" s="10">
        <v>150</v>
      </c>
      <c r="G20" s="10">
        <v>3</v>
      </c>
      <c r="H20" s="10">
        <v>1</v>
      </c>
      <c r="I20" s="10" t="str">
        <f>IF(AND(Grocery_Data!$G20&lt;15, Grocery_Data!$H20&lt;2), "Healthy", "Less Healthy")</f>
        <v>Healthy</v>
      </c>
      <c r="J20" s="10" t="str">
        <f>TEXT(Grocery_Data!$A20,"mmmm")</f>
        <v>May</v>
      </c>
      <c r="K20" s="1"/>
    </row>
    <row r="21" spans="1:11" x14ac:dyDescent="0.25">
      <c r="A21" s="8">
        <v>45778</v>
      </c>
      <c r="B21" s="1" t="s">
        <v>33</v>
      </c>
      <c r="C21" s="1" t="s">
        <v>34</v>
      </c>
      <c r="D21" s="1">
        <v>1</v>
      </c>
      <c r="E21" s="1">
        <v>4</v>
      </c>
      <c r="F21" s="1">
        <v>200</v>
      </c>
      <c r="G21" s="1">
        <v>10</v>
      </c>
      <c r="H21" s="1">
        <v>2</v>
      </c>
      <c r="I21" s="1" t="str">
        <f>IF(AND(Grocery_Data!$G21&lt;15, Grocery_Data!$H21&lt;2), "Healthy", "Less Healthy")</f>
        <v>Less Healthy</v>
      </c>
      <c r="J21" s="1" t="str">
        <f>TEXT(Grocery_Data!$A21,"mmmm")</f>
        <v>May</v>
      </c>
      <c r="K21" s="1"/>
    </row>
    <row r="22" spans="1:11" x14ac:dyDescent="0.25">
      <c r="A22" s="9">
        <v>45778</v>
      </c>
      <c r="B22" s="10" t="s">
        <v>35</v>
      </c>
      <c r="C22" s="10" t="s">
        <v>34</v>
      </c>
      <c r="D22" s="10">
        <v>1</v>
      </c>
      <c r="E22" s="10">
        <v>3.5</v>
      </c>
      <c r="F22" s="10">
        <v>180</v>
      </c>
      <c r="G22" s="10">
        <v>7</v>
      </c>
      <c r="H22" s="10">
        <v>3</v>
      </c>
      <c r="I22" s="2" t="str">
        <f>IF(AND(Grocery_Data!$G22&lt;15, Grocery_Data!$H22&lt;2), "Healthy", "Less Healthy")</f>
        <v>Less Healthy</v>
      </c>
      <c r="J22" s="10" t="str">
        <f>TEXT(Grocery_Data!$A22,"mmmm")</f>
        <v>May</v>
      </c>
    </row>
    <row r="23" spans="1:11" x14ac:dyDescent="0.25">
      <c r="A23" s="8">
        <v>45778</v>
      </c>
      <c r="B23" s="1" t="s">
        <v>36</v>
      </c>
      <c r="C23" s="1" t="s">
        <v>18</v>
      </c>
      <c r="D23" s="1">
        <v>1</v>
      </c>
      <c r="E23" s="1">
        <v>1.25</v>
      </c>
      <c r="F23" s="1">
        <v>62</v>
      </c>
      <c r="G23" s="1">
        <v>15</v>
      </c>
      <c r="H23" s="1">
        <v>0</v>
      </c>
      <c r="I23" s="1" t="str">
        <f>IF(AND(Grocery_Data!$G23&lt;15, Grocery_Data!$H23&lt;2), "Healthy", "Less Healthy")</f>
        <v>Less Healthy</v>
      </c>
      <c r="J23" s="1" t="str">
        <f>TEXT(Grocery_Data!$A23,"mmmm")</f>
        <v>May</v>
      </c>
      <c r="K23" s="1"/>
    </row>
    <row r="24" spans="1:11" x14ac:dyDescent="0.25">
      <c r="A24" s="9">
        <v>45778</v>
      </c>
      <c r="B24" s="10" t="s">
        <v>37</v>
      </c>
      <c r="C24" s="10" t="s">
        <v>18</v>
      </c>
      <c r="D24" s="10">
        <v>1</v>
      </c>
      <c r="E24" s="10">
        <v>1.5</v>
      </c>
      <c r="F24" s="10">
        <v>100</v>
      </c>
      <c r="G24" s="10">
        <v>26</v>
      </c>
      <c r="H24" s="10">
        <v>0</v>
      </c>
      <c r="I24" s="10" t="str">
        <f>IF(AND(Grocery_Data!$G24&lt;15, Grocery_Data!$H24&lt;2), "Healthy", "Less Healthy")</f>
        <v>Less Healthy</v>
      </c>
      <c r="J24" s="10" t="str">
        <f>TEXT(Grocery_Data!$A24,"mmmm")</f>
        <v>May</v>
      </c>
      <c r="K24" s="1"/>
    </row>
    <row r="25" spans="1:11" x14ac:dyDescent="0.25">
      <c r="A25" s="8">
        <v>45778</v>
      </c>
      <c r="B25" s="1" t="s">
        <v>38</v>
      </c>
      <c r="C25" s="1" t="s">
        <v>18</v>
      </c>
      <c r="D25" s="1">
        <v>1</v>
      </c>
      <c r="E25" s="1">
        <v>0.75</v>
      </c>
      <c r="F25" s="1">
        <v>30</v>
      </c>
      <c r="G25" s="1">
        <v>7</v>
      </c>
      <c r="H25" s="1">
        <v>0</v>
      </c>
      <c r="I25" s="1" t="str">
        <f>IF(AND(Grocery_Data!$G25&lt;15, Grocery_Data!$H25&lt;2), "Healthy", "Less Healthy")</f>
        <v>Healthy</v>
      </c>
      <c r="J25" s="1" t="str">
        <f>TEXT(Grocery_Data!$A25,"mmmm")</f>
        <v>May</v>
      </c>
      <c r="K25" s="1"/>
    </row>
    <row r="26" spans="1:11" x14ac:dyDescent="0.25">
      <c r="A26" s="9">
        <v>45778</v>
      </c>
      <c r="B26" s="10" t="s">
        <v>39</v>
      </c>
      <c r="C26" s="10" t="s">
        <v>18</v>
      </c>
      <c r="D26" s="10">
        <v>1</v>
      </c>
      <c r="E26" s="10">
        <v>1</v>
      </c>
      <c r="F26" s="10">
        <v>16</v>
      </c>
      <c r="G26" s="10">
        <v>4</v>
      </c>
      <c r="H26" s="10">
        <v>0</v>
      </c>
      <c r="I26" s="10" t="str">
        <f>IF(AND(Grocery_Data!$G26&lt;15, Grocery_Data!$H26&lt;2), "Healthy", "Less Healthy")</f>
        <v>Healthy</v>
      </c>
      <c r="J26" s="10" t="str">
        <f>TEXT(Grocery_Data!$A26,"mmmm")</f>
        <v>May</v>
      </c>
      <c r="K26" s="1"/>
    </row>
    <row r="27" spans="1:11" x14ac:dyDescent="0.25">
      <c r="A27" s="8">
        <v>45778</v>
      </c>
      <c r="B27" s="1" t="s">
        <v>40</v>
      </c>
      <c r="C27" s="1" t="s">
        <v>18</v>
      </c>
      <c r="D27" s="1">
        <v>1</v>
      </c>
      <c r="E27" s="1">
        <v>2</v>
      </c>
      <c r="F27" s="1">
        <v>60</v>
      </c>
      <c r="G27" s="1">
        <v>16</v>
      </c>
      <c r="H27" s="1">
        <v>0.1</v>
      </c>
      <c r="I27" s="1" t="str">
        <f>IF(AND(Grocery_Data!$G27&lt;15, Grocery_Data!$H27&lt;2), "Healthy", "Less Healthy")</f>
        <v>Less Healthy</v>
      </c>
      <c r="J27" s="1" t="str">
        <f>TEXT(Grocery_Data!$A27,"mmmm")</f>
        <v>May</v>
      </c>
      <c r="K27" s="1"/>
    </row>
    <row r="28" spans="1:11" x14ac:dyDescent="0.25">
      <c r="A28" s="9">
        <v>45778</v>
      </c>
      <c r="B28" s="10" t="s">
        <v>41</v>
      </c>
      <c r="C28" s="10" t="s">
        <v>18</v>
      </c>
      <c r="D28" s="10">
        <v>1</v>
      </c>
      <c r="E28" s="10">
        <v>1.5</v>
      </c>
      <c r="F28" s="10">
        <v>22</v>
      </c>
      <c r="G28" s="10">
        <v>5</v>
      </c>
      <c r="H28" s="10">
        <v>0</v>
      </c>
      <c r="I28" s="10" t="str">
        <f>IF(AND(Grocery_Data!$G28&lt;15, Grocery_Data!$H28&lt;2), "Healthy", "Less Healthy")</f>
        <v>Healthy</v>
      </c>
      <c r="J28" s="10" t="str">
        <f>TEXT(Grocery_Data!$A28,"mmmm")</f>
        <v>May</v>
      </c>
      <c r="K28" s="1"/>
    </row>
  </sheetData>
  <phoneticPr fontId="2" type="noConversion"/>
  <conditionalFormatting sqref="I1:K28 I29:J1048576">
    <cfRule type="containsText" dxfId="1" priority="1" operator="containsText" text="Less Healthy">
      <formula>NOT(ISERROR(SEARCH("Less Healthy",I1)))</formula>
    </cfRule>
    <cfRule type="containsText" dxfId="0" priority="2" operator="containsText" text="Healthy">
      <formula>NOT(ISERROR(SEARCH("Healthy",I1)))</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408AF-DD33-4CF7-8B87-5E7CB14314C9}">
  <dimension ref="A1:T27"/>
  <sheetViews>
    <sheetView tabSelected="1" workbookViewId="0">
      <selection activeCell="J6" sqref="J6"/>
    </sheetView>
  </sheetViews>
  <sheetFormatPr defaultRowHeight="15" x14ac:dyDescent="0.25"/>
  <cols>
    <col min="1" max="1" width="13.42578125" bestFit="1" customWidth="1"/>
    <col min="2" max="2" width="12.28515625" bestFit="1" customWidth="1"/>
    <col min="10" max="10" width="13.42578125" bestFit="1" customWidth="1"/>
    <col min="11" max="11" width="12.28515625" bestFit="1" customWidth="1"/>
  </cols>
  <sheetData>
    <row r="1" spans="1:20" ht="23.25" x14ac:dyDescent="0.35">
      <c r="A1" s="14" t="s">
        <v>57</v>
      </c>
      <c r="B1" s="14"/>
      <c r="C1" s="14"/>
      <c r="D1" s="14"/>
      <c r="E1" s="14"/>
      <c r="F1" s="14"/>
      <c r="G1" s="14"/>
      <c r="H1" s="14"/>
      <c r="I1" s="14"/>
      <c r="J1" s="14"/>
      <c r="K1" s="14"/>
      <c r="L1" s="14"/>
      <c r="M1" s="14"/>
      <c r="N1" s="14"/>
      <c r="O1" s="14"/>
      <c r="P1" s="14"/>
      <c r="Q1" s="14"/>
      <c r="R1" s="14"/>
      <c r="S1" s="14"/>
      <c r="T1" s="14"/>
    </row>
    <row r="3" spans="1:20" x14ac:dyDescent="0.25">
      <c r="A3" s="48" t="s">
        <v>58</v>
      </c>
      <c r="B3" s="49"/>
      <c r="C3" s="49"/>
      <c r="D3" s="50"/>
      <c r="E3" s="54" t="s">
        <v>60</v>
      </c>
      <c r="F3" s="55"/>
      <c r="G3" s="55"/>
      <c r="H3" s="56"/>
      <c r="I3" s="27" t="s">
        <v>61</v>
      </c>
      <c r="J3" s="28"/>
      <c r="K3" s="28"/>
      <c r="L3" s="29"/>
      <c r="M3" s="36" t="s">
        <v>62</v>
      </c>
      <c r="N3" s="37"/>
      <c r="O3" s="37"/>
      <c r="P3" s="38"/>
      <c r="Q3" s="15" t="s">
        <v>63</v>
      </c>
      <c r="R3" s="16"/>
      <c r="S3" s="16"/>
      <c r="T3" s="17"/>
    </row>
    <row r="4" spans="1:20" ht="18.75" x14ac:dyDescent="0.3">
      <c r="A4" s="45">
        <f>COUNTA(GroceryData[Item])</f>
        <v>27</v>
      </c>
      <c r="B4" s="46"/>
      <c r="C4" s="46"/>
      <c r="D4" s="47"/>
      <c r="E4" s="57">
        <f>COUNTIF(GroceryData[Healthy Tag], "Healthy") / COUNTA(GroceryData[Healthy Tag])</f>
        <v>0.40740740740740738</v>
      </c>
      <c r="F4" s="58"/>
      <c r="G4" s="58"/>
      <c r="H4" s="59"/>
      <c r="I4" s="30">
        <f>SUM(GroceryData[Price])</f>
        <v>71.5</v>
      </c>
      <c r="J4" s="31"/>
      <c r="K4" s="31"/>
      <c r="L4" s="32"/>
      <c r="M4" s="39">
        <f>AVERAGE(GroceryData[Carbs (g)])</f>
        <v>11.961538461538462</v>
      </c>
      <c r="N4" s="40"/>
      <c r="O4" s="40"/>
      <c r="P4" s="41"/>
      <c r="Q4" s="18">
        <f>AVERAGE(GroceryData[Saturated Fat (g)])</f>
        <v>1.2153846153846155</v>
      </c>
      <c r="R4" s="19"/>
      <c r="S4" s="19"/>
      <c r="T4" s="20"/>
    </row>
    <row r="5" spans="1:20" x14ac:dyDescent="0.25">
      <c r="A5" s="51" t="s">
        <v>59</v>
      </c>
      <c r="B5" s="52"/>
      <c r="C5" s="52"/>
      <c r="D5" s="53"/>
      <c r="E5" s="24" t="s">
        <v>59</v>
      </c>
      <c r="F5" s="25"/>
      <c r="G5" s="25"/>
      <c r="H5" s="26"/>
      <c r="I5" s="33" t="s">
        <v>59</v>
      </c>
      <c r="J5" s="34"/>
      <c r="K5" s="34"/>
      <c r="L5" s="35"/>
      <c r="M5" s="42" t="s">
        <v>59</v>
      </c>
      <c r="N5" s="43"/>
      <c r="O5" s="43"/>
      <c r="P5" s="44"/>
      <c r="Q5" s="21" t="s">
        <v>63</v>
      </c>
      <c r="R5" s="22"/>
      <c r="S5" s="22"/>
      <c r="T5" s="23"/>
    </row>
    <row r="8" spans="1:20" x14ac:dyDescent="0.25">
      <c r="A8" s="13" t="s">
        <v>64</v>
      </c>
      <c r="B8" s="13"/>
      <c r="C8" s="13"/>
      <c r="D8" s="13"/>
      <c r="E8" s="13"/>
      <c r="F8" s="13"/>
      <c r="G8" s="13"/>
      <c r="H8" s="13"/>
      <c r="I8" s="13"/>
      <c r="J8" s="13" t="s">
        <v>65</v>
      </c>
      <c r="K8" s="13"/>
      <c r="L8" s="13"/>
      <c r="M8" s="13"/>
      <c r="N8" s="13"/>
      <c r="O8" s="13"/>
      <c r="P8" s="13"/>
      <c r="Q8" s="13"/>
      <c r="R8" s="13"/>
    </row>
    <row r="10" spans="1:20" x14ac:dyDescent="0.25">
      <c r="A10" s="3" t="s">
        <v>45</v>
      </c>
      <c r="B10" t="s">
        <v>49</v>
      </c>
      <c r="J10" s="3" t="s">
        <v>45</v>
      </c>
      <c r="K10" t="s">
        <v>43</v>
      </c>
    </row>
    <row r="11" spans="1:20" x14ac:dyDescent="0.25">
      <c r="A11" s="4" t="s">
        <v>46</v>
      </c>
      <c r="B11">
        <v>11</v>
      </c>
      <c r="J11" s="4" t="s">
        <v>13</v>
      </c>
      <c r="K11">
        <v>4.5</v>
      </c>
    </row>
    <row r="12" spans="1:20" x14ac:dyDescent="0.25">
      <c r="A12" s="4" t="s">
        <v>47</v>
      </c>
      <c r="B12">
        <v>16</v>
      </c>
      <c r="J12" s="4" t="s">
        <v>11</v>
      </c>
      <c r="K12">
        <v>10.5</v>
      </c>
    </row>
    <row r="13" spans="1:20" x14ac:dyDescent="0.25">
      <c r="A13" s="4" t="s">
        <v>48</v>
      </c>
      <c r="B13">
        <v>27</v>
      </c>
      <c r="J13" s="4" t="s">
        <v>9</v>
      </c>
      <c r="K13">
        <v>0.5</v>
      </c>
    </row>
    <row r="14" spans="1:20" x14ac:dyDescent="0.25">
      <c r="J14" s="4" t="s">
        <v>20</v>
      </c>
      <c r="K14">
        <v>7.5</v>
      </c>
    </row>
    <row r="15" spans="1:20" x14ac:dyDescent="0.25">
      <c r="J15" s="4" t="s">
        <v>18</v>
      </c>
      <c r="K15">
        <v>20</v>
      </c>
    </row>
    <row r="16" spans="1:20" x14ac:dyDescent="0.25">
      <c r="J16" s="4" t="s">
        <v>15</v>
      </c>
      <c r="K16">
        <v>21</v>
      </c>
    </row>
    <row r="17" spans="1:11" x14ac:dyDescent="0.25">
      <c r="J17" s="4" t="s">
        <v>34</v>
      </c>
      <c r="K17">
        <v>7.5</v>
      </c>
    </row>
    <row r="18" spans="1:11" x14ac:dyDescent="0.25">
      <c r="J18" s="4" t="s">
        <v>48</v>
      </c>
      <c r="K18">
        <v>71.5</v>
      </c>
    </row>
    <row r="22" spans="1:11" x14ac:dyDescent="0.25">
      <c r="A22" s="13" t="s">
        <v>66</v>
      </c>
      <c r="B22" s="13"/>
      <c r="C22" s="13"/>
      <c r="D22" s="13"/>
      <c r="E22" s="13"/>
      <c r="F22" s="13"/>
      <c r="G22" s="13"/>
      <c r="H22" s="13"/>
      <c r="I22" s="13"/>
    </row>
    <row r="24" spans="1:11" x14ac:dyDescent="0.25">
      <c r="A24" s="3" t="s">
        <v>45</v>
      </c>
      <c r="B24" t="s">
        <v>43</v>
      </c>
    </row>
    <row r="25" spans="1:11" x14ac:dyDescent="0.25">
      <c r="A25" s="4" t="s">
        <v>53</v>
      </c>
      <c r="B25">
        <v>35</v>
      </c>
    </row>
    <row r="26" spans="1:11" x14ac:dyDescent="0.25">
      <c r="A26" s="4" t="s">
        <v>54</v>
      </c>
      <c r="B26">
        <v>36.5</v>
      </c>
    </row>
    <row r="27" spans="1:11" x14ac:dyDescent="0.25">
      <c r="A27" s="4" t="s">
        <v>48</v>
      </c>
      <c r="B27">
        <v>71.5</v>
      </c>
    </row>
  </sheetData>
  <mergeCells count="19">
    <mergeCell ref="A5:D5"/>
    <mergeCell ref="E3:H3"/>
    <mergeCell ref="E4:H4"/>
    <mergeCell ref="A22:I22"/>
    <mergeCell ref="A1:T1"/>
    <mergeCell ref="Q3:T3"/>
    <mergeCell ref="Q4:T4"/>
    <mergeCell ref="Q5:T5"/>
    <mergeCell ref="J8:R8"/>
    <mergeCell ref="A8:I8"/>
    <mergeCell ref="E5:H5"/>
    <mergeCell ref="I3:L3"/>
    <mergeCell ref="I4:L4"/>
    <mergeCell ref="I5:L5"/>
    <mergeCell ref="M3:P3"/>
    <mergeCell ref="M4:P4"/>
    <mergeCell ref="M5:P5"/>
    <mergeCell ref="A4:D4"/>
    <mergeCell ref="A3:D3"/>
  </mergeCells>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Insights</vt:lpstr>
      <vt:lpstr>Grocery_Data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Prerana Verma</dc:creator>
  <cp:lastModifiedBy>Prerana Verma</cp:lastModifiedBy>
  <dcterms:created xsi:type="dcterms:W3CDTF">2025-05-01T17:59:17Z</dcterms:created>
  <dcterms:modified xsi:type="dcterms:W3CDTF">2025-05-05T23:07:07Z</dcterms:modified>
</cp:coreProperties>
</file>