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82c423cbb5539/"/>
    </mc:Choice>
  </mc:AlternateContent>
  <xr:revisionPtr revIDLastSave="0" documentId="8_{4D199002-FAB3-49B1-9108-9BD64AEC18A4}" xr6:coauthVersionLast="47" xr6:coauthVersionMax="47" xr10:uidLastSave="{00000000-0000-0000-0000-000000000000}"/>
  <bookViews>
    <workbookView xWindow="-108" yWindow="-108" windowWidth="23256" windowHeight="12456" xr2:uid="{E23E8143-82EE-4631-95E7-488C00FD2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0" i="1" l="1"/>
  <c r="I494" i="1"/>
  <c r="I424" i="1"/>
  <c r="I395" i="1"/>
  <c r="I393" i="1"/>
  <c r="I391" i="1"/>
  <c r="I356" i="1" l="1"/>
  <c r="I323" i="1"/>
  <c r="I289" i="1"/>
  <c r="I254" i="1"/>
  <c r="I221" i="1"/>
  <c r="I188" i="1"/>
  <c r="I152" i="1"/>
  <c r="I117" i="1"/>
  <c r="I83" i="1"/>
  <c r="I46" i="1"/>
  <c r="I13" i="1"/>
</calcChain>
</file>

<file path=xl/sharedStrings.xml><?xml version="1.0" encoding="utf-8"?>
<sst xmlns="http://schemas.openxmlformats.org/spreadsheetml/2006/main" count="470" uniqueCount="30">
  <si>
    <t>15 Use Cases of Sumif in Excel By Prince</t>
  </si>
  <si>
    <t>Sales Data :</t>
  </si>
  <si>
    <t>si</t>
  </si>
  <si>
    <t>Date</t>
  </si>
  <si>
    <t>Item_category</t>
  </si>
  <si>
    <t>Sales</t>
  </si>
  <si>
    <t>Find the Total sale which sales is greater than 5000 ?</t>
  </si>
  <si>
    <t>Mouse</t>
  </si>
  <si>
    <t>keyword</t>
  </si>
  <si>
    <t>monitor</t>
  </si>
  <si>
    <t>Answer =&gt; expected =  59338</t>
  </si>
  <si>
    <t>usb port</t>
  </si>
  <si>
    <t>Head phone</t>
  </si>
  <si>
    <t>stylish</t>
  </si>
  <si>
    <t>Find the sum of sales which sales is not equal to 3000 ?</t>
  </si>
  <si>
    <t xml:space="preserve">Answer =&gt; </t>
  </si>
  <si>
    <t>Find the total sales of Mouse ??</t>
  </si>
  <si>
    <t>Find the total sales excluding the Mouse ??</t>
  </si>
  <si>
    <t>find the Total sales of items that Ending with  "e"</t>
  </si>
  <si>
    <t>Find the total sales of items Beginning with  "M" ?</t>
  </si>
  <si>
    <t>Find the total sales of itmes that containing word  "OR"  ?</t>
  </si>
  <si>
    <t>Find the Total sum of items with  7 charctor of length  ??</t>
  </si>
  <si>
    <t>Find the total sum of items with 7 character and ends with  "D"  ?</t>
  </si>
  <si>
    <t>Find the total sales of items  with 5 character and start with  "M" ?</t>
  </si>
  <si>
    <t>Find the total sales that don't have items category ??</t>
  </si>
  <si>
    <t>Find the total sales that have Category ?</t>
  </si>
  <si>
    <t>Find the sales on  " 08-jan-2023 "  ??</t>
  </si>
  <si>
    <t>Find the total sales before the  "10 - jan - 2023"  ??</t>
  </si>
  <si>
    <t>Find the total sales After  the  "10 - jan - 2023"  ??</t>
  </si>
  <si>
    <t xml:space="preserve">Thank You!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</si>
</sst>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Arial Rounded MT Bold"/>
      <family val="2"/>
    </font>
    <font>
      <b/>
      <sz val="22"/>
      <color theme="1"/>
      <name val="Arial Narrow"/>
      <family val="2"/>
    </font>
    <font>
      <b/>
      <sz val="11"/>
      <color theme="1"/>
      <name val="Century"/>
      <family val="1"/>
    </font>
    <font>
      <b/>
      <sz val="16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Arial Narrow"/>
      <family val="2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sz val="3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33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 applyAlignment="1">
      <alignment horizontal="center"/>
    </xf>
    <xf numFmtId="0" fontId="1" fillId="4" borderId="0" xfId="0" applyFont="1" applyFill="1"/>
    <xf numFmtId="0" fontId="5" fillId="4" borderId="0" xfId="0" applyFont="1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7" fillId="0" borderId="2" xfId="0" applyFont="1" applyBorder="1"/>
    <xf numFmtId="0" fontId="0" fillId="0" borderId="3" xfId="0" applyBorder="1"/>
    <xf numFmtId="0" fontId="8" fillId="6" borderId="0" xfId="0" applyFont="1" applyFill="1"/>
    <xf numFmtId="0" fontId="8" fillId="7" borderId="0" xfId="0" applyFont="1" applyFill="1"/>
    <xf numFmtId="0" fontId="6" fillId="8" borderId="0" xfId="0" applyFont="1" applyFill="1"/>
    <xf numFmtId="0" fontId="9" fillId="0" borderId="0" xfId="0" applyFont="1"/>
    <xf numFmtId="0" fontId="0" fillId="8" borderId="0" xfId="0" applyFill="1"/>
    <xf numFmtId="0" fontId="0" fillId="2" borderId="0" xfId="0" applyFill="1"/>
    <xf numFmtId="0" fontId="10" fillId="8" borderId="0" xfId="0" applyFont="1" applyFill="1"/>
    <xf numFmtId="0" fontId="11" fillId="8" borderId="0" xfId="0" applyFont="1" applyFill="1"/>
    <xf numFmtId="0" fontId="12" fillId="8" borderId="0" xfId="0" applyFont="1" applyFill="1"/>
    <xf numFmtId="0" fontId="2" fillId="0" borderId="0" xfId="0" applyFont="1" applyAlignment="1">
      <alignment horizontal="center" vertical="center"/>
    </xf>
    <xf numFmtId="0" fontId="13" fillId="8" borderId="0" xfId="0" applyFont="1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FB9C-CECC-48C2-9E72-582D05A7930A}">
  <dimension ref="A2:R526"/>
  <sheetViews>
    <sheetView tabSelected="1" topLeftCell="A502" zoomScale="91" workbookViewId="0">
      <selection activeCell="C519" sqref="C519:G526"/>
    </sheetView>
  </sheetViews>
  <sheetFormatPr defaultRowHeight="14.4" x14ac:dyDescent="0.3"/>
  <cols>
    <col min="5" max="5" width="11.5546875" bestFit="1" customWidth="1"/>
    <col min="6" max="6" width="15.77734375" bestFit="1" customWidth="1"/>
    <col min="7" max="7" width="6.44140625" bestFit="1" customWidth="1"/>
    <col min="9" max="9" width="73" bestFit="1" customWidth="1"/>
  </cols>
  <sheetData>
    <row r="2" spans="2:11" x14ac:dyDescent="0.3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</row>
    <row r="3" spans="2:11" x14ac:dyDescent="0.3">
      <c r="B3" s="26"/>
      <c r="C3" s="26"/>
      <c r="D3" s="26"/>
      <c r="E3" s="26"/>
      <c r="F3" s="26"/>
      <c r="G3" s="26"/>
      <c r="H3" s="26"/>
      <c r="I3" s="26"/>
      <c r="J3" s="26"/>
      <c r="K3" s="26"/>
    </row>
    <row r="5" spans="2:11" x14ac:dyDescent="0.3">
      <c r="E5" s="24" t="s">
        <v>1</v>
      </c>
      <c r="F5" s="25"/>
      <c r="G5" s="25"/>
      <c r="H5" s="1"/>
    </row>
    <row r="6" spans="2:11" x14ac:dyDescent="0.3">
      <c r="E6" s="25"/>
      <c r="F6" s="25"/>
      <c r="G6" s="25"/>
      <c r="H6" s="1"/>
    </row>
    <row r="8" spans="2:11" x14ac:dyDescent="0.3">
      <c r="D8" s="2" t="s">
        <v>2</v>
      </c>
      <c r="E8" s="3" t="s">
        <v>3</v>
      </c>
      <c r="F8" s="3" t="s">
        <v>4</v>
      </c>
      <c r="G8" s="3" t="s">
        <v>5</v>
      </c>
      <c r="H8" s="3"/>
      <c r="I8" s="27" t="s">
        <v>6</v>
      </c>
    </row>
    <row r="9" spans="2:11" x14ac:dyDescent="0.3">
      <c r="D9" s="4">
        <v>1</v>
      </c>
      <c r="E9" s="5">
        <v>44927</v>
      </c>
      <c r="F9" s="6" t="s">
        <v>7</v>
      </c>
      <c r="G9">
        <v>6160</v>
      </c>
      <c r="I9" s="27"/>
    </row>
    <row r="10" spans="2:11" x14ac:dyDescent="0.3">
      <c r="D10" s="4">
        <v>2</v>
      </c>
      <c r="E10" s="5">
        <v>44928</v>
      </c>
      <c r="F10" s="6" t="s">
        <v>8</v>
      </c>
      <c r="G10">
        <v>1534</v>
      </c>
      <c r="I10" s="7"/>
    </row>
    <row r="11" spans="2:11" ht="18" x14ac:dyDescent="0.35">
      <c r="D11" s="4">
        <v>3</v>
      </c>
      <c r="E11" s="5">
        <v>44929</v>
      </c>
      <c r="F11" s="6" t="s">
        <v>9</v>
      </c>
      <c r="G11">
        <v>3937</v>
      </c>
      <c r="I11" s="8" t="s">
        <v>10</v>
      </c>
    </row>
    <row r="12" spans="2:11" x14ac:dyDescent="0.3">
      <c r="D12" s="4">
        <v>4</v>
      </c>
      <c r="E12" s="5">
        <v>44930</v>
      </c>
      <c r="F12" s="6" t="s">
        <v>11</v>
      </c>
      <c r="G12">
        <v>4621</v>
      </c>
      <c r="I12" s="9"/>
    </row>
    <row r="13" spans="2:11" x14ac:dyDescent="0.3">
      <c r="D13" s="4">
        <v>5</v>
      </c>
      <c r="E13" s="5">
        <v>44931</v>
      </c>
      <c r="F13" s="6" t="s">
        <v>12</v>
      </c>
      <c r="G13">
        <v>5661</v>
      </c>
      <c r="I13">
        <f>SUMIF(G9:G33,"&gt;5000",G9:G33)</f>
        <v>59338</v>
      </c>
    </row>
    <row r="14" spans="2:11" x14ac:dyDescent="0.3">
      <c r="D14" s="4">
        <v>6</v>
      </c>
      <c r="E14" s="5">
        <v>44932</v>
      </c>
      <c r="F14" s="6" t="s">
        <v>13</v>
      </c>
      <c r="G14">
        <v>2984</v>
      </c>
    </row>
    <row r="15" spans="2:11" x14ac:dyDescent="0.3">
      <c r="D15" s="4">
        <v>7</v>
      </c>
      <c r="E15" s="5">
        <v>44933</v>
      </c>
      <c r="F15" s="6" t="s">
        <v>7</v>
      </c>
      <c r="G15">
        <v>2948</v>
      </c>
    </row>
    <row r="16" spans="2:11" x14ac:dyDescent="0.3">
      <c r="D16" s="4">
        <v>8</v>
      </c>
      <c r="E16" s="5">
        <v>44934</v>
      </c>
      <c r="F16" s="6" t="s">
        <v>8</v>
      </c>
      <c r="G16">
        <v>5119</v>
      </c>
    </row>
    <row r="17" spans="4:7" x14ac:dyDescent="0.3">
      <c r="D17" s="4">
        <v>9</v>
      </c>
      <c r="E17" s="5">
        <v>44935</v>
      </c>
      <c r="F17" s="6" t="s">
        <v>9</v>
      </c>
      <c r="G17">
        <v>6046</v>
      </c>
    </row>
    <row r="18" spans="4:7" x14ac:dyDescent="0.3">
      <c r="D18" s="4">
        <v>10</v>
      </c>
      <c r="E18" s="5">
        <v>44936</v>
      </c>
      <c r="F18" s="6" t="s">
        <v>11</v>
      </c>
      <c r="G18">
        <v>4912</v>
      </c>
    </row>
    <row r="19" spans="4:7" x14ac:dyDescent="0.3">
      <c r="D19" s="4">
        <v>11</v>
      </c>
      <c r="E19" s="5">
        <v>44937</v>
      </c>
      <c r="F19" s="6" t="s">
        <v>12</v>
      </c>
      <c r="G19">
        <v>4018</v>
      </c>
    </row>
    <row r="20" spans="4:7" x14ac:dyDescent="0.3">
      <c r="D20" s="4">
        <v>12</v>
      </c>
      <c r="E20" s="5">
        <v>44938</v>
      </c>
      <c r="F20" s="6" t="s">
        <v>13</v>
      </c>
      <c r="G20">
        <v>5360</v>
      </c>
    </row>
    <row r="21" spans="4:7" x14ac:dyDescent="0.3">
      <c r="D21" s="4">
        <v>13</v>
      </c>
      <c r="E21" s="5">
        <v>44939</v>
      </c>
      <c r="F21" s="6" t="s">
        <v>7</v>
      </c>
      <c r="G21">
        <v>2987</v>
      </c>
    </row>
    <row r="22" spans="4:7" x14ac:dyDescent="0.3">
      <c r="D22" s="4">
        <v>14</v>
      </c>
      <c r="E22" s="5">
        <v>44940</v>
      </c>
      <c r="F22" s="6" t="s">
        <v>8</v>
      </c>
      <c r="G22">
        <v>2086</v>
      </c>
    </row>
    <row r="23" spans="4:7" x14ac:dyDescent="0.3">
      <c r="D23" s="4">
        <v>15</v>
      </c>
      <c r="E23" s="5">
        <v>44941</v>
      </c>
      <c r="F23" s="6" t="s">
        <v>9</v>
      </c>
      <c r="G23">
        <v>3689</v>
      </c>
    </row>
    <row r="24" spans="4:7" x14ac:dyDescent="0.3">
      <c r="D24" s="4">
        <v>16</v>
      </c>
      <c r="E24" s="5">
        <v>44942</v>
      </c>
      <c r="F24" s="6" t="s">
        <v>11</v>
      </c>
      <c r="G24">
        <v>4750</v>
      </c>
    </row>
    <row r="25" spans="4:7" x14ac:dyDescent="0.3">
      <c r="D25" s="4">
        <v>17</v>
      </c>
      <c r="E25" s="5">
        <v>44943</v>
      </c>
      <c r="F25" s="6" t="s">
        <v>12</v>
      </c>
      <c r="G25">
        <v>5851</v>
      </c>
    </row>
    <row r="26" spans="4:7" x14ac:dyDescent="0.3">
      <c r="D26" s="4">
        <v>18</v>
      </c>
      <c r="E26" s="5">
        <v>44944</v>
      </c>
      <c r="F26" s="6" t="s">
        <v>13</v>
      </c>
      <c r="G26">
        <v>4443</v>
      </c>
    </row>
    <row r="27" spans="4:7" x14ac:dyDescent="0.3">
      <c r="D27" s="4">
        <v>19</v>
      </c>
      <c r="E27" s="5">
        <v>44945</v>
      </c>
      <c r="F27" s="6" t="s">
        <v>7</v>
      </c>
      <c r="G27">
        <v>5190</v>
      </c>
    </row>
    <row r="28" spans="4:7" x14ac:dyDescent="0.3">
      <c r="D28" s="4">
        <v>20</v>
      </c>
      <c r="E28" s="5">
        <v>44946</v>
      </c>
      <c r="F28" s="6" t="s">
        <v>8</v>
      </c>
      <c r="G28">
        <v>2227</v>
      </c>
    </row>
    <row r="29" spans="4:7" x14ac:dyDescent="0.3">
      <c r="D29" s="4">
        <v>21</v>
      </c>
      <c r="E29" s="5">
        <v>44947</v>
      </c>
      <c r="F29" s="6" t="s">
        <v>9</v>
      </c>
      <c r="G29">
        <v>6219</v>
      </c>
    </row>
    <row r="30" spans="4:7" x14ac:dyDescent="0.3">
      <c r="D30" s="4">
        <v>22</v>
      </c>
      <c r="E30" s="5">
        <v>44948</v>
      </c>
      <c r="F30" s="6" t="s">
        <v>11</v>
      </c>
      <c r="G30">
        <v>6923</v>
      </c>
    </row>
    <row r="31" spans="4:7" x14ac:dyDescent="0.3">
      <c r="D31" s="4">
        <v>23</v>
      </c>
      <c r="E31" s="5">
        <v>44949</v>
      </c>
      <c r="F31" s="6" t="s">
        <v>12</v>
      </c>
      <c r="G31">
        <v>2292</v>
      </c>
    </row>
    <row r="32" spans="4:7" x14ac:dyDescent="0.3">
      <c r="D32" s="4">
        <v>24</v>
      </c>
      <c r="E32" s="5">
        <v>44950</v>
      </c>
      <c r="F32" s="6" t="s">
        <v>13</v>
      </c>
      <c r="G32">
        <v>6809</v>
      </c>
    </row>
    <row r="33" spans="1:18" x14ac:dyDescent="0.3">
      <c r="D33" s="4">
        <v>25</v>
      </c>
      <c r="E33" s="5">
        <v>44951</v>
      </c>
      <c r="F33" s="6" t="s">
        <v>7</v>
      </c>
      <c r="G33">
        <v>3015</v>
      </c>
    </row>
    <row r="36" spans="1:18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9" spans="1:18" x14ac:dyDescent="0.3">
      <c r="E39" s="24" t="s">
        <v>1</v>
      </c>
      <c r="F39" s="25"/>
      <c r="G39" s="25"/>
      <c r="H39" s="1"/>
    </row>
    <row r="40" spans="1:18" x14ac:dyDescent="0.3">
      <c r="E40" s="25"/>
      <c r="F40" s="25"/>
      <c r="G40" s="25"/>
      <c r="H40" s="1"/>
    </row>
    <row r="42" spans="1:18" x14ac:dyDescent="0.3">
      <c r="D42" s="2" t="s">
        <v>2</v>
      </c>
      <c r="E42" s="3" t="s">
        <v>3</v>
      </c>
      <c r="F42" s="3" t="s">
        <v>4</v>
      </c>
      <c r="G42" s="3" t="s">
        <v>5</v>
      </c>
      <c r="H42" s="3"/>
    </row>
    <row r="43" spans="1:18" x14ac:dyDescent="0.3">
      <c r="D43" s="4">
        <v>1</v>
      </c>
      <c r="E43" s="5">
        <v>44927</v>
      </c>
      <c r="F43" s="6" t="s">
        <v>7</v>
      </c>
      <c r="G43">
        <v>6160</v>
      </c>
    </row>
    <row r="44" spans="1:18" ht="21" x14ac:dyDescent="0.4">
      <c r="D44" s="4">
        <v>2</v>
      </c>
      <c r="E44" s="5">
        <v>44928</v>
      </c>
      <c r="F44" s="6" t="s">
        <v>8</v>
      </c>
      <c r="G44">
        <v>1534</v>
      </c>
      <c r="I44" s="12" t="s">
        <v>14</v>
      </c>
    </row>
    <row r="45" spans="1:18" ht="18" x14ac:dyDescent="0.35">
      <c r="D45" s="4">
        <v>3</v>
      </c>
      <c r="E45" s="5">
        <v>44929</v>
      </c>
      <c r="F45" s="6" t="s">
        <v>9</v>
      </c>
      <c r="G45">
        <v>3937</v>
      </c>
      <c r="I45" s="13" t="s">
        <v>15</v>
      </c>
    </row>
    <row r="46" spans="1:18" x14ac:dyDescent="0.3">
      <c r="D46" s="4">
        <v>4</v>
      </c>
      <c r="E46" s="5">
        <v>44930</v>
      </c>
      <c r="F46" s="6" t="s">
        <v>11</v>
      </c>
      <c r="G46">
        <v>3000</v>
      </c>
      <c r="I46">
        <f>SUMIF($G$43:$G$67,"&lt;&gt;3000")</f>
        <v>83294</v>
      </c>
    </row>
    <row r="47" spans="1:18" x14ac:dyDescent="0.3">
      <c r="D47" s="4">
        <v>5</v>
      </c>
      <c r="E47" s="5">
        <v>44931</v>
      </c>
      <c r="F47" s="6" t="s">
        <v>12</v>
      </c>
      <c r="G47">
        <v>5661</v>
      </c>
    </row>
    <row r="48" spans="1:18" x14ac:dyDescent="0.3">
      <c r="D48" s="4">
        <v>6</v>
      </c>
      <c r="E48" s="5">
        <v>44932</v>
      </c>
      <c r="F48" s="6" t="s">
        <v>13</v>
      </c>
      <c r="G48">
        <v>2984</v>
      </c>
    </row>
    <row r="49" spans="4:7" x14ac:dyDescent="0.3">
      <c r="D49" s="4">
        <v>7</v>
      </c>
      <c r="E49" s="5">
        <v>44933</v>
      </c>
      <c r="F49" s="6" t="s">
        <v>7</v>
      </c>
      <c r="G49">
        <v>2948</v>
      </c>
    </row>
    <row r="50" spans="4:7" x14ac:dyDescent="0.3">
      <c r="D50" s="4">
        <v>8</v>
      </c>
      <c r="E50" s="5">
        <v>44934</v>
      </c>
      <c r="F50" s="6" t="s">
        <v>8</v>
      </c>
      <c r="G50">
        <v>5119</v>
      </c>
    </row>
    <row r="51" spans="4:7" x14ac:dyDescent="0.3">
      <c r="D51" s="4">
        <v>9</v>
      </c>
      <c r="E51" s="5">
        <v>44935</v>
      </c>
      <c r="F51" s="6" t="s">
        <v>9</v>
      </c>
      <c r="G51">
        <v>6046</v>
      </c>
    </row>
    <row r="52" spans="4:7" x14ac:dyDescent="0.3">
      <c r="D52" s="4">
        <v>10</v>
      </c>
      <c r="E52" s="5">
        <v>44936</v>
      </c>
      <c r="F52" s="6" t="s">
        <v>11</v>
      </c>
      <c r="G52">
        <v>4912</v>
      </c>
    </row>
    <row r="53" spans="4:7" x14ac:dyDescent="0.3">
      <c r="D53" s="4">
        <v>11</v>
      </c>
      <c r="E53" s="5">
        <v>44937</v>
      </c>
      <c r="F53" s="6" t="s">
        <v>12</v>
      </c>
      <c r="G53">
        <v>4018</v>
      </c>
    </row>
    <row r="54" spans="4:7" x14ac:dyDescent="0.3">
      <c r="D54" s="4">
        <v>12</v>
      </c>
      <c r="E54" s="5">
        <v>44938</v>
      </c>
      <c r="F54" s="6" t="s">
        <v>13</v>
      </c>
      <c r="G54">
        <v>5360</v>
      </c>
    </row>
    <row r="55" spans="4:7" x14ac:dyDescent="0.3">
      <c r="D55" s="4">
        <v>13</v>
      </c>
      <c r="E55" s="5">
        <v>44939</v>
      </c>
      <c r="F55" s="6" t="s">
        <v>7</v>
      </c>
      <c r="G55">
        <v>3000</v>
      </c>
    </row>
    <row r="56" spans="4:7" x14ac:dyDescent="0.3">
      <c r="D56" s="4">
        <v>14</v>
      </c>
      <c r="E56" s="5">
        <v>44940</v>
      </c>
      <c r="F56" s="6" t="s">
        <v>8</v>
      </c>
      <c r="G56">
        <v>2086</v>
      </c>
    </row>
    <row r="57" spans="4:7" x14ac:dyDescent="0.3">
      <c r="D57" s="4">
        <v>15</v>
      </c>
      <c r="E57" s="5">
        <v>44941</v>
      </c>
      <c r="F57" s="6" t="s">
        <v>9</v>
      </c>
      <c r="G57">
        <v>3689</v>
      </c>
    </row>
    <row r="58" spans="4:7" x14ac:dyDescent="0.3">
      <c r="D58" s="4">
        <v>16</v>
      </c>
      <c r="E58" s="5">
        <v>44942</v>
      </c>
      <c r="F58" s="6" t="s">
        <v>11</v>
      </c>
      <c r="G58">
        <v>4750</v>
      </c>
    </row>
    <row r="59" spans="4:7" x14ac:dyDescent="0.3">
      <c r="D59" s="4">
        <v>17</v>
      </c>
      <c r="E59" s="5">
        <v>44943</v>
      </c>
      <c r="F59" s="6" t="s">
        <v>12</v>
      </c>
      <c r="G59">
        <v>3000</v>
      </c>
    </row>
    <row r="60" spans="4:7" x14ac:dyDescent="0.3">
      <c r="D60" s="4">
        <v>18</v>
      </c>
      <c r="E60" s="5">
        <v>44944</v>
      </c>
      <c r="F60" s="6" t="s">
        <v>13</v>
      </c>
      <c r="G60">
        <v>4443</v>
      </c>
    </row>
    <row r="61" spans="4:7" x14ac:dyDescent="0.3">
      <c r="D61" s="4">
        <v>19</v>
      </c>
      <c r="E61" s="5">
        <v>44945</v>
      </c>
      <c r="F61" s="6" t="s">
        <v>7</v>
      </c>
      <c r="G61">
        <v>5190</v>
      </c>
    </row>
    <row r="62" spans="4:7" x14ac:dyDescent="0.3">
      <c r="D62" s="4">
        <v>20</v>
      </c>
      <c r="E62" s="5">
        <v>44946</v>
      </c>
      <c r="F62" s="6" t="s">
        <v>8</v>
      </c>
      <c r="G62">
        <v>2227</v>
      </c>
    </row>
    <row r="63" spans="4:7" x14ac:dyDescent="0.3">
      <c r="D63" s="4">
        <v>21</v>
      </c>
      <c r="E63" s="5">
        <v>44947</v>
      </c>
      <c r="F63" s="6" t="s">
        <v>9</v>
      </c>
      <c r="G63">
        <v>3000</v>
      </c>
    </row>
    <row r="64" spans="4:7" x14ac:dyDescent="0.3">
      <c r="D64" s="4">
        <v>22</v>
      </c>
      <c r="E64" s="5">
        <v>44948</v>
      </c>
      <c r="F64" s="6" t="s">
        <v>11</v>
      </c>
      <c r="G64">
        <v>6923</v>
      </c>
    </row>
    <row r="65" spans="1:18" x14ac:dyDescent="0.3">
      <c r="D65" s="4">
        <v>23</v>
      </c>
      <c r="E65" s="5">
        <v>44949</v>
      </c>
      <c r="F65" s="6" t="s">
        <v>12</v>
      </c>
      <c r="G65">
        <v>2292</v>
      </c>
    </row>
    <row r="66" spans="1:18" x14ac:dyDescent="0.3">
      <c r="D66" s="4">
        <v>24</v>
      </c>
      <c r="E66" s="5">
        <v>44950</v>
      </c>
      <c r="F66" s="6" t="s">
        <v>13</v>
      </c>
      <c r="G66">
        <v>3000</v>
      </c>
    </row>
    <row r="67" spans="1:18" x14ac:dyDescent="0.3">
      <c r="D67" s="4">
        <v>25</v>
      </c>
      <c r="E67" s="5">
        <v>44951</v>
      </c>
      <c r="F67" s="6" t="s">
        <v>7</v>
      </c>
      <c r="G67">
        <v>3015</v>
      </c>
    </row>
    <row r="70" spans="1:18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7" spans="1:18" x14ac:dyDescent="0.3">
      <c r="E77" s="24" t="s">
        <v>1</v>
      </c>
      <c r="F77" s="25"/>
      <c r="G77" s="25"/>
      <c r="H77" s="1"/>
    </row>
    <row r="78" spans="1:18" x14ac:dyDescent="0.3">
      <c r="E78" s="25"/>
      <c r="F78" s="25"/>
      <c r="G78" s="25"/>
      <c r="H78" s="1"/>
    </row>
    <row r="80" spans="1:18" x14ac:dyDescent="0.3">
      <c r="D80" s="2" t="s">
        <v>2</v>
      </c>
      <c r="E80" s="3" t="s">
        <v>3</v>
      </c>
      <c r="F80" s="3" t="s">
        <v>4</v>
      </c>
      <c r="G80" s="3" t="s">
        <v>5</v>
      </c>
      <c r="H80" s="3"/>
    </row>
    <row r="81" spans="4:9" ht="21" x14ac:dyDescent="0.4">
      <c r="D81" s="4">
        <v>1</v>
      </c>
      <c r="E81" s="5">
        <v>44927</v>
      </c>
      <c r="F81" s="6" t="s">
        <v>7</v>
      </c>
      <c r="G81">
        <v>6160</v>
      </c>
      <c r="I81" s="12" t="s">
        <v>16</v>
      </c>
    </row>
    <row r="82" spans="4:9" x14ac:dyDescent="0.3">
      <c r="D82" s="4">
        <v>2</v>
      </c>
      <c r="E82" s="5">
        <v>44928</v>
      </c>
      <c r="F82" s="6" t="s">
        <v>8</v>
      </c>
      <c r="G82">
        <v>1534</v>
      </c>
      <c r="I82" t="s">
        <v>15</v>
      </c>
    </row>
    <row r="83" spans="4:9" x14ac:dyDescent="0.3">
      <c r="D83" s="4">
        <v>3</v>
      </c>
      <c r="E83" s="5">
        <v>44929</v>
      </c>
      <c r="F83" s="6" t="s">
        <v>9</v>
      </c>
      <c r="G83">
        <v>3937</v>
      </c>
      <c r="I83">
        <f>SUMIF($F$81:$F$105,"Mouse",$G$81:$G$105)</f>
        <v>20300</v>
      </c>
    </row>
    <row r="84" spans="4:9" x14ac:dyDescent="0.3">
      <c r="D84" s="4">
        <v>4</v>
      </c>
      <c r="E84" s="5">
        <v>44930</v>
      </c>
      <c r="F84" s="6" t="s">
        <v>11</v>
      </c>
      <c r="G84">
        <v>4621</v>
      </c>
    </row>
    <row r="85" spans="4:9" x14ac:dyDescent="0.3">
      <c r="D85" s="4">
        <v>5</v>
      </c>
      <c r="E85" s="5">
        <v>44931</v>
      </c>
      <c r="F85" s="6" t="s">
        <v>12</v>
      </c>
      <c r="G85">
        <v>5661</v>
      </c>
    </row>
    <row r="86" spans="4:9" x14ac:dyDescent="0.3">
      <c r="D86" s="4">
        <v>6</v>
      </c>
      <c r="E86" s="5">
        <v>44932</v>
      </c>
      <c r="F86" s="6" t="s">
        <v>13</v>
      </c>
      <c r="G86">
        <v>2984</v>
      </c>
    </row>
    <row r="87" spans="4:9" x14ac:dyDescent="0.3">
      <c r="D87" s="4">
        <v>7</v>
      </c>
      <c r="E87" s="5">
        <v>44933</v>
      </c>
      <c r="F87" s="6" t="s">
        <v>7</v>
      </c>
      <c r="G87">
        <v>2948</v>
      </c>
    </row>
    <row r="88" spans="4:9" x14ac:dyDescent="0.3">
      <c r="D88" s="4">
        <v>8</v>
      </c>
      <c r="E88" s="5">
        <v>44934</v>
      </c>
      <c r="F88" s="6" t="s">
        <v>8</v>
      </c>
      <c r="G88">
        <v>5119</v>
      </c>
    </row>
    <row r="89" spans="4:9" x14ac:dyDescent="0.3">
      <c r="D89" s="4">
        <v>9</v>
      </c>
      <c r="E89" s="5">
        <v>44935</v>
      </c>
      <c r="F89" s="6" t="s">
        <v>9</v>
      </c>
      <c r="G89">
        <v>6046</v>
      </c>
    </row>
    <row r="90" spans="4:9" x14ac:dyDescent="0.3">
      <c r="D90" s="4">
        <v>10</v>
      </c>
      <c r="E90" s="5">
        <v>44936</v>
      </c>
      <c r="F90" s="6" t="s">
        <v>11</v>
      </c>
      <c r="G90">
        <v>4912</v>
      </c>
    </row>
    <row r="91" spans="4:9" x14ac:dyDescent="0.3">
      <c r="D91" s="4">
        <v>11</v>
      </c>
      <c r="E91" s="5">
        <v>44937</v>
      </c>
      <c r="F91" s="6" t="s">
        <v>12</v>
      </c>
      <c r="G91">
        <v>4018</v>
      </c>
    </row>
    <row r="92" spans="4:9" x14ac:dyDescent="0.3">
      <c r="D92" s="4">
        <v>12</v>
      </c>
      <c r="E92" s="5">
        <v>44938</v>
      </c>
      <c r="F92" s="6" t="s">
        <v>13</v>
      </c>
      <c r="G92">
        <v>5360</v>
      </c>
    </row>
    <row r="93" spans="4:9" x14ac:dyDescent="0.3">
      <c r="D93" s="4">
        <v>13</v>
      </c>
      <c r="E93" s="5">
        <v>44939</v>
      </c>
      <c r="F93" s="6" t="s">
        <v>7</v>
      </c>
      <c r="G93">
        <v>2987</v>
      </c>
    </row>
    <row r="94" spans="4:9" x14ac:dyDescent="0.3">
      <c r="D94" s="4">
        <v>14</v>
      </c>
      <c r="E94" s="5">
        <v>44940</v>
      </c>
      <c r="F94" s="6" t="s">
        <v>8</v>
      </c>
      <c r="G94">
        <v>2086</v>
      </c>
    </row>
    <row r="95" spans="4:9" x14ac:dyDescent="0.3">
      <c r="D95" s="4">
        <v>15</v>
      </c>
      <c r="E95" s="5">
        <v>44941</v>
      </c>
      <c r="F95" s="6" t="s">
        <v>9</v>
      </c>
      <c r="G95">
        <v>3689</v>
      </c>
    </row>
    <row r="96" spans="4:9" x14ac:dyDescent="0.3">
      <c r="D96" s="4">
        <v>16</v>
      </c>
      <c r="E96" s="5">
        <v>44942</v>
      </c>
      <c r="F96" s="6" t="s">
        <v>11</v>
      </c>
      <c r="G96">
        <v>4750</v>
      </c>
    </row>
    <row r="97" spans="1:18" x14ac:dyDescent="0.3">
      <c r="D97" s="4">
        <v>17</v>
      </c>
      <c r="E97" s="5">
        <v>44943</v>
      </c>
      <c r="F97" s="6" t="s">
        <v>12</v>
      </c>
      <c r="G97">
        <v>5851</v>
      </c>
    </row>
    <row r="98" spans="1:18" x14ac:dyDescent="0.3">
      <c r="D98" s="4">
        <v>18</v>
      </c>
      <c r="E98" s="5">
        <v>44944</v>
      </c>
      <c r="F98" s="6" t="s">
        <v>13</v>
      </c>
      <c r="G98">
        <v>4443</v>
      </c>
    </row>
    <row r="99" spans="1:18" x14ac:dyDescent="0.3">
      <c r="D99" s="4">
        <v>19</v>
      </c>
      <c r="E99" s="5">
        <v>44945</v>
      </c>
      <c r="F99" s="6" t="s">
        <v>7</v>
      </c>
      <c r="G99">
        <v>5190</v>
      </c>
    </row>
    <row r="100" spans="1:18" x14ac:dyDescent="0.3">
      <c r="D100" s="4">
        <v>20</v>
      </c>
      <c r="E100" s="5">
        <v>44946</v>
      </c>
      <c r="F100" s="6" t="s">
        <v>8</v>
      </c>
      <c r="G100">
        <v>2227</v>
      </c>
    </row>
    <row r="101" spans="1:18" x14ac:dyDescent="0.3">
      <c r="D101" s="4">
        <v>21</v>
      </c>
      <c r="E101" s="5">
        <v>44947</v>
      </c>
      <c r="F101" s="6" t="s">
        <v>9</v>
      </c>
      <c r="G101">
        <v>6219</v>
      </c>
    </row>
    <row r="102" spans="1:18" x14ac:dyDescent="0.3">
      <c r="D102" s="4">
        <v>22</v>
      </c>
      <c r="E102" s="5">
        <v>44948</v>
      </c>
      <c r="F102" s="6" t="s">
        <v>11</v>
      </c>
      <c r="G102">
        <v>6923</v>
      </c>
    </row>
    <row r="103" spans="1:18" x14ac:dyDescent="0.3">
      <c r="D103" s="4">
        <v>23</v>
      </c>
      <c r="E103" s="5">
        <v>44949</v>
      </c>
      <c r="F103" s="6" t="s">
        <v>12</v>
      </c>
      <c r="G103">
        <v>2292</v>
      </c>
    </row>
    <row r="104" spans="1:18" x14ac:dyDescent="0.3">
      <c r="D104" s="4">
        <v>24</v>
      </c>
      <c r="E104" s="5">
        <v>44950</v>
      </c>
      <c r="F104" s="6" t="s">
        <v>13</v>
      </c>
      <c r="G104">
        <v>6809</v>
      </c>
    </row>
    <row r="105" spans="1:18" x14ac:dyDescent="0.3">
      <c r="D105" s="4">
        <v>25</v>
      </c>
      <c r="E105" s="5">
        <v>44951</v>
      </c>
      <c r="F105" s="6" t="s">
        <v>7</v>
      </c>
      <c r="G105">
        <v>3015</v>
      </c>
    </row>
    <row r="108" spans="1:18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1:18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</row>
    <row r="111" spans="1:18" x14ac:dyDescent="0.3">
      <c r="E111" s="24" t="s">
        <v>1</v>
      </c>
      <c r="F111" s="25"/>
      <c r="G111" s="25"/>
      <c r="H111" s="1"/>
    </row>
    <row r="112" spans="1:18" x14ac:dyDescent="0.3">
      <c r="E112" s="25"/>
      <c r="F112" s="25"/>
      <c r="G112" s="25"/>
      <c r="H112" s="1"/>
    </row>
    <row r="114" spans="4:9" x14ac:dyDescent="0.3">
      <c r="D114" s="2" t="s">
        <v>2</v>
      </c>
      <c r="E114" s="3" t="s">
        <v>3</v>
      </c>
      <c r="F114" s="3" t="s">
        <v>4</v>
      </c>
      <c r="G114" s="3" t="s">
        <v>5</v>
      </c>
      <c r="H114" s="3"/>
    </row>
    <row r="115" spans="4:9" ht="21" x14ac:dyDescent="0.4">
      <c r="D115" s="4">
        <v>1</v>
      </c>
      <c r="E115" s="5">
        <v>44927</v>
      </c>
      <c r="F115" s="6" t="s">
        <v>7</v>
      </c>
      <c r="G115">
        <v>6160</v>
      </c>
      <c r="I115" s="12" t="s">
        <v>17</v>
      </c>
    </row>
    <row r="116" spans="4:9" x14ac:dyDescent="0.3">
      <c r="D116" s="4">
        <v>2</v>
      </c>
      <c r="E116" s="5">
        <v>44928</v>
      </c>
      <c r="F116" s="6" t="s">
        <v>8</v>
      </c>
      <c r="G116">
        <v>1534</v>
      </c>
      <c r="I116" t="s">
        <v>15</v>
      </c>
    </row>
    <row r="117" spans="4:9" x14ac:dyDescent="0.3">
      <c r="D117" s="4">
        <v>3</v>
      </c>
      <c r="E117" s="5">
        <v>44929</v>
      </c>
      <c r="F117" s="6" t="s">
        <v>9</v>
      </c>
      <c r="G117">
        <v>3937</v>
      </c>
      <c r="I117">
        <f>SUMIF($F$115:$F$139,"&lt;&gt;Mouse",$G$115:$G$139)</f>
        <v>89481</v>
      </c>
    </row>
    <row r="118" spans="4:9" x14ac:dyDescent="0.3">
      <c r="D118" s="4">
        <v>4</v>
      </c>
      <c r="E118" s="5">
        <v>44930</v>
      </c>
      <c r="F118" s="6" t="s">
        <v>11</v>
      </c>
      <c r="G118">
        <v>4621</v>
      </c>
    </row>
    <row r="119" spans="4:9" x14ac:dyDescent="0.3">
      <c r="D119" s="4">
        <v>5</v>
      </c>
      <c r="E119" s="5">
        <v>44931</v>
      </c>
      <c r="F119" s="6" t="s">
        <v>12</v>
      </c>
      <c r="G119">
        <v>5661</v>
      </c>
    </row>
    <row r="120" spans="4:9" x14ac:dyDescent="0.3">
      <c r="D120" s="4">
        <v>6</v>
      </c>
      <c r="E120" s="5">
        <v>44932</v>
      </c>
      <c r="F120" s="6" t="s">
        <v>13</v>
      </c>
      <c r="G120">
        <v>2984</v>
      </c>
    </row>
    <row r="121" spans="4:9" x14ac:dyDescent="0.3">
      <c r="D121" s="4">
        <v>7</v>
      </c>
      <c r="E121" s="5">
        <v>44933</v>
      </c>
      <c r="F121" s="6" t="s">
        <v>7</v>
      </c>
      <c r="G121">
        <v>2948</v>
      </c>
    </row>
    <row r="122" spans="4:9" x14ac:dyDescent="0.3">
      <c r="D122" s="4">
        <v>8</v>
      </c>
      <c r="E122" s="5">
        <v>44934</v>
      </c>
      <c r="F122" s="6" t="s">
        <v>8</v>
      </c>
      <c r="G122">
        <v>5119</v>
      </c>
    </row>
    <row r="123" spans="4:9" x14ac:dyDescent="0.3">
      <c r="D123" s="4">
        <v>9</v>
      </c>
      <c r="E123" s="5">
        <v>44935</v>
      </c>
      <c r="F123" s="6" t="s">
        <v>9</v>
      </c>
      <c r="G123">
        <v>6046</v>
      </c>
    </row>
    <row r="124" spans="4:9" x14ac:dyDescent="0.3">
      <c r="D124" s="4">
        <v>10</v>
      </c>
      <c r="E124" s="5">
        <v>44936</v>
      </c>
      <c r="F124" s="6" t="s">
        <v>11</v>
      </c>
      <c r="G124">
        <v>4912</v>
      </c>
    </row>
    <row r="125" spans="4:9" x14ac:dyDescent="0.3">
      <c r="D125" s="4">
        <v>11</v>
      </c>
      <c r="E125" s="5">
        <v>44937</v>
      </c>
      <c r="F125" s="6" t="s">
        <v>12</v>
      </c>
      <c r="G125">
        <v>4018</v>
      </c>
    </row>
    <row r="126" spans="4:9" x14ac:dyDescent="0.3">
      <c r="D126" s="4">
        <v>12</v>
      </c>
      <c r="E126" s="5">
        <v>44938</v>
      </c>
      <c r="F126" s="6" t="s">
        <v>13</v>
      </c>
      <c r="G126">
        <v>5360</v>
      </c>
    </row>
    <row r="127" spans="4:9" x14ac:dyDescent="0.3">
      <c r="D127" s="4">
        <v>13</v>
      </c>
      <c r="E127" s="5">
        <v>44939</v>
      </c>
      <c r="F127" s="6" t="s">
        <v>7</v>
      </c>
      <c r="G127">
        <v>2987</v>
      </c>
    </row>
    <row r="128" spans="4:9" x14ac:dyDescent="0.3">
      <c r="D128" s="4">
        <v>14</v>
      </c>
      <c r="E128" s="5">
        <v>44940</v>
      </c>
      <c r="F128" s="6" t="s">
        <v>8</v>
      </c>
      <c r="G128">
        <v>2086</v>
      </c>
    </row>
    <row r="129" spans="1:18" x14ac:dyDescent="0.3">
      <c r="D129" s="4">
        <v>15</v>
      </c>
      <c r="E129" s="5">
        <v>44941</v>
      </c>
      <c r="F129" s="6" t="s">
        <v>9</v>
      </c>
      <c r="G129">
        <v>3689</v>
      </c>
    </row>
    <row r="130" spans="1:18" x14ac:dyDescent="0.3">
      <c r="D130" s="4">
        <v>16</v>
      </c>
      <c r="E130" s="5">
        <v>44942</v>
      </c>
      <c r="F130" s="6" t="s">
        <v>11</v>
      </c>
      <c r="G130">
        <v>4750</v>
      </c>
    </row>
    <row r="131" spans="1:18" x14ac:dyDescent="0.3">
      <c r="D131" s="4">
        <v>17</v>
      </c>
      <c r="E131" s="5">
        <v>44943</v>
      </c>
      <c r="F131" s="6" t="s">
        <v>12</v>
      </c>
      <c r="G131">
        <v>5851</v>
      </c>
    </row>
    <row r="132" spans="1:18" x14ac:dyDescent="0.3">
      <c r="D132" s="4">
        <v>18</v>
      </c>
      <c r="E132" s="5">
        <v>44944</v>
      </c>
      <c r="F132" s="6" t="s">
        <v>13</v>
      </c>
      <c r="G132">
        <v>4443</v>
      </c>
    </row>
    <row r="133" spans="1:18" x14ac:dyDescent="0.3">
      <c r="D133" s="4">
        <v>19</v>
      </c>
      <c r="E133" s="5">
        <v>44945</v>
      </c>
      <c r="F133" s="6" t="s">
        <v>7</v>
      </c>
      <c r="G133">
        <v>5190</v>
      </c>
    </row>
    <row r="134" spans="1:18" x14ac:dyDescent="0.3">
      <c r="D134" s="4">
        <v>20</v>
      </c>
      <c r="E134" s="5">
        <v>44946</v>
      </c>
      <c r="F134" s="6" t="s">
        <v>8</v>
      </c>
      <c r="G134">
        <v>2227</v>
      </c>
    </row>
    <row r="135" spans="1:18" x14ac:dyDescent="0.3">
      <c r="D135" s="4">
        <v>21</v>
      </c>
      <c r="E135" s="5">
        <v>44947</v>
      </c>
      <c r="F135" s="6" t="s">
        <v>9</v>
      </c>
      <c r="G135">
        <v>6219</v>
      </c>
    </row>
    <row r="136" spans="1:18" x14ac:dyDescent="0.3">
      <c r="D136" s="4">
        <v>22</v>
      </c>
      <c r="E136" s="5">
        <v>44948</v>
      </c>
      <c r="F136" s="6" t="s">
        <v>11</v>
      </c>
      <c r="G136">
        <v>6923</v>
      </c>
    </row>
    <row r="137" spans="1:18" x14ac:dyDescent="0.3">
      <c r="D137" s="4">
        <v>23</v>
      </c>
      <c r="E137" s="5">
        <v>44949</v>
      </c>
      <c r="F137" s="6" t="s">
        <v>12</v>
      </c>
      <c r="G137">
        <v>2292</v>
      </c>
    </row>
    <row r="138" spans="1:18" x14ac:dyDescent="0.3">
      <c r="D138" s="4">
        <v>24</v>
      </c>
      <c r="E138" s="5">
        <v>44950</v>
      </c>
      <c r="F138" s="6" t="s">
        <v>13</v>
      </c>
      <c r="G138">
        <v>6809</v>
      </c>
    </row>
    <row r="139" spans="1:18" x14ac:dyDescent="0.3">
      <c r="D139" s="4">
        <v>25</v>
      </c>
      <c r="E139" s="5">
        <v>44951</v>
      </c>
      <c r="F139" s="6" t="s">
        <v>7</v>
      </c>
      <c r="G139">
        <v>3015</v>
      </c>
    </row>
    <row r="142" spans="1:18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1:18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</row>
    <row r="146" spans="4:9" x14ac:dyDescent="0.3">
      <c r="E146" s="24" t="s">
        <v>1</v>
      </c>
      <c r="F146" s="25"/>
      <c r="G146" s="25"/>
      <c r="H146" s="1"/>
    </row>
    <row r="147" spans="4:9" x14ac:dyDescent="0.3">
      <c r="E147" s="25"/>
      <c r="F147" s="25"/>
      <c r="G147" s="25"/>
      <c r="H147" s="1"/>
    </row>
    <row r="149" spans="4:9" x14ac:dyDescent="0.3">
      <c r="D149" s="2" t="s">
        <v>2</v>
      </c>
      <c r="E149" s="3" t="s">
        <v>3</v>
      </c>
      <c r="F149" s="3" t="s">
        <v>4</v>
      </c>
      <c r="G149" s="3" t="s">
        <v>5</v>
      </c>
      <c r="H149" s="3"/>
    </row>
    <row r="150" spans="4:9" ht="20.399999999999999" x14ac:dyDescent="0.35">
      <c r="D150" s="4">
        <v>1</v>
      </c>
      <c r="E150" s="5">
        <v>44927</v>
      </c>
      <c r="F150" s="6" t="s">
        <v>7</v>
      </c>
      <c r="G150">
        <v>6160</v>
      </c>
      <c r="I150" s="16" t="s">
        <v>18</v>
      </c>
    </row>
    <row r="151" spans="4:9" x14ac:dyDescent="0.3">
      <c r="D151" s="4">
        <v>2</v>
      </c>
      <c r="E151" s="5">
        <v>44928</v>
      </c>
      <c r="F151" s="6" t="s">
        <v>8</v>
      </c>
      <c r="G151">
        <v>1534</v>
      </c>
      <c r="I151" t="s">
        <v>15</v>
      </c>
    </row>
    <row r="152" spans="4:9" x14ac:dyDescent="0.3">
      <c r="D152" s="4">
        <v>3</v>
      </c>
      <c r="E152" s="5">
        <v>44929</v>
      </c>
      <c r="F152" s="6" t="s">
        <v>9</v>
      </c>
      <c r="G152">
        <v>3937</v>
      </c>
      <c r="I152">
        <f>SUMIF($F$150:$F$174,"*e",$G$150:$G$174)</f>
        <v>38122</v>
      </c>
    </row>
    <row r="153" spans="4:9" x14ac:dyDescent="0.3">
      <c r="D153" s="4">
        <v>4</v>
      </c>
      <c r="E153" s="5">
        <v>44930</v>
      </c>
      <c r="F153" s="6" t="s">
        <v>11</v>
      </c>
      <c r="G153">
        <v>4621</v>
      </c>
    </row>
    <row r="154" spans="4:9" x14ac:dyDescent="0.3">
      <c r="D154" s="4">
        <v>5</v>
      </c>
      <c r="E154" s="5">
        <v>44931</v>
      </c>
      <c r="F154" s="6" t="s">
        <v>12</v>
      </c>
      <c r="G154">
        <v>5661</v>
      </c>
    </row>
    <row r="155" spans="4:9" x14ac:dyDescent="0.3">
      <c r="D155" s="4">
        <v>6</v>
      </c>
      <c r="E155" s="5">
        <v>44932</v>
      </c>
      <c r="F155" s="6" t="s">
        <v>13</v>
      </c>
      <c r="G155">
        <v>2984</v>
      </c>
    </row>
    <row r="156" spans="4:9" x14ac:dyDescent="0.3">
      <c r="D156" s="4">
        <v>7</v>
      </c>
      <c r="E156" s="5">
        <v>44933</v>
      </c>
      <c r="F156" s="6" t="s">
        <v>7</v>
      </c>
      <c r="G156">
        <v>2948</v>
      </c>
    </row>
    <row r="157" spans="4:9" x14ac:dyDescent="0.3">
      <c r="D157" s="4">
        <v>8</v>
      </c>
      <c r="E157" s="5">
        <v>44934</v>
      </c>
      <c r="F157" s="6" t="s">
        <v>8</v>
      </c>
      <c r="G157">
        <v>5119</v>
      </c>
    </row>
    <row r="158" spans="4:9" x14ac:dyDescent="0.3">
      <c r="D158" s="4">
        <v>9</v>
      </c>
      <c r="E158" s="5">
        <v>44935</v>
      </c>
      <c r="F158" s="6" t="s">
        <v>9</v>
      </c>
      <c r="G158">
        <v>6046</v>
      </c>
    </row>
    <row r="159" spans="4:9" x14ac:dyDescent="0.3">
      <c r="D159" s="4">
        <v>10</v>
      </c>
      <c r="E159" s="5">
        <v>44936</v>
      </c>
      <c r="F159" s="6" t="s">
        <v>11</v>
      </c>
      <c r="G159">
        <v>4912</v>
      </c>
    </row>
    <row r="160" spans="4:9" x14ac:dyDescent="0.3">
      <c r="D160" s="4">
        <v>11</v>
      </c>
      <c r="E160" s="5">
        <v>44937</v>
      </c>
      <c r="F160" s="6" t="s">
        <v>12</v>
      </c>
      <c r="G160">
        <v>4018</v>
      </c>
    </row>
    <row r="161" spans="4:7" x14ac:dyDescent="0.3">
      <c r="D161" s="4">
        <v>12</v>
      </c>
      <c r="E161" s="5">
        <v>44938</v>
      </c>
      <c r="F161" s="6" t="s">
        <v>13</v>
      </c>
      <c r="G161">
        <v>5360</v>
      </c>
    </row>
    <row r="162" spans="4:7" x14ac:dyDescent="0.3">
      <c r="D162" s="4">
        <v>13</v>
      </c>
      <c r="E162" s="5">
        <v>44939</v>
      </c>
      <c r="F162" s="6" t="s">
        <v>7</v>
      </c>
      <c r="G162">
        <v>2987</v>
      </c>
    </row>
    <row r="163" spans="4:7" x14ac:dyDescent="0.3">
      <c r="D163" s="4">
        <v>14</v>
      </c>
      <c r="E163" s="5">
        <v>44940</v>
      </c>
      <c r="F163" s="6" t="s">
        <v>8</v>
      </c>
      <c r="G163">
        <v>2086</v>
      </c>
    </row>
    <row r="164" spans="4:7" x14ac:dyDescent="0.3">
      <c r="D164" s="4">
        <v>15</v>
      </c>
      <c r="E164" s="5">
        <v>44941</v>
      </c>
      <c r="F164" s="6" t="s">
        <v>9</v>
      </c>
      <c r="G164">
        <v>3689</v>
      </c>
    </row>
    <row r="165" spans="4:7" x14ac:dyDescent="0.3">
      <c r="D165" s="4">
        <v>16</v>
      </c>
      <c r="E165" s="5">
        <v>44942</v>
      </c>
      <c r="F165" s="6" t="s">
        <v>11</v>
      </c>
      <c r="G165">
        <v>4750</v>
      </c>
    </row>
    <row r="166" spans="4:7" x14ac:dyDescent="0.3">
      <c r="D166" s="4">
        <v>17</v>
      </c>
      <c r="E166" s="5">
        <v>44943</v>
      </c>
      <c r="F166" s="6" t="s">
        <v>12</v>
      </c>
      <c r="G166">
        <v>5851</v>
      </c>
    </row>
    <row r="167" spans="4:7" x14ac:dyDescent="0.3">
      <c r="D167" s="4">
        <v>18</v>
      </c>
      <c r="E167" s="5">
        <v>44944</v>
      </c>
      <c r="F167" s="6" t="s">
        <v>13</v>
      </c>
      <c r="G167">
        <v>4443</v>
      </c>
    </row>
    <row r="168" spans="4:7" x14ac:dyDescent="0.3">
      <c r="D168" s="4">
        <v>19</v>
      </c>
      <c r="E168" s="5">
        <v>44945</v>
      </c>
      <c r="F168" s="6" t="s">
        <v>7</v>
      </c>
      <c r="G168">
        <v>5190</v>
      </c>
    </row>
    <row r="169" spans="4:7" x14ac:dyDescent="0.3">
      <c r="D169" s="4">
        <v>20</v>
      </c>
      <c r="E169" s="5">
        <v>44946</v>
      </c>
      <c r="F169" s="6" t="s">
        <v>8</v>
      </c>
      <c r="G169">
        <v>2227</v>
      </c>
    </row>
    <row r="170" spans="4:7" x14ac:dyDescent="0.3">
      <c r="D170" s="4">
        <v>21</v>
      </c>
      <c r="E170" s="5">
        <v>44947</v>
      </c>
      <c r="F170" s="6" t="s">
        <v>9</v>
      </c>
      <c r="G170">
        <v>6219</v>
      </c>
    </row>
    <row r="171" spans="4:7" x14ac:dyDescent="0.3">
      <c r="D171" s="4">
        <v>22</v>
      </c>
      <c r="E171" s="5">
        <v>44948</v>
      </c>
      <c r="F171" s="6" t="s">
        <v>11</v>
      </c>
      <c r="G171">
        <v>6923</v>
      </c>
    </row>
    <row r="172" spans="4:7" x14ac:dyDescent="0.3">
      <c r="D172" s="4">
        <v>23</v>
      </c>
      <c r="E172" s="5">
        <v>44949</v>
      </c>
      <c r="F172" s="6" t="s">
        <v>12</v>
      </c>
      <c r="G172">
        <v>2292</v>
      </c>
    </row>
    <row r="173" spans="4:7" x14ac:dyDescent="0.3">
      <c r="D173" s="4">
        <v>24</v>
      </c>
      <c r="E173" s="5">
        <v>44950</v>
      </c>
      <c r="F173" s="6" t="s">
        <v>13</v>
      </c>
      <c r="G173">
        <v>6809</v>
      </c>
    </row>
    <row r="174" spans="4:7" x14ac:dyDescent="0.3">
      <c r="D174" s="4">
        <v>25</v>
      </c>
      <c r="E174" s="5">
        <v>44951</v>
      </c>
      <c r="F174" s="6" t="s">
        <v>7</v>
      </c>
      <c r="G174">
        <v>3015</v>
      </c>
    </row>
    <row r="177" spans="1:18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1:18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</row>
    <row r="181" spans="1:18" x14ac:dyDescent="0.3">
      <c r="E181" s="24" t="s">
        <v>1</v>
      </c>
      <c r="F181" s="25"/>
      <c r="G181" s="25"/>
      <c r="H181" s="1"/>
    </row>
    <row r="182" spans="1:18" x14ac:dyDescent="0.3">
      <c r="E182" s="25"/>
      <c r="F182" s="25"/>
      <c r="G182" s="25"/>
      <c r="H182" s="1"/>
    </row>
    <row r="184" spans="1:18" x14ac:dyDescent="0.3">
      <c r="D184" s="2" t="s">
        <v>2</v>
      </c>
      <c r="E184" s="3" t="s">
        <v>3</v>
      </c>
      <c r="F184" s="3" t="s">
        <v>4</v>
      </c>
      <c r="G184" s="3" t="s">
        <v>5</v>
      </c>
      <c r="H184" s="3"/>
    </row>
    <row r="185" spans="1:18" ht="21" x14ac:dyDescent="0.4">
      <c r="D185" s="4">
        <v>1</v>
      </c>
      <c r="E185" s="5">
        <v>44927</v>
      </c>
      <c r="F185" s="6" t="s">
        <v>7</v>
      </c>
      <c r="G185">
        <v>6160</v>
      </c>
      <c r="I185" s="12" t="s">
        <v>19</v>
      </c>
    </row>
    <row r="186" spans="1:18" x14ac:dyDescent="0.3">
      <c r="D186" s="4">
        <v>2</v>
      </c>
      <c r="E186" s="5">
        <v>44928</v>
      </c>
      <c r="F186" s="6" t="s">
        <v>8</v>
      </c>
      <c r="G186">
        <v>1534</v>
      </c>
      <c r="I186" s="14"/>
    </row>
    <row r="187" spans="1:18" x14ac:dyDescent="0.3">
      <c r="D187" s="4">
        <v>3</v>
      </c>
      <c r="E187" s="5">
        <v>44929</v>
      </c>
      <c r="F187" s="6" t="s">
        <v>9</v>
      </c>
      <c r="G187">
        <v>3937</v>
      </c>
      <c r="I187" t="s">
        <v>15</v>
      </c>
    </row>
    <row r="188" spans="1:18" x14ac:dyDescent="0.3">
      <c r="D188" s="4">
        <v>4</v>
      </c>
      <c r="E188" s="5">
        <v>44930</v>
      </c>
      <c r="F188" s="6" t="s">
        <v>11</v>
      </c>
      <c r="G188">
        <v>4621</v>
      </c>
      <c r="I188">
        <f>SUMIF($F$185:$F$209,"m*",$G$185:$G$209)</f>
        <v>40191</v>
      </c>
    </row>
    <row r="189" spans="1:18" x14ac:dyDescent="0.3">
      <c r="D189" s="4">
        <v>5</v>
      </c>
      <c r="E189" s="5">
        <v>44931</v>
      </c>
      <c r="F189" s="6" t="s">
        <v>12</v>
      </c>
      <c r="G189">
        <v>5661</v>
      </c>
    </row>
    <row r="190" spans="1:18" x14ac:dyDescent="0.3">
      <c r="D190" s="4">
        <v>6</v>
      </c>
      <c r="E190" s="5">
        <v>44932</v>
      </c>
      <c r="F190" s="6" t="s">
        <v>13</v>
      </c>
      <c r="G190">
        <v>2984</v>
      </c>
    </row>
    <row r="191" spans="1:18" x14ac:dyDescent="0.3">
      <c r="D191" s="4">
        <v>7</v>
      </c>
      <c r="E191" s="5">
        <v>44933</v>
      </c>
      <c r="F191" s="6" t="s">
        <v>7</v>
      </c>
      <c r="G191">
        <v>2948</v>
      </c>
    </row>
    <row r="192" spans="1:18" x14ac:dyDescent="0.3">
      <c r="D192" s="4">
        <v>8</v>
      </c>
      <c r="E192" s="5">
        <v>44934</v>
      </c>
      <c r="F192" s="6" t="s">
        <v>8</v>
      </c>
      <c r="G192">
        <v>5119</v>
      </c>
    </row>
    <row r="193" spans="4:7" x14ac:dyDescent="0.3">
      <c r="D193" s="4">
        <v>9</v>
      </c>
      <c r="E193" s="5">
        <v>44935</v>
      </c>
      <c r="F193" s="6" t="s">
        <v>9</v>
      </c>
      <c r="G193">
        <v>6046</v>
      </c>
    </row>
    <row r="194" spans="4:7" x14ac:dyDescent="0.3">
      <c r="D194" s="4">
        <v>10</v>
      </c>
      <c r="E194" s="5">
        <v>44936</v>
      </c>
      <c r="F194" s="6" t="s">
        <v>11</v>
      </c>
      <c r="G194">
        <v>4912</v>
      </c>
    </row>
    <row r="195" spans="4:7" x14ac:dyDescent="0.3">
      <c r="D195" s="4">
        <v>11</v>
      </c>
      <c r="E195" s="5">
        <v>44937</v>
      </c>
      <c r="F195" s="6" t="s">
        <v>12</v>
      </c>
      <c r="G195">
        <v>4018</v>
      </c>
    </row>
    <row r="196" spans="4:7" x14ac:dyDescent="0.3">
      <c r="D196" s="4">
        <v>12</v>
      </c>
      <c r="E196" s="5">
        <v>44938</v>
      </c>
      <c r="F196" s="6" t="s">
        <v>13</v>
      </c>
      <c r="G196">
        <v>5360</v>
      </c>
    </row>
    <row r="197" spans="4:7" x14ac:dyDescent="0.3">
      <c r="D197" s="4">
        <v>13</v>
      </c>
      <c r="E197" s="5">
        <v>44939</v>
      </c>
      <c r="F197" s="6" t="s">
        <v>7</v>
      </c>
      <c r="G197">
        <v>2987</v>
      </c>
    </row>
    <row r="198" spans="4:7" x14ac:dyDescent="0.3">
      <c r="D198" s="4">
        <v>14</v>
      </c>
      <c r="E198" s="5">
        <v>44940</v>
      </c>
      <c r="F198" s="6" t="s">
        <v>8</v>
      </c>
      <c r="G198">
        <v>2086</v>
      </c>
    </row>
    <row r="199" spans="4:7" x14ac:dyDescent="0.3">
      <c r="D199" s="4">
        <v>15</v>
      </c>
      <c r="E199" s="5">
        <v>44941</v>
      </c>
      <c r="F199" s="6" t="s">
        <v>9</v>
      </c>
      <c r="G199">
        <v>3689</v>
      </c>
    </row>
    <row r="200" spans="4:7" x14ac:dyDescent="0.3">
      <c r="D200" s="4">
        <v>16</v>
      </c>
      <c r="E200" s="5">
        <v>44942</v>
      </c>
      <c r="F200" s="6" t="s">
        <v>11</v>
      </c>
      <c r="G200">
        <v>4750</v>
      </c>
    </row>
    <row r="201" spans="4:7" x14ac:dyDescent="0.3">
      <c r="D201" s="4">
        <v>17</v>
      </c>
      <c r="E201" s="5">
        <v>44943</v>
      </c>
      <c r="F201" s="6" t="s">
        <v>12</v>
      </c>
      <c r="G201">
        <v>5851</v>
      </c>
    </row>
    <row r="202" spans="4:7" x14ac:dyDescent="0.3">
      <c r="D202" s="4">
        <v>18</v>
      </c>
      <c r="E202" s="5">
        <v>44944</v>
      </c>
      <c r="F202" s="6" t="s">
        <v>13</v>
      </c>
      <c r="G202">
        <v>4443</v>
      </c>
    </row>
    <row r="203" spans="4:7" x14ac:dyDescent="0.3">
      <c r="D203" s="4">
        <v>19</v>
      </c>
      <c r="E203" s="5">
        <v>44945</v>
      </c>
      <c r="F203" s="6" t="s">
        <v>7</v>
      </c>
      <c r="G203">
        <v>5190</v>
      </c>
    </row>
    <row r="204" spans="4:7" x14ac:dyDescent="0.3">
      <c r="D204" s="4">
        <v>20</v>
      </c>
      <c r="E204" s="5">
        <v>44946</v>
      </c>
      <c r="F204" s="6" t="s">
        <v>8</v>
      </c>
      <c r="G204">
        <v>2227</v>
      </c>
    </row>
    <row r="205" spans="4:7" x14ac:dyDescent="0.3">
      <c r="D205" s="4">
        <v>21</v>
      </c>
      <c r="E205" s="5">
        <v>44947</v>
      </c>
      <c r="F205" s="6" t="s">
        <v>9</v>
      </c>
      <c r="G205">
        <v>6219</v>
      </c>
    </row>
    <row r="206" spans="4:7" x14ac:dyDescent="0.3">
      <c r="D206" s="4">
        <v>22</v>
      </c>
      <c r="E206" s="5">
        <v>44948</v>
      </c>
      <c r="F206" s="6" t="s">
        <v>11</v>
      </c>
      <c r="G206">
        <v>6923</v>
      </c>
    </row>
    <row r="207" spans="4:7" x14ac:dyDescent="0.3">
      <c r="D207" s="4">
        <v>23</v>
      </c>
      <c r="E207" s="5">
        <v>44949</v>
      </c>
      <c r="F207" s="6" t="s">
        <v>12</v>
      </c>
      <c r="G207">
        <v>2292</v>
      </c>
    </row>
    <row r="208" spans="4:7" x14ac:dyDescent="0.3">
      <c r="D208" s="4">
        <v>24</v>
      </c>
      <c r="E208" s="5">
        <v>44950</v>
      </c>
      <c r="F208" s="6" t="s">
        <v>13</v>
      </c>
      <c r="G208">
        <v>6809</v>
      </c>
    </row>
    <row r="209" spans="1:18" x14ac:dyDescent="0.3">
      <c r="D209" s="4">
        <v>25</v>
      </c>
      <c r="E209" s="5">
        <v>44951</v>
      </c>
      <c r="F209" s="6" t="s">
        <v>7</v>
      </c>
      <c r="G209">
        <v>3015</v>
      </c>
    </row>
    <row r="211" spans="1:18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1:18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</row>
    <row r="215" spans="1:18" x14ac:dyDescent="0.3">
      <c r="E215" s="24" t="s">
        <v>1</v>
      </c>
      <c r="F215" s="25"/>
      <c r="G215" s="25"/>
      <c r="H215" s="1"/>
    </row>
    <row r="216" spans="1:18" x14ac:dyDescent="0.3">
      <c r="E216" s="25"/>
      <c r="F216" s="25"/>
      <c r="G216" s="25"/>
      <c r="H216" s="1"/>
    </row>
    <row r="218" spans="1:18" x14ac:dyDescent="0.3">
      <c r="D218" s="2" t="s">
        <v>2</v>
      </c>
      <c r="E218" s="3" t="s">
        <v>3</v>
      </c>
      <c r="F218" s="3" t="s">
        <v>4</v>
      </c>
      <c r="G218" s="3" t="s">
        <v>5</v>
      </c>
      <c r="H218" s="3"/>
    </row>
    <row r="219" spans="1:18" ht="18" x14ac:dyDescent="0.35">
      <c r="D219" s="4">
        <v>1</v>
      </c>
      <c r="E219" s="5">
        <v>44927</v>
      </c>
      <c r="F219" s="6" t="s">
        <v>7</v>
      </c>
      <c r="G219">
        <v>6160</v>
      </c>
      <c r="I219" s="17" t="s">
        <v>20</v>
      </c>
    </row>
    <row r="220" spans="1:18" x14ac:dyDescent="0.3">
      <c r="D220" s="4">
        <v>2</v>
      </c>
      <c r="E220" s="5">
        <v>44928</v>
      </c>
      <c r="F220" s="6" t="s">
        <v>8</v>
      </c>
      <c r="G220">
        <v>1534</v>
      </c>
      <c r="I220" t="s">
        <v>15</v>
      </c>
    </row>
    <row r="221" spans="1:18" x14ac:dyDescent="0.3">
      <c r="D221" s="4">
        <v>3</v>
      </c>
      <c r="E221" s="5">
        <v>44929</v>
      </c>
      <c r="F221" s="6" t="s">
        <v>9</v>
      </c>
      <c r="G221">
        <v>3937</v>
      </c>
      <c r="I221">
        <f>SUMIF($F$219:$F$243,"*or*",$G$219:$G$243)</f>
        <v>52063</v>
      </c>
    </row>
    <row r="222" spans="1:18" x14ac:dyDescent="0.3">
      <c r="D222" s="4">
        <v>4</v>
      </c>
      <c r="E222" s="5">
        <v>44930</v>
      </c>
      <c r="F222" s="6" t="s">
        <v>11</v>
      </c>
      <c r="G222">
        <v>4621</v>
      </c>
    </row>
    <row r="223" spans="1:18" x14ac:dyDescent="0.3">
      <c r="D223" s="4">
        <v>5</v>
      </c>
      <c r="E223" s="5">
        <v>44931</v>
      </c>
      <c r="F223" s="6" t="s">
        <v>12</v>
      </c>
      <c r="G223">
        <v>5661</v>
      </c>
    </row>
    <row r="224" spans="1:18" x14ac:dyDescent="0.3">
      <c r="D224" s="4">
        <v>6</v>
      </c>
      <c r="E224" s="5">
        <v>44932</v>
      </c>
      <c r="F224" s="6" t="s">
        <v>13</v>
      </c>
      <c r="G224">
        <v>2984</v>
      </c>
    </row>
    <row r="225" spans="4:7" x14ac:dyDescent="0.3">
      <c r="D225" s="4">
        <v>7</v>
      </c>
      <c r="E225" s="5">
        <v>44933</v>
      </c>
      <c r="F225" s="6" t="s">
        <v>7</v>
      </c>
      <c r="G225">
        <v>2948</v>
      </c>
    </row>
    <row r="226" spans="4:7" x14ac:dyDescent="0.3">
      <c r="D226" s="4">
        <v>8</v>
      </c>
      <c r="E226" s="5">
        <v>44934</v>
      </c>
      <c r="F226" s="6" t="s">
        <v>8</v>
      </c>
      <c r="G226">
        <v>5119</v>
      </c>
    </row>
    <row r="227" spans="4:7" x14ac:dyDescent="0.3">
      <c r="D227" s="4">
        <v>9</v>
      </c>
      <c r="E227" s="5">
        <v>44935</v>
      </c>
      <c r="F227" s="6" t="s">
        <v>9</v>
      </c>
      <c r="G227">
        <v>6046</v>
      </c>
    </row>
    <row r="228" spans="4:7" x14ac:dyDescent="0.3">
      <c r="D228" s="4">
        <v>10</v>
      </c>
      <c r="E228" s="5">
        <v>44936</v>
      </c>
      <c r="F228" s="6" t="s">
        <v>11</v>
      </c>
      <c r="G228">
        <v>4912</v>
      </c>
    </row>
    <row r="229" spans="4:7" x14ac:dyDescent="0.3">
      <c r="D229" s="4">
        <v>11</v>
      </c>
      <c r="E229" s="5">
        <v>44937</v>
      </c>
      <c r="F229" s="6" t="s">
        <v>12</v>
      </c>
      <c r="G229">
        <v>4018</v>
      </c>
    </row>
    <row r="230" spans="4:7" x14ac:dyDescent="0.3">
      <c r="D230" s="4">
        <v>12</v>
      </c>
      <c r="E230" s="5">
        <v>44938</v>
      </c>
      <c r="F230" s="6" t="s">
        <v>13</v>
      </c>
      <c r="G230">
        <v>5360</v>
      </c>
    </row>
    <row r="231" spans="4:7" x14ac:dyDescent="0.3">
      <c r="D231" s="4">
        <v>13</v>
      </c>
      <c r="E231" s="5">
        <v>44939</v>
      </c>
      <c r="F231" s="6" t="s">
        <v>7</v>
      </c>
      <c r="G231">
        <v>2987</v>
      </c>
    </row>
    <row r="232" spans="4:7" x14ac:dyDescent="0.3">
      <c r="D232" s="4">
        <v>14</v>
      </c>
      <c r="E232" s="5">
        <v>44940</v>
      </c>
      <c r="F232" s="6" t="s">
        <v>8</v>
      </c>
      <c r="G232">
        <v>2086</v>
      </c>
    </row>
    <row r="233" spans="4:7" x14ac:dyDescent="0.3">
      <c r="D233" s="4">
        <v>15</v>
      </c>
      <c r="E233" s="5">
        <v>44941</v>
      </c>
      <c r="F233" s="6" t="s">
        <v>9</v>
      </c>
      <c r="G233">
        <v>3689</v>
      </c>
    </row>
    <row r="234" spans="4:7" x14ac:dyDescent="0.3">
      <c r="D234" s="4">
        <v>16</v>
      </c>
      <c r="E234" s="5">
        <v>44942</v>
      </c>
      <c r="F234" s="6" t="s">
        <v>11</v>
      </c>
      <c r="G234">
        <v>4750</v>
      </c>
    </row>
    <row r="235" spans="4:7" x14ac:dyDescent="0.3">
      <c r="D235" s="4">
        <v>17</v>
      </c>
      <c r="E235" s="5">
        <v>44943</v>
      </c>
      <c r="F235" s="6" t="s">
        <v>12</v>
      </c>
      <c r="G235">
        <v>5851</v>
      </c>
    </row>
    <row r="236" spans="4:7" x14ac:dyDescent="0.3">
      <c r="D236" s="4">
        <v>18</v>
      </c>
      <c r="E236" s="5">
        <v>44944</v>
      </c>
      <c r="F236" s="6" t="s">
        <v>13</v>
      </c>
      <c r="G236">
        <v>4443</v>
      </c>
    </row>
    <row r="237" spans="4:7" x14ac:dyDescent="0.3">
      <c r="D237" s="4">
        <v>19</v>
      </c>
      <c r="E237" s="5">
        <v>44945</v>
      </c>
      <c r="F237" s="6" t="s">
        <v>7</v>
      </c>
      <c r="G237">
        <v>5190</v>
      </c>
    </row>
    <row r="238" spans="4:7" x14ac:dyDescent="0.3">
      <c r="D238" s="4">
        <v>20</v>
      </c>
      <c r="E238" s="5">
        <v>44946</v>
      </c>
      <c r="F238" s="6" t="s">
        <v>8</v>
      </c>
      <c r="G238">
        <v>2227</v>
      </c>
    </row>
    <row r="239" spans="4:7" x14ac:dyDescent="0.3">
      <c r="D239" s="4">
        <v>21</v>
      </c>
      <c r="E239" s="5">
        <v>44947</v>
      </c>
      <c r="F239" s="6" t="s">
        <v>9</v>
      </c>
      <c r="G239">
        <v>6219</v>
      </c>
    </row>
    <row r="240" spans="4:7" x14ac:dyDescent="0.3">
      <c r="D240" s="4">
        <v>22</v>
      </c>
      <c r="E240" s="5">
        <v>44948</v>
      </c>
      <c r="F240" s="6" t="s">
        <v>11</v>
      </c>
      <c r="G240">
        <v>6923</v>
      </c>
    </row>
    <row r="241" spans="1:18" x14ac:dyDescent="0.3">
      <c r="D241" s="4">
        <v>23</v>
      </c>
      <c r="E241" s="5">
        <v>44949</v>
      </c>
      <c r="F241" s="6" t="s">
        <v>12</v>
      </c>
      <c r="G241">
        <v>2292</v>
      </c>
    </row>
    <row r="242" spans="1:18" x14ac:dyDescent="0.3">
      <c r="D242" s="4">
        <v>24</v>
      </c>
      <c r="E242" s="5">
        <v>44950</v>
      </c>
      <c r="F242" s="6" t="s">
        <v>13</v>
      </c>
      <c r="G242">
        <v>6809</v>
      </c>
    </row>
    <row r="243" spans="1:18" x14ac:dyDescent="0.3">
      <c r="D243" s="4">
        <v>25</v>
      </c>
      <c r="E243" s="5">
        <v>44951</v>
      </c>
      <c r="F243" s="6" t="s">
        <v>7</v>
      </c>
      <c r="G243">
        <v>3015</v>
      </c>
    </row>
    <row r="245" spans="1:18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1:18" x14ac:dyDescent="0.3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</row>
    <row r="248" spans="1:18" x14ac:dyDescent="0.3">
      <c r="E248" s="24" t="s">
        <v>1</v>
      </c>
      <c r="F248" s="25"/>
      <c r="G248" s="25"/>
      <c r="H248" s="1"/>
    </row>
    <row r="249" spans="1:18" x14ac:dyDescent="0.3">
      <c r="E249" s="25"/>
      <c r="F249" s="25"/>
      <c r="G249" s="25"/>
      <c r="H249" s="1"/>
    </row>
    <row r="251" spans="1:18" x14ac:dyDescent="0.3">
      <c r="D251" s="2" t="s">
        <v>2</v>
      </c>
      <c r="E251" s="3" t="s">
        <v>3</v>
      </c>
      <c r="F251" s="3" t="s">
        <v>4</v>
      </c>
      <c r="G251" s="3" t="s">
        <v>5</v>
      </c>
      <c r="H251" s="3"/>
    </row>
    <row r="252" spans="1:18" ht="21" x14ac:dyDescent="0.4">
      <c r="D252" s="4">
        <v>1</v>
      </c>
      <c r="E252" s="5">
        <v>44927</v>
      </c>
      <c r="F252" s="6" t="s">
        <v>7</v>
      </c>
      <c r="G252">
        <v>6160</v>
      </c>
      <c r="I252" s="12" t="s">
        <v>21</v>
      </c>
    </row>
    <row r="253" spans="1:18" x14ac:dyDescent="0.3">
      <c r="D253" s="4">
        <v>2</v>
      </c>
      <c r="E253" s="5">
        <v>44928</v>
      </c>
      <c r="F253" s="6" t="s">
        <v>8</v>
      </c>
      <c r="G253">
        <v>1534</v>
      </c>
      <c r="I253" t="s">
        <v>15</v>
      </c>
    </row>
    <row r="254" spans="1:18" x14ac:dyDescent="0.3">
      <c r="D254" s="4">
        <v>3</v>
      </c>
      <c r="E254" s="5">
        <v>44929</v>
      </c>
      <c r="F254" s="6" t="s">
        <v>9</v>
      </c>
      <c r="G254">
        <v>3937</v>
      </c>
      <c r="I254">
        <f>SUMIF($F$252:$F$276,"???????",$G$252:$G$276)</f>
        <v>50453</v>
      </c>
    </row>
    <row r="255" spans="1:18" x14ac:dyDescent="0.3">
      <c r="D255" s="4">
        <v>4</v>
      </c>
      <c r="E255" s="5">
        <v>44930</v>
      </c>
      <c r="F255" s="6" t="s">
        <v>11</v>
      </c>
      <c r="G255">
        <v>4621</v>
      </c>
    </row>
    <row r="256" spans="1:18" x14ac:dyDescent="0.3">
      <c r="D256" s="4">
        <v>5</v>
      </c>
      <c r="E256" s="5">
        <v>44931</v>
      </c>
      <c r="F256" s="6" t="s">
        <v>12</v>
      </c>
      <c r="G256">
        <v>5661</v>
      </c>
    </row>
    <row r="257" spans="4:7" x14ac:dyDescent="0.3">
      <c r="D257" s="4">
        <v>6</v>
      </c>
      <c r="E257" s="5">
        <v>44932</v>
      </c>
      <c r="F257" s="6" t="s">
        <v>13</v>
      </c>
      <c r="G257">
        <v>2984</v>
      </c>
    </row>
    <row r="258" spans="4:7" x14ac:dyDescent="0.3">
      <c r="D258" s="4">
        <v>7</v>
      </c>
      <c r="E258" s="5">
        <v>44933</v>
      </c>
      <c r="F258" s="6" t="s">
        <v>7</v>
      </c>
      <c r="G258">
        <v>2948</v>
      </c>
    </row>
    <row r="259" spans="4:7" x14ac:dyDescent="0.3">
      <c r="D259" s="4">
        <v>8</v>
      </c>
      <c r="E259" s="5">
        <v>44934</v>
      </c>
      <c r="F259" s="6" t="s">
        <v>8</v>
      </c>
      <c r="G259">
        <v>5119</v>
      </c>
    </row>
    <row r="260" spans="4:7" x14ac:dyDescent="0.3">
      <c r="D260" s="4">
        <v>9</v>
      </c>
      <c r="E260" s="5">
        <v>44935</v>
      </c>
      <c r="F260" s="6" t="s">
        <v>9</v>
      </c>
      <c r="G260">
        <v>6046</v>
      </c>
    </row>
    <row r="261" spans="4:7" x14ac:dyDescent="0.3">
      <c r="D261" s="4">
        <v>10</v>
      </c>
      <c r="E261" s="5">
        <v>44936</v>
      </c>
      <c r="F261" s="6" t="s">
        <v>11</v>
      </c>
      <c r="G261">
        <v>4912</v>
      </c>
    </row>
    <row r="262" spans="4:7" x14ac:dyDescent="0.3">
      <c r="D262" s="4">
        <v>11</v>
      </c>
      <c r="E262" s="5">
        <v>44937</v>
      </c>
      <c r="F262" s="6" t="s">
        <v>12</v>
      </c>
      <c r="G262">
        <v>4018</v>
      </c>
    </row>
    <row r="263" spans="4:7" x14ac:dyDescent="0.3">
      <c r="D263" s="4">
        <v>12</v>
      </c>
      <c r="E263" s="5">
        <v>44938</v>
      </c>
      <c r="F263" s="6" t="s">
        <v>13</v>
      </c>
      <c r="G263">
        <v>5360</v>
      </c>
    </row>
    <row r="264" spans="4:7" x14ac:dyDescent="0.3">
      <c r="D264" s="4">
        <v>13</v>
      </c>
      <c r="E264" s="5">
        <v>44939</v>
      </c>
      <c r="F264" s="6" t="s">
        <v>7</v>
      </c>
      <c r="G264">
        <v>2987</v>
      </c>
    </row>
    <row r="265" spans="4:7" x14ac:dyDescent="0.3">
      <c r="D265" s="4">
        <v>14</v>
      </c>
      <c r="E265" s="5">
        <v>44940</v>
      </c>
      <c r="F265" s="6" t="s">
        <v>8</v>
      </c>
      <c r="G265">
        <v>2086</v>
      </c>
    </row>
    <row r="266" spans="4:7" x14ac:dyDescent="0.3">
      <c r="D266" s="4">
        <v>15</v>
      </c>
      <c r="E266" s="5">
        <v>44941</v>
      </c>
      <c r="F266" s="6" t="s">
        <v>9</v>
      </c>
      <c r="G266">
        <v>3689</v>
      </c>
    </row>
    <row r="267" spans="4:7" x14ac:dyDescent="0.3">
      <c r="D267" s="4">
        <v>16</v>
      </c>
      <c r="E267" s="5">
        <v>44942</v>
      </c>
      <c r="F267" s="6" t="s">
        <v>11</v>
      </c>
      <c r="G267">
        <v>4750</v>
      </c>
    </row>
    <row r="268" spans="4:7" x14ac:dyDescent="0.3">
      <c r="D268" s="4">
        <v>17</v>
      </c>
      <c r="E268" s="5">
        <v>44943</v>
      </c>
      <c r="F268" s="6" t="s">
        <v>12</v>
      </c>
      <c r="G268">
        <v>5851</v>
      </c>
    </row>
    <row r="269" spans="4:7" x14ac:dyDescent="0.3">
      <c r="D269" s="4">
        <v>18</v>
      </c>
      <c r="E269" s="5">
        <v>44944</v>
      </c>
      <c r="F269" s="6" t="s">
        <v>13</v>
      </c>
      <c r="G269">
        <v>4443</v>
      </c>
    </row>
    <row r="270" spans="4:7" x14ac:dyDescent="0.3">
      <c r="D270" s="4">
        <v>19</v>
      </c>
      <c r="E270" s="5">
        <v>44945</v>
      </c>
      <c r="F270" s="6" t="s">
        <v>7</v>
      </c>
      <c r="G270">
        <v>5190</v>
      </c>
    </row>
    <row r="271" spans="4:7" x14ac:dyDescent="0.3">
      <c r="D271" s="4">
        <v>20</v>
      </c>
      <c r="E271" s="5">
        <v>44946</v>
      </c>
      <c r="F271" s="6" t="s">
        <v>8</v>
      </c>
      <c r="G271">
        <v>2227</v>
      </c>
    </row>
    <row r="272" spans="4:7" x14ac:dyDescent="0.3">
      <c r="D272" s="4">
        <v>21</v>
      </c>
      <c r="E272" s="5">
        <v>44947</v>
      </c>
      <c r="F272" s="6" t="s">
        <v>9</v>
      </c>
      <c r="G272">
        <v>6219</v>
      </c>
    </row>
    <row r="273" spans="1:18" x14ac:dyDescent="0.3">
      <c r="D273" s="4">
        <v>22</v>
      </c>
      <c r="E273" s="5">
        <v>44948</v>
      </c>
      <c r="F273" s="6" t="s">
        <v>11</v>
      </c>
      <c r="G273">
        <v>6923</v>
      </c>
    </row>
    <row r="274" spans="1:18" x14ac:dyDescent="0.3">
      <c r="D274" s="4">
        <v>23</v>
      </c>
      <c r="E274" s="5">
        <v>44949</v>
      </c>
      <c r="F274" s="6" t="s">
        <v>12</v>
      </c>
      <c r="G274">
        <v>2292</v>
      </c>
    </row>
    <row r="275" spans="1:18" x14ac:dyDescent="0.3">
      <c r="D275" s="4">
        <v>24</v>
      </c>
      <c r="E275" s="5">
        <v>44950</v>
      </c>
      <c r="F275" s="6" t="s">
        <v>13</v>
      </c>
      <c r="G275">
        <v>6809</v>
      </c>
    </row>
    <row r="276" spans="1:18" x14ac:dyDescent="0.3">
      <c r="D276" s="4">
        <v>25</v>
      </c>
      <c r="E276" s="5">
        <v>44951</v>
      </c>
      <c r="F276" s="6" t="s">
        <v>7</v>
      </c>
      <c r="G276">
        <v>3015</v>
      </c>
    </row>
    <row r="279" spans="1:18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1:18" x14ac:dyDescent="0.3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</row>
    <row r="283" spans="1:18" x14ac:dyDescent="0.3">
      <c r="E283" s="24" t="s">
        <v>1</v>
      </c>
      <c r="F283" s="25"/>
      <c r="G283" s="25"/>
      <c r="H283" s="1"/>
    </row>
    <row r="284" spans="1:18" x14ac:dyDescent="0.3">
      <c r="E284" s="25"/>
      <c r="F284" s="25"/>
      <c r="G284" s="25"/>
      <c r="H284" s="1"/>
    </row>
    <row r="286" spans="1:18" x14ac:dyDescent="0.3">
      <c r="D286" s="2" t="s">
        <v>2</v>
      </c>
      <c r="E286" s="3" t="s">
        <v>3</v>
      </c>
      <c r="F286" s="3" t="s">
        <v>4</v>
      </c>
      <c r="G286" s="3" t="s">
        <v>5</v>
      </c>
      <c r="H286" s="3"/>
    </row>
    <row r="287" spans="1:18" ht="18" x14ac:dyDescent="0.35">
      <c r="D287" s="4">
        <v>1</v>
      </c>
      <c r="E287" s="5">
        <v>44927</v>
      </c>
      <c r="F287" s="6" t="s">
        <v>7</v>
      </c>
      <c r="G287">
        <v>6160</v>
      </c>
      <c r="I287" s="17" t="s">
        <v>22</v>
      </c>
    </row>
    <row r="288" spans="1:18" x14ac:dyDescent="0.3">
      <c r="D288" s="4">
        <v>2</v>
      </c>
      <c r="E288" s="5">
        <v>44928</v>
      </c>
      <c r="F288" s="6" t="s">
        <v>8</v>
      </c>
      <c r="G288">
        <v>1534</v>
      </c>
      <c r="I288" t="s">
        <v>15</v>
      </c>
    </row>
    <row r="289" spans="4:9" x14ac:dyDescent="0.3">
      <c r="D289" s="4">
        <v>3</v>
      </c>
      <c r="E289" s="5">
        <v>44929</v>
      </c>
      <c r="F289" s="6" t="s">
        <v>9</v>
      </c>
      <c r="G289">
        <v>3937</v>
      </c>
      <c r="I289">
        <f>SUMIF($F$287:$F$311,"??????D",$G$287:$G$311)</f>
        <v>10966</v>
      </c>
    </row>
    <row r="290" spans="4:9" x14ac:dyDescent="0.3">
      <c r="D290" s="4">
        <v>4</v>
      </c>
      <c r="E290" s="5">
        <v>44930</v>
      </c>
      <c r="F290" s="6" t="s">
        <v>11</v>
      </c>
      <c r="G290">
        <v>4621</v>
      </c>
    </row>
    <row r="291" spans="4:9" x14ac:dyDescent="0.3">
      <c r="D291" s="4">
        <v>5</v>
      </c>
      <c r="E291" s="5">
        <v>44931</v>
      </c>
      <c r="F291" s="6" t="s">
        <v>12</v>
      </c>
      <c r="G291">
        <v>5661</v>
      </c>
    </row>
    <row r="292" spans="4:9" x14ac:dyDescent="0.3">
      <c r="D292" s="4">
        <v>6</v>
      </c>
      <c r="E292" s="5">
        <v>44932</v>
      </c>
      <c r="F292" s="6" t="s">
        <v>13</v>
      </c>
      <c r="G292">
        <v>2984</v>
      </c>
    </row>
    <row r="293" spans="4:9" x14ac:dyDescent="0.3">
      <c r="D293" s="4">
        <v>7</v>
      </c>
      <c r="E293" s="5">
        <v>44933</v>
      </c>
      <c r="F293" s="6" t="s">
        <v>7</v>
      </c>
      <c r="G293">
        <v>2948</v>
      </c>
    </row>
    <row r="294" spans="4:9" x14ac:dyDescent="0.3">
      <c r="D294" s="4">
        <v>8</v>
      </c>
      <c r="E294" s="5">
        <v>44934</v>
      </c>
      <c r="F294" s="6" t="s">
        <v>8</v>
      </c>
      <c r="G294">
        <v>5119</v>
      </c>
    </row>
    <row r="295" spans="4:9" x14ac:dyDescent="0.3">
      <c r="D295" s="4">
        <v>9</v>
      </c>
      <c r="E295" s="5">
        <v>44935</v>
      </c>
      <c r="F295" s="6" t="s">
        <v>9</v>
      </c>
      <c r="G295">
        <v>6046</v>
      </c>
    </row>
    <row r="296" spans="4:9" x14ac:dyDescent="0.3">
      <c r="D296" s="4">
        <v>10</v>
      </c>
      <c r="E296" s="5">
        <v>44936</v>
      </c>
      <c r="F296" s="6" t="s">
        <v>11</v>
      </c>
      <c r="G296">
        <v>4912</v>
      </c>
    </row>
    <row r="297" spans="4:9" x14ac:dyDescent="0.3">
      <c r="D297" s="4">
        <v>11</v>
      </c>
      <c r="E297" s="5">
        <v>44937</v>
      </c>
      <c r="F297" s="6" t="s">
        <v>12</v>
      </c>
      <c r="G297">
        <v>4018</v>
      </c>
    </row>
    <row r="298" spans="4:9" x14ac:dyDescent="0.3">
      <c r="D298" s="4">
        <v>12</v>
      </c>
      <c r="E298" s="5">
        <v>44938</v>
      </c>
      <c r="F298" s="6" t="s">
        <v>13</v>
      </c>
      <c r="G298">
        <v>5360</v>
      </c>
    </row>
    <row r="299" spans="4:9" x14ac:dyDescent="0.3">
      <c r="D299" s="4">
        <v>13</v>
      </c>
      <c r="E299" s="5">
        <v>44939</v>
      </c>
      <c r="F299" s="6" t="s">
        <v>7</v>
      </c>
      <c r="G299">
        <v>2987</v>
      </c>
    </row>
    <row r="300" spans="4:9" x14ac:dyDescent="0.3">
      <c r="D300" s="4">
        <v>14</v>
      </c>
      <c r="E300" s="5">
        <v>44940</v>
      </c>
      <c r="F300" s="6" t="s">
        <v>8</v>
      </c>
      <c r="G300">
        <v>2086</v>
      </c>
    </row>
    <row r="301" spans="4:9" x14ac:dyDescent="0.3">
      <c r="D301" s="4">
        <v>15</v>
      </c>
      <c r="E301" s="5">
        <v>44941</v>
      </c>
      <c r="F301" s="6" t="s">
        <v>9</v>
      </c>
      <c r="G301">
        <v>3689</v>
      </c>
    </row>
    <row r="302" spans="4:9" x14ac:dyDescent="0.3">
      <c r="D302" s="4">
        <v>16</v>
      </c>
      <c r="E302" s="5">
        <v>44942</v>
      </c>
      <c r="F302" s="6" t="s">
        <v>11</v>
      </c>
      <c r="G302">
        <v>4750</v>
      </c>
    </row>
    <row r="303" spans="4:9" x14ac:dyDescent="0.3">
      <c r="D303" s="4">
        <v>17</v>
      </c>
      <c r="E303" s="5">
        <v>44943</v>
      </c>
      <c r="F303" s="6" t="s">
        <v>12</v>
      </c>
      <c r="G303">
        <v>5851</v>
      </c>
    </row>
    <row r="304" spans="4:9" x14ac:dyDescent="0.3">
      <c r="D304" s="4">
        <v>18</v>
      </c>
      <c r="E304" s="5">
        <v>44944</v>
      </c>
      <c r="F304" s="6" t="s">
        <v>13</v>
      </c>
      <c r="G304">
        <v>4443</v>
      </c>
    </row>
    <row r="305" spans="1:18" x14ac:dyDescent="0.3">
      <c r="D305" s="4">
        <v>19</v>
      </c>
      <c r="E305" s="5">
        <v>44945</v>
      </c>
      <c r="F305" s="6" t="s">
        <v>7</v>
      </c>
      <c r="G305">
        <v>5190</v>
      </c>
    </row>
    <row r="306" spans="1:18" x14ac:dyDescent="0.3">
      <c r="D306" s="4">
        <v>20</v>
      </c>
      <c r="E306" s="5">
        <v>44946</v>
      </c>
      <c r="F306" s="6" t="s">
        <v>8</v>
      </c>
      <c r="G306">
        <v>2227</v>
      </c>
    </row>
    <row r="307" spans="1:18" x14ac:dyDescent="0.3">
      <c r="D307" s="4">
        <v>21</v>
      </c>
      <c r="E307" s="5">
        <v>44947</v>
      </c>
      <c r="F307" s="6" t="s">
        <v>9</v>
      </c>
      <c r="G307">
        <v>6219</v>
      </c>
    </row>
    <row r="308" spans="1:18" x14ac:dyDescent="0.3">
      <c r="D308" s="4">
        <v>22</v>
      </c>
      <c r="E308" s="5">
        <v>44948</v>
      </c>
      <c r="F308" s="6" t="s">
        <v>11</v>
      </c>
      <c r="G308">
        <v>6923</v>
      </c>
    </row>
    <row r="309" spans="1:18" x14ac:dyDescent="0.3">
      <c r="D309" s="4">
        <v>23</v>
      </c>
      <c r="E309" s="5">
        <v>44949</v>
      </c>
      <c r="F309" s="6" t="s">
        <v>12</v>
      </c>
      <c r="G309">
        <v>2292</v>
      </c>
    </row>
    <row r="310" spans="1:18" x14ac:dyDescent="0.3">
      <c r="D310" s="4">
        <v>24</v>
      </c>
      <c r="E310" s="5">
        <v>44950</v>
      </c>
      <c r="F310" s="6" t="s">
        <v>13</v>
      </c>
      <c r="G310">
        <v>6809</v>
      </c>
    </row>
    <row r="311" spans="1:18" x14ac:dyDescent="0.3">
      <c r="D311" s="4">
        <v>25</v>
      </c>
      <c r="E311" s="5">
        <v>44951</v>
      </c>
      <c r="F311" s="6" t="s">
        <v>7</v>
      </c>
      <c r="G311">
        <v>3015</v>
      </c>
    </row>
    <row r="313" spans="1:18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</row>
    <row r="314" spans="1:18" x14ac:dyDescent="0.3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</row>
    <row r="316" spans="1:18" x14ac:dyDescent="0.3">
      <c r="E316" s="24" t="s">
        <v>1</v>
      </c>
      <c r="F316" s="25"/>
      <c r="G316" s="25"/>
      <c r="H316" s="1"/>
    </row>
    <row r="317" spans="1:18" x14ac:dyDescent="0.3">
      <c r="E317" s="25"/>
      <c r="F317" s="25"/>
      <c r="G317" s="25"/>
      <c r="H317" s="1"/>
    </row>
    <row r="319" spans="1:18" x14ac:dyDescent="0.3">
      <c r="D319" s="2" t="s">
        <v>2</v>
      </c>
      <c r="E319" s="3" t="s">
        <v>3</v>
      </c>
      <c r="F319" s="3" t="s">
        <v>4</v>
      </c>
      <c r="G319" s="3" t="s">
        <v>5</v>
      </c>
      <c r="H319" s="3"/>
    </row>
    <row r="320" spans="1:18" ht="18" x14ac:dyDescent="0.35">
      <c r="D320" s="4">
        <v>1</v>
      </c>
      <c r="E320" s="5">
        <v>44927</v>
      </c>
      <c r="F320" s="6" t="s">
        <v>7</v>
      </c>
      <c r="G320">
        <v>6160</v>
      </c>
      <c r="I320" s="18" t="s">
        <v>23</v>
      </c>
    </row>
    <row r="321" spans="4:9" x14ac:dyDescent="0.3">
      <c r="D321" s="4">
        <v>2</v>
      </c>
      <c r="E321" s="5">
        <v>44928</v>
      </c>
      <c r="F321" s="6" t="s">
        <v>8</v>
      </c>
      <c r="G321">
        <v>1534</v>
      </c>
      <c r="I321" t="s">
        <v>15</v>
      </c>
    </row>
    <row r="322" spans="4:9" x14ac:dyDescent="0.3">
      <c r="D322" s="4">
        <v>3</v>
      </c>
      <c r="E322" s="5">
        <v>44929</v>
      </c>
      <c r="F322" s="6" t="s">
        <v>9</v>
      </c>
      <c r="G322">
        <v>3937</v>
      </c>
    </row>
    <row r="323" spans="4:9" x14ac:dyDescent="0.3">
      <c r="D323" s="4">
        <v>4</v>
      </c>
      <c r="E323" s="5">
        <v>44930</v>
      </c>
      <c r="F323" s="6" t="s">
        <v>11</v>
      </c>
      <c r="G323">
        <v>4621</v>
      </c>
      <c r="I323">
        <f>SUMIF($F$320:$F$344,"m????",$G$320:$G$344)</f>
        <v>20300</v>
      </c>
    </row>
    <row r="324" spans="4:9" x14ac:dyDescent="0.3">
      <c r="D324" s="4">
        <v>5</v>
      </c>
      <c r="E324" s="5">
        <v>44931</v>
      </c>
      <c r="F324" s="6" t="s">
        <v>12</v>
      </c>
      <c r="G324">
        <v>5661</v>
      </c>
    </row>
    <row r="325" spans="4:9" x14ac:dyDescent="0.3">
      <c r="D325" s="4">
        <v>6</v>
      </c>
      <c r="E325" s="5">
        <v>44932</v>
      </c>
      <c r="F325" s="6" t="s">
        <v>13</v>
      </c>
      <c r="G325">
        <v>2984</v>
      </c>
    </row>
    <row r="326" spans="4:9" x14ac:dyDescent="0.3">
      <c r="D326" s="4">
        <v>7</v>
      </c>
      <c r="E326" s="5">
        <v>44933</v>
      </c>
      <c r="F326" s="6" t="s">
        <v>7</v>
      </c>
      <c r="G326">
        <v>2948</v>
      </c>
    </row>
    <row r="327" spans="4:9" x14ac:dyDescent="0.3">
      <c r="D327" s="4">
        <v>8</v>
      </c>
      <c r="E327" s="5">
        <v>44934</v>
      </c>
      <c r="F327" s="6" t="s">
        <v>8</v>
      </c>
      <c r="G327">
        <v>5119</v>
      </c>
    </row>
    <row r="328" spans="4:9" x14ac:dyDescent="0.3">
      <c r="D328" s="4">
        <v>9</v>
      </c>
      <c r="E328" s="5">
        <v>44935</v>
      </c>
      <c r="F328" s="6" t="s">
        <v>9</v>
      </c>
      <c r="G328">
        <v>6046</v>
      </c>
    </row>
    <row r="329" spans="4:9" x14ac:dyDescent="0.3">
      <c r="D329" s="4">
        <v>10</v>
      </c>
      <c r="E329" s="5">
        <v>44936</v>
      </c>
      <c r="F329" s="6" t="s">
        <v>11</v>
      </c>
      <c r="G329">
        <v>4912</v>
      </c>
    </row>
    <row r="330" spans="4:9" x14ac:dyDescent="0.3">
      <c r="D330" s="4">
        <v>11</v>
      </c>
      <c r="E330" s="5">
        <v>44937</v>
      </c>
      <c r="F330" s="6" t="s">
        <v>12</v>
      </c>
      <c r="G330">
        <v>4018</v>
      </c>
    </row>
    <row r="331" spans="4:9" x14ac:dyDescent="0.3">
      <c r="D331" s="4">
        <v>12</v>
      </c>
      <c r="E331" s="5">
        <v>44938</v>
      </c>
      <c r="F331" s="19" t="s">
        <v>13</v>
      </c>
      <c r="G331">
        <v>5360</v>
      </c>
    </row>
    <row r="332" spans="4:9" x14ac:dyDescent="0.3">
      <c r="D332" s="4">
        <v>13</v>
      </c>
      <c r="E332" s="5">
        <v>44939</v>
      </c>
      <c r="F332" s="6" t="s">
        <v>7</v>
      </c>
      <c r="G332">
        <v>2987</v>
      </c>
    </row>
    <row r="333" spans="4:9" x14ac:dyDescent="0.3">
      <c r="D333" s="4">
        <v>14</v>
      </c>
      <c r="E333" s="5">
        <v>44940</v>
      </c>
      <c r="F333" s="6" t="s">
        <v>8</v>
      </c>
      <c r="G333">
        <v>2086</v>
      </c>
    </row>
    <row r="334" spans="4:9" x14ac:dyDescent="0.3">
      <c r="D334" s="4">
        <v>15</v>
      </c>
      <c r="E334" s="5">
        <v>44941</v>
      </c>
      <c r="F334" s="6" t="s">
        <v>9</v>
      </c>
      <c r="G334">
        <v>3689</v>
      </c>
    </row>
    <row r="335" spans="4:9" x14ac:dyDescent="0.3">
      <c r="D335" s="4">
        <v>16</v>
      </c>
      <c r="E335" s="5">
        <v>44942</v>
      </c>
      <c r="F335" s="6" t="s">
        <v>11</v>
      </c>
      <c r="G335">
        <v>4750</v>
      </c>
    </row>
    <row r="336" spans="4:9" x14ac:dyDescent="0.3">
      <c r="D336" s="4">
        <v>17</v>
      </c>
      <c r="E336" s="5">
        <v>44943</v>
      </c>
      <c r="F336" s="6" t="s">
        <v>12</v>
      </c>
      <c r="G336">
        <v>5851</v>
      </c>
    </row>
    <row r="337" spans="1:18" x14ac:dyDescent="0.3">
      <c r="D337" s="4">
        <v>18</v>
      </c>
      <c r="E337" s="5">
        <v>44944</v>
      </c>
      <c r="F337" s="6" t="s">
        <v>13</v>
      </c>
      <c r="G337">
        <v>4443</v>
      </c>
    </row>
    <row r="338" spans="1:18" x14ac:dyDescent="0.3">
      <c r="D338" s="4">
        <v>19</v>
      </c>
      <c r="E338" s="5">
        <v>44945</v>
      </c>
      <c r="F338" s="6" t="s">
        <v>7</v>
      </c>
      <c r="G338">
        <v>5190</v>
      </c>
    </row>
    <row r="339" spans="1:18" x14ac:dyDescent="0.3">
      <c r="D339" s="4">
        <v>20</v>
      </c>
      <c r="E339" s="5">
        <v>44946</v>
      </c>
      <c r="F339" s="6" t="s">
        <v>8</v>
      </c>
      <c r="G339">
        <v>2227</v>
      </c>
    </row>
    <row r="340" spans="1:18" x14ac:dyDescent="0.3">
      <c r="D340" s="4">
        <v>21</v>
      </c>
      <c r="E340" s="5">
        <v>44947</v>
      </c>
      <c r="F340" s="6" t="s">
        <v>9</v>
      </c>
      <c r="G340">
        <v>6219</v>
      </c>
    </row>
    <row r="341" spans="1:18" x14ac:dyDescent="0.3">
      <c r="D341" s="4">
        <v>22</v>
      </c>
      <c r="E341" s="5">
        <v>44948</v>
      </c>
      <c r="F341" s="6" t="s">
        <v>11</v>
      </c>
      <c r="G341">
        <v>6923</v>
      </c>
    </row>
    <row r="342" spans="1:18" x14ac:dyDescent="0.3">
      <c r="D342" s="4">
        <v>23</v>
      </c>
      <c r="E342" s="5">
        <v>44949</v>
      </c>
      <c r="F342" s="6" t="s">
        <v>12</v>
      </c>
      <c r="G342">
        <v>2292</v>
      </c>
    </row>
    <row r="343" spans="1:18" x14ac:dyDescent="0.3">
      <c r="D343" s="4">
        <v>24</v>
      </c>
      <c r="E343" s="5">
        <v>44950</v>
      </c>
      <c r="F343" s="6" t="s">
        <v>13</v>
      </c>
      <c r="G343">
        <v>6809</v>
      </c>
    </row>
    <row r="344" spans="1:18" x14ac:dyDescent="0.3">
      <c r="D344" s="4">
        <v>25</v>
      </c>
      <c r="E344" s="5">
        <v>44951</v>
      </c>
      <c r="F344" s="6" t="s">
        <v>7</v>
      </c>
      <c r="G344">
        <v>3015</v>
      </c>
    </row>
    <row r="347" spans="1:18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1:18" x14ac:dyDescent="0.3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</row>
    <row r="350" spans="1:18" x14ac:dyDescent="0.3">
      <c r="E350" s="24" t="s">
        <v>1</v>
      </c>
      <c r="F350" s="25"/>
      <c r="G350" s="25"/>
      <c r="H350" s="1"/>
    </row>
    <row r="351" spans="1:18" x14ac:dyDescent="0.3">
      <c r="E351" s="25"/>
      <c r="F351" s="25"/>
      <c r="G351" s="25"/>
      <c r="H351" s="1"/>
    </row>
    <row r="353" spans="4:9" x14ac:dyDescent="0.3">
      <c r="D353" s="2" t="s">
        <v>2</v>
      </c>
      <c r="E353" s="3" t="s">
        <v>3</v>
      </c>
      <c r="F353" s="3" t="s">
        <v>4</v>
      </c>
      <c r="G353" s="3" t="s">
        <v>5</v>
      </c>
      <c r="H353" s="3"/>
    </row>
    <row r="354" spans="4:9" ht="21" x14ac:dyDescent="0.4">
      <c r="D354" s="4">
        <v>1</v>
      </c>
      <c r="E354" s="5">
        <v>44927</v>
      </c>
      <c r="F354" s="6" t="s">
        <v>7</v>
      </c>
      <c r="G354">
        <v>6160</v>
      </c>
      <c r="I354" s="20" t="s">
        <v>24</v>
      </c>
    </row>
    <row r="355" spans="4:9" x14ac:dyDescent="0.3">
      <c r="D355" s="4">
        <v>2</v>
      </c>
      <c r="E355" s="5">
        <v>44928</v>
      </c>
      <c r="F355" s="6" t="s">
        <v>8</v>
      </c>
      <c r="G355">
        <v>1534</v>
      </c>
      <c r="I355" t="s">
        <v>15</v>
      </c>
    </row>
    <row r="356" spans="4:9" x14ac:dyDescent="0.3">
      <c r="D356" s="4">
        <v>3</v>
      </c>
      <c r="E356" s="5">
        <v>44929</v>
      </c>
      <c r="F356" s="6" t="s">
        <v>9</v>
      </c>
      <c r="G356">
        <v>3937</v>
      </c>
      <c r="I356" s="21">
        <f>SUMIF($F$354:$F$378,"",$G$354:$G$378)</f>
        <v>33918</v>
      </c>
    </row>
    <row r="357" spans="4:9" x14ac:dyDescent="0.3">
      <c r="D357" s="4">
        <v>4</v>
      </c>
      <c r="E357" s="5">
        <v>44930</v>
      </c>
      <c r="F357" s="6" t="s">
        <v>11</v>
      </c>
      <c r="G357">
        <v>4621</v>
      </c>
    </row>
    <row r="358" spans="4:9" x14ac:dyDescent="0.3">
      <c r="D358" s="4">
        <v>5</v>
      </c>
      <c r="E358" s="5">
        <v>44931</v>
      </c>
      <c r="F358" s="6"/>
      <c r="G358">
        <v>5661</v>
      </c>
    </row>
    <row r="359" spans="4:9" x14ac:dyDescent="0.3">
      <c r="D359" s="4">
        <v>6</v>
      </c>
      <c r="E359" s="5">
        <v>44932</v>
      </c>
      <c r="F359" s="6" t="s">
        <v>13</v>
      </c>
      <c r="G359">
        <v>2984</v>
      </c>
    </row>
    <row r="360" spans="4:9" x14ac:dyDescent="0.3">
      <c r="D360" s="4">
        <v>7</v>
      </c>
      <c r="E360" s="5">
        <v>44933</v>
      </c>
      <c r="F360" s="6" t="s">
        <v>7</v>
      </c>
      <c r="G360">
        <v>2948</v>
      </c>
    </row>
    <row r="361" spans="4:9" x14ac:dyDescent="0.3">
      <c r="D361" s="4">
        <v>8</v>
      </c>
      <c r="E361" s="5">
        <v>44934</v>
      </c>
      <c r="F361" s="6"/>
      <c r="G361">
        <v>5119</v>
      </c>
    </row>
    <row r="362" spans="4:9" x14ac:dyDescent="0.3">
      <c r="D362" s="4">
        <v>9</v>
      </c>
      <c r="E362" s="5">
        <v>44935</v>
      </c>
      <c r="F362" s="6" t="s">
        <v>9</v>
      </c>
      <c r="G362">
        <v>6046</v>
      </c>
    </row>
    <row r="363" spans="4:9" x14ac:dyDescent="0.3">
      <c r="D363" s="4">
        <v>10</v>
      </c>
      <c r="E363" s="5">
        <v>44936</v>
      </c>
      <c r="F363" s="6" t="s">
        <v>11</v>
      </c>
      <c r="G363">
        <v>4912</v>
      </c>
    </row>
    <row r="364" spans="4:9" x14ac:dyDescent="0.3">
      <c r="D364" s="4">
        <v>11</v>
      </c>
      <c r="E364" s="5">
        <v>44937</v>
      </c>
      <c r="F364" s="6" t="s">
        <v>12</v>
      </c>
      <c r="G364">
        <v>4018</v>
      </c>
    </row>
    <row r="365" spans="4:9" x14ac:dyDescent="0.3">
      <c r="D365" s="4">
        <v>12</v>
      </c>
      <c r="E365" s="5">
        <v>44938</v>
      </c>
      <c r="F365" s="6"/>
      <c r="G365">
        <v>5360</v>
      </c>
    </row>
    <row r="366" spans="4:9" x14ac:dyDescent="0.3">
      <c r="D366" s="4">
        <v>13</v>
      </c>
      <c r="E366" s="5">
        <v>44939</v>
      </c>
      <c r="F366" s="6" t="s">
        <v>7</v>
      </c>
      <c r="G366">
        <v>2987</v>
      </c>
    </row>
    <row r="367" spans="4:9" x14ac:dyDescent="0.3">
      <c r="D367" s="4">
        <v>14</v>
      </c>
      <c r="E367" s="5">
        <v>44940</v>
      </c>
      <c r="F367" s="6" t="s">
        <v>8</v>
      </c>
      <c r="G367">
        <v>2086</v>
      </c>
    </row>
    <row r="368" spans="4:9" x14ac:dyDescent="0.3">
      <c r="D368" s="4">
        <v>15</v>
      </c>
      <c r="E368" s="5">
        <v>44941</v>
      </c>
      <c r="F368" s="6" t="s">
        <v>9</v>
      </c>
      <c r="G368">
        <v>3689</v>
      </c>
    </row>
    <row r="369" spans="1:18" x14ac:dyDescent="0.3">
      <c r="D369" s="4">
        <v>16</v>
      </c>
      <c r="E369" s="5">
        <v>44942</v>
      </c>
      <c r="F369" s="6"/>
      <c r="G369">
        <v>4750</v>
      </c>
    </row>
    <row r="370" spans="1:18" x14ac:dyDescent="0.3">
      <c r="D370" s="4">
        <v>17</v>
      </c>
      <c r="E370" s="5">
        <v>44943</v>
      </c>
      <c r="F370" s="6" t="s">
        <v>12</v>
      </c>
      <c r="G370">
        <v>5851</v>
      </c>
    </row>
    <row r="371" spans="1:18" x14ac:dyDescent="0.3">
      <c r="D371" s="4">
        <v>18</v>
      </c>
      <c r="E371" s="5">
        <v>44944</v>
      </c>
      <c r="F371" s="6" t="s">
        <v>13</v>
      </c>
      <c r="G371">
        <v>4443</v>
      </c>
    </row>
    <row r="372" spans="1:18" x14ac:dyDescent="0.3">
      <c r="D372" s="4">
        <v>19</v>
      </c>
      <c r="E372" s="5">
        <v>44945</v>
      </c>
      <c r="F372" s="6" t="s">
        <v>7</v>
      </c>
      <c r="G372">
        <v>5190</v>
      </c>
    </row>
    <row r="373" spans="1:18" x14ac:dyDescent="0.3">
      <c r="D373" s="4">
        <v>20</v>
      </c>
      <c r="E373" s="5">
        <v>44946</v>
      </c>
      <c r="F373" s="6" t="s">
        <v>8</v>
      </c>
      <c r="G373">
        <v>2227</v>
      </c>
    </row>
    <row r="374" spans="1:18" x14ac:dyDescent="0.3">
      <c r="D374" s="4">
        <v>21</v>
      </c>
      <c r="E374" s="5">
        <v>44947</v>
      </c>
      <c r="F374" s="6"/>
      <c r="G374">
        <v>6219</v>
      </c>
    </row>
    <row r="375" spans="1:18" x14ac:dyDescent="0.3">
      <c r="D375" s="4">
        <v>22</v>
      </c>
      <c r="E375" s="5">
        <v>44948</v>
      </c>
      <c r="F375" s="6" t="s">
        <v>11</v>
      </c>
      <c r="G375">
        <v>6923</v>
      </c>
    </row>
    <row r="376" spans="1:18" x14ac:dyDescent="0.3">
      <c r="D376" s="4">
        <v>23</v>
      </c>
      <c r="E376" s="5">
        <v>44949</v>
      </c>
      <c r="F376" s="6" t="s">
        <v>12</v>
      </c>
      <c r="G376">
        <v>2292</v>
      </c>
    </row>
    <row r="377" spans="1:18" x14ac:dyDescent="0.3">
      <c r="D377" s="4">
        <v>24</v>
      </c>
      <c r="E377" s="5">
        <v>44950</v>
      </c>
      <c r="F377" s="6"/>
      <c r="G377">
        <v>6809</v>
      </c>
    </row>
    <row r="378" spans="1:18" x14ac:dyDescent="0.3">
      <c r="D378" s="4">
        <v>25</v>
      </c>
      <c r="E378" s="5">
        <v>44951</v>
      </c>
      <c r="F378" s="6" t="s">
        <v>7</v>
      </c>
      <c r="G378">
        <v>3015</v>
      </c>
    </row>
    <row r="380" spans="1:18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1:18" x14ac:dyDescent="0.3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</row>
    <row r="383" spans="1:18" x14ac:dyDescent="0.3">
      <c r="E383" s="24" t="s">
        <v>1</v>
      </c>
      <c r="F383" s="25"/>
      <c r="G383" s="25"/>
      <c r="H383" s="1"/>
    </row>
    <row r="384" spans="1:18" x14ac:dyDescent="0.3">
      <c r="E384" s="25"/>
      <c r="F384" s="25"/>
      <c r="G384" s="25"/>
      <c r="H384" s="1"/>
    </row>
    <row r="386" spans="4:9" x14ac:dyDescent="0.3">
      <c r="D386" s="2" t="s">
        <v>2</v>
      </c>
      <c r="E386" s="3" t="s">
        <v>3</v>
      </c>
      <c r="F386" s="3" t="s">
        <v>4</v>
      </c>
      <c r="G386" s="3" t="s">
        <v>5</v>
      </c>
      <c r="H386" s="3"/>
    </row>
    <row r="387" spans="4:9" ht="21" x14ac:dyDescent="0.4">
      <c r="D387" s="4">
        <v>1</v>
      </c>
      <c r="E387" s="5">
        <v>44927</v>
      </c>
      <c r="F387" s="6" t="s">
        <v>7</v>
      </c>
      <c r="G387">
        <v>6160</v>
      </c>
      <c r="I387" s="20" t="s">
        <v>25</v>
      </c>
    </row>
    <row r="388" spans="4:9" x14ac:dyDescent="0.3">
      <c r="D388" s="4">
        <v>2</v>
      </c>
      <c r="E388" s="5">
        <v>44928</v>
      </c>
      <c r="F388" s="6"/>
      <c r="G388">
        <v>1534</v>
      </c>
      <c r="I388" t="s">
        <v>15</v>
      </c>
    </row>
    <row r="389" spans="4:9" x14ac:dyDescent="0.3">
      <c r="D389" s="4">
        <v>3</v>
      </c>
      <c r="E389" s="5">
        <v>44929</v>
      </c>
      <c r="F389" s="6" t="s">
        <v>9</v>
      </c>
      <c r="G389">
        <v>3937</v>
      </c>
    </row>
    <row r="390" spans="4:9" x14ac:dyDescent="0.3">
      <c r="D390" s="4">
        <v>4</v>
      </c>
      <c r="E390" s="5">
        <v>44930</v>
      </c>
      <c r="F390" s="6" t="s">
        <v>11</v>
      </c>
      <c r="G390">
        <v>4621</v>
      </c>
    </row>
    <row r="391" spans="4:9" x14ac:dyDescent="0.3">
      <c r="D391" s="4">
        <v>5</v>
      </c>
      <c r="E391" s="5">
        <v>44931</v>
      </c>
      <c r="F391" s="6" t="s">
        <v>12</v>
      </c>
      <c r="G391">
        <v>5661</v>
      </c>
      <c r="I391">
        <f>SUMIF($F$387:$F$411,"**",$G$387:$G$411)</f>
        <v>82609</v>
      </c>
    </row>
    <row r="392" spans="4:9" x14ac:dyDescent="0.3">
      <c r="D392" s="4">
        <v>6</v>
      </c>
      <c r="E392" s="5">
        <v>44932</v>
      </c>
      <c r="F392" s="6" t="s">
        <v>13</v>
      </c>
      <c r="G392">
        <v>2984</v>
      </c>
    </row>
    <row r="393" spans="4:9" x14ac:dyDescent="0.3">
      <c r="D393" s="4">
        <v>7</v>
      </c>
      <c r="E393" s="5">
        <v>44933</v>
      </c>
      <c r="F393" s="6"/>
      <c r="G393">
        <v>2948</v>
      </c>
      <c r="I393">
        <f>SUM(G387,G389:G392,G394:G395,G397:G401,G403:G406,G408:G409,G411)</f>
        <v>82609</v>
      </c>
    </row>
    <row r="394" spans="4:9" x14ac:dyDescent="0.3">
      <c r="D394" s="4">
        <v>8</v>
      </c>
      <c r="E394" s="5">
        <v>44934</v>
      </c>
      <c r="F394" s="6" t="s">
        <v>8</v>
      </c>
      <c r="G394">
        <v>5119</v>
      </c>
    </row>
    <row r="395" spans="4:9" x14ac:dyDescent="0.3">
      <c r="D395" s="4">
        <v>9</v>
      </c>
      <c r="E395" s="5">
        <v>44935</v>
      </c>
      <c r="F395" s="6" t="s">
        <v>9</v>
      </c>
      <c r="G395">
        <v>6046</v>
      </c>
      <c r="I395">
        <f>SUMIF($F$387:$F$411,"&lt;&gt;",$G$387:$G$411)</f>
        <v>82609</v>
      </c>
    </row>
    <row r="396" spans="4:9" x14ac:dyDescent="0.3">
      <c r="D396" s="4">
        <v>10</v>
      </c>
      <c r="E396" s="5">
        <v>44936</v>
      </c>
      <c r="F396" s="6"/>
      <c r="G396">
        <v>4912</v>
      </c>
    </row>
    <row r="397" spans="4:9" x14ac:dyDescent="0.3">
      <c r="D397" s="4">
        <v>11</v>
      </c>
      <c r="E397" s="5">
        <v>44937</v>
      </c>
      <c r="F397" s="6" t="s">
        <v>12</v>
      </c>
      <c r="G397">
        <v>4018</v>
      </c>
    </row>
    <row r="398" spans="4:9" x14ac:dyDescent="0.3">
      <c r="D398" s="4">
        <v>12</v>
      </c>
      <c r="E398" s="5">
        <v>44938</v>
      </c>
      <c r="F398" s="6" t="s">
        <v>13</v>
      </c>
      <c r="G398">
        <v>5360</v>
      </c>
    </row>
    <row r="399" spans="4:9" x14ac:dyDescent="0.3">
      <c r="D399" s="4">
        <v>13</v>
      </c>
      <c r="E399" s="5">
        <v>44939</v>
      </c>
      <c r="F399" s="6" t="s">
        <v>7</v>
      </c>
      <c r="G399">
        <v>2987</v>
      </c>
    </row>
    <row r="400" spans="4:9" x14ac:dyDescent="0.3">
      <c r="D400" s="4">
        <v>14</v>
      </c>
      <c r="E400" s="5">
        <v>44940</v>
      </c>
      <c r="F400" s="6" t="s">
        <v>8</v>
      </c>
      <c r="G400">
        <v>2086</v>
      </c>
    </row>
    <row r="401" spans="1:18" x14ac:dyDescent="0.3">
      <c r="D401" s="4">
        <v>15</v>
      </c>
      <c r="E401" s="5">
        <v>44941</v>
      </c>
      <c r="F401" s="6" t="s">
        <v>9</v>
      </c>
      <c r="G401">
        <v>3689</v>
      </c>
    </row>
    <row r="402" spans="1:18" x14ac:dyDescent="0.3">
      <c r="D402" s="4">
        <v>16</v>
      </c>
      <c r="E402" s="5">
        <v>44942</v>
      </c>
      <c r="F402" s="6"/>
      <c r="G402">
        <v>4750</v>
      </c>
    </row>
    <row r="403" spans="1:18" x14ac:dyDescent="0.3">
      <c r="D403" s="4">
        <v>17</v>
      </c>
      <c r="E403" s="5">
        <v>44943</v>
      </c>
      <c r="F403" s="6" t="s">
        <v>12</v>
      </c>
      <c r="G403">
        <v>5851</v>
      </c>
    </row>
    <row r="404" spans="1:18" x14ac:dyDescent="0.3">
      <c r="D404" s="4">
        <v>18</v>
      </c>
      <c r="E404" s="5">
        <v>44944</v>
      </c>
      <c r="F404" s="6" t="s">
        <v>13</v>
      </c>
      <c r="G404">
        <v>4443</v>
      </c>
    </row>
    <row r="405" spans="1:18" x14ac:dyDescent="0.3">
      <c r="D405" s="4">
        <v>19</v>
      </c>
      <c r="E405" s="5">
        <v>44945</v>
      </c>
      <c r="F405" s="6" t="s">
        <v>7</v>
      </c>
      <c r="G405">
        <v>5190</v>
      </c>
    </row>
    <row r="406" spans="1:18" x14ac:dyDescent="0.3">
      <c r="D406" s="4">
        <v>20</v>
      </c>
      <c r="E406" s="5">
        <v>44946</v>
      </c>
      <c r="F406" s="6" t="s">
        <v>8</v>
      </c>
      <c r="G406">
        <v>2227</v>
      </c>
    </row>
    <row r="407" spans="1:18" x14ac:dyDescent="0.3">
      <c r="D407" s="4">
        <v>21</v>
      </c>
      <c r="E407" s="5">
        <v>44947</v>
      </c>
      <c r="F407" s="6"/>
      <c r="G407">
        <v>6219</v>
      </c>
    </row>
    <row r="408" spans="1:18" x14ac:dyDescent="0.3">
      <c r="D408" s="4">
        <v>22</v>
      </c>
      <c r="E408" s="5">
        <v>44948</v>
      </c>
      <c r="F408" s="6" t="s">
        <v>11</v>
      </c>
      <c r="G408">
        <v>6923</v>
      </c>
    </row>
    <row r="409" spans="1:18" x14ac:dyDescent="0.3">
      <c r="D409" s="4">
        <v>23</v>
      </c>
      <c r="E409" s="5">
        <v>44949</v>
      </c>
      <c r="F409" s="6" t="s">
        <v>12</v>
      </c>
      <c r="G409">
        <v>2292</v>
      </c>
    </row>
    <row r="410" spans="1:18" x14ac:dyDescent="0.3">
      <c r="D410" s="4">
        <v>24</v>
      </c>
      <c r="E410" s="5">
        <v>44950</v>
      </c>
      <c r="F410" s="6"/>
      <c r="G410">
        <v>6809</v>
      </c>
    </row>
    <row r="411" spans="1:18" x14ac:dyDescent="0.3">
      <c r="D411" s="4">
        <v>25</v>
      </c>
      <c r="E411" s="5">
        <v>44951</v>
      </c>
      <c r="F411" s="6" t="s">
        <v>7</v>
      </c>
      <c r="G411">
        <v>3015</v>
      </c>
    </row>
    <row r="412" spans="1:18" x14ac:dyDescent="0.3">
      <c r="D412" s="4"/>
      <c r="E412" s="5"/>
      <c r="F412" s="6"/>
    </row>
    <row r="413" spans="1:18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</row>
    <row r="414" spans="1:18" x14ac:dyDescent="0.3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</row>
    <row r="417" spans="4:9" x14ac:dyDescent="0.3">
      <c r="E417" s="24" t="s">
        <v>1</v>
      </c>
      <c r="F417" s="25"/>
      <c r="G417" s="25"/>
      <c r="H417" s="1"/>
    </row>
    <row r="418" spans="4:9" x14ac:dyDescent="0.3">
      <c r="E418" s="25"/>
      <c r="F418" s="25"/>
      <c r="G418" s="25"/>
      <c r="H418" s="1"/>
    </row>
    <row r="420" spans="4:9" x14ac:dyDescent="0.3">
      <c r="D420" s="2" t="s">
        <v>2</v>
      </c>
      <c r="E420" s="3" t="s">
        <v>3</v>
      </c>
      <c r="F420" s="3" t="s">
        <v>4</v>
      </c>
      <c r="G420" s="3" t="s">
        <v>5</v>
      </c>
      <c r="H420" s="3"/>
    </row>
    <row r="421" spans="4:9" ht="21" x14ac:dyDescent="0.4">
      <c r="D421" s="4">
        <v>1</v>
      </c>
      <c r="E421" s="5">
        <v>44927</v>
      </c>
      <c r="F421" s="6" t="s">
        <v>7</v>
      </c>
      <c r="G421">
        <v>6160</v>
      </c>
      <c r="I421" s="12" t="s">
        <v>26</v>
      </c>
    </row>
    <row r="422" spans="4:9" x14ac:dyDescent="0.3">
      <c r="D422" s="4">
        <v>2</v>
      </c>
      <c r="E422" s="5">
        <v>44928</v>
      </c>
      <c r="F422" s="6" t="s">
        <v>8</v>
      </c>
      <c r="G422">
        <v>1534</v>
      </c>
      <c r="I422" t="s">
        <v>15</v>
      </c>
    </row>
    <row r="423" spans="4:9" x14ac:dyDescent="0.3">
      <c r="D423" s="4">
        <v>3</v>
      </c>
      <c r="E423" s="5">
        <v>44929</v>
      </c>
      <c r="F423" s="6" t="s">
        <v>9</v>
      </c>
      <c r="G423">
        <v>3937</v>
      </c>
    </row>
    <row r="424" spans="4:9" x14ac:dyDescent="0.3">
      <c r="D424" s="4">
        <v>4</v>
      </c>
      <c r="E424" s="5">
        <v>44930</v>
      </c>
      <c r="F424" s="6" t="s">
        <v>11</v>
      </c>
      <c r="G424">
        <v>4621</v>
      </c>
      <c r="I424">
        <f>SUMIF($E$421:$E$445,"08-Jan-2023",$G$421:$G$445)</f>
        <v>5119</v>
      </c>
    </row>
    <row r="425" spans="4:9" x14ac:dyDescent="0.3">
      <c r="D425" s="4">
        <v>5</v>
      </c>
      <c r="E425" s="5">
        <v>44931</v>
      </c>
      <c r="F425" s="6" t="s">
        <v>12</v>
      </c>
      <c r="G425">
        <v>5661</v>
      </c>
    </row>
    <row r="426" spans="4:9" x14ac:dyDescent="0.3">
      <c r="D426" s="4">
        <v>6</v>
      </c>
      <c r="E426" s="5">
        <v>44932</v>
      </c>
      <c r="F426" s="6" t="s">
        <v>13</v>
      </c>
      <c r="G426">
        <v>2984</v>
      </c>
    </row>
    <row r="427" spans="4:9" x14ac:dyDescent="0.3">
      <c r="D427" s="4">
        <v>7</v>
      </c>
      <c r="E427" s="5">
        <v>44933</v>
      </c>
      <c r="F427" s="6" t="s">
        <v>7</v>
      </c>
      <c r="G427">
        <v>2948</v>
      </c>
    </row>
    <row r="428" spans="4:9" x14ac:dyDescent="0.3">
      <c r="D428" s="4">
        <v>8</v>
      </c>
      <c r="E428" s="5">
        <v>44934</v>
      </c>
      <c r="F428" s="6" t="s">
        <v>8</v>
      </c>
      <c r="G428">
        <v>5119</v>
      </c>
    </row>
    <row r="429" spans="4:9" x14ac:dyDescent="0.3">
      <c r="D429" s="4">
        <v>9</v>
      </c>
      <c r="E429" s="5">
        <v>44935</v>
      </c>
      <c r="F429" s="6" t="s">
        <v>9</v>
      </c>
      <c r="G429">
        <v>6046</v>
      </c>
    </row>
    <row r="430" spans="4:9" x14ac:dyDescent="0.3">
      <c r="D430" s="4">
        <v>10</v>
      </c>
      <c r="E430" s="5">
        <v>44936</v>
      </c>
      <c r="F430" s="6" t="s">
        <v>11</v>
      </c>
      <c r="G430">
        <v>4912</v>
      </c>
    </row>
    <row r="431" spans="4:9" x14ac:dyDescent="0.3">
      <c r="D431" s="4">
        <v>11</v>
      </c>
      <c r="E431" s="5">
        <v>44937</v>
      </c>
      <c r="F431" s="6" t="s">
        <v>12</v>
      </c>
      <c r="G431">
        <v>4018</v>
      </c>
    </row>
    <row r="432" spans="4:9" x14ac:dyDescent="0.3">
      <c r="D432" s="4">
        <v>12</v>
      </c>
      <c r="E432" s="5">
        <v>44938</v>
      </c>
      <c r="F432" s="6" t="s">
        <v>13</v>
      </c>
      <c r="G432">
        <v>5360</v>
      </c>
    </row>
    <row r="433" spans="1:18" x14ac:dyDescent="0.3">
      <c r="D433" s="4">
        <v>13</v>
      </c>
      <c r="E433" s="5">
        <v>44939</v>
      </c>
      <c r="F433" s="6" t="s">
        <v>7</v>
      </c>
      <c r="G433">
        <v>2987</v>
      </c>
    </row>
    <row r="434" spans="1:18" x14ac:dyDescent="0.3">
      <c r="D434" s="4">
        <v>14</v>
      </c>
      <c r="E434" s="5">
        <v>44940</v>
      </c>
      <c r="F434" s="6" t="s">
        <v>8</v>
      </c>
      <c r="G434">
        <v>2086</v>
      </c>
    </row>
    <row r="435" spans="1:18" x14ac:dyDescent="0.3">
      <c r="D435" s="4">
        <v>15</v>
      </c>
      <c r="E435" s="5">
        <v>44941</v>
      </c>
      <c r="F435" s="6" t="s">
        <v>9</v>
      </c>
      <c r="G435">
        <v>3689</v>
      </c>
    </row>
    <row r="436" spans="1:18" x14ac:dyDescent="0.3">
      <c r="D436" s="4">
        <v>16</v>
      </c>
      <c r="E436" s="5">
        <v>44942</v>
      </c>
      <c r="F436" s="6" t="s">
        <v>11</v>
      </c>
      <c r="G436">
        <v>4750</v>
      </c>
    </row>
    <row r="437" spans="1:18" x14ac:dyDescent="0.3">
      <c r="D437" s="4">
        <v>17</v>
      </c>
      <c r="E437" s="5">
        <v>44943</v>
      </c>
      <c r="F437" s="6" t="s">
        <v>12</v>
      </c>
      <c r="G437">
        <v>5851</v>
      </c>
    </row>
    <row r="438" spans="1:18" x14ac:dyDescent="0.3">
      <c r="D438" s="4">
        <v>18</v>
      </c>
      <c r="E438" s="5">
        <v>44944</v>
      </c>
      <c r="F438" s="6" t="s">
        <v>13</v>
      </c>
      <c r="G438">
        <v>4443</v>
      </c>
    </row>
    <row r="439" spans="1:18" x14ac:dyDescent="0.3">
      <c r="D439" s="4">
        <v>19</v>
      </c>
      <c r="E439" s="5">
        <v>44945</v>
      </c>
      <c r="F439" s="6" t="s">
        <v>7</v>
      </c>
      <c r="G439">
        <v>5190</v>
      </c>
    </row>
    <row r="440" spans="1:18" x14ac:dyDescent="0.3">
      <c r="D440" s="4">
        <v>20</v>
      </c>
      <c r="E440" s="5">
        <v>44946</v>
      </c>
      <c r="F440" s="6" t="s">
        <v>8</v>
      </c>
      <c r="G440">
        <v>2227</v>
      </c>
    </row>
    <row r="441" spans="1:18" x14ac:dyDescent="0.3">
      <c r="D441" s="4">
        <v>21</v>
      </c>
      <c r="E441" s="5">
        <v>44947</v>
      </c>
      <c r="F441" s="6" t="s">
        <v>9</v>
      </c>
      <c r="G441">
        <v>6219</v>
      </c>
    </row>
    <row r="442" spans="1:18" x14ac:dyDescent="0.3">
      <c r="D442" s="4">
        <v>22</v>
      </c>
      <c r="E442" s="5">
        <v>44948</v>
      </c>
      <c r="F442" s="6" t="s">
        <v>11</v>
      </c>
      <c r="G442">
        <v>6923</v>
      </c>
    </row>
    <row r="443" spans="1:18" x14ac:dyDescent="0.3">
      <c r="D443" s="4">
        <v>23</v>
      </c>
      <c r="E443" s="5">
        <v>44949</v>
      </c>
      <c r="F443" s="6" t="s">
        <v>12</v>
      </c>
      <c r="G443">
        <v>2292</v>
      </c>
    </row>
    <row r="444" spans="1:18" x14ac:dyDescent="0.3">
      <c r="D444" s="4">
        <v>24</v>
      </c>
      <c r="E444" s="5">
        <v>44950</v>
      </c>
      <c r="F444" s="6" t="s">
        <v>13</v>
      </c>
      <c r="G444">
        <v>6809</v>
      </c>
    </row>
    <row r="445" spans="1:18" x14ac:dyDescent="0.3">
      <c r="D445" s="4">
        <v>25</v>
      </c>
      <c r="E445" s="5">
        <v>44951</v>
      </c>
      <c r="F445" s="6" t="s">
        <v>7</v>
      </c>
      <c r="G445">
        <v>3015</v>
      </c>
    </row>
    <row r="447" spans="1:18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1:18" x14ac:dyDescent="0.3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</row>
    <row r="452" spans="4:9" x14ac:dyDescent="0.3">
      <c r="E452" s="24" t="s">
        <v>1</v>
      </c>
      <c r="F452" s="25"/>
      <c r="G452" s="25"/>
      <c r="H452" s="1"/>
    </row>
    <row r="453" spans="4:9" x14ac:dyDescent="0.3">
      <c r="E453" s="25"/>
      <c r="F453" s="25"/>
      <c r="G453" s="25"/>
      <c r="H453" s="1"/>
    </row>
    <row r="455" spans="4:9" x14ac:dyDescent="0.3">
      <c r="D455" s="2" t="s">
        <v>2</v>
      </c>
      <c r="E455" s="3" t="s">
        <v>3</v>
      </c>
      <c r="F455" s="3" t="s">
        <v>4</v>
      </c>
      <c r="G455" s="3" t="s">
        <v>5</v>
      </c>
      <c r="H455" s="3"/>
    </row>
    <row r="456" spans="4:9" x14ac:dyDescent="0.3">
      <c r="D456" s="4">
        <v>1</v>
      </c>
      <c r="E456" s="5">
        <v>44927</v>
      </c>
      <c r="F456" s="6" t="s">
        <v>7</v>
      </c>
      <c r="G456">
        <v>6160</v>
      </c>
    </row>
    <row r="457" spans="4:9" ht="21" x14ac:dyDescent="0.4">
      <c r="D457" s="4">
        <v>2</v>
      </c>
      <c r="E457" s="5">
        <v>44928</v>
      </c>
      <c r="F457" s="6" t="s">
        <v>8</v>
      </c>
      <c r="G457">
        <v>1534</v>
      </c>
      <c r="I457" s="12" t="s">
        <v>27</v>
      </c>
    </row>
    <row r="458" spans="4:9" x14ac:dyDescent="0.3">
      <c r="D458" s="4">
        <v>3</v>
      </c>
      <c r="E458" s="5">
        <v>44929</v>
      </c>
      <c r="F458" s="6" t="s">
        <v>9</v>
      </c>
      <c r="G458">
        <v>3937</v>
      </c>
      <c r="I458" t="s">
        <v>15</v>
      </c>
    </row>
    <row r="459" spans="4:9" x14ac:dyDescent="0.3">
      <c r="D459" s="4">
        <v>4</v>
      </c>
      <c r="E459" s="5">
        <v>44930</v>
      </c>
      <c r="F459" s="6" t="s">
        <v>11</v>
      </c>
      <c r="G459">
        <v>4621</v>
      </c>
    </row>
    <row r="460" spans="4:9" x14ac:dyDescent="0.3">
      <c r="D460" s="4">
        <v>5</v>
      </c>
      <c r="E460" s="5">
        <v>44931</v>
      </c>
      <c r="F460" s="6" t="s">
        <v>12</v>
      </c>
      <c r="G460">
        <v>5661</v>
      </c>
      <c r="I460">
        <f>SUMIF($E$456:$E$480,"&lt;10-Jan-2023",$G$456:$G$480)</f>
        <v>39010</v>
      </c>
    </row>
    <row r="461" spans="4:9" x14ac:dyDescent="0.3">
      <c r="D461" s="4">
        <v>6</v>
      </c>
      <c r="E461" s="5">
        <v>44932</v>
      </c>
      <c r="F461" s="6" t="s">
        <v>13</v>
      </c>
      <c r="G461">
        <v>2984</v>
      </c>
    </row>
    <row r="462" spans="4:9" x14ac:dyDescent="0.3">
      <c r="D462" s="4">
        <v>7</v>
      </c>
      <c r="E462" s="5">
        <v>44933</v>
      </c>
      <c r="F462" s="6" t="s">
        <v>7</v>
      </c>
      <c r="G462">
        <v>2948</v>
      </c>
    </row>
    <row r="463" spans="4:9" x14ac:dyDescent="0.3">
      <c r="D463" s="4">
        <v>8</v>
      </c>
      <c r="E463" s="5">
        <v>44934</v>
      </c>
      <c r="F463" s="6" t="s">
        <v>8</v>
      </c>
      <c r="G463">
        <v>5119</v>
      </c>
    </row>
    <row r="464" spans="4:9" x14ac:dyDescent="0.3">
      <c r="D464" s="4">
        <v>9</v>
      </c>
      <c r="E464" s="5">
        <v>44935</v>
      </c>
      <c r="F464" s="6" t="s">
        <v>9</v>
      </c>
      <c r="G464">
        <v>6046</v>
      </c>
    </row>
    <row r="465" spans="4:7" x14ac:dyDescent="0.3">
      <c r="D465" s="4">
        <v>10</v>
      </c>
      <c r="E465" s="5">
        <v>44936</v>
      </c>
      <c r="F465" s="6" t="s">
        <v>11</v>
      </c>
      <c r="G465">
        <v>4912</v>
      </c>
    </row>
    <row r="466" spans="4:7" x14ac:dyDescent="0.3">
      <c r="D466" s="4">
        <v>11</v>
      </c>
      <c r="E466" s="5">
        <v>44937</v>
      </c>
      <c r="F466" s="6" t="s">
        <v>12</v>
      </c>
      <c r="G466">
        <v>4018</v>
      </c>
    </row>
    <row r="467" spans="4:7" x14ac:dyDescent="0.3">
      <c r="D467" s="4">
        <v>12</v>
      </c>
      <c r="E467" s="5">
        <v>44938</v>
      </c>
      <c r="F467" s="6" t="s">
        <v>13</v>
      </c>
      <c r="G467">
        <v>5360</v>
      </c>
    </row>
    <row r="468" spans="4:7" x14ac:dyDescent="0.3">
      <c r="D468" s="4">
        <v>13</v>
      </c>
      <c r="E468" s="5">
        <v>44939</v>
      </c>
      <c r="F468" s="6" t="s">
        <v>7</v>
      </c>
      <c r="G468">
        <v>2987</v>
      </c>
    </row>
    <row r="469" spans="4:7" x14ac:dyDescent="0.3">
      <c r="D469" s="4">
        <v>14</v>
      </c>
      <c r="E469" s="5">
        <v>44940</v>
      </c>
      <c r="F469" s="6" t="s">
        <v>8</v>
      </c>
      <c r="G469">
        <v>2086</v>
      </c>
    </row>
    <row r="470" spans="4:7" x14ac:dyDescent="0.3">
      <c r="D470" s="4">
        <v>15</v>
      </c>
      <c r="E470" s="5">
        <v>44941</v>
      </c>
      <c r="F470" s="6" t="s">
        <v>9</v>
      </c>
      <c r="G470">
        <v>3689</v>
      </c>
    </row>
    <row r="471" spans="4:7" x14ac:dyDescent="0.3">
      <c r="D471" s="4">
        <v>16</v>
      </c>
      <c r="E471" s="5">
        <v>44942</v>
      </c>
      <c r="F471" s="6" t="s">
        <v>11</v>
      </c>
      <c r="G471">
        <v>4750</v>
      </c>
    </row>
    <row r="472" spans="4:7" x14ac:dyDescent="0.3">
      <c r="D472" s="4">
        <v>17</v>
      </c>
      <c r="E472" s="5">
        <v>44943</v>
      </c>
      <c r="F472" s="6" t="s">
        <v>12</v>
      </c>
      <c r="G472">
        <v>5851</v>
      </c>
    </row>
    <row r="473" spans="4:7" x14ac:dyDescent="0.3">
      <c r="D473" s="4">
        <v>18</v>
      </c>
      <c r="E473" s="5">
        <v>44944</v>
      </c>
      <c r="F473" s="6" t="s">
        <v>13</v>
      </c>
      <c r="G473">
        <v>4443</v>
      </c>
    </row>
    <row r="474" spans="4:7" x14ac:dyDescent="0.3">
      <c r="D474" s="4">
        <v>19</v>
      </c>
      <c r="E474" s="5">
        <v>44945</v>
      </c>
      <c r="F474" s="6" t="s">
        <v>7</v>
      </c>
      <c r="G474">
        <v>5190</v>
      </c>
    </row>
    <row r="475" spans="4:7" x14ac:dyDescent="0.3">
      <c r="D475" s="4">
        <v>20</v>
      </c>
      <c r="E475" s="5">
        <v>44946</v>
      </c>
      <c r="F475" s="6" t="s">
        <v>8</v>
      </c>
      <c r="G475">
        <v>2227</v>
      </c>
    </row>
    <row r="476" spans="4:7" x14ac:dyDescent="0.3">
      <c r="D476" s="4">
        <v>21</v>
      </c>
      <c r="E476" s="5">
        <v>44947</v>
      </c>
      <c r="F476" s="6" t="s">
        <v>9</v>
      </c>
      <c r="G476">
        <v>6219</v>
      </c>
    </row>
    <row r="477" spans="4:7" x14ac:dyDescent="0.3">
      <c r="D477" s="4">
        <v>22</v>
      </c>
      <c r="E477" s="5">
        <v>44948</v>
      </c>
      <c r="F477" s="6" t="s">
        <v>11</v>
      </c>
      <c r="G477">
        <v>6923</v>
      </c>
    </row>
    <row r="478" spans="4:7" x14ac:dyDescent="0.3">
      <c r="D478" s="4">
        <v>23</v>
      </c>
      <c r="E478" s="5">
        <v>44949</v>
      </c>
      <c r="F478" s="6" t="s">
        <v>12</v>
      </c>
      <c r="G478">
        <v>2292</v>
      </c>
    </row>
    <row r="479" spans="4:7" x14ac:dyDescent="0.3">
      <c r="D479" s="4">
        <v>24</v>
      </c>
      <c r="E479" s="5">
        <v>44950</v>
      </c>
      <c r="F479" s="6" t="s">
        <v>13</v>
      </c>
      <c r="G479">
        <v>6809</v>
      </c>
    </row>
    <row r="480" spans="4:7" x14ac:dyDescent="0.3">
      <c r="D480" s="4">
        <v>25</v>
      </c>
      <c r="E480" s="5">
        <v>44951</v>
      </c>
      <c r="F480" s="6" t="s">
        <v>7</v>
      </c>
      <c r="G480">
        <v>3015</v>
      </c>
    </row>
    <row r="483" spans="1:18" x14ac:dyDescent="0.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</row>
    <row r="484" spans="1:18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</row>
    <row r="486" spans="1:18" x14ac:dyDescent="0.3">
      <c r="E486" s="24" t="s">
        <v>1</v>
      </c>
      <c r="F486" s="25"/>
      <c r="G486" s="25"/>
      <c r="H486" s="1"/>
    </row>
    <row r="487" spans="1:18" x14ac:dyDescent="0.3">
      <c r="E487" s="25"/>
      <c r="F487" s="25"/>
      <c r="G487" s="25"/>
      <c r="H487" s="1"/>
    </row>
    <row r="489" spans="1:18" x14ac:dyDescent="0.3">
      <c r="D489" s="2" t="s">
        <v>2</v>
      </c>
      <c r="E489" s="3" t="s">
        <v>3</v>
      </c>
      <c r="F489" s="3" t="s">
        <v>4</v>
      </c>
      <c r="G489" s="3" t="s">
        <v>5</v>
      </c>
      <c r="H489" s="3"/>
    </row>
    <row r="490" spans="1:18" x14ac:dyDescent="0.3">
      <c r="D490" s="4">
        <v>1</v>
      </c>
      <c r="E490" s="5">
        <v>44927</v>
      </c>
      <c r="F490" s="6" t="s">
        <v>7</v>
      </c>
      <c r="G490">
        <v>6160</v>
      </c>
    </row>
    <row r="491" spans="1:18" ht="21" x14ac:dyDescent="0.4">
      <c r="D491" s="4">
        <v>2</v>
      </c>
      <c r="E491" s="5">
        <v>44928</v>
      </c>
      <c r="F491" s="6" t="s">
        <v>8</v>
      </c>
      <c r="G491">
        <v>1534</v>
      </c>
      <c r="I491" s="12" t="s">
        <v>28</v>
      </c>
    </row>
    <row r="492" spans="1:18" x14ac:dyDescent="0.3">
      <c r="D492" s="4">
        <v>3</v>
      </c>
      <c r="E492" s="5">
        <v>44929</v>
      </c>
      <c r="F492" s="6" t="s">
        <v>9</v>
      </c>
      <c r="G492">
        <v>3937</v>
      </c>
      <c r="I492" t="s">
        <v>15</v>
      </c>
    </row>
    <row r="493" spans="1:18" x14ac:dyDescent="0.3">
      <c r="D493" s="4">
        <v>4</v>
      </c>
      <c r="E493" s="5">
        <v>44930</v>
      </c>
      <c r="F493" s="6" t="s">
        <v>11</v>
      </c>
      <c r="G493">
        <v>4621</v>
      </c>
      <c r="I493" s="23"/>
    </row>
    <row r="494" spans="1:18" x14ac:dyDescent="0.3">
      <c r="D494" s="4">
        <v>5</v>
      </c>
      <c r="E494" s="5">
        <v>44931</v>
      </c>
      <c r="F494" s="6" t="s">
        <v>12</v>
      </c>
      <c r="G494">
        <v>5661</v>
      </c>
      <c r="I494">
        <f>SUMIF($E$490:$E$514,"&gt;10-Jan-2023",$G$490:$G$514)</f>
        <v>65859</v>
      </c>
    </row>
    <row r="495" spans="1:18" x14ac:dyDescent="0.3">
      <c r="D495" s="4">
        <v>6</v>
      </c>
      <c r="E495" s="5">
        <v>44932</v>
      </c>
      <c r="F495" s="6" t="s">
        <v>13</v>
      </c>
      <c r="G495">
        <v>2984</v>
      </c>
    </row>
    <row r="496" spans="1:18" x14ac:dyDescent="0.3">
      <c r="D496" s="4">
        <v>7</v>
      </c>
      <c r="E496" s="5">
        <v>44933</v>
      </c>
      <c r="F496" s="6" t="s">
        <v>7</v>
      </c>
      <c r="G496">
        <v>2948</v>
      </c>
    </row>
    <row r="497" spans="4:7" x14ac:dyDescent="0.3">
      <c r="D497" s="4">
        <v>8</v>
      </c>
      <c r="E497" s="5">
        <v>44934</v>
      </c>
      <c r="F497" s="6" t="s">
        <v>8</v>
      </c>
      <c r="G497">
        <v>5119</v>
      </c>
    </row>
    <row r="498" spans="4:7" x14ac:dyDescent="0.3">
      <c r="D498" s="4">
        <v>9</v>
      </c>
      <c r="E498" s="5">
        <v>44935</v>
      </c>
      <c r="F498" s="6" t="s">
        <v>9</v>
      </c>
      <c r="G498">
        <v>6046</v>
      </c>
    </row>
    <row r="499" spans="4:7" x14ac:dyDescent="0.3">
      <c r="D499" s="4">
        <v>10</v>
      </c>
      <c r="E499" s="5">
        <v>44936</v>
      </c>
      <c r="F499" s="6" t="s">
        <v>11</v>
      </c>
      <c r="G499">
        <v>4912</v>
      </c>
    </row>
    <row r="500" spans="4:7" x14ac:dyDescent="0.3">
      <c r="D500" s="4">
        <v>11</v>
      </c>
      <c r="E500" s="5">
        <v>44937</v>
      </c>
      <c r="F500" s="6" t="s">
        <v>12</v>
      </c>
      <c r="G500">
        <v>4018</v>
      </c>
    </row>
    <row r="501" spans="4:7" x14ac:dyDescent="0.3">
      <c r="D501" s="4">
        <v>12</v>
      </c>
      <c r="E501" s="5">
        <v>44938</v>
      </c>
      <c r="F501" s="6" t="s">
        <v>13</v>
      </c>
      <c r="G501">
        <v>5360</v>
      </c>
    </row>
    <row r="502" spans="4:7" x14ac:dyDescent="0.3">
      <c r="D502" s="4">
        <v>13</v>
      </c>
      <c r="E502" s="5">
        <v>44939</v>
      </c>
      <c r="F502" s="6" t="s">
        <v>7</v>
      </c>
      <c r="G502">
        <v>2987</v>
      </c>
    </row>
    <row r="503" spans="4:7" x14ac:dyDescent="0.3">
      <c r="D503" s="4">
        <v>14</v>
      </c>
      <c r="E503" s="5">
        <v>44940</v>
      </c>
      <c r="F503" s="6" t="s">
        <v>8</v>
      </c>
      <c r="G503">
        <v>2086</v>
      </c>
    </row>
    <row r="504" spans="4:7" x14ac:dyDescent="0.3">
      <c r="D504" s="4">
        <v>15</v>
      </c>
      <c r="E504" s="5">
        <v>44941</v>
      </c>
      <c r="F504" s="6" t="s">
        <v>9</v>
      </c>
      <c r="G504">
        <v>3689</v>
      </c>
    </row>
    <row r="505" spans="4:7" x14ac:dyDescent="0.3">
      <c r="D505" s="4">
        <v>16</v>
      </c>
      <c r="E505" s="5">
        <v>44942</v>
      </c>
      <c r="F505" s="6" t="s">
        <v>11</v>
      </c>
      <c r="G505">
        <v>4750</v>
      </c>
    </row>
    <row r="506" spans="4:7" x14ac:dyDescent="0.3">
      <c r="D506" s="4">
        <v>17</v>
      </c>
      <c r="E506" s="5">
        <v>44943</v>
      </c>
      <c r="F506" s="6" t="s">
        <v>12</v>
      </c>
      <c r="G506">
        <v>5851</v>
      </c>
    </row>
    <row r="507" spans="4:7" x14ac:dyDescent="0.3">
      <c r="D507" s="4">
        <v>18</v>
      </c>
      <c r="E507" s="5">
        <v>44944</v>
      </c>
      <c r="F507" s="6" t="s">
        <v>13</v>
      </c>
      <c r="G507">
        <v>4443</v>
      </c>
    </row>
    <row r="508" spans="4:7" x14ac:dyDescent="0.3">
      <c r="D508" s="4">
        <v>19</v>
      </c>
      <c r="E508" s="5">
        <v>44945</v>
      </c>
      <c r="F508" s="6" t="s">
        <v>7</v>
      </c>
      <c r="G508">
        <v>5190</v>
      </c>
    </row>
    <row r="509" spans="4:7" x14ac:dyDescent="0.3">
      <c r="D509" s="4">
        <v>20</v>
      </c>
      <c r="E509" s="5">
        <v>44946</v>
      </c>
      <c r="F509" s="6" t="s">
        <v>8</v>
      </c>
      <c r="G509">
        <v>2227</v>
      </c>
    </row>
    <row r="510" spans="4:7" x14ac:dyDescent="0.3">
      <c r="D510" s="4">
        <v>21</v>
      </c>
      <c r="E510" s="5">
        <v>44947</v>
      </c>
      <c r="F510" s="6" t="s">
        <v>9</v>
      </c>
      <c r="G510">
        <v>6219</v>
      </c>
    </row>
    <row r="511" spans="4:7" x14ac:dyDescent="0.3">
      <c r="D511" s="4">
        <v>22</v>
      </c>
      <c r="E511" s="5">
        <v>44948</v>
      </c>
      <c r="F511" s="6" t="s">
        <v>11</v>
      </c>
      <c r="G511">
        <v>6923</v>
      </c>
    </row>
    <row r="512" spans="4:7" x14ac:dyDescent="0.3">
      <c r="D512" s="4">
        <v>23</v>
      </c>
      <c r="E512" s="5">
        <v>44949</v>
      </c>
      <c r="F512" s="6" t="s">
        <v>12</v>
      </c>
      <c r="G512">
        <v>2292</v>
      </c>
    </row>
    <row r="513" spans="1:18" x14ac:dyDescent="0.3">
      <c r="D513" s="4">
        <v>24</v>
      </c>
      <c r="E513" s="5">
        <v>44950</v>
      </c>
      <c r="F513" s="6" t="s">
        <v>13</v>
      </c>
      <c r="G513">
        <v>6809</v>
      </c>
    </row>
    <row r="514" spans="1:18" x14ac:dyDescent="0.3">
      <c r="D514" s="4">
        <v>25</v>
      </c>
      <c r="E514" s="5">
        <v>44951</v>
      </c>
      <c r="F514" s="6" t="s">
        <v>7</v>
      </c>
      <c r="G514">
        <v>3015</v>
      </c>
    </row>
    <row r="516" spans="1:18" x14ac:dyDescent="0.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</row>
    <row r="517" spans="1:18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</row>
    <row r="519" spans="1:18" ht="14.4" customHeight="1" x14ac:dyDescent="0.3">
      <c r="C519" s="28" t="s">
        <v>29</v>
      </c>
      <c r="D519" s="28"/>
      <c r="E519" s="28"/>
      <c r="F519" s="28"/>
      <c r="G519" s="28"/>
    </row>
    <row r="520" spans="1:18" ht="14.4" customHeight="1" x14ac:dyDescent="0.3">
      <c r="C520" s="28"/>
      <c r="D520" s="28"/>
      <c r="E520" s="28"/>
      <c r="F520" s="28"/>
      <c r="G520" s="28"/>
    </row>
    <row r="521" spans="1:18" ht="14.4" customHeight="1" x14ac:dyDescent="0.3">
      <c r="C521" s="28"/>
      <c r="D521" s="28"/>
      <c r="E521" s="28"/>
      <c r="F521" s="28"/>
      <c r="G521" s="28"/>
    </row>
    <row r="522" spans="1:18" ht="14.4" customHeight="1" x14ac:dyDescent="0.3">
      <c r="C522" s="28"/>
      <c r="D522" s="28"/>
      <c r="E522" s="28"/>
      <c r="F522" s="28"/>
      <c r="G522" s="28"/>
    </row>
    <row r="523" spans="1:18" ht="14.4" customHeight="1" x14ac:dyDescent="0.3">
      <c r="C523" s="28"/>
      <c r="D523" s="28"/>
      <c r="E523" s="28"/>
      <c r="F523" s="28"/>
      <c r="G523" s="28"/>
    </row>
    <row r="524" spans="1:18" ht="14.4" customHeight="1" x14ac:dyDescent="0.3">
      <c r="C524" s="28"/>
      <c r="D524" s="28"/>
      <c r="E524" s="28"/>
      <c r="F524" s="28"/>
      <c r="G524" s="28"/>
    </row>
    <row r="525" spans="1:18" ht="14.4" customHeight="1" x14ac:dyDescent="0.3">
      <c r="C525" s="28"/>
      <c r="D525" s="28"/>
      <c r="E525" s="28"/>
      <c r="F525" s="28"/>
      <c r="G525" s="28"/>
    </row>
    <row r="526" spans="1:18" ht="14.4" customHeight="1" x14ac:dyDescent="0.3">
      <c r="C526" s="28"/>
      <c r="D526" s="28"/>
      <c r="E526" s="28"/>
      <c r="F526" s="28"/>
      <c r="G526" s="28"/>
    </row>
  </sheetData>
  <mergeCells count="18">
    <mergeCell ref="E283:G284"/>
    <mergeCell ref="B2:K3"/>
    <mergeCell ref="E5:G6"/>
    <mergeCell ref="I8:I9"/>
    <mergeCell ref="E39:G40"/>
    <mergeCell ref="E77:G78"/>
    <mergeCell ref="E111:G112"/>
    <mergeCell ref="E146:G147"/>
    <mergeCell ref="E181:G182"/>
    <mergeCell ref="E215:G216"/>
    <mergeCell ref="E248:G249"/>
    <mergeCell ref="C519:G526"/>
    <mergeCell ref="E316:G317"/>
    <mergeCell ref="E350:G351"/>
    <mergeCell ref="E383:G384"/>
    <mergeCell ref="E417:G418"/>
    <mergeCell ref="E452:G453"/>
    <mergeCell ref="E486:G487"/>
  </mergeCells>
  <conditionalFormatting sqref="G9:G33">
    <cfRule type="cellIs" dxfId="1" priority="2" operator="greaterThan">
      <formula>5000</formula>
    </cfRule>
  </conditionalFormatting>
  <conditionalFormatting sqref="G43:G67">
    <cfRule type="cellIs" dxfId="0" priority="1" operator="equal">
      <formula>3000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kumar</dc:creator>
  <cp:lastModifiedBy>prerna mehta</cp:lastModifiedBy>
  <dcterms:created xsi:type="dcterms:W3CDTF">2023-04-20T15:24:36Z</dcterms:created>
  <dcterms:modified xsi:type="dcterms:W3CDTF">2025-04-03T08:20:32Z</dcterms:modified>
</cp:coreProperties>
</file>