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simonholmes/projects/Bananas/Bananas/"/>
    </mc:Choice>
  </mc:AlternateContent>
  <xr:revisionPtr revIDLastSave="0" documentId="13_ncr:1_{5F569687-7511-A141-A576-58E85069FDAC}" xr6:coauthVersionLast="47" xr6:coauthVersionMax="47" xr10:uidLastSave="{00000000-0000-0000-0000-000000000000}"/>
  <bookViews>
    <workbookView xWindow="7720" yWindow="500" windowWidth="47420" windowHeight="30420" activeTab="1" xr2:uid="{50E1C641-7614-0542-B3D9-BEFC89310226}"/>
  </bookViews>
  <sheets>
    <sheet name="Hidden" sheetId="6" state="hidden" r:id="rId1"/>
    <sheet name="Stances" sheetId="1" r:id="rId2"/>
    <sheet name="Map" sheetId="10" state="hidden" r:id="rId3"/>
    <sheet name="Sheet2" sheetId="11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0" i="1" l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09" i="1"/>
  <c r="P124" i="1"/>
  <c r="H124" i="1"/>
  <c r="P123" i="1"/>
  <c r="H123" i="1"/>
  <c r="P122" i="1"/>
  <c r="H122" i="1"/>
  <c r="P121" i="1"/>
  <c r="H121" i="1"/>
  <c r="P120" i="1"/>
  <c r="H120" i="1"/>
  <c r="P118" i="1"/>
  <c r="H118" i="1"/>
  <c r="P119" i="1"/>
  <c r="H119" i="1"/>
  <c r="P105" i="1"/>
  <c r="H105" i="1"/>
  <c r="P117" i="1"/>
  <c r="H117" i="1"/>
  <c r="P116" i="1"/>
  <c r="H116" i="1"/>
  <c r="P115" i="1"/>
  <c r="H115" i="1"/>
  <c r="P114" i="1"/>
  <c r="H114" i="1"/>
  <c r="P113" i="1"/>
  <c r="H113" i="1"/>
  <c r="P112" i="1"/>
  <c r="H112" i="1"/>
  <c r="P111" i="1"/>
  <c r="H111" i="1"/>
  <c r="P110" i="1"/>
  <c r="H110" i="1"/>
  <c r="P109" i="1"/>
  <c r="H109" i="1"/>
  <c r="P108" i="1"/>
  <c r="H108" i="1"/>
  <c r="P107" i="1"/>
  <c r="H107" i="1"/>
  <c r="P106" i="1"/>
  <c r="H106" i="1"/>
  <c r="P104" i="1"/>
  <c r="H104" i="1"/>
  <c r="P103" i="1"/>
  <c r="H103" i="1"/>
  <c r="P102" i="1"/>
  <c r="H102" i="1"/>
  <c r="P101" i="1"/>
  <c r="H101" i="1"/>
  <c r="P100" i="1"/>
  <c r="H100" i="1"/>
  <c r="P99" i="1"/>
  <c r="H99" i="1"/>
  <c r="P98" i="1"/>
  <c r="H98" i="1"/>
  <c r="P97" i="1"/>
  <c r="H97" i="1"/>
  <c r="P96" i="1"/>
  <c r="H96" i="1"/>
  <c r="P95" i="1"/>
  <c r="H95" i="1"/>
  <c r="P94" i="1"/>
  <c r="H94" i="1"/>
  <c r="P93" i="1"/>
  <c r="H93" i="1"/>
  <c r="P92" i="1"/>
  <c r="H92" i="1"/>
  <c r="P46" i="1"/>
  <c r="H46" i="1"/>
  <c r="P45" i="1"/>
  <c r="H45" i="1"/>
  <c r="P44" i="1"/>
  <c r="H44" i="1"/>
  <c r="P43" i="1"/>
  <c r="H43" i="1"/>
  <c r="P42" i="1"/>
  <c r="H42" i="1"/>
  <c r="P41" i="1"/>
  <c r="H41" i="1"/>
  <c r="P40" i="1"/>
  <c r="H40" i="1"/>
  <c r="P39" i="1"/>
  <c r="H39" i="1"/>
  <c r="P38" i="1"/>
  <c r="H38" i="1"/>
  <c r="P37" i="1"/>
  <c r="H37" i="1"/>
  <c r="P36" i="1"/>
  <c r="H36" i="1"/>
  <c r="P35" i="1"/>
  <c r="H35" i="1"/>
  <c r="P34" i="1"/>
  <c r="H34" i="1"/>
  <c r="P33" i="1"/>
  <c r="H33" i="1"/>
  <c r="P32" i="1"/>
  <c r="H32" i="1"/>
  <c r="P31" i="1"/>
  <c r="H31" i="1"/>
  <c r="P91" i="1"/>
  <c r="H91" i="1"/>
  <c r="P90" i="1"/>
  <c r="H90" i="1"/>
  <c r="P89" i="1"/>
  <c r="H89" i="1"/>
  <c r="P88" i="1"/>
  <c r="H88" i="1"/>
  <c r="P87" i="1"/>
  <c r="H87" i="1"/>
  <c r="P86" i="1"/>
  <c r="H86" i="1"/>
  <c r="P85" i="1"/>
  <c r="H85" i="1"/>
  <c r="P84" i="1"/>
  <c r="H84" i="1"/>
  <c r="P83" i="1"/>
  <c r="H83" i="1"/>
  <c r="P82" i="1"/>
  <c r="H82" i="1"/>
  <c r="P81" i="1"/>
  <c r="H81" i="1"/>
  <c r="P80" i="1"/>
  <c r="H80" i="1"/>
  <c r="P79" i="1"/>
  <c r="H79" i="1"/>
  <c r="P78" i="1"/>
  <c r="H78" i="1"/>
  <c r="P77" i="1"/>
  <c r="H77" i="1"/>
  <c r="P76" i="1"/>
  <c r="H76" i="1"/>
  <c r="P75" i="1"/>
  <c r="H75" i="1"/>
  <c r="P74" i="1"/>
  <c r="H74" i="1"/>
  <c r="P73" i="1"/>
  <c r="H73" i="1"/>
  <c r="P72" i="1"/>
  <c r="H72" i="1"/>
  <c r="P71" i="1"/>
  <c r="H71" i="1"/>
  <c r="P70" i="1"/>
  <c r="H70" i="1"/>
  <c r="P69" i="1"/>
  <c r="H69" i="1"/>
  <c r="P68" i="1"/>
  <c r="H68" i="1"/>
  <c r="P30" i="1"/>
  <c r="H30" i="1"/>
  <c r="P29" i="1"/>
  <c r="H29" i="1"/>
  <c r="P28" i="1"/>
  <c r="H28" i="1"/>
  <c r="P27" i="1"/>
  <c r="H27" i="1"/>
  <c r="P26" i="1"/>
  <c r="H26" i="1"/>
  <c r="P25" i="1"/>
  <c r="H25" i="1"/>
  <c r="P24" i="1"/>
  <c r="H24" i="1"/>
  <c r="P23" i="1"/>
  <c r="H23" i="1"/>
  <c r="P67" i="1"/>
  <c r="H67" i="1"/>
  <c r="P66" i="1"/>
  <c r="H66" i="1"/>
  <c r="P65" i="1"/>
  <c r="H65" i="1"/>
  <c r="P64" i="1"/>
  <c r="H64" i="1"/>
  <c r="P63" i="1"/>
  <c r="H63" i="1"/>
  <c r="P62" i="1"/>
  <c r="H62" i="1"/>
  <c r="P61" i="1"/>
  <c r="H61" i="1"/>
  <c r="P60" i="1"/>
  <c r="H60" i="1"/>
  <c r="P59" i="1"/>
  <c r="H59" i="1"/>
  <c r="P58" i="1"/>
  <c r="H58" i="1"/>
  <c r="P57" i="1"/>
  <c r="H57" i="1"/>
  <c r="P56" i="1"/>
  <c r="H56" i="1"/>
  <c r="P55" i="1"/>
  <c r="H55" i="1"/>
  <c r="P54" i="1"/>
  <c r="H54" i="1"/>
  <c r="P53" i="1"/>
  <c r="H53" i="1"/>
  <c r="P52" i="1"/>
  <c r="H52" i="1"/>
  <c r="P125" i="1"/>
  <c r="P51" i="1"/>
  <c r="P50" i="1"/>
  <c r="P49" i="1"/>
  <c r="P48" i="1"/>
  <c r="P47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51" i="1"/>
  <c r="H50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H4" i="1"/>
  <c r="P3" i="1"/>
  <c r="H3" i="1"/>
  <c r="H49" i="1"/>
  <c r="H48" i="1"/>
  <c r="N125" i="1" l="1"/>
  <c r="M125" i="1"/>
  <c r="L125" i="1"/>
  <c r="K125" i="1"/>
  <c r="J125" i="1"/>
  <c r="P2" i="1" l="1"/>
  <c r="K110" i="10"/>
  <c r="K109" i="10"/>
  <c r="K107" i="10"/>
  <c r="K104" i="10"/>
  <c r="H114" i="10"/>
  <c r="G114" i="10"/>
  <c r="H113" i="10"/>
  <c r="G113" i="10"/>
  <c r="K113" i="10" s="1"/>
  <c r="H112" i="10"/>
  <c r="G112" i="10"/>
  <c r="K112" i="10" s="1"/>
  <c r="H111" i="10"/>
  <c r="K111" i="10" s="1"/>
  <c r="G111" i="10"/>
  <c r="H110" i="10"/>
  <c r="G110" i="10"/>
  <c r="H109" i="10"/>
  <c r="G109" i="10"/>
  <c r="H108" i="10"/>
  <c r="G108" i="10"/>
  <c r="K108" i="10" s="1"/>
  <c r="H107" i="10"/>
  <c r="G107" i="10"/>
  <c r="H106" i="10"/>
  <c r="G106" i="10"/>
  <c r="K106" i="10" s="1"/>
  <c r="H105" i="10"/>
  <c r="G105" i="10"/>
  <c r="K105" i="10" s="1"/>
  <c r="H104" i="10"/>
  <c r="G104" i="10"/>
  <c r="H103" i="10"/>
  <c r="G103" i="10"/>
  <c r="H102" i="10"/>
  <c r="G102" i="10"/>
  <c r="K102" i="10" s="1"/>
  <c r="H101" i="10"/>
  <c r="G101" i="10"/>
  <c r="K101" i="10" s="1"/>
  <c r="AC52" i="10"/>
  <c r="AC51" i="10"/>
  <c r="AB51" i="10"/>
  <c r="AC50" i="10"/>
  <c r="AB50" i="10"/>
  <c r="AA50" i="10"/>
  <c r="AC49" i="10"/>
  <c r="AB49" i="10"/>
  <c r="AA49" i="10"/>
  <c r="Z49" i="10"/>
  <c r="AC48" i="10"/>
  <c r="AB48" i="10"/>
  <c r="AA48" i="10"/>
  <c r="Z48" i="10"/>
  <c r="Y48" i="10"/>
  <c r="AC47" i="10"/>
  <c r="AB47" i="10"/>
  <c r="AA47" i="10"/>
  <c r="Z47" i="10"/>
  <c r="Y47" i="10"/>
  <c r="X47" i="10"/>
  <c r="AC46" i="10"/>
  <c r="AB46" i="10"/>
  <c r="AA46" i="10"/>
  <c r="Z46" i="10"/>
  <c r="Y46" i="10"/>
  <c r="X46" i="10"/>
  <c r="W46" i="10"/>
  <c r="AC45" i="10"/>
  <c r="AB45" i="10"/>
  <c r="AA45" i="10"/>
  <c r="Z45" i="10"/>
  <c r="Y45" i="10"/>
  <c r="X45" i="10"/>
  <c r="W45" i="10"/>
  <c r="V45" i="10"/>
  <c r="AC44" i="10"/>
  <c r="AB44" i="10"/>
  <c r="AA44" i="10"/>
  <c r="Z44" i="10"/>
  <c r="Y44" i="10"/>
  <c r="X44" i="10"/>
  <c r="W44" i="10"/>
  <c r="V44" i="10"/>
  <c r="U44" i="10"/>
  <c r="AC43" i="10"/>
  <c r="AB43" i="10"/>
  <c r="AA43" i="10"/>
  <c r="Z43" i="10"/>
  <c r="Y43" i="10"/>
  <c r="X43" i="10"/>
  <c r="W43" i="10"/>
  <c r="V43" i="10"/>
  <c r="U43" i="10"/>
  <c r="T43" i="10"/>
  <c r="AC42" i="10"/>
  <c r="AB42" i="10"/>
  <c r="AA42" i="10"/>
  <c r="Z42" i="10"/>
  <c r="Y42" i="10"/>
  <c r="X42" i="10"/>
  <c r="W42" i="10"/>
  <c r="V42" i="10"/>
  <c r="U42" i="10"/>
  <c r="T42" i="10"/>
  <c r="S42" i="10"/>
  <c r="AC41" i="10"/>
  <c r="AB41" i="10"/>
  <c r="AA41" i="10"/>
  <c r="Z41" i="10"/>
  <c r="Y41" i="10"/>
  <c r="X41" i="10"/>
  <c r="W41" i="10"/>
  <c r="V41" i="10"/>
  <c r="U41" i="10"/>
  <c r="T41" i="10"/>
  <c r="S41" i="10"/>
  <c r="R41" i="10"/>
  <c r="AC40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AC39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AC38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O38" i="10"/>
  <c r="Z31" i="10"/>
  <c r="W28" i="10"/>
  <c r="T25" i="10"/>
  <c r="Q23" i="10"/>
  <c r="O32" i="10"/>
  <c r="P32" i="10"/>
  <c r="O31" i="10"/>
  <c r="P31" i="10"/>
  <c r="O30" i="10"/>
  <c r="R32" i="10"/>
  <c r="P30" i="10"/>
  <c r="O29" i="10"/>
  <c r="S32" i="10"/>
  <c r="R31" i="10"/>
  <c r="P29" i="10"/>
  <c r="O28" i="10"/>
  <c r="S31" i="10"/>
  <c r="R30" i="10"/>
  <c r="P28" i="10"/>
  <c r="O27" i="10"/>
  <c r="U32" i="10"/>
  <c r="S30" i="10"/>
  <c r="R29" i="10"/>
  <c r="P27" i="10"/>
  <c r="O26" i="10"/>
  <c r="V32" i="10"/>
  <c r="U31" i="10"/>
  <c r="S29" i="10"/>
  <c r="R28" i="10"/>
  <c r="P26" i="10"/>
  <c r="O25" i="10"/>
  <c r="V31" i="10"/>
  <c r="U30" i="10"/>
  <c r="S28" i="10"/>
  <c r="R27" i="10"/>
  <c r="P25" i="10"/>
  <c r="O24" i="10"/>
  <c r="X32" i="10"/>
  <c r="V30" i="10"/>
  <c r="U29" i="10"/>
  <c r="S27" i="10"/>
  <c r="R26" i="10"/>
  <c r="Q25" i="10"/>
  <c r="Q26" i="10" s="1"/>
  <c r="P24" i="10"/>
  <c r="O23" i="10"/>
  <c r="Y32" i="10"/>
  <c r="X31" i="10"/>
  <c r="V29" i="10"/>
  <c r="U28" i="10"/>
  <c r="T27" i="10"/>
  <c r="T28" i="10" s="1"/>
  <c r="T29" i="10" s="1"/>
  <c r="T30" i="10" s="1"/>
  <c r="T31" i="10" s="1"/>
  <c r="T32" i="10" s="1"/>
  <c r="S26" i="10"/>
  <c r="R25" i="10"/>
  <c r="Q24" i="10"/>
  <c r="P23" i="10"/>
  <c r="O22" i="10"/>
  <c r="Z32" i="10"/>
  <c r="Y31" i="10"/>
  <c r="X30" i="10"/>
  <c r="W29" i="10"/>
  <c r="W30" i="10" s="1"/>
  <c r="W31" i="10" s="1"/>
  <c r="W32" i="10" s="1"/>
  <c r="V28" i="10"/>
  <c r="U27" i="10"/>
  <c r="T26" i="10"/>
  <c r="S25" i="10"/>
  <c r="R24" i="10"/>
  <c r="P22" i="10"/>
  <c r="O21" i="10"/>
  <c r="AA32" i="10"/>
  <c r="Y30" i="10"/>
  <c r="X29" i="10"/>
  <c r="V27" i="10"/>
  <c r="U26" i="10"/>
  <c r="S24" i="10"/>
  <c r="R23" i="10"/>
  <c r="Q22" i="10"/>
  <c r="P21" i="10"/>
  <c r="O20" i="10"/>
  <c r="AB32" i="10"/>
  <c r="AA31" i="10"/>
  <c r="Z30" i="10"/>
  <c r="Y29" i="10"/>
  <c r="X28" i="10"/>
  <c r="W27" i="10"/>
  <c r="V26" i="10"/>
  <c r="U25" i="10"/>
  <c r="T24" i="10"/>
  <c r="S23" i="10"/>
  <c r="R22" i="10"/>
  <c r="Q21" i="10"/>
  <c r="P20" i="10"/>
  <c r="O19" i="10"/>
  <c r="AE25" i="10"/>
  <c r="AE24" i="10"/>
  <c r="AE23" i="10"/>
  <c r="AE22" i="10"/>
  <c r="AE21" i="10"/>
  <c r="AE20" i="10"/>
  <c r="AE19" i="10"/>
  <c r="AE18" i="10"/>
  <c r="AC30" i="10"/>
  <c r="AA28" i="10"/>
  <c r="Z27" i="10"/>
  <c r="X25" i="10"/>
  <c r="W24" i="10"/>
  <c r="U22" i="10"/>
  <c r="T21" i="10"/>
  <c r="S20" i="10"/>
  <c r="R19" i="10"/>
  <c r="Q18" i="10"/>
  <c r="H15" i="10"/>
  <c r="G15" i="10"/>
  <c r="F15" i="10"/>
  <c r="K15" i="10" s="1"/>
  <c r="F6" i="10"/>
  <c r="G6" i="10"/>
  <c r="H6" i="10"/>
  <c r="K6" i="10" s="1"/>
  <c r="F7" i="10"/>
  <c r="G7" i="10"/>
  <c r="H7" i="10"/>
  <c r="F8" i="10"/>
  <c r="G8" i="10"/>
  <c r="H8" i="10"/>
  <c r="F9" i="10"/>
  <c r="G9" i="10"/>
  <c r="H9" i="10"/>
  <c r="F10" i="10"/>
  <c r="G10" i="10"/>
  <c r="H10" i="10"/>
  <c r="F11" i="10"/>
  <c r="G11" i="10"/>
  <c r="H11" i="10"/>
  <c r="F12" i="10"/>
  <c r="G12" i="10"/>
  <c r="H12" i="10"/>
  <c r="K12" i="10" s="1"/>
  <c r="F13" i="10"/>
  <c r="G13" i="10"/>
  <c r="H13" i="10"/>
  <c r="F14" i="10"/>
  <c r="G14" i="10"/>
  <c r="H14" i="10"/>
  <c r="K9" i="10"/>
  <c r="H5" i="10"/>
  <c r="G5" i="10"/>
  <c r="F5" i="10"/>
  <c r="K5" i="10" s="1"/>
  <c r="H4" i="10"/>
  <c r="G4" i="10"/>
  <c r="F4" i="10"/>
  <c r="K4" i="10" s="1"/>
  <c r="H3" i="10"/>
  <c r="G3" i="10"/>
  <c r="F3" i="10"/>
  <c r="K3" i="10" s="1"/>
  <c r="H2" i="10"/>
  <c r="G2" i="10"/>
  <c r="F2" i="10"/>
  <c r="H47" i="1"/>
  <c r="H6" i="1"/>
  <c r="H5" i="1"/>
  <c r="H2" i="1"/>
  <c r="H125" i="1"/>
  <c r="C129" i="1" l="1"/>
  <c r="K114" i="10"/>
  <c r="K103" i="10"/>
  <c r="Q27" i="10"/>
  <c r="AE26" i="10"/>
  <c r="R18" i="10"/>
  <c r="S18" i="10" s="1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K7" i="10"/>
  <c r="K11" i="10"/>
  <c r="K8" i="10"/>
  <c r="K13" i="10"/>
  <c r="K10" i="10"/>
  <c r="K2" i="10"/>
  <c r="K14" i="10"/>
  <c r="O56" i="10" l="1" a="1"/>
  <c r="Q28" i="10"/>
  <c r="AE27" i="10"/>
  <c r="U20" i="10"/>
  <c r="V20" i="10" s="1"/>
  <c r="W20" i="10" s="1"/>
  <c r="X20" i="10" s="1"/>
  <c r="Y20" i="10" s="1"/>
  <c r="Z20" i="10" s="1"/>
  <c r="AA20" i="10" s="1"/>
  <c r="AB20" i="10" s="1"/>
  <c r="AC20" i="10" s="1"/>
  <c r="O56" i="10" l="1"/>
  <c r="O74" i="10" s="1"/>
  <c r="AC88" i="10"/>
  <c r="U88" i="10"/>
  <c r="AB87" i="10"/>
  <c r="T87" i="10"/>
  <c r="AA86" i="10"/>
  <c r="S86" i="10"/>
  <c r="Z85" i="10"/>
  <c r="R85" i="10"/>
  <c r="Y84" i="10"/>
  <c r="Q84" i="10"/>
  <c r="X83" i="10"/>
  <c r="P83" i="10"/>
  <c r="W82" i="10"/>
  <c r="O82" i="10"/>
  <c r="V81" i="10"/>
  <c r="AC80" i="10"/>
  <c r="U80" i="10"/>
  <c r="AB79" i="10"/>
  <c r="T79" i="10"/>
  <c r="AA78" i="10"/>
  <c r="S78" i="10"/>
  <c r="Z77" i="10"/>
  <c r="R77" i="10"/>
  <c r="Y76" i="10"/>
  <c r="Q76" i="10"/>
  <c r="X75" i="10"/>
  <c r="P75" i="10"/>
  <c r="W74" i="10"/>
  <c r="AB88" i="10"/>
  <c r="T88" i="10"/>
  <c r="AA87" i="10"/>
  <c r="S87" i="10"/>
  <c r="Z86" i="10"/>
  <c r="R86" i="10"/>
  <c r="Y85" i="10"/>
  <c r="Q85" i="10"/>
  <c r="X84" i="10"/>
  <c r="P84" i="10"/>
  <c r="W83" i="10"/>
  <c r="O83" i="10"/>
  <c r="V82" i="10"/>
  <c r="AC81" i="10"/>
  <c r="U81" i="10"/>
  <c r="AB80" i="10"/>
  <c r="T80" i="10"/>
  <c r="AA79" i="10"/>
  <c r="S79" i="10"/>
  <c r="Z78" i="10"/>
  <c r="R78" i="10"/>
  <c r="Y77" i="10"/>
  <c r="Q77" i="10"/>
  <c r="X76" i="10"/>
  <c r="P76" i="10"/>
  <c r="W75" i="10"/>
  <c r="O75" i="10"/>
  <c r="V74" i="10"/>
  <c r="AA88" i="10"/>
  <c r="S88" i="10"/>
  <c r="Z87" i="10"/>
  <c r="R87" i="10"/>
  <c r="Y86" i="10"/>
  <c r="Q86" i="10"/>
  <c r="X85" i="10"/>
  <c r="P85" i="10"/>
  <c r="W84" i="10"/>
  <c r="O84" i="10"/>
  <c r="V83" i="10"/>
  <c r="AC82" i="10"/>
  <c r="U82" i="10"/>
  <c r="AB81" i="10"/>
  <c r="T81" i="10"/>
  <c r="AA80" i="10"/>
  <c r="S80" i="10"/>
  <c r="Z79" i="10"/>
  <c r="R79" i="10"/>
  <c r="Y78" i="10"/>
  <c r="Q78" i="10"/>
  <c r="X77" i="10"/>
  <c r="P77" i="10"/>
  <c r="W76" i="10"/>
  <c r="O76" i="10"/>
  <c r="V75" i="10"/>
  <c r="AC74" i="10"/>
  <c r="U74" i="10"/>
  <c r="Z88" i="10"/>
  <c r="R88" i="10"/>
  <c r="Y87" i="10"/>
  <c r="Q87" i="10"/>
  <c r="X86" i="10"/>
  <c r="P86" i="10"/>
  <c r="W85" i="10"/>
  <c r="O85" i="10"/>
  <c r="V84" i="10"/>
  <c r="AC83" i="10"/>
  <c r="U83" i="10"/>
  <c r="AB82" i="10"/>
  <c r="T82" i="10"/>
  <c r="AA81" i="10"/>
  <c r="S81" i="10"/>
  <c r="Z80" i="10"/>
  <c r="R80" i="10"/>
  <c r="Y79" i="10"/>
  <c r="Q79" i="10"/>
  <c r="X78" i="10"/>
  <c r="P78" i="10"/>
  <c r="W77" i="10"/>
  <c r="O77" i="10"/>
  <c r="V76" i="10"/>
  <c r="AC75" i="10"/>
  <c r="U75" i="10"/>
  <c r="AB74" i="10"/>
  <c r="T74" i="10"/>
  <c r="Y88" i="10"/>
  <c r="Q88" i="10"/>
  <c r="X87" i="10"/>
  <c r="P87" i="10"/>
  <c r="W86" i="10"/>
  <c r="O86" i="10"/>
  <c r="V85" i="10"/>
  <c r="AC84" i="10"/>
  <c r="U84" i="10"/>
  <c r="AB83" i="10"/>
  <c r="T83" i="10"/>
  <c r="AA82" i="10"/>
  <c r="S82" i="10"/>
  <c r="Z81" i="10"/>
  <c r="R81" i="10"/>
  <c r="Y80" i="10"/>
  <c r="Q80" i="10"/>
  <c r="X79" i="10"/>
  <c r="P79" i="10"/>
  <c r="W78" i="10"/>
  <c r="O78" i="10"/>
  <c r="V77" i="10"/>
  <c r="AC76" i="10"/>
  <c r="U76" i="10"/>
  <c r="AB75" i="10"/>
  <c r="T75" i="10"/>
  <c r="AA74" i="10"/>
  <c r="S74" i="10"/>
  <c r="X88" i="10"/>
  <c r="P88" i="10"/>
  <c r="W87" i="10"/>
  <c r="O87" i="10"/>
  <c r="V86" i="10"/>
  <c r="AC85" i="10"/>
  <c r="U85" i="10"/>
  <c r="AB84" i="10"/>
  <c r="T84" i="10"/>
  <c r="AA83" i="10"/>
  <c r="S83" i="10"/>
  <c r="Z82" i="10"/>
  <c r="R82" i="10"/>
  <c r="Y81" i="10"/>
  <c r="Q81" i="10"/>
  <c r="X80" i="10"/>
  <c r="P80" i="10"/>
  <c r="W79" i="10"/>
  <c r="O79" i="10"/>
  <c r="AE79" i="10" s="1"/>
  <c r="V78" i="10"/>
  <c r="AC77" i="10"/>
  <c r="U77" i="10"/>
  <c r="AB76" i="10"/>
  <c r="T76" i="10"/>
  <c r="AA75" i="10"/>
  <c r="S75" i="10"/>
  <c r="Z74" i="10"/>
  <c r="R74" i="10"/>
  <c r="W88" i="10"/>
  <c r="O88" i="10"/>
  <c r="V87" i="10"/>
  <c r="AC86" i="10"/>
  <c r="U86" i="10"/>
  <c r="AB85" i="10"/>
  <c r="T85" i="10"/>
  <c r="AA84" i="10"/>
  <c r="S84" i="10"/>
  <c r="Z83" i="10"/>
  <c r="R83" i="10"/>
  <c r="Y82" i="10"/>
  <c r="Q82" i="10"/>
  <c r="X81" i="10"/>
  <c r="P81" i="10"/>
  <c r="W80" i="10"/>
  <c r="O80" i="10"/>
  <c r="V79" i="10"/>
  <c r="AC78" i="10"/>
  <c r="U78" i="10"/>
  <c r="AB77" i="10"/>
  <c r="T77" i="10"/>
  <c r="AA76" i="10"/>
  <c r="S76" i="10"/>
  <c r="Z75" i="10"/>
  <c r="R75" i="10"/>
  <c r="Y74" i="10"/>
  <c r="Q74" i="10"/>
  <c r="V88" i="10"/>
  <c r="AC87" i="10"/>
  <c r="U87" i="10"/>
  <c r="AB86" i="10"/>
  <c r="T86" i="10"/>
  <c r="AA85" i="10"/>
  <c r="S85" i="10"/>
  <c r="Z84" i="10"/>
  <c r="R84" i="10"/>
  <c r="Y83" i="10"/>
  <c r="Q83" i="10"/>
  <c r="X82" i="10"/>
  <c r="P82" i="10"/>
  <c r="W81" i="10"/>
  <c r="O81" i="10"/>
  <c r="V80" i="10"/>
  <c r="AC79" i="10"/>
  <c r="U79" i="10"/>
  <c r="AB78" i="10"/>
  <c r="T78" i="10"/>
  <c r="AA77" i="10"/>
  <c r="S77" i="10"/>
  <c r="Z76" i="10"/>
  <c r="R76" i="10"/>
  <c r="Y75" i="10"/>
  <c r="Q75" i="10"/>
  <c r="X74" i="10"/>
  <c r="P74" i="10"/>
  <c r="Q29" i="10"/>
  <c r="AE28" i="10"/>
  <c r="U21" i="10"/>
  <c r="V21" i="10" s="1"/>
  <c r="W21" i="10" s="1"/>
  <c r="X21" i="10" s="1"/>
  <c r="Y21" i="10" s="1"/>
  <c r="Z21" i="10" s="1"/>
  <c r="AA21" i="10" s="1"/>
  <c r="AB21" i="10" s="1"/>
  <c r="AC21" i="10" s="1"/>
  <c r="AE86" i="10" l="1"/>
  <c r="AE75" i="10"/>
  <c r="AE82" i="10"/>
  <c r="AE85" i="10"/>
  <c r="AE81" i="10"/>
  <c r="AE77" i="10"/>
  <c r="AE84" i="10"/>
  <c r="AE78" i="10"/>
  <c r="AE88" i="10"/>
  <c r="AE80" i="10"/>
  <c r="AE76" i="10"/>
  <c r="AE87" i="10"/>
  <c r="AE83" i="10"/>
  <c r="AE29" i="10"/>
  <c r="Q30" i="10"/>
  <c r="V22" i="10"/>
  <c r="W22" i="10" s="1"/>
  <c r="X22" i="10" s="1"/>
  <c r="Y22" i="10" s="1"/>
  <c r="Z22" i="10" s="1"/>
  <c r="AA22" i="10" s="1"/>
  <c r="AB22" i="10" s="1"/>
  <c r="AC22" i="10" s="1"/>
  <c r="Q31" i="10" l="1"/>
  <c r="AE30" i="10"/>
  <c r="W23" i="10"/>
  <c r="X23" i="10" s="1"/>
  <c r="Y23" i="10" s="1"/>
  <c r="Z23" i="10" s="1"/>
  <c r="AA23" i="10" s="1"/>
  <c r="AB23" i="10" s="1"/>
  <c r="AC23" i="10" s="1"/>
  <c r="AE31" i="10" l="1"/>
  <c r="Q32" i="10"/>
  <c r="AE32" i="10" s="1"/>
  <c r="X24" i="10"/>
  <c r="Y24" i="10" s="1"/>
  <c r="Z24" i="10" s="1"/>
  <c r="AA24" i="10" s="1"/>
  <c r="AB24" i="10" s="1"/>
  <c r="AC24" i="10" s="1"/>
  <c r="Y25" i="10" l="1"/>
  <c r="Z25" i="10" s="1"/>
  <c r="AA25" i="10" s="1"/>
  <c r="AB25" i="10" s="1"/>
  <c r="AC25" i="10" s="1"/>
  <c r="Z26" i="10" l="1"/>
  <c r="AA26" i="10" s="1"/>
  <c r="AB26" i="10" s="1"/>
  <c r="AC26" i="10" s="1"/>
  <c r="AA27" i="10" l="1"/>
  <c r="AB27" i="10" s="1"/>
  <c r="AC27" i="10" s="1"/>
  <c r="AB28" i="10" l="1"/>
  <c r="AC28" i="10" s="1"/>
  <c r="C128" i="1" l="1"/>
  <c r="AC29" i="10"/>
  <c r="C12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<sst xmlns="http://schemas.openxmlformats.org/spreadsheetml/2006/main" count="795" uniqueCount="212">
  <si>
    <t>Images</t>
  </si>
  <si>
    <t>Foreground</t>
  </si>
  <si>
    <t>Middleground</t>
  </si>
  <si>
    <t>Background</t>
  </si>
  <si>
    <t>StanceY</t>
  </si>
  <si>
    <t>None</t>
  </si>
  <si>
    <t>31,31,31,31,</t>
  </si>
  <si>
    <t>31,31,32,32,</t>
  </si>
  <si>
    <t>33,33,31,31,</t>
  </si>
  <si>
    <t xml:space="preserve"> 0, 0,</t>
  </si>
  <si>
    <t xml:space="preserve"> 0, 0, 0, 0, </t>
  </si>
  <si>
    <t xml:space="preserve"> 0, 0,39,39,</t>
  </si>
  <si>
    <t xml:space="preserve"> 0, 0,40,40,</t>
  </si>
  <si>
    <t xml:space="preserve"> 0, 0,38,38,</t>
  </si>
  <si>
    <t xml:space="preserve"> 0, 0,29, 0, </t>
  </si>
  <si>
    <t xml:space="preserve"> 0, 0, 0,30, </t>
  </si>
  <si>
    <t xml:space="preserve"> 1, 1, 2, 2,</t>
  </si>
  <si>
    <t xml:space="preserve"> 1, 1,</t>
  </si>
  <si>
    <t xml:space="preserve"> 2, 2,</t>
  </si>
  <si>
    <t>Left / Right</t>
  </si>
  <si>
    <t>x</t>
  </si>
  <si>
    <t>y</t>
  </si>
  <si>
    <t>Base</t>
  </si>
  <si>
    <t>from 1</t>
  </si>
  <si>
    <t>From 4</t>
  </si>
  <si>
    <t>from 7</t>
  </si>
  <si>
    <t>from 12</t>
  </si>
  <si>
    <t># Update the distances with the new data</t>
  </si>
  <si>
    <t>additional_distances = {</t>
  </si>
  <si>
    <t xml:space="preserve">    (1, 4): 40, (4, 6): 32, (7, 9): 25, (12, 11): 26</t>
  </si>
  <si>
    <t>}</t>
  </si>
  <si>
    <t># Add new distances to the existing distances</t>
  </si>
  <si>
    <t>for (i, j), dist in additional_distances.items():</t>
  </si>
  <si>
    <t xml:space="preserve">    distance_matrix[i, j] = dist</t>
  </si>
  <si>
    <t xml:space="preserve">    distance_matrix[j, i] = dist  # Symmetric</t>
  </si>
  <si>
    <t># Recompute the shortest distances using the Floyd-Warshall algorithm</t>
  </si>
  <si>
    <t>for k in range(num_positions):</t>
  </si>
  <si>
    <t xml:space="preserve">    for i in range(num_positions):</t>
  </si>
  <si>
    <t xml:space="preserve">        for j in range(num_positions):</t>
  </si>
  <si>
    <t xml:space="preserve">            distance_matrix[i, j] = min(</t>
  </si>
  <si>
    <t xml:space="preserve">                distance_matrix[i, j], distance_matrix[i, k] + distance_matrix[k, j]</t>
  </si>
  <si>
    <t xml:space="preserve">            )</t>
  </si>
  <si>
    <t>distance_matrix</t>
  </si>
  <si>
    <t>array([[ 36., 18., 40., 65., 58., 98., 90., 123., 141., 116., 92., 72., 46., 24.</t>
  </si>
  <si>
    <t>, [ 18., 36., 22., 47., 40., 80., 72., 105., 132., 130., 110., 90., 64., 42.</t>
  </si>
  <si>
    <t>, [ 40., 22., 44., 25., 57., 97., 89., 122., 149., 147., 132., 112., 86., 64.</t>
  </si>
  <si>
    <t>, [ 65., 47., 25., 50., 32., 72., 64., 97., 124., 122., 146., 137., 111., 89.</t>
  </si>
  <si>
    <t>, [ 58., 40., 57., 32., 64., 40., 32., 65., 92., 90., 114., 130., 104., 82.</t>
  </si>
  <si>
    <t>, [ 98., 80., 97., 72., 40., 70., 35., 68., 95., 93., 117., 137., 144., 122.</t>
  </si>
  <si>
    <t>, [ 90., 72., 89., 64., 32., 35., 64., 33., 60., 58., 82., 102., 128., 114.</t>
  </si>
  <si>
    <t>, [123., 105., 122., 97., 65., 68., 33., 50., 27., 25., 49., 69., 95., 117.</t>
  </si>
  <si>
    <t>, [141., 132., 149., 124., 92., 95., 60., 27., 50., 25., 49., 69., 95., 117.</t>
  </si>
  <si>
    <t>, [116., 130., 147., 122., 90., 93., 58., 25., 25., 48., 24., 44., 70., 92.</t>
  </si>
  <si>
    <t>, [ 92., 110., 132., 146., 114., 117., 82., 49., 49., 24., 40., 20., 46., 68.</t>
  </si>
  <si>
    <t>, [ 72., 90., 112., 137., 130., 137., 102., 69., 69., 44., 20., 40., 26., 48.</t>
  </si>
  <si>
    <t>, [ 46., 64., 86., 111., 104., 144., 128., 95., 95., 70., 46., 26., 44., 22.</t>
  </si>
  <si>
    <t>, [ 24., 42., 64., 89., 82., 122., 114., 117., 117., 92., 68., 48., 22., 44.</t>
  </si>
  <si>
    <t>)</t>
  </si>
  <si>
    <t>Port Names</t>
  </si>
  <si>
    <t>64,64,64,64,</t>
  </si>
  <si>
    <t>64,64,</t>
  </si>
  <si>
    <t>63,63,63,63,</t>
  </si>
  <si>
    <t>63,63,</t>
  </si>
  <si>
    <t>74,74,74,74,</t>
  </si>
  <si>
    <t>74,74,</t>
  </si>
  <si>
    <t>73,73,73,73,</t>
  </si>
  <si>
    <t>73,73,</t>
  </si>
  <si>
    <t>62,62,62,62,</t>
  </si>
  <si>
    <t>72,72,72,72,</t>
  </si>
  <si>
    <t>62,62,</t>
  </si>
  <si>
    <t>72,72,</t>
  </si>
  <si>
    <t>33,33,</t>
  </si>
  <si>
    <t>31,31,</t>
  </si>
  <si>
    <t>32,32,</t>
  </si>
  <si>
    <t xml:space="preserve">26,26,26,26, </t>
  </si>
  <si>
    <t xml:space="preserve"> 0, 5, 6, 2, </t>
  </si>
  <si>
    <t xml:space="preserve"> 9, 0, 2,11, </t>
  </si>
  <si>
    <t xml:space="preserve"> 0, 0, 1, 1</t>
  </si>
  <si>
    <t xml:space="preserve">42,42,42,42, </t>
  </si>
  <si>
    <t xml:space="preserve">43,43,43,43, </t>
  </si>
  <si>
    <t>43,43,</t>
  </si>
  <si>
    <t>42,42,</t>
  </si>
  <si>
    <t>29, 0,</t>
  </si>
  <si>
    <t xml:space="preserve"> 0,30,</t>
  </si>
  <si>
    <t xml:space="preserve"> 0, 5,</t>
  </si>
  <si>
    <t xml:space="preserve"> 6, 2,</t>
  </si>
  <si>
    <t xml:space="preserve"> 9, 0,</t>
  </si>
  <si>
    <t xml:space="preserve"> 2,11,</t>
  </si>
  <si>
    <t>26,26,</t>
  </si>
  <si>
    <t>Player_Idle_LH</t>
  </si>
  <si>
    <t>Player_Idle_RH</t>
  </si>
  <si>
    <t>Player_Walking_RH_00</t>
  </si>
  <si>
    <t>Player_Walking_RH_01</t>
  </si>
  <si>
    <t>Player_Walking_LH_00</t>
  </si>
  <si>
    <t>Player_Walking_LH_01</t>
  </si>
  <si>
    <t>Player_Walking_RH_02</t>
  </si>
  <si>
    <t>Player_Walking_RH_03</t>
  </si>
  <si>
    <t>Player_Walking_LH_03</t>
  </si>
  <si>
    <t>Player_Walking_LH_04</t>
  </si>
  <si>
    <t>Player_Standing_Jump_RH_00</t>
  </si>
  <si>
    <t>Player_Standing_Jump_RH_01</t>
  </si>
  <si>
    <t>Player_Standing_Jump_RH_02</t>
  </si>
  <si>
    <t>Player_Standing_Jump_RH_03</t>
  </si>
  <si>
    <t>Player_Standing_Jump_RH_04</t>
  </si>
  <si>
    <t>Player_Standing_Jump_RH_05</t>
  </si>
  <si>
    <t>Player_Standing_Jump_RH_06</t>
  </si>
  <si>
    <t>Player_Standing_Jump_RH_07</t>
  </si>
  <si>
    <t>Player_Running_Jump_RH_00</t>
  </si>
  <si>
    <t>Player_Running_Jump_RH_07</t>
  </si>
  <si>
    <t>Player_Running_Jump_RH_06</t>
  </si>
  <si>
    <t>Player_Running_Jump_RH_05</t>
  </si>
  <si>
    <t>Player_Running_Jump_RH_04</t>
  </si>
  <si>
    <t>Player_Running_Jump_RH_03</t>
  </si>
  <si>
    <t>Player_Running_Jump_RH_02</t>
  </si>
  <si>
    <t>Player_Running_Jump_RH_01</t>
  </si>
  <si>
    <t>Player_Standing_Jump_LH_00</t>
  </si>
  <si>
    <t>Player_Standing_Jump_LH_01</t>
  </si>
  <si>
    <t>Player_Standing_Jump_LH_02</t>
  </si>
  <si>
    <t>Player_Standing_Jump_LH_03</t>
  </si>
  <si>
    <t>Player_Standing_Jump_LH_04</t>
  </si>
  <si>
    <t>Player_Standing_Jump_LH_05</t>
  </si>
  <si>
    <t>Player_Standing_Jump_LH_06</t>
  </si>
  <si>
    <t>Player_Standing_Jump_LH_07</t>
  </si>
  <si>
    <t>Player_Running_Jump_LH_00</t>
  </si>
  <si>
    <t>Player_Running_Jump_LH_01</t>
  </si>
  <si>
    <t>Player_Running_Jump_LH_02</t>
  </si>
  <si>
    <t>Player_Running_Jump_LH_03</t>
  </si>
  <si>
    <t>Player_Running_Jump_LH_04</t>
  </si>
  <si>
    <t>Player_Running_Jump_LH_05</t>
  </si>
  <si>
    <t>Player_Running_Jump_LH_06</t>
  </si>
  <si>
    <t>Player_Running_Jump_LH_07</t>
  </si>
  <si>
    <t>Player_Climbing_Vine_Up_RH_00</t>
  </si>
  <si>
    <t>Player_Climbing_Vine_Up_RH_01</t>
  </si>
  <si>
    <t>Player_Climbing_Vine_Up_RH_02</t>
  </si>
  <si>
    <t>Player_Climbing_Vine_Up_RH_03</t>
  </si>
  <si>
    <t>Player_Climbing_Vine_Down_RH_00</t>
  </si>
  <si>
    <t>Player_Climbing_Vine_Down_RH_01</t>
  </si>
  <si>
    <t>Player_Climbing_Vine_Down_RH_02</t>
  </si>
  <si>
    <t>Player_Climbing_Vine_Down_RH_03</t>
  </si>
  <si>
    <t>Player_Climbing_Vine_Up_LH_00</t>
  </si>
  <si>
    <t>Player_Climbing_Vine_Up_LH_01</t>
  </si>
  <si>
    <t>Player_Climbing_Vine_Up_LH_02</t>
  </si>
  <si>
    <t>Player_Climbing_Vine_Up_LH_03</t>
  </si>
  <si>
    <t>Player_Climbing_Vine_Down_LH_00</t>
  </si>
  <si>
    <t>Player_Climbing_Vine_Down_LH_01</t>
  </si>
  <si>
    <t>Player_Climbing_Vine_Down_LH_02</t>
  </si>
  <si>
    <t>Player_Climbing_Vine_Down_LH_03</t>
  </si>
  <si>
    <t>Player_Falling_1L_B_LH_00</t>
  </si>
  <si>
    <t>Player_Falling_1L_B_LH_01</t>
  </si>
  <si>
    <t>Player_Falling_1L_B_LH_02</t>
  </si>
  <si>
    <t>Player_Falling_1L_B_LH_03</t>
  </si>
  <si>
    <t>Player_Falling_1L_B_LH_04</t>
  </si>
  <si>
    <t>Player_Falling_1L_B_LH_05</t>
  </si>
  <si>
    <t>Player_Falling_1L_B_LH_06</t>
  </si>
  <si>
    <t>Player_Falling_1L_B_LH_07</t>
  </si>
  <si>
    <t>Player_Falling_1L_A_LH_00</t>
  </si>
  <si>
    <t>Player_Falling_1L_A_LH_01</t>
  </si>
  <si>
    <t>Player_Falling_1L_A_LH_02</t>
  </si>
  <si>
    <t>Player_Falling_1L_A_LH_03</t>
  </si>
  <si>
    <t>Player_Falling_1L_A_LH_04</t>
  </si>
  <si>
    <t>Player_Falling_1L_A_LH_05</t>
  </si>
  <si>
    <t>Player_Falling_1L_A_LH_06</t>
  </si>
  <si>
    <t>Player_Falling_1L_A_LH_07</t>
  </si>
  <si>
    <t>Player_Falling_1L_A_RH_00</t>
  </si>
  <si>
    <t>Player_Falling_1L_A_RH_01</t>
  </si>
  <si>
    <t>Player_Falling_1L_A_RH_02</t>
  </si>
  <si>
    <t>Player_Falling_1L_A_RH_03</t>
  </si>
  <si>
    <t>Player_Falling_1L_A_RH_04</t>
  </si>
  <si>
    <t>Player_Falling_1L_A_RH_05</t>
  </si>
  <si>
    <t>Player_Falling_1L_A_RH_06</t>
  </si>
  <si>
    <t>Player_Falling_1L_A_RH_07</t>
  </si>
  <si>
    <t>Player_Falling_1L_B_RH_00</t>
  </si>
  <si>
    <t>Player_Falling_1L_B_RH_01</t>
  </si>
  <si>
    <t>Player_Falling_1L_B_RH_02</t>
  </si>
  <si>
    <t>Player_Falling_1L_B_RH_03</t>
  </si>
  <si>
    <t>Player_Falling_1L_B_RH_04</t>
  </si>
  <si>
    <t>Player_Falling_1L_B_RH_05</t>
  </si>
  <si>
    <t>Player_Falling_1L_B_RH_06</t>
  </si>
  <si>
    <t>Player_Falling_1L_B_RH_07</t>
  </si>
  <si>
    <t>Enemy_Idle_RH</t>
  </si>
  <si>
    <t>Enemy_Walking_RH_00</t>
  </si>
  <si>
    <t>Enemy_Walking_RH_01</t>
  </si>
  <si>
    <t>Enemy_Walking_RH_02</t>
  </si>
  <si>
    <t>Enemy_Falling_1L_RH_00</t>
  </si>
  <si>
    <t>Enemy_Falling_1L_RH_01</t>
  </si>
  <si>
    <t>Enemy_Falling_1L_RH_02</t>
  </si>
  <si>
    <t>Enemy_Falling_1L_RH_03</t>
  </si>
  <si>
    <t>Enemy_Falling_1L_RH_04</t>
  </si>
  <si>
    <t>Enemy_Falling_1L_RH_05</t>
  </si>
  <si>
    <t>Enemy_Falling_1L_RH_06</t>
  </si>
  <si>
    <t>Enemy_Falling_1L_RH_07</t>
  </si>
  <si>
    <t>Enemy_Walking_RH_03</t>
  </si>
  <si>
    <t>Enemy_Walking_LH_00</t>
  </si>
  <si>
    <t>Enemy_Walking_LH_01</t>
  </si>
  <si>
    <t>Enemy_Walking_LH_02</t>
  </si>
  <si>
    <t>Enemy_Walking_LH_03</t>
  </si>
  <si>
    <t>Enemy_Falling_1L_LH_00</t>
  </si>
  <si>
    <t>Enemy_Falling_1L_LH_01</t>
  </si>
  <si>
    <t>Enemy_Falling_1L_LH_02</t>
  </si>
  <si>
    <t>Enemy_Falling_1L_LH_03</t>
  </si>
  <si>
    <t>Enemy_Falling_1L_LH_04</t>
  </si>
  <si>
    <t>Enemy_Falling_1L_LH_05</t>
  </si>
  <si>
    <t>Enemy_Falling_1L_LH_06</t>
  </si>
  <si>
    <t>Enemy_Falling_1L_LH_07</t>
  </si>
  <si>
    <t>Enemy_Idle_LH</t>
  </si>
  <si>
    <t>Enemy_Fall_1L_00</t>
  </si>
  <si>
    <t>Enemy_Fall_1L_01</t>
  </si>
  <si>
    <t>Enemy_Fall_1L_02</t>
  </si>
  <si>
    <t>Enemy_Fall_1L_03</t>
  </si>
  <si>
    <t>Enemy_Fall_1L_04</t>
  </si>
  <si>
    <t>Enemy_Fall_1L_05</t>
  </si>
  <si>
    <t>Enemy_Fall_1L_06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</si>
</sst>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4FC1FF"/>
      <name val="Menlo"/>
      <family val="2"/>
    </font>
    <font>
      <sz val="2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quotePrefix="1"/>
    <xf numFmtId="0" fontId="4" fillId="0" borderId="0" xfId="0" applyFont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6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75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330200</xdr:colOff>
      <xdr:row>19</xdr:row>
      <xdr:rowOff>101600</xdr:rowOff>
    </xdr:from>
    <xdr:to>
      <xdr:col>4</xdr:col>
      <xdr:colOff>690770</xdr:colOff>
      <xdr:row>28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F3778F-5EA3-99FD-2C78-33F83A21D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0" y="3962400"/>
          <a:ext cx="3662570" cy="18161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28</xdr:row>
      <xdr:rowOff>190500</xdr:rowOff>
    </xdr:from>
    <xdr:to>
      <xdr:col>4</xdr:col>
      <xdr:colOff>709055</xdr:colOff>
      <xdr:row>37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9B3DE7-0507-CE00-B2CE-11706AFDD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500" y="5880100"/>
          <a:ext cx="3693555" cy="18161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38</xdr:row>
      <xdr:rowOff>88900</xdr:rowOff>
    </xdr:from>
    <xdr:to>
      <xdr:col>4</xdr:col>
      <xdr:colOff>736261</xdr:colOff>
      <xdr:row>47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377F47-E8FF-810F-078D-D9194A692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7500" y="7810500"/>
          <a:ext cx="3720761" cy="1854200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48</xdr:row>
      <xdr:rowOff>38100</xdr:rowOff>
    </xdr:from>
    <xdr:to>
      <xdr:col>4</xdr:col>
      <xdr:colOff>753918</xdr:colOff>
      <xdr:row>57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8AC6AEF-76E9-9ACA-4C9F-19CC029E8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2900" y="9791700"/>
          <a:ext cx="3713018" cy="1828800"/>
        </a:xfrm>
        <a:prstGeom prst="rect">
          <a:avLst/>
        </a:prstGeom>
      </xdr:spPr>
    </xdr:pic>
    <xdr:clientData/>
  </xdr:twoCellAnchor>
  <xdr:twoCellAnchor editAs="oneCell">
    <xdr:from>
      <xdr:col>0</xdr:col>
      <xdr:colOff>355600</xdr:colOff>
      <xdr:row>58</xdr:row>
      <xdr:rowOff>12700</xdr:rowOff>
    </xdr:from>
    <xdr:to>
      <xdr:col>4</xdr:col>
      <xdr:colOff>818412</xdr:colOff>
      <xdr:row>67</xdr:row>
      <xdr:rowOff>50800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6C6F51-E458-C549-E437-7197694FA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5600" y="11798300"/>
          <a:ext cx="3764812" cy="1866900"/>
        </a:xfrm>
        <a:prstGeom prst="rect">
          <a:avLst/>
        </a:prstGeom>
      </xdr:spPr>
    </xdr:pic>
    <xdr:clientData/>
  </xdr:twoCellAnchor>
  <xdr:twoCellAnchor editAs="oneCell">
    <xdr:from>
      <xdr:col>0</xdr:col>
      <xdr:colOff>355600</xdr:colOff>
      <xdr:row>68</xdr:row>
      <xdr:rowOff>12700</xdr:rowOff>
    </xdr:from>
    <xdr:to>
      <xdr:col>5</xdr:col>
      <xdr:colOff>12278</xdr:colOff>
      <xdr:row>77</xdr:row>
      <xdr:rowOff>63500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97126DD-8A68-E43A-98EC-86BF53EAD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5600" y="13830300"/>
          <a:ext cx="3784178" cy="1879600"/>
        </a:xfrm>
        <a:prstGeom prst="rect">
          <a:avLst/>
        </a:prstGeom>
      </xdr:spPr>
    </xdr:pic>
    <xdr:clientData/>
  </xdr:twoCellAnchor>
  <xdr:twoCellAnchor editAs="oneCell">
    <xdr:from>
      <xdr:col>0</xdr:col>
      <xdr:colOff>596900</xdr:colOff>
      <xdr:row>78</xdr:row>
      <xdr:rowOff>25400</xdr:rowOff>
    </xdr:from>
    <xdr:to>
      <xdr:col>5</xdr:col>
      <xdr:colOff>202359</xdr:colOff>
      <xdr:row>87</xdr:row>
      <xdr:rowOff>50800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B0FCBFC-0C79-EE21-2878-D5B8144C0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6900" y="15875000"/>
          <a:ext cx="3732959" cy="1854200"/>
        </a:xfrm>
        <a:prstGeom prst="rect">
          <a:avLst/>
        </a:prstGeom>
      </xdr:spPr>
    </xdr:pic>
    <xdr:clientData/>
  </xdr:twoCellAnchor>
  <xdr:twoCellAnchor editAs="oneCell">
    <xdr:from>
      <xdr:col>7</xdr:col>
      <xdr:colOff>139700</xdr:colOff>
      <xdr:row>19</xdr:row>
      <xdr:rowOff>89524</xdr:rowOff>
    </xdr:from>
    <xdr:to>
      <xdr:col>11</xdr:col>
      <xdr:colOff>520700</xdr:colOff>
      <xdr:row>28</xdr:row>
      <xdr:rowOff>65997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8E23450-3B3A-37A4-E3FD-7D5729203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918200" y="3950324"/>
          <a:ext cx="3683000" cy="1805273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28</xdr:row>
      <xdr:rowOff>165101</xdr:rowOff>
    </xdr:from>
    <xdr:to>
      <xdr:col>11</xdr:col>
      <xdr:colOff>457200</xdr:colOff>
      <xdr:row>37</xdr:row>
      <xdr:rowOff>146407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D24887C-C745-7563-10B7-0E9A9DE0B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905500" y="5854701"/>
          <a:ext cx="3632200" cy="1810106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38</xdr:row>
      <xdr:rowOff>63500</xdr:rowOff>
    </xdr:from>
    <xdr:to>
      <xdr:col>11</xdr:col>
      <xdr:colOff>533400</xdr:colOff>
      <xdr:row>47</xdr:row>
      <xdr:rowOff>85825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4F8365-2783-C9B2-986B-98BB3313A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05500" y="7785100"/>
          <a:ext cx="3708400" cy="1851125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48</xdr:row>
      <xdr:rowOff>12700</xdr:rowOff>
    </xdr:from>
    <xdr:to>
      <xdr:col>11</xdr:col>
      <xdr:colOff>482600</xdr:colOff>
      <xdr:row>56</xdr:row>
      <xdr:rowOff>188604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3D13D40-6DD9-89A6-0903-04526416B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905500" y="9766300"/>
          <a:ext cx="3657600" cy="1801504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57</xdr:row>
      <xdr:rowOff>190500</xdr:rowOff>
    </xdr:from>
    <xdr:to>
      <xdr:col>11</xdr:col>
      <xdr:colOff>486563</xdr:colOff>
      <xdr:row>66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20FAB09-19E0-8455-ABF8-DE3FEAFCF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943600" y="11772900"/>
          <a:ext cx="3623463" cy="1790700"/>
        </a:xfrm>
        <a:prstGeom prst="rect">
          <a:avLst/>
        </a:prstGeom>
      </xdr:spPr>
    </xdr:pic>
    <xdr:clientData/>
  </xdr:twoCellAnchor>
  <xdr:twoCellAnchor editAs="oneCell">
    <xdr:from>
      <xdr:col>7</xdr:col>
      <xdr:colOff>203200</xdr:colOff>
      <xdr:row>78</xdr:row>
      <xdr:rowOff>12700</xdr:rowOff>
    </xdr:from>
    <xdr:to>
      <xdr:col>11</xdr:col>
      <xdr:colOff>594343</xdr:colOff>
      <xdr:row>87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52B1A43-7E9E-D94F-BC25-0EE92B1A5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981700" y="15862300"/>
          <a:ext cx="3693143" cy="1816100"/>
        </a:xfrm>
        <a:prstGeom prst="rect">
          <a:avLst/>
        </a:prstGeom>
      </xdr:spPr>
    </xdr:pic>
    <xdr:clientData/>
  </xdr:twoCellAnchor>
  <xdr:twoCellAnchor editAs="oneCell">
    <xdr:from>
      <xdr:col>7</xdr:col>
      <xdr:colOff>177800</xdr:colOff>
      <xdr:row>68</xdr:row>
      <xdr:rowOff>12700</xdr:rowOff>
    </xdr:from>
    <xdr:to>
      <xdr:col>11</xdr:col>
      <xdr:colOff>571500</xdr:colOff>
      <xdr:row>77</xdr:row>
      <xdr:rowOff>4352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95E2FC6-39CE-F298-56D0-78F3E7496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956300" y="13830300"/>
          <a:ext cx="3695700" cy="18204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BF69-E915-4A45-BE8F-2F0F2215D190}">
  <sheetPr codeName="Sheet5"/>
  <dimension ref="C1:AE40"/>
  <sheetViews>
    <sheetView zoomScale="63" zoomScaleNormal="63" workbookViewId="0">
      <selection activeCell="J14" sqref="J14"/>
    </sheetView>
  </sheetViews>
  <sheetFormatPr baseColWidth="10" defaultColWidth="11.1640625" defaultRowHeight="39" customHeight="1" x14ac:dyDescent="0.2"/>
  <sheetData>
    <row r="1" spans="3:31" ht="39" customHeight="1" x14ac:dyDescent="0.2">
      <c r="C1" s="6"/>
      <c r="E1" s="2"/>
      <c r="F1" s="2">
        <v>0</v>
      </c>
      <c r="G1" s="2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  <c r="Q1" s="2">
        <v>11</v>
      </c>
      <c r="R1" s="2">
        <v>12</v>
      </c>
      <c r="S1" s="2">
        <v>13</v>
      </c>
      <c r="T1" s="2">
        <v>14</v>
      </c>
      <c r="U1" s="2">
        <v>15</v>
      </c>
      <c r="V1" s="2">
        <v>16</v>
      </c>
      <c r="W1" s="2">
        <v>17</v>
      </c>
      <c r="X1" s="2">
        <v>18</v>
      </c>
      <c r="Y1" s="2">
        <v>19</v>
      </c>
      <c r="Z1" s="2">
        <v>20</v>
      </c>
      <c r="AA1" s="2">
        <v>21</v>
      </c>
      <c r="AB1" s="2">
        <v>22</v>
      </c>
      <c r="AC1" s="2">
        <v>23</v>
      </c>
      <c r="AD1" s="2">
        <v>24</v>
      </c>
      <c r="AE1" s="3"/>
    </row>
    <row r="2" spans="3:31" ht="39" customHeight="1" x14ac:dyDescent="0.2">
      <c r="E2" s="2">
        <v>0</v>
      </c>
      <c r="AE2" s="3"/>
    </row>
    <row r="3" spans="3:31" ht="39" customHeight="1" x14ac:dyDescent="0.2">
      <c r="E3" s="2">
        <v>1</v>
      </c>
      <c r="AE3" s="3"/>
    </row>
    <row r="4" spans="3:31" ht="39" customHeight="1" x14ac:dyDescent="0.2">
      <c r="E4" s="2">
        <v>2</v>
      </c>
      <c r="AE4" s="3"/>
    </row>
    <row r="5" spans="3:31" ht="39" customHeight="1" x14ac:dyDescent="0.2">
      <c r="E5" s="2">
        <v>3</v>
      </c>
      <c r="AE5" s="3"/>
    </row>
    <row r="6" spans="3:31" ht="39" customHeight="1" x14ac:dyDescent="0.2">
      <c r="E6" s="2">
        <v>4</v>
      </c>
      <c r="AE6" s="3"/>
    </row>
    <row r="7" spans="3:31" ht="39" customHeight="1" x14ac:dyDescent="0.2">
      <c r="E7" s="2">
        <v>5</v>
      </c>
      <c r="N7" s="4"/>
      <c r="AE7" s="3"/>
    </row>
    <row r="8" spans="3:31" ht="39" customHeight="1" x14ac:dyDescent="0.2">
      <c r="E8" s="2">
        <v>6</v>
      </c>
      <c r="AE8" s="3"/>
    </row>
    <row r="9" spans="3:31" ht="39" customHeight="1" x14ac:dyDescent="0.2">
      <c r="E9" s="2">
        <v>7</v>
      </c>
      <c r="AE9" s="3"/>
    </row>
    <row r="10" spans="3:31" ht="39" customHeight="1" x14ac:dyDescent="0.2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2" spans="3:31" ht="39" customHeight="1" x14ac:dyDescent="0.2">
      <c r="E12" s="2"/>
      <c r="F12" s="2">
        <v>0</v>
      </c>
      <c r="G12" s="2">
        <v>1</v>
      </c>
      <c r="H12" s="2">
        <v>2</v>
      </c>
      <c r="I12" s="2">
        <v>3</v>
      </c>
      <c r="J12" s="2">
        <v>4</v>
      </c>
      <c r="K12" s="2">
        <v>5</v>
      </c>
      <c r="L12" s="2">
        <v>6</v>
      </c>
      <c r="M12" s="2">
        <v>7</v>
      </c>
      <c r="N12" s="2">
        <v>8</v>
      </c>
      <c r="O12" s="2">
        <v>9</v>
      </c>
      <c r="P12" s="2">
        <v>10</v>
      </c>
      <c r="Q12" s="2">
        <v>11</v>
      </c>
      <c r="R12" s="2">
        <v>12</v>
      </c>
      <c r="S12" s="2">
        <v>13</v>
      </c>
      <c r="T12" s="2">
        <v>14</v>
      </c>
      <c r="U12" s="2">
        <v>15</v>
      </c>
      <c r="V12" s="2">
        <v>16</v>
      </c>
      <c r="W12" s="2">
        <v>17</v>
      </c>
      <c r="X12" s="2">
        <v>18</v>
      </c>
      <c r="Y12" s="2">
        <v>19</v>
      </c>
      <c r="Z12" s="2">
        <v>20</v>
      </c>
      <c r="AA12" s="2">
        <v>21</v>
      </c>
      <c r="AB12" s="2">
        <v>22</v>
      </c>
      <c r="AC12" s="2">
        <v>23</v>
      </c>
      <c r="AD12" s="2">
        <v>24</v>
      </c>
      <c r="AE12" s="3"/>
    </row>
    <row r="13" spans="3:31" ht="39" customHeight="1" x14ac:dyDescent="0.2">
      <c r="E13" s="2">
        <v>0</v>
      </c>
      <c r="F13" s="7" t="s">
        <v>10</v>
      </c>
      <c r="G13" s="5" t="s">
        <v>10</v>
      </c>
      <c r="H13" s="5" t="s">
        <v>10</v>
      </c>
      <c r="I13" s="5" t="s">
        <v>10</v>
      </c>
      <c r="J13" s="7" t="s">
        <v>79</v>
      </c>
      <c r="K13" s="7" t="s">
        <v>59</v>
      </c>
      <c r="L13" s="7" t="s">
        <v>63</v>
      </c>
      <c r="M13" s="7" t="s">
        <v>63</v>
      </c>
      <c r="N13" s="7" t="s">
        <v>63</v>
      </c>
      <c r="O13" s="7" t="s">
        <v>59</v>
      </c>
      <c r="P13" s="7" t="s">
        <v>63</v>
      </c>
      <c r="Q13" s="7" t="s">
        <v>63</v>
      </c>
      <c r="R13" s="7" t="s">
        <v>63</v>
      </c>
      <c r="S13" s="7" t="s">
        <v>59</v>
      </c>
      <c r="T13" s="7" t="s">
        <v>63</v>
      </c>
      <c r="U13" s="7" t="s">
        <v>63</v>
      </c>
      <c r="V13" s="7" t="s">
        <v>63</v>
      </c>
      <c r="W13" s="7" t="s">
        <v>16</v>
      </c>
      <c r="X13" s="7" t="s">
        <v>78</v>
      </c>
      <c r="Y13" s="7" t="s">
        <v>10</v>
      </c>
      <c r="Z13" s="5" t="s">
        <v>10</v>
      </c>
      <c r="AA13" s="5" t="s">
        <v>10</v>
      </c>
      <c r="AB13" s="5" t="s">
        <v>10</v>
      </c>
      <c r="AC13" s="5" t="s">
        <v>10</v>
      </c>
      <c r="AD13" s="5" t="s">
        <v>10</v>
      </c>
      <c r="AE13" s="3"/>
    </row>
    <row r="14" spans="3:31" ht="39" customHeight="1" x14ac:dyDescent="0.2">
      <c r="E14" s="2">
        <v>1</v>
      </c>
      <c r="F14" s="5" t="s">
        <v>10</v>
      </c>
      <c r="G14" s="5" t="s">
        <v>10</v>
      </c>
      <c r="H14" s="5" t="s">
        <v>10</v>
      </c>
      <c r="I14" s="5" t="s">
        <v>10</v>
      </c>
      <c r="J14" s="7" t="s">
        <v>10</v>
      </c>
      <c r="K14" s="7" t="s">
        <v>10</v>
      </c>
      <c r="L14" s="7" t="s">
        <v>10</v>
      </c>
      <c r="M14" s="5" t="s">
        <v>10</v>
      </c>
      <c r="N14" s="5" t="s">
        <v>10</v>
      </c>
      <c r="O14" s="7" t="s">
        <v>10</v>
      </c>
      <c r="P14" s="7" t="s">
        <v>8</v>
      </c>
      <c r="Q14" s="7" t="s">
        <v>10</v>
      </c>
      <c r="R14" s="7" t="s">
        <v>10</v>
      </c>
      <c r="S14" s="5" t="s">
        <v>10</v>
      </c>
      <c r="T14" s="5" t="s">
        <v>10</v>
      </c>
      <c r="U14" s="5" t="s">
        <v>10</v>
      </c>
      <c r="V14" s="5" t="s">
        <v>10</v>
      </c>
      <c r="W14" s="7" t="s">
        <v>8</v>
      </c>
      <c r="X14" s="7" t="s">
        <v>10</v>
      </c>
      <c r="Y14" s="7" t="s">
        <v>10</v>
      </c>
      <c r="Z14" s="5" t="s">
        <v>10</v>
      </c>
      <c r="AA14" s="5" t="s">
        <v>10</v>
      </c>
      <c r="AB14" s="5" t="s">
        <v>10</v>
      </c>
      <c r="AC14" s="5" t="s">
        <v>10</v>
      </c>
      <c r="AD14" s="5" t="s">
        <v>10</v>
      </c>
      <c r="AE14" s="3"/>
    </row>
    <row r="15" spans="3:31" ht="39" customHeight="1" x14ac:dyDescent="0.2">
      <c r="E15" s="2">
        <v>2</v>
      </c>
      <c r="F15" s="5" t="s">
        <v>10</v>
      </c>
      <c r="G15" s="5" t="s">
        <v>10</v>
      </c>
      <c r="H15" s="5" t="s">
        <v>10</v>
      </c>
      <c r="I15" s="5" t="s">
        <v>10</v>
      </c>
      <c r="J15" s="7" t="s">
        <v>14</v>
      </c>
      <c r="K15" s="7" t="s">
        <v>10</v>
      </c>
      <c r="L15" s="5" t="s">
        <v>15</v>
      </c>
      <c r="M15" s="5" t="s">
        <v>10</v>
      </c>
      <c r="N15" s="5" t="s">
        <v>10</v>
      </c>
      <c r="O15" s="7" t="s">
        <v>10</v>
      </c>
      <c r="P15" s="7" t="s">
        <v>6</v>
      </c>
      <c r="Q15" s="7" t="s">
        <v>59</v>
      </c>
      <c r="R15" s="7" t="s">
        <v>63</v>
      </c>
      <c r="S15" s="7" t="s">
        <v>63</v>
      </c>
      <c r="T15" s="7" t="s">
        <v>63</v>
      </c>
      <c r="U15" s="7" t="s">
        <v>67</v>
      </c>
      <c r="V15" s="7" t="s">
        <v>68</v>
      </c>
      <c r="W15" s="7" t="s">
        <v>6</v>
      </c>
      <c r="X15" s="5" t="s">
        <v>10</v>
      </c>
      <c r="Y15" s="7" t="s">
        <v>10</v>
      </c>
      <c r="Z15" s="7" t="s">
        <v>10</v>
      </c>
      <c r="AA15" s="5" t="s">
        <v>10</v>
      </c>
      <c r="AB15" s="5" t="s">
        <v>10</v>
      </c>
      <c r="AC15" s="5" t="s">
        <v>10</v>
      </c>
      <c r="AD15" s="5" t="s">
        <v>10</v>
      </c>
      <c r="AE15" s="3"/>
    </row>
    <row r="16" spans="3:31" ht="39" customHeight="1" x14ac:dyDescent="0.2">
      <c r="E16" s="2">
        <v>3</v>
      </c>
      <c r="F16" s="5" t="s">
        <v>10</v>
      </c>
      <c r="G16" s="5" t="s">
        <v>10</v>
      </c>
      <c r="H16" s="5" t="s">
        <v>67</v>
      </c>
      <c r="I16" s="5" t="s">
        <v>68</v>
      </c>
      <c r="J16" s="5" t="s">
        <v>10</v>
      </c>
      <c r="K16" s="5" t="s">
        <v>10</v>
      </c>
      <c r="L16" s="5" t="s">
        <v>10</v>
      </c>
      <c r="M16" s="5" t="s">
        <v>61</v>
      </c>
      <c r="N16" s="5" t="s">
        <v>65</v>
      </c>
      <c r="O16" s="5" t="s">
        <v>65</v>
      </c>
      <c r="P16" s="5" t="s">
        <v>6</v>
      </c>
      <c r="Q16" s="5" t="s">
        <v>10</v>
      </c>
      <c r="R16" s="5" t="s">
        <v>10</v>
      </c>
      <c r="S16" s="5" t="s">
        <v>10</v>
      </c>
      <c r="T16" s="5" t="s">
        <v>10</v>
      </c>
      <c r="U16" s="5" t="s">
        <v>10</v>
      </c>
      <c r="V16" s="5" t="s">
        <v>10</v>
      </c>
      <c r="W16" s="5" t="s">
        <v>6</v>
      </c>
      <c r="X16" s="5" t="s">
        <v>10</v>
      </c>
      <c r="Y16" s="7" t="s">
        <v>10</v>
      </c>
      <c r="Z16" s="5" t="s">
        <v>10</v>
      </c>
      <c r="AA16" s="5" t="s">
        <v>10</v>
      </c>
      <c r="AB16" s="5" t="s">
        <v>10</v>
      </c>
      <c r="AC16" s="7" t="s">
        <v>10</v>
      </c>
      <c r="AD16" s="5" t="s">
        <v>10</v>
      </c>
      <c r="AE16" s="3"/>
    </row>
    <row r="17" spans="5:31" ht="39" customHeight="1" x14ac:dyDescent="0.2">
      <c r="E17" s="2">
        <v>4</v>
      </c>
      <c r="F17" s="5" t="s">
        <v>10</v>
      </c>
      <c r="G17" s="5" t="s">
        <v>10</v>
      </c>
      <c r="H17" s="5" t="s">
        <v>10</v>
      </c>
      <c r="I17" s="5" t="s">
        <v>10</v>
      </c>
      <c r="J17" s="5" t="s">
        <v>10</v>
      </c>
      <c r="K17" s="5" t="s">
        <v>10</v>
      </c>
      <c r="L17" s="5" t="s">
        <v>10</v>
      </c>
      <c r="M17" s="5" t="s">
        <v>10</v>
      </c>
      <c r="N17" s="5" t="s">
        <v>10</v>
      </c>
      <c r="O17" s="5" t="s">
        <v>10</v>
      </c>
      <c r="P17" s="5" t="s">
        <v>7</v>
      </c>
      <c r="Q17" s="5" t="s">
        <v>10</v>
      </c>
      <c r="R17" s="5" t="s">
        <v>10</v>
      </c>
      <c r="S17" s="5" t="s">
        <v>10</v>
      </c>
      <c r="T17" s="7" t="s">
        <v>10</v>
      </c>
      <c r="U17" s="7" t="s">
        <v>10</v>
      </c>
      <c r="V17" s="7" t="s">
        <v>10</v>
      </c>
      <c r="W17" s="7" t="s">
        <v>7</v>
      </c>
      <c r="X17" s="5" t="s">
        <v>10</v>
      </c>
      <c r="Y17" s="7" t="s">
        <v>10</v>
      </c>
      <c r="Z17" s="5" t="s">
        <v>10</v>
      </c>
      <c r="AA17" s="7" t="s">
        <v>10</v>
      </c>
      <c r="AB17" s="7" t="s">
        <v>10</v>
      </c>
      <c r="AC17" s="7" t="s">
        <v>10</v>
      </c>
      <c r="AD17" s="5" t="s">
        <v>10</v>
      </c>
      <c r="AE17" s="3"/>
    </row>
    <row r="18" spans="5:31" ht="39" customHeight="1" x14ac:dyDescent="0.2">
      <c r="E18" s="2">
        <v>5</v>
      </c>
      <c r="F18" s="5" t="s">
        <v>10</v>
      </c>
      <c r="G18" s="5" t="s">
        <v>10</v>
      </c>
      <c r="H18" s="5" t="s">
        <v>10</v>
      </c>
      <c r="I18" s="5" t="s">
        <v>10</v>
      </c>
      <c r="J18" s="7" t="s">
        <v>10</v>
      </c>
      <c r="K18" s="7" t="s">
        <v>10</v>
      </c>
      <c r="L18" s="5" t="s">
        <v>10</v>
      </c>
      <c r="M18" s="5" t="s">
        <v>10</v>
      </c>
      <c r="N18" s="7" t="s">
        <v>10</v>
      </c>
      <c r="O18" s="7" t="s">
        <v>75</v>
      </c>
      <c r="P18" s="7" t="s">
        <v>16</v>
      </c>
      <c r="Q18" s="7" t="s">
        <v>76</v>
      </c>
      <c r="R18" s="7" t="s">
        <v>10</v>
      </c>
      <c r="S18" s="7" t="s">
        <v>10</v>
      </c>
      <c r="T18" s="5" t="s">
        <v>10</v>
      </c>
      <c r="U18" s="5" t="s">
        <v>10</v>
      </c>
      <c r="V18" s="7" t="s">
        <v>10</v>
      </c>
      <c r="W18" s="5" t="s">
        <v>10</v>
      </c>
      <c r="X18" s="7" t="s">
        <v>10</v>
      </c>
      <c r="Y18" s="5" t="s">
        <v>61</v>
      </c>
      <c r="Z18" s="5" t="s">
        <v>65</v>
      </c>
      <c r="AA18" s="5" t="s">
        <v>65</v>
      </c>
      <c r="AB18" s="5" t="s">
        <v>10</v>
      </c>
      <c r="AC18" s="7" t="s">
        <v>10</v>
      </c>
      <c r="AD18" s="5" t="s">
        <v>10</v>
      </c>
      <c r="AE18" s="3"/>
    </row>
    <row r="19" spans="5:31" ht="39" customHeight="1" x14ac:dyDescent="0.2">
      <c r="E19" s="2">
        <v>6</v>
      </c>
      <c r="F19" s="5" t="s">
        <v>10</v>
      </c>
      <c r="G19" s="5" t="s">
        <v>10</v>
      </c>
      <c r="H19" s="7" t="s">
        <v>10</v>
      </c>
      <c r="I19" s="7" t="s">
        <v>10</v>
      </c>
      <c r="J19" s="7" t="s">
        <v>10</v>
      </c>
      <c r="K19" s="7" t="s">
        <v>10</v>
      </c>
      <c r="L19" s="7" t="s">
        <v>10</v>
      </c>
      <c r="M19" s="5" t="s">
        <v>75</v>
      </c>
      <c r="N19" s="5" t="s">
        <v>59</v>
      </c>
      <c r="O19" s="5" t="s">
        <v>63</v>
      </c>
      <c r="P19" s="5" t="s">
        <v>63</v>
      </c>
      <c r="Q19" s="7" t="s">
        <v>63</v>
      </c>
      <c r="R19" s="7" t="s">
        <v>16</v>
      </c>
      <c r="S19" s="7" t="s">
        <v>76</v>
      </c>
      <c r="T19" s="7" t="s">
        <v>10</v>
      </c>
      <c r="U19" s="5" t="s">
        <v>10</v>
      </c>
      <c r="V19" s="5" t="s">
        <v>10</v>
      </c>
      <c r="W19" s="5" t="s">
        <v>10</v>
      </c>
      <c r="X19" s="7" t="s">
        <v>10</v>
      </c>
      <c r="Y19" s="7" t="s">
        <v>74</v>
      </c>
      <c r="Z19" s="7" t="s">
        <v>10</v>
      </c>
      <c r="AA19" s="5" t="s">
        <v>10</v>
      </c>
      <c r="AB19" s="5" t="s">
        <v>10</v>
      </c>
      <c r="AC19" s="7" t="s">
        <v>10</v>
      </c>
      <c r="AD19" s="5" t="s">
        <v>10</v>
      </c>
      <c r="AE19" s="3"/>
    </row>
    <row r="20" spans="5:31" ht="39" customHeight="1" x14ac:dyDescent="0.2">
      <c r="E20" s="2">
        <v>7</v>
      </c>
      <c r="F20" s="5" t="s">
        <v>77</v>
      </c>
      <c r="G20" s="7" t="s">
        <v>16</v>
      </c>
      <c r="H20" s="7" t="s">
        <v>77</v>
      </c>
      <c r="I20" s="7" t="s">
        <v>10</v>
      </c>
      <c r="J20" s="7" t="s">
        <v>10</v>
      </c>
      <c r="K20" s="7" t="s">
        <v>75</v>
      </c>
      <c r="L20" s="7" t="s">
        <v>59</v>
      </c>
      <c r="M20" s="7" t="s">
        <v>63</v>
      </c>
      <c r="N20" s="7" t="s">
        <v>63</v>
      </c>
      <c r="O20" s="7" t="s">
        <v>63</v>
      </c>
      <c r="P20" s="7" t="s">
        <v>59</v>
      </c>
      <c r="Q20" s="7" t="s">
        <v>63</v>
      </c>
      <c r="R20" s="7" t="s">
        <v>63</v>
      </c>
      <c r="S20" s="7" t="s">
        <v>63</v>
      </c>
      <c r="T20" s="7" t="s">
        <v>16</v>
      </c>
      <c r="U20" s="7" t="s">
        <v>76</v>
      </c>
      <c r="V20" s="7" t="s">
        <v>10</v>
      </c>
      <c r="W20" s="7" t="s">
        <v>10</v>
      </c>
      <c r="X20" s="7" t="s">
        <v>75</v>
      </c>
      <c r="Y20" s="7" t="s">
        <v>61</v>
      </c>
      <c r="Z20" s="7" t="s">
        <v>65</v>
      </c>
      <c r="AA20" s="7" t="s">
        <v>65</v>
      </c>
      <c r="AB20" s="7" t="s">
        <v>10</v>
      </c>
      <c r="AC20" s="7" t="s">
        <v>10</v>
      </c>
      <c r="AD20" s="5" t="s">
        <v>10</v>
      </c>
      <c r="AE20" s="3"/>
    </row>
    <row r="21" spans="5:31" ht="39" customHeight="1" x14ac:dyDescent="0.2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 t="s">
        <v>14</v>
      </c>
      <c r="X21" s="3"/>
      <c r="Y21" s="3" t="s">
        <v>15</v>
      </c>
      <c r="Z21" s="3"/>
      <c r="AA21" s="3"/>
      <c r="AB21" s="3"/>
      <c r="AC21" s="3"/>
      <c r="AD21" s="3"/>
      <c r="AE21" s="3"/>
    </row>
    <row r="23" spans="5:31" ht="39" customHeight="1" x14ac:dyDescent="0.2">
      <c r="E23" s="2"/>
      <c r="F23" s="2">
        <v>0</v>
      </c>
      <c r="G23" s="2">
        <v>1</v>
      </c>
      <c r="H23" s="2">
        <v>2</v>
      </c>
      <c r="I23" s="2">
        <v>3</v>
      </c>
      <c r="J23" s="2">
        <v>4</v>
      </c>
      <c r="K23" s="2" t="s">
        <v>8</v>
      </c>
      <c r="L23" s="2" t="s">
        <v>6</v>
      </c>
      <c r="M23" s="2" t="s">
        <v>7</v>
      </c>
      <c r="N23" s="2" t="s">
        <v>13</v>
      </c>
      <c r="O23" s="2" t="s">
        <v>11</v>
      </c>
      <c r="P23" s="2" t="s">
        <v>12</v>
      </c>
      <c r="Q23" s="2">
        <v>11</v>
      </c>
      <c r="R23" s="2">
        <v>12</v>
      </c>
      <c r="S23" s="2">
        <v>13</v>
      </c>
      <c r="T23" s="2">
        <v>14</v>
      </c>
      <c r="U23" s="2">
        <v>15</v>
      </c>
      <c r="V23" s="2">
        <v>16</v>
      </c>
      <c r="W23" s="2">
        <v>17</v>
      </c>
      <c r="X23" s="2">
        <v>18</v>
      </c>
      <c r="Y23" s="2">
        <v>19</v>
      </c>
      <c r="Z23" s="2">
        <v>20</v>
      </c>
      <c r="AA23" s="2" t="s">
        <v>14</v>
      </c>
      <c r="AB23" s="2">
        <v>22</v>
      </c>
      <c r="AC23" s="2" t="s">
        <v>15</v>
      </c>
      <c r="AD23" s="2">
        <v>24</v>
      </c>
      <c r="AE23" s="3"/>
    </row>
    <row r="24" spans="5:31" ht="39" customHeight="1" x14ac:dyDescent="0.2">
      <c r="E24" s="2">
        <v>0</v>
      </c>
      <c r="F24" t="s">
        <v>9</v>
      </c>
      <c r="G24" t="s">
        <v>9</v>
      </c>
      <c r="H24" t="s">
        <v>9</v>
      </c>
      <c r="I24" t="s">
        <v>9</v>
      </c>
      <c r="J24" t="s">
        <v>80</v>
      </c>
      <c r="K24" t="s">
        <v>60</v>
      </c>
      <c r="L24" t="s">
        <v>64</v>
      </c>
      <c r="M24" t="s">
        <v>64</v>
      </c>
      <c r="N24" t="s">
        <v>64</v>
      </c>
      <c r="O24" t="s">
        <v>60</v>
      </c>
      <c r="P24" t="s">
        <v>64</v>
      </c>
      <c r="Q24" t="s">
        <v>64</v>
      </c>
      <c r="R24" t="s">
        <v>64</v>
      </c>
      <c r="S24" t="s">
        <v>60</v>
      </c>
      <c r="T24" t="s">
        <v>64</v>
      </c>
      <c r="U24" t="s">
        <v>64</v>
      </c>
      <c r="V24" t="s">
        <v>64</v>
      </c>
      <c r="W24" t="s">
        <v>17</v>
      </c>
      <c r="X24" t="s">
        <v>81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s="3"/>
    </row>
    <row r="25" spans="5:31" ht="39" customHeight="1" x14ac:dyDescent="0.2">
      <c r="E25" s="2">
        <v>1</v>
      </c>
      <c r="F25" t="s">
        <v>9</v>
      </c>
      <c r="G25" t="s">
        <v>9</v>
      </c>
      <c r="H25" t="s">
        <v>9</v>
      </c>
      <c r="I25" t="s">
        <v>9</v>
      </c>
      <c r="J25" t="s">
        <v>80</v>
      </c>
      <c r="K25" t="s">
        <v>60</v>
      </c>
      <c r="L25" t="s">
        <v>64</v>
      </c>
      <c r="M25" t="s">
        <v>64</v>
      </c>
      <c r="N25" t="s">
        <v>64</v>
      </c>
      <c r="O25" t="s">
        <v>60</v>
      </c>
      <c r="P25" t="s">
        <v>64</v>
      </c>
      <c r="Q25" t="s">
        <v>64</v>
      </c>
      <c r="R25" t="s">
        <v>64</v>
      </c>
      <c r="S25" t="s">
        <v>60</v>
      </c>
      <c r="T25" t="s">
        <v>64</v>
      </c>
      <c r="U25" t="s">
        <v>64</v>
      </c>
      <c r="V25" t="s">
        <v>64</v>
      </c>
      <c r="W25" t="s">
        <v>18</v>
      </c>
      <c r="X25" t="s">
        <v>81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s="3"/>
    </row>
    <row r="26" spans="5:31" ht="39" customHeight="1" x14ac:dyDescent="0.2">
      <c r="E26" s="2">
        <v>2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  <c r="P26" t="s">
        <v>71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71</v>
      </c>
      <c r="X26" t="s">
        <v>9</v>
      </c>
      <c r="Y26" t="s">
        <v>9</v>
      </c>
      <c r="Z26" t="s">
        <v>9</v>
      </c>
      <c r="AA26" t="s">
        <v>9</v>
      </c>
      <c r="AB26" t="s">
        <v>9</v>
      </c>
      <c r="AC26" t="s">
        <v>9</v>
      </c>
      <c r="AD26" t="s">
        <v>9</v>
      </c>
      <c r="AE26" s="3"/>
    </row>
    <row r="27" spans="5:31" ht="39" customHeight="1" x14ac:dyDescent="0.2">
      <c r="E27" s="2">
        <v>3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72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72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s="3"/>
    </row>
    <row r="28" spans="5:31" ht="39" customHeight="1" x14ac:dyDescent="0.2">
      <c r="E28" s="2">
        <v>4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72</v>
      </c>
      <c r="Q28" t="s">
        <v>60</v>
      </c>
      <c r="R28" t="s">
        <v>64</v>
      </c>
      <c r="S28" t="s">
        <v>64</v>
      </c>
      <c r="T28" t="s">
        <v>64</v>
      </c>
      <c r="U28" t="s">
        <v>69</v>
      </c>
      <c r="V28" t="s">
        <v>70</v>
      </c>
      <c r="W28" t="s">
        <v>72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s="3"/>
    </row>
    <row r="29" spans="5:31" ht="39" customHeight="1" x14ac:dyDescent="0.2">
      <c r="E29" s="2">
        <v>5</v>
      </c>
      <c r="F29" t="s">
        <v>9</v>
      </c>
      <c r="G29" t="s">
        <v>9</v>
      </c>
      <c r="H29" t="s">
        <v>9</v>
      </c>
      <c r="I29" t="s">
        <v>9</v>
      </c>
      <c r="J29" t="s">
        <v>82</v>
      </c>
      <c r="K29" t="s">
        <v>9</v>
      </c>
      <c r="L29" t="s">
        <v>83</v>
      </c>
      <c r="M29" t="s">
        <v>9</v>
      </c>
      <c r="N29" t="s">
        <v>9</v>
      </c>
      <c r="O29" t="s">
        <v>9</v>
      </c>
      <c r="P29" t="s">
        <v>72</v>
      </c>
      <c r="Q29" t="s">
        <v>60</v>
      </c>
      <c r="R29" t="s">
        <v>64</v>
      </c>
      <c r="S29" t="s">
        <v>64</v>
      </c>
      <c r="T29" t="s">
        <v>64</v>
      </c>
      <c r="U29" t="s">
        <v>69</v>
      </c>
      <c r="V29" t="s">
        <v>70</v>
      </c>
      <c r="W29" t="s">
        <v>72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s="3"/>
    </row>
    <row r="30" spans="5:31" ht="39" customHeight="1" x14ac:dyDescent="0.2">
      <c r="E30" s="2">
        <v>6</v>
      </c>
      <c r="F30" t="s">
        <v>9</v>
      </c>
      <c r="G30" t="s">
        <v>9</v>
      </c>
      <c r="H30" t="s">
        <v>69</v>
      </c>
      <c r="I30" t="s">
        <v>70</v>
      </c>
      <c r="J30" t="s">
        <v>9</v>
      </c>
      <c r="K30" t="s">
        <v>9</v>
      </c>
      <c r="L30" t="s">
        <v>9</v>
      </c>
      <c r="M30" t="s">
        <v>62</v>
      </c>
      <c r="N30" t="s">
        <v>66</v>
      </c>
      <c r="O30" t="s">
        <v>66</v>
      </c>
      <c r="P30" t="s">
        <v>72</v>
      </c>
      <c r="Q30" t="s">
        <v>9</v>
      </c>
      <c r="R30" t="s">
        <v>9</v>
      </c>
      <c r="S30" t="s">
        <v>9</v>
      </c>
      <c r="T30" t="s">
        <v>9</v>
      </c>
      <c r="U30" t="s">
        <v>9</v>
      </c>
      <c r="V30" t="s">
        <v>9</v>
      </c>
      <c r="W30" t="s">
        <v>72</v>
      </c>
      <c r="X30" t="s">
        <v>9</v>
      </c>
      <c r="Y30" t="s">
        <v>9</v>
      </c>
      <c r="Z30" t="s">
        <v>9</v>
      </c>
      <c r="AA30" t="s">
        <v>9</v>
      </c>
      <c r="AB30" t="s">
        <v>9</v>
      </c>
      <c r="AC30" t="s">
        <v>9</v>
      </c>
      <c r="AD30" t="s">
        <v>9</v>
      </c>
      <c r="AE30" s="3"/>
    </row>
    <row r="31" spans="5:31" ht="39" customHeight="1" x14ac:dyDescent="0.2">
      <c r="E31" s="2">
        <v>7</v>
      </c>
      <c r="F31" t="s">
        <v>9</v>
      </c>
      <c r="G31" t="s">
        <v>9</v>
      </c>
      <c r="H31" t="s">
        <v>69</v>
      </c>
      <c r="I31" t="s">
        <v>70</v>
      </c>
      <c r="J31" t="s">
        <v>9</v>
      </c>
      <c r="K31" t="s">
        <v>9</v>
      </c>
      <c r="L31" t="s">
        <v>9</v>
      </c>
      <c r="M31" t="s">
        <v>62</v>
      </c>
      <c r="N31" t="s">
        <v>66</v>
      </c>
      <c r="O31" t="s">
        <v>66</v>
      </c>
      <c r="P31" t="s">
        <v>72</v>
      </c>
      <c r="Q31" t="s">
        <v>9</v>
      </c>
      <c r="R31" t="s">
        <v>9</v>
      </c>
      <c r="S31" t="s">
        <v>9</v>
      </c>
      <c r="T31" t="s">
        <v>9</v>
      </c>
      <c r="U31" t="s">
        <v>9</v>
      </c>
      <c r="V31" t="s">
        <v>9</v>
      </c>
      <c r="W31" t="s">
        <v>72</v>
      </c>
      <c r="X31" t="s">
        <v>9</v>
      </c>
      <c r="Y31" t="s">
        <v>9</v>
      </c>
      <c r="Z31" t="s">
        <v>9</v>
      </c>
      <c r="AA31" t="s">
        <v>9</v>
      </c>
      <c r="AB31" t="s">
        <v>9</v>
      </c>
      <c r="AC31" t="s">
        <v>9</v>
      </c>
      <c r="AD31" t="s">
        <v>9</v>
      </c>
      <c r="AE31" s="3"/>
    </row>
    <row r="32" spans="5:31" ht="39" customHeight="1" x14ac:dyDescent="0.2">
      <c r="E32" s="2">
        <v>8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O32" t="s">
        <v>9</v>
      </c>
      <c r="P32" t="s">
        <v>72</v>
      </c>
      <c r="Q32" t="s">
        <v>9</v>
      </c>
      <c r="R32" t="s">
        <v>9</v>
      </c>
      <c r="S32" t="s">
        <v>9</v>
      </c>
      <c r="T32" t="s">
        <v>9</v>
      </c>
      <c r="U32" t="s">
        <v>9</v>
      </c>
      <c r="V32" t="s">
        <v>9</v>
      </c>
      <c r="W32" t="s">
        <v>72</v>
      </c>
      <c r="X32" t="s">
        <v>9</v>
      </c>
      <c r="Y32" t="s">
        <v>9</v>
      </c>
      <c r="Z32" t="s">
        <v>9</v>
      </c>
      <c r="AA32" t="s">
        <v>9</v>
      </c>
      <c r="AB32" t="s">
        <v>9</v>
      </c>
      <c r="AC32" t="s">
        <v>9</v>
      </c>
      <c r="AD32" t="s">
        <v>9</v>
      </c>
      <c r="AE32" s="3"/>
    </row>
    <row r="33" spans="5:31" ht="39" customHeight="1" x14ac:dyDescent="0.2">
      <c r="E33" s="2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 t="s">
        <v>9</v>
      </c>
      <c r="P33" t="s">
        <v>73</v>
      </c>
      <c r="Q33" t="s">
        <v>9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73</v>
      </c>
      <c r="X33" t="s">
        <v>9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  <c r="AD33" t="s">
        <v>9</v>
      </c>
      <c r="AE33" s="3"/>
    </row>
    <row r="34" spans="5:31" ht="39" customHeight="1" x14ac:dyDescent="0.2">
      <c r="E34" s="2">
        <v>10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 t="s">
        <v>84</v>
      </c>
      <c r="P34" t="s">
        <v>17</v>
      </c>
      <c r="Q34" t="s">
        <v>86</v>
      </c>
      <c r="R34" t="s">
        <v>9</v>
      </c>
      <c r="S34" t="s">
        <v>9</v>
      </c>
      <c r="T34" t="s">
        <v>9</v>
      </c>
      <c r="U34" t="s">
        <v>9</v>
      </c>
      <c r="V34" t="s">
        <v>9</v>
      </c>
      <c r="W34" t="s">
        <v>9</v>
      </c>
      <c r="X34" t="s">
        <v>9</v>
      </c>
      <c r="Y34" t="s">
        <v>62</v>
      </c>
      <c r="Z34" t="s">
        <v>66</v>
      </c>
      <c r="AA34" t="s">
        <v>66</v>
      </c>
      <c r="AB34" t="s">
        <v>9</v>
      </c>
      <c r="AC34" t="s">
        <v>9</v>
      </c>
      <c r="AD34" t="s">
        <v>9</v>
      </c>
      <c r="AE34" s="3"/>
    </row>
    <row r="35" spans="5:31" ht="39" customHeight="1" x14ac:dyDescent="0.2">
      <c r="E35" s="2">
        <v>11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  <c r="O35" t="s">
        <v>85</v>
      </c>
      <c r="P35" t="s">
        <v>18</v>
      </c>
      <c r="Q35" t="s">
        <v>87</v>
      </c>
      <c r="R35" t="s">
        <v>9</v>
      </c>
      <c r="S35" t="s">
        <v>9</v>
      </c>
      <c r="T35" t="s">
        <v>9</v>
      </c>
      <c r="U35" t="s">
        <v>9</v>
      </c>
      <c r="V35" t="s">
        <v>9</v>
      </c>
      <c r="W35" t="s">
        <v>9</v>
      </c>
      <c r="X35" t="s">
        <v>9</v>
      </c>
      <c r="Y35" t="s">
        <v>62</v>
      </c>
      <c r="Z35" t="s">
        <v>66</v>
      </c>
      <c r="AA35" t="s">
        <v>66</v>
      </c>
      <c r="AB35" t="s">
        <v>9</v>
      </c>
      <c r="AC35" t="s">
        <v>9</v>
      </c>
      <c r="AD35" t="s">
        <v>9</v>
      </c>
      <c r="AE35" s="3"/>
    </row>
    <row r="36" spans="5:31" ht="39" customHeight="1" x14ac:dyDescent="0.2">
      <c r="E36" s="2">
        <v>12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  <c r="M36" t="s">
        <v>84</v>
      </c>
      <c r="N36" t="s">
        <v>60</v>
      </c>
      <c r="O36" t="s">
        <v>64</v>
      </c>
      <c r="P36" t="s">
        <v>64</v>
      </c>
      <c r="Q36" t="s">
        <v>64</v>
      </c>
      <c r="R36" t="s">
        <v>17</v>
      </c>
      <c r="S36" t="s">
        <v>86</v>
      </c>
      <c r="T36" t="s">
        <v>9</v>
      </c>
      <c r="U36" t="s">
        <v>9</v>
      </c>
      <c r="V36" t="s">
        <v>9</v>
      </c>
      <c r="W36" t="s">
        <v>9</v>
      </c>
      <c r="X36" t="s">
        <v>9</v>
      </c>
      <c r="Y36" t="s">
        <v>88</v>
      </c>
      <c r="Z36" t="s">
        <v>9</v>
      </c>
      <c r="AA36" t="s">
        <v>9</v>
      </c>
      <c r="AB36" t="s">
        <v>9</v>
      </c>
      <c r="AC36" t="s">
        <v>9</v>
      </c>
      <c r="AD36" t="s">
        <v>9</v>
      </c>
      <c r="AE36" s="3"/>
    </row>
    <row r="37" spans="5:31" ht="39" customHeight="1" x14ac:dyDescent="0.2">
      <c r="E37" s="2">
        <v>13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85</v>
      </c>
      <c r="N37" t="s">
        <v>60</v>
      </c>
      <c r="O37" t="s">
        <v>64</v>
      </c>
      <c r="P37" t="s">
        <v>64</v>
      </c>
      <c r="Q37" t="s">
        <v>64</v>
      </c>
      <c r="R37" t="s">
        <v>18</v>
      </c>
      <c r="S37" t="s">
        <v>87</v>
      </c>
      <c r="T37" t="s">
        <v>9</v>
      </c>
      <c r="U37" t="s">
        <v>9</v>
      </c>
      <c r="V37" t="s">
        <v>9</v>
      </c>
      <c r="W37" t="s">
        <v>9</v>
      </c>
      <c r="X37" t="s">
        <v>9</v>
      </c>
      <c r="Y37" t="s">
        <v>88</v>
      </c>
      <c r="Z37" t="s">
        <v>9</v>
      </c>
      <c r="AA37" t="s">
        <v>9</v>
      </c>
      <c r="AB37" t="s">
        <v>9</v>
      </c>
      <c r="AC37" t="s">
        <v>9</v>
      </c>
      <c r="AD37" t="s">
        <v>9</v>
      </c>
      <c r="AE37" s="3"/>
    </row>
    <row r="38" spans="5:31" ht="39" customHeight="1" x14ac:dyDescent="0.2">
      <c r="E38" s="2">
        <v>14</v>
      </c>
      <c r="F38" t="s">
        <v>9</v>
      </c>
      <c r="G38" t="s">
        <v>17</v>
      </c>
      <c r="H38" t="s">
        <v>9</v>
      </c>
      <c r="I38" t="s">
        <v>9</v>
      </c>
      <c r="J38" t="s">
        <v>9</v>
      </c>
      <c r="K38" t="s">
        <v>84</v>
      </c>
      <c r="L38" t="s">
        <v>60</v>
      </c>
      <c r="M38" t="s">
        <v>64</v>
      </c>
      <c r="N38" t="s">
        <v>64</v>
      </c>
      <c r="O38" t="s">
        <v>64</v>
      </c>
      <c r="P38" t="s">
        <v>60</v>
      </c>
      <c r="Q38" t="s">
        <v>64</v>
      </c>
      <c r="R38" t="s">
        <v>64</v>
      </c>
      <c r="S38" t="s">
        <v>64</v>
      </c>
      <c r="T38" t="s">
        <v>17</v>
      </c>
      <c r="U38" t="s">
        <v>86</v>
      </c>
      <c r="V38" t="s">
        <v>9</v>
      </c>
      <c r="W38" t="s">
        <v>9</v>
      </c>
      <c r="X38" t="s">
        <v>84</v>
      </c>
      <c r="Y38" t="s">
        <v>62</v>
      </c>
      <c r="Z38" t="s">
        <v>66</v>
      </c>
      <c r="AA38" t="s">
        <v>66</v>
      </c>
      <c r="AB38" t="s">
        <v>9</v>
      </c>
      <c r="AC38" t="s">
        <v>9</v>
      </c>
      <c r="AD38" t="s">
        <v>9</v>
      </c>
      <c r="AE38" s="3"/>
    </row>
    <row r="39" spans="5:31" ht="39" customHeight="1" x14ac:dyDescent="0.2">
      <c r="E39" s="2">
        <v>15</v>
      </c>
      <c r="F39" t="s">
        <v>17</v>
      </c>
      <c r="G39" t="s">
        <v>18</v>
      </c>
      <c r="H39" t="s">
        <v>17</v>
      </c>
      <c r="I39" t="s">
        <v>9</v>
      </c>
      <c r="J39" t="s">
        <v>9</v>
      </c>
      <c r="K39" t="s">
        <v>85</v>
      </c>
      <c r="L39" t="s">
        <v>60</v>
      </c>
      <c r="M39" t="s">
        <v>64</v>
      </c>
      <c r="N39" t="s">
        <v>64</v>
      </c>
      <c r="O39" t="s">
        <v>64</v>
      </c>
      <c r="P39" t="s">
        <v>60</v>
      </c>
      <c r="Q39" t="s">
        <v>64</v>
      </c>
      <c r="R39" t="s">
        <v>64</v>
      </c>
      <c r="S39" t="s">
        <v>64</v>
      </c>
      <c r="T39" t="s">
        <v>18</v>
      </c>
      <c r="U39" t="s">
        <v>87</v>
      </c>
      <c r="V39" t="s">
        <v>9</v>
      </c>
      <c r="W39" t="s">
        <v>9</v>
      </c>
      <c r="X39" t="s">
        <v>85</v>
      </c>
      <c r="Y39" t="s">
        <v>62</v>
      </c>
      <c r="Z39" t="s">
        <v>66</v>
      </c>
      <c r="AA39" t="s">
        <v>66</v>
      </c>
      <c r="AB39" t="s">
        <v>9</v>
      </c>
      <c r="AC39" t="s">
        <v>9</v>
      </c>
      <c r="AD39" t="s">
        <v>9</v>
      </c>
      <c r="AE39" s="3"/>
    </row>
    <row r="40" spans="5:31" ht="39" customHeight="1" x14ac:dyDescent="0.2"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A31D-4C97-AD45-A228-2A94A1C41CE1}">
  <sheetPr codeName="Sheet1"/>
  <dimension ref="A1:Q156"/>
  <sheetViews>
    <sheetView tabSelected="1" workbookViewId="0">
      <pane ySplit="1" topLeftCell="A57" activePane="bottomLeft" state="frozen"/>
      <selection pane="bottomLeft" activeCell="C96" sqref="C96"/>
    </sheetView>
  </sheetViews>
  <sheetFormatPr baseColWidth="10" defaultRowHeight="16" x14ac:dyDescent="0.2"/>
  <cols>
    <col min="2" max="2" width="39.5" customWidth="1"/>
    <col min="9" max="9" width="25.83203125" customWidth="1"/>
  </cols>
  <sheetData>
    <row r="1" spans="1:16" x14ac:dyDescent="0.2">
      <c r="C1" t="s">
        <v>0</v>
      </c>
      <c r="D1" t="s">
        <v>4</v>
      </c>
      <c r="E1" t="s">
        <v>1</v>
      </c>
      <c r="F1" t="s">
        <v>2</v>
      </c>
      <c r="G1" t="s">
        <v>3</v>
      </c>
    </row>
    <row r="2" spans="1:16" x14ac:dyDescent="0.2">
      <c r="A2">
        <v>0</v>
      </c>
      <c r="B2" s="1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f>_xlfn.XLOOKUP(I2,$B$2:$B$47,$A$2:$A$47,65535)</f>
        <v>65535</v>
      </c>
      <c r="P2" t="str">
        <f>_xlfn.CONCAT(D2,", ",E2,", ",F2,", ",G2)</f>
        <v>0, 0, 0, 0</v>
      </c>
    </row>
    <row r="3" spans="1:16" x14ac:dyDescent="0.2">
      <c r="A3">
        <f>A2+1</f>
        <v>1</v>
      </c>
      <c r="B3" s="1" t="s">
        <v>91</v>
      </c>
      <c r="C3">
        <v>1</v>
      </c>
      <c r="D3">
        <v>0</v>
      </c>
      <c r="E3">
        <v>-2</v>
      </c>
      <c r="F3">
        <v>-1</v>
      </c>
      <c r="G3">
        <v>-1</v>
      </c>
      <c r="H3">
        <f>_xlfn.XLOOKUP(I3,$B$2:$B$47,$A$2:$A$47,65535)</f>
        <v>65535</v>
      </c>
      <c r="P3" t="str">
        <f t="shared" ref="P3:P125" si="0">_xlfn.CONCAT(D3,", ",E3,", ",F3,", ",G3)</f>
        <v>0, -2, -1, -1</v>
      </c>
    </row>
    <row r="4" spans="1:16" x14ac:dyDescent="0.2">
      <c r="A4">
        <f t="shared" ref="A4:A67" si="1">A3+1</f>
        <v>2</v>
      </c>
      <c r="B4" s="1" t="s">
        <v>92</v>
      </c>
      <c r="C4">
        <v>1</v>
      </c>
      <c r="D4">
        <v>0</v>
      </c>
      <c r="E4">
        <v>-2</v>
      </c>
      <c r="F4">
        <v>-1</v>
      </c>
      <c r="G4">
        <v>0</v>
      </c>
      <c r="H4">
        <f>_xlfn.XLOOKUP(I4,$B$2:$B$47,$A$2:$A$47,65535)</f>
        <v>65535</v>
      </c>
      <c r="P4" t="str">
        <f t="shared" si="0"/>
        <v>0, -2, -1, 0</v>
      </c>
    </row>
    <row r="5" spans="1:16" x14ac:dyDescent="0.2">
      <c r="A5">
        <f t="shared" si="1"/>
        <v>3</v>
      </c>
      <c r="B5" s="1" t="s">
        <v>95</v>
      </c>
      <c r="C5">
        <v>2</v>
      </c>
      <c r="D5">
        <v>0</v>
      </c>
      <c r="E5">
        <v>-2</v>
      </c>
      <c r="F5">
        <v>-1</v>
      </c>
      <c r="G5">
        <v>-1</v>
      </c>
      <c r="H5">
        <f>_xlfn.XLOOKUP(I5,$B$2:$B$47,$A$2:$A$47,65535)</f>
        <v>65535</v>
      </c>
      <c r="P5" t="str">
        <f t="shared" si="0"/>
        <v>0, -2, -1, -1</v>
      </c>
    </row>
    <row r="6" spans="1:16" x14ac:dyDescent="0.2">
      <c r="A6">
        <f t="shared" si="1"/>
        <v>4</v>
      </c>
      <c r="B6" s="1" t="s">
        <v>96</v>
      </c>
      <c r="C6">
        <v>2</v>
      </c>
      <c r="D6">
        <v>0</v>
      </c>
      <c r="E6">
        <v>-2</v>
      </c>
      <c r="F6">
        <v>-1</v>
      </c>
      <c r="G6">
        <v>0</v>
      </c>
      <c r="H6">
        <f>_xlfn.XLOOKUP(I6,$B$2:$B$47,$A$2:$A$47,65535)</f>
        <v>65535</v>
      </c>
      <c r="P6" t="str">
        <f t="shared" si="0"/>
        <v>0, -2, -1, 0</v>
      </c>
    </row>
    <row r="7" spans="1:16" x14ac:dyDescent="0.2">
      <c r="A7">
        <f t="shared" si="1"/>
        <v>5</v>
      </c>
      <c r="B7" s="1" t="s">
        <v>99</v>
      </c>
      <c r="C7">
        <v>2</v>
      </c>
      <c r="D7">
        <v>-4</v>
      </c>
      <c r="E7">
        <v>0</v>
      </c>
      <c r="F7">
        <v>0</v>
      </c>
      <c r="G7">
        <v>0</v>
      </c>
      <c r="H7">
        <f>_xlfn.XLOOKUP(I7,$B$2:$B$47,$A$2:$A$47,65535)</f>
        <v>65535</v>
      </c>
      <c r="P7" t="str">
        <f t="shared" si="0"/>
        <v>-4, 0, 0, 0</v>
      </c>
    </row>
    <row r="8" spans="1:16" x14ac:dyDescent="0.2">
      <c r="A8">
        <f t="shared" si="1"/>
        <v>6</v>
      </c>
      <c r="B8" s="1" t="s">
        <v>100</v>
      </c>
      <c r="C8">
        <v>2</v>
      </c>
      <c r="D8">
        <v>-2</v>
      </c>
      <c r="E8">
        <v>0</v>
      </c>
      <c r="F8">
        <v>0</v>
      </c>
      <c r="G8">
        <v>0</v>
      </c>
      <c r="H8">
        <f>_xlfn.XLOOKUP(I8,$B$2:$B$47,$A$2:$A$47,65535)</f>
        <v>65535</v>
      </c>
      <c r="P8" t="str">
        <f t="shared" si="0"/>
        <v>-2, 0, 0, 0</v>
      </c>
    </row>
    <row r="9" spans="1:16" x14ac:dyDescent="0.2">
      <c r="A9">
        <f t="shared" si="1"/>
        <v>7</v>
      </c>
      <c r="B9" s="1" t="s">
        <v>101</v>
      </c>
      <c r="C9">
        <v>2</v>
      </c>
      <c r="D9">
        <v>-1</v>
      </c>
      <c r="E9">
        <v>0</v>
      </c>
      <c r="F9">
        <v>0</v>
      </c>
      <c r="G9">
        <v>0</v>
      </c>
      <c r="H9">
        <f>_xlfn.XLOOKUP(I9,$B$2:$B$47,$A$2:$A$47,65535)</f>
        <v>65535</v>
      </c>
      <c r="P9" t="str">
        <f t="shared" si="0"/>
        <v>-1, 0, 0, 0</v>
      </c>
    </row>
    <row r="10" spans="1:16" x14ac:dyDescent="0.2">
      <c r="A10">
        <f t="shared" si="1"/>
        <v>8</v>
      </c>
      <c r="B10" s="1" t="s">
        <v>102</v>
      </c>
      <c r="C10">
        <v>2</v>
      </c>
      <c r="D10">
        <v>0</v>
      </c>
      <c r="E10">
        <v>0</v>
      </c>
      <c r="F10">
        <v>0</v>
      </c>
      <c r="G10">
        <v>0</v>
      </c>
      <c r="H10">
        <f>_xlfn.XLOOKUP(I10,$B$2:$B$47,$A$2:$A$47,65535)</f>
        <v>65535</v>
      </c>
      <c r="P10" t="str">
        <f t="shared" si="0"/>
        <v>0, 0, 0, 0</v>
      </c>
    </row>
    <row r="11" spans="1:16" x14ac:dyDescent="0.2">
      <c r="A11">
        <f t="shared" si="1"/>
        <v>9</v>
      </c>
      <c r="B11" s="1" t="s">
        <v>103</v>
      </c>
      <c r="C11">
        <v>2</v>
      </c>
      <c r="D11">
        <v>1</v>
      </c>
      <c r="E11">
        <v>0</v>
      </c>
      <c r="F11">
        <v>0</v>
      </c>
      <c r="G11">
        <v>0</v>
      </c>
      <c r="H11">
        <f>_xlfn.XLOOKUP(I11,$B$2:$B$47,$A$2:$A$47,65535)</f>
        <v>65535</v>
      </c>
      <c r="P11" t="str">
        <f t="shared" si="0"/>
        <v>1, 0, 0, 0</v>
      </c>
    </row>
    <row r="12" spans="1:16" x14ac:dyDescent="0.2">
      <c r="A12">
        <f t="shared" si="1"/>
        <v>10</v>
      </c>
      <c r="B12" s="1" t="s">
        <v>104</v>
      </c>
      <c r="C12">
        <v>2</v>
      </c>
      <c r="D12">
        <v>2</v>
      </c>
      <c r="E12">
        <v>0</v>
      </c>
      <c r="F12">
        <v>0</v>
      </c>
      <c r="G12">
        <v>0</v>
      </c>
      <c r="H12">
        <f>_xlfn.XLOOKUP(I12,$B$2:$B$47,$A$2:$A$47,65535)</f>
        <v>65535</v>
      </c>
      <c r="P12" t="str">
        <f t="shared" si="0"/>
        <v>2, 0, 0, 0</v>
      </c>
    </row>
    <row r="13" spans="1:16" x14ac:dyDescent="0.2">
      <c r="A13">
        <f t="shared" si="1"/>
        <v>11</v>
      </c>
      <c r="B13" s="1" t="s">
        <v>105</v>
      </c>
      <c r="C13">
        <v>2</v>
      </c>
      <c r="D13">
        <v>4</v>
      </c>
      <c r="E13">
        <v>0</v>
      </c>
      <c r="F13">
        <v>0</v>
      </c>
      <c r="G13">
        <v>0</v>
      </c>
      <c r="H13">
        <f>_xlfn.XLOOKUP(I13,$B$2:$B$47,$A$2:$A$47,65535)</f>
        <v>65535</v>
      </c>
      <c r="P13" t="str">
        <f t="shared" si="0"/>
        <v>4, 0, 0, 0</v>
      </c>
    </row>
    <row r="14" spans="1:16" x14ac:dyDescent="0.2">
      <c r="A14">
        <f t="shared" si="1"/>
        <v>12</v>
      </c>
      <c r="B14" s="1" t="s">
        <v>106</v>
      </c>
      <c r="C14">
        <v>2</v>
      </c>
      <c r="D14">
        <v>0</v>
      </c>
      <c r="E14">
        <v>0</v>
      </c>
      <c r="F14">
        <v>0</v>
      </c>
      <c r="G14">
        <v>0</v>
      </c>
      <c r="H14">
        <f>_xlfn.XLOOKUP(I14,$B$2:$B$47,$A$2:$A$47,65535)</f>
        <v>65535</v>
      </c>
      <c r="P14" t="str">
        <f t="shared" si="0"/>
        <v>0, 0, 0, 0</v>
      </c>
    </row>
    <row r="15" spans="1:16" x14ac:dyDescent="0.2">
      <c r="A15">
        <f t="shared" si="1"/>
        <v>13</v>
      </c>
      <c r="B15" s="1" t="s">
        <v>107</v>
      </c>
      <c r="C15">
        <v>1</v>
      </c>
      <c r="D15">
        <v>-4</v>
      </c>
      <c r="E15">
        <v>-1</v>
      </c>
      <c r="F15">
        <v>0</v>
      </c>
      <c r="G15">
        <v>0</v>
      </c>
      <c r="H15">
        <f>_xlfn.XLOOKUP(I15,$B$2:$B$47,$A$2:$A$47,65535)</f>
        <v>65535</v>
      </c>
      <c r="P15" t="str">
        <f t="shared" si="0"/>
        <v>-4, -1, 0, 0</v>
      </c>
    </row>
    <row r="16" spans="1:16" x14ac:dyDescent="0.2">
      <c r="A16">
        <f t="shared" si="1"/>
        <v>14</v>
      </c>
      <c r="B16" s="1" t="s">
        <v>114</v>
      </c>
      <c r="C16">
        <v>2</v>
      </c>
      <c r="D16">
        <v>-2</v>
      </c>
      <c r="E16">
        <v>-1</v>
      </c>
      <c r="F16">
        <v>-1</v>
      </c>
      <c r="G16">
        <v>0</v>
      </c>
      <c r="H16">
        <f>_xlfn.XLOOKUP(I16,$B$2:$B$47,$A$2:$A$47,65535)</f>
        <v>65535</v>
      </c>
      <c r="P16" t="str">
        <f t="shared" si="0"/>
        <v>-2, -1, -1, 0</v>
      </c>
    </row>
    <row r="17" spans="1:16" x14ac:dyDescent="0.2">
      <c r="A17">
        <f t="shared" si="1"/>
        <v>15</v>
      </c>
      <c r="B17" s="1" t="s">
        <v>113</v>
      </c>
      <c r="C17">
        <v>2</v>
      </c>
      <c r="D17">
        <v>-1</v>
      </c>
      <c r="E17">
        <v>-1</v>
      </c>
      <c r="F17">
        <v>0</v>
      </c>
      <c r="G17">
        <v>0</v>
      </c>
      <c r="H17">
        <f>_xlfn.XLOOKUP(I17,$B$2:$B$47,$A$2:$A$47,65535)</f>
        <v>65535</v>
      </c>
      <c r="P17" t="str">
        <f t="shared" si="0"/>
        <v>-1, -1, 0, 0</v>
      </c>
    </row>
    <row r="18" spans="1:16" x14ac:dyDescent="0.2">
      <c r="A18">
        <f t="shared" si="1"/>
        <v>16</v>
      </c>
      <c r="B18" s="1" t="s">
        <v>112</v>
      </c>
      <c r="C18">
        <v>2</v>
      </c>
      <c r="D18">
        <v>0</v>
      </c>
      <c r="E18">
        <v>-1</v>
      </c>
      <c r="F18">
        <v>-1</v>
      </c>
      <c r="G18">
        <v>-1</v>
      </c>
      <c r="H18">
        <f>_xlfn.XLOOKUP(I18,$B$2:$B$47,$A$2:$A$47,65535)</f>
        <v>65535</v>
      </c>
      <c r="P18" t="str">
        <f t="shared" si="0"/>
        <v>0, -1, -1, -1</v>
      </c>
    </row>
    <row r="19" spans="1:16" x14ac:dyDescent="0.2">
      <c r="A19">
        <f t="shared" si="1"/>
        <v>17</v>
      </c>
      <c r="B19" s="1" t="s">
        <v>111</v>
      </c>
      <c r="C19">
        <v>2</v>
      </c>
      <c r="D19">
        <v>1</v>
      </c>
      <c r="E19">
        <v>-1</v>
      </c>
      <c r="F19">
        <v>0</v>
      </c>
      <c r="G19">
        <v>0</v>
      </c>
      <c r="H19">
        <f>_xlfn.XLOOKUP(I19,$B$2:$B$47,$A$2:$A$47,65535)</f>
        <v>65535</v>
      </c>
      <c r="P19" t="str">
        <f t="shared" si="0"/>
        <v>1, -1, 0, 0</v>
      </c>
    </row>
    <row r="20" spans="1:16" x14ac:dyDescent="0.2">
      <c r="A20">
        <f t="shared" si="1"/>
        <v>18</v>
      </c>
      <c r="B20" s="1" t="s">
        <v>110</v>
      </c>
      <c r="C20">
        <v>2</v>
      </c>
      <c r="D20">
        <v>2</v>
      </c>
      <c r="E20">
        <v>-1</v>
      </c>
      <c r="F20">
        <v>-1</v>
      </c>
      <c r="G20">
        <v>0</v>
      </c>
      <c r="H20">
        <f>_xlfn.XLOOKUP(I20,$B$2:$B$47,$A$2:$A$47,65535)</f>
        <v>65535</v>
      </c>
      <c r="P20" t="str">
        <f t="shared" si="0"/>
        <v>2, -1, -1, 0</v>
      </c>
    </row>
    <row r="21" spans="1:16" x14ac:dyDescent="0.2">
      <c r="A21">
        <f t="shared" si="1"/>
        <v>19</v>
      </c>
      <c r="B21" s="1" t="s">
        <v>109</v>
      </c>
      <c r="C21">
        <v>2</v>
      </c>
      <c r="D21">
        <v>4</v>
      </c>
      <c r="E21">
        <v>-1</v>
      </c>
      <c r="F21">
        <v>0</v>
      </c>
      <c r="G21">
        <v>0</v>
      </c>
      <c r="H21">
        <f>_xlfn.XLOOKUP(I21,$B$2:$B$47,$A$2:$A$47,65535)</f>
        <v>65535</v>
      </c>
      <c r="P21" t="str">
        <f t="shared" si="0"/>
        <v>4, -1, 0, 0</v>
      </c>
    </row>
    <row r="22" spans="1:16" x14ac:dyDescent="0.2">
      <c r="A22">
        <f t="shared" si="1"/>
        <v>20</v>
      </c>
      <c r="B22" s="1" t="s">
        <v>108</v>
      </c>
      <c r="C22">
        <v>1</v>
      </c>
      <c r="D22">
        <v>0</v>
      </c>
      <c r="E22">
        <v>-1</v>
      </c>
      <c r="F22">
        <v>-1</v>
      </c>
      <c r="G22">
        <v>-1</v>
      </c>
      <c r="H22">
        <f>_xlfn.XLOOKUP(I22,$B$2:$B$47,$A$2:$A$47,65535)</f>
        <v>65535</v>
      </c>
      <c r="P22" t="str">
        <f t="shared" si="0"/>
        <v>0, -1, -1, -1</v>
      </c>
    </row>
    <row r="23" spans="1:16" x14ac:dyDescent="0.2">
      <c r="A23">
        <f t="shared" si="1"/>
        <v>21</v>
      </c>
      <c r="B23" s="1" t="s">
        <v>131</v>
      </c>
      <c r="C23">
        <v>3</v>
      </c>
      <c r="D23">
        <v>-2</v>
      </c>
      <c r="E23">
        <v>0</v>
      </c>
      <c r="F23">
        <v>0</v>
      </c>
      <c r="G23">
        <v>0</v>
      </c>
      <c r="H23">
        <f>_xlfn.XLOOKUP(I23,$B$2:$B$47,$A$2:$A$47,65535)</f>
        <v>65535</v>
      </c>
      <c r="P23" t="str">
        <f t="shared" si="0"/>
        <v>-2, 0, 0, 0</v>
      </c>
    </row>
    <row r="24" spans="1:16" x14ac:dyDescent="0.2">
      <c r="A24">
        <f t="shared" si="1"/>
        <v>22</v>
      </c>
      <c r="B24" s="1" t="s">
        <v>132</v>
      </c>
      <c r="C24">
        <v>3</v>
      </c>
      <c r="D24">
        <v>-2</v>
      </c>
      <c r="E24">
        <v>0</v>
      </c>
      <c r="F24">
        <v>0</v>
      </c>
      <c r="G24">
        <v>0</v>
      </c>
      <c r="H24">
        <f>_xlfn.XLOOKUP(I24,$B$2:$B$47,$A$2:$A$47,65535)</f>
        <v>65535</v>
      </c>
      <c r="P24" t="str">
        <f t="shared" ref="P24:P25" si="2">_xlfn.CONCAT(D24,", ",E24,", ",F24,", ",G24)</f>
        <v>-2, 0, 0, 0</v>
      </c>
    </row>
    <row r="25" spans="1:16" x14ac:dyDescent="0.2">
      <c r="A25">
        <f t="shared" si="1"/>
        <v>23</v>
      </c>
      <c r="B25" s="1" t="s">
        <v>133</v>
      </c>
      <c r="C25">
        <v>4</v>
      </c>
      <c r="D25">
        <v>-2</v>
      </c>
      <c r="E25">
        <v>0</v>
      </c>
      <c r="F25">
        <v>0</v>
      </c>
      <c r="G25">
        <v>0</v>
      </c>
      <c r="H25">
        <f>_xlfn.XLOOKUP(I25,$B$2:$B$47,$A$2:$A$47,65535)</f>
        <v>65535</v>
      </c>
      <c r="P25" t="str">
        <f t="shared" si="2"/>
        <v>-2, 0, 0, 0</v>
      </c>
    </row>
    <row r="26" spans="1:16" x14ac:dyDescent="0.2">
      <c r="A26">
        <f t="shared" si="1"/>
        <v>24</v>
      </c>
      <c r="B26" s="1" t="s">
        <v>134</v>
      </c>
      <c r="C26">
        <v>4</v>
      </c>
      <c r="D26">
        <v>-2</v>
      </c>
      <c r="E26">
        <v>0</v>
      </c>
      <c r="F26">
        <v>0</v>
      </c>
      <c r="G26">
        <v>0</v>
      </c>
      <c r="H26">
        <f>_xlfn.XLOOKUP(I26,$B$2:$B$47,$A$2:$A$47,65535)</f>
        <v>65535</v>
      </c>
      <c r="P26" t="str">
        <f t="shared" ref="P26:P29" si="3">_xlfn.CONCAT(D26,", ",E26,", ",F26,", ",G26)</f>
        <v>-2, 0, 0, 0</v>
      </c>
    </row>
    <row r="27" spans="1:16" x14ac:dyDescent="0.2">
      <c r="A27">
        <f t="shared" si="1"/>
        <v>25</v>
      </c>
      <c r="B27" s="1" t="s">
        <v>135</v>
      </c>
      <c r="C27">
        <v>3</v>
      </c>
      <c r="D27">
        <v>2</v>
      </c>
      <c r="E27">
        <v>0</v>
      </c>
      <c r="F27">
        <v>0</v>
      </c>
      <c r="G27">
        <v>0</v>
      </c>
      <c r="H27">
        <f>_xlfn.XLOOKUP(I27,$B$2:$B$47,$A$2:$A$47,65535)</f>
        <v>65535</v>
      </c>
      <c r="P27" t="str">
        <f t="shared" si="3"/>
        <v>2, 0, 0, 0</v>
      </c>
    </row>
    <row r="28" spans="1:16" x14ac:dyDescent="0.2">
      <c r="A28">
        <f t="shared" si="1"/>
        <v>26</v>
      </c>
      <c r="B28" s="1" t="s">
        <v>136</v>
      </c>
      <c r="C28">
        <v>3</v>
      </c>
      <c r="D28">
        <v>2</v>
      </c>
      <c r="E28">
        <v>0</v>
      </c>
      <c r="F28">
        <v>0</v>
      </c>
      <c r="G28">
        <v>0</v>
      </c>
      <c r="H28">
        <f>_xlfn.XLOOKUP(I28,$B$2:$B$47,$A$2:$A$47,65535)</f>
        <v>65535</v>
      </c>
      <c r="P28" t="str">
        <f t="shared" si="3"/>
        <v>2, 0, 0, 0</v>
      </c>
    </row>
    <row r="29" spans="1:16" x14ac:dyDescent="0.2">
      <c r="A29">
        <f t="shared" si="1"/>
        <v>27</v>
      </c>
      <c r="B29" s="1" t="s">
        <v>137</v>
      </c>
      <c r="C29">
        <v>4</v>
      </c>
      <c r="D29">
        <v>2</v>
      </c>
      <c r="E29">
        <v>0</v>
      </c>
      <c r="F29">
        <v>0</v>
      </c>
      <c r="G29">
        <v>0</v>
      </c>
      <c r="H29">
        <f>_xlfn.XLOOKUP(I29,$B$2:$B$47,$A$2:$A$47,65535)</f>
        <v>65535</v>
      </c>
      <c r="P29" t="str">
        <f t="shared" si="3"/>
        <v>2, 0, 0, 0</v>
      </c>
    </row>
    <row r="30" spans="1:16" x14ac:dyDescent="0.2">
      <c r="A30">
        <f t="shared" si="1"/>
        <v>28</v>
      </c>
      <c r="B30" s="1" t="s">
        <v>138</v>
      </c>
      <c r="C30">
        <v>4</v>
      </c>
      <c r="D30">
        <v>2</v>
      </c>
      <c r="E30">
        <v>0</v>
      </c>
      <c r="F30">
        <v>0</v>
      </c>
      <c r="G30">
        <v>0</v>
      </c>
      <c r="H30">
        <f>_xlfn.XLOOKUP(I30,$B$2:$B$47,$A$2:$A$47,65535)</f>
        <v>65535</v>
      </c>
      <c r="P30" t="str">
        <f t="shared" ref="P30:P46" si="4">_xlfn.CONCAT(D30,", ",E30,", ",F30,", ",G30)</f>
        <v>2, 0, 0, 0</v>
      </c>
    </row>
    <row r="31" spans="1:16" x14ac:dyDescent="0.2">
      <c r="A31">
        <f t="shared" si="1"/>
        <v>29</v>
      </c>
      <c r="B31" s="1" t="s">
        <v>163</v>
      </c>
      <c r="C31">
        <v>2</v>
      </c>
      <c r="D31">
        <v>0</v>
      </c>
      <c r="E31">
        <v>-2</v>
      </c>
      <c r="F31">
        <v>-2</v>
      </c>
      <c r="G31">
        <v>0</v>
      </c>
      <c r="H31">
        <f>_xlfn.XLOOKUP(I31,$B$2:$B$47,$A$2:$A$47,65535)</f>
        <v>65535</v>
      </c>
      <c r="P31" t="str">
        <f t="shared" si="4"/>
        <v>0, -2, -2, 0</v>
      </c>
    </row>
    <row r="32" spans="1:16" x14ac:dyDescent="0.2">
      <c r="A32">
        <f t="shared" si="1"/>
        <v>30</v>
      </c>
      <c r="B32" s="1" t="s">
        <v>164</v>
      </c>
      <c r="C32">
        <v>2</v>
      </c>
      <c r="D32">
        <v>0</v>
      </c>
      <c r="E32">
        <v>-2</v>
      </c>
      <c r="F32">
        <v>0</v>
      </c>
      <c r="G32" s="12">
        <v>-1</v>
      </c>
      <c r="H32">
        <f>_xlfn.XLOOKUP(I32,$B$2:$B$47,$A$2:$A$47,65535)</f>
        <v>65535</v>
      </c>
      <c r="P32" t="str">
        <f t="shared" si="4"/>
        <v>0, -2, 0, -1</v>
      </c>
    </row>
    <row r="33" spans="1:16" x14ac:dyDescent="0.2">
      <c r="A33">
        <f t="shared" si="1"/>
        <v>31</v>
      </c>
      <c r="B33" s="1" t="s">
        <v>165</v>
      </c>
      <c r="C33">
        <v>2</v>
      </c>
      <c r="D33">
        <v>2</v>
      </c>
      <c r="E33">
        <v>-1</v>
      </c>
      <c r="F33" s="12">
        <v>-1</v>
      </c>
      <c r="G33">
        <v>0</v>
      </c>
      <c r="H33">
        <f>_xlfn.XLOOKUP(I33,$B$2:$B$47,$A$2:$A$47,65535)</f>
        <v>65535</v>
      </c>
      <c r="P33" t="str">
        <f t="shared" si="4"/>
        <v>2, -1, -1, 0</v>
      </c>
    </row>
    <row r="34" spans="1:16" x14ac:dyDescent="0.2">
      <c r="A34">
        <f t="shared" si="1"/>
        <v>32</v>
      </c>
      <c r="B34" s="1" t="s">
        <v>166</v>
      </c>
      <c r="C34">
        <v>2</v>
      </c>
      <c r="D34">
        <v>2</v>
      </c>
      <c r="E34">
        <v>-1</v>
      </c>
      <c r="F34">
        <v>0</v>
      </c>
      <c r="G34" s="12">
        <v>-1</v>
      </c>
      <c r="H34">
        <f>_xlfn.XLOOKUP(I34,$B$2:$B$47,$A$2:$A$47,65535)</f>
        <v>65535</v>
      </c>
      <c r="P34" t="str">
        <f t="shared" si="4"/>
        <v>2, -1, 0, -1</v>
      </c>
    </row>
    <row r="35" spans="1:16" x14ac:dyDescent="0.2">
      <c r="A35">
        <f t="shared" si="1"/>
        <v>33</v>
      </c>
      <c r="B35" s="1" t="s">
        <v>167</v>
      </c>
      <c r="C35">
        <v>2</v>
      </c>
      <c r="D35">
        <v>3</v>
      </c>
      <c r="E35">
        <v>0</v>
      </c>
      <c r="F35">
        <v>0</v>
      </c>
      <c r="G35">
        <v>0</v>
      </c>
      <c r="H35">
        <f>_xlfn.XLOOKUP(I35,$B$2:$B$47,$A$2:$A$47,65535)</f>
        <v>65535</v>
      </c>
      <c r="P35" t="str">
        <f t="shared" si="4"/>
        <v>3, 0, 0, 0</v>
      </c>
    </row>
    <row r="36" spans="1:16" x14ac:dyDescent="0.2">
      <c r="A36">
        <f t="shared" si="1"/>
        <v>34</v>
      </c>
      <c r="B36" s="1" t="s">
        <v>168</v>
      </c>
      <c r="C36">
        <v>2</v>
      </c>
      <c r="D36">
        <v>3</v>
      </c>
      <c r="E36">
        <v>-1</v>
      </c>
      <c r="F36" s="12">
        <v>-1</v>
      </c>
      <c r="G36">
        <v>0</v>
      </c>
      <c r="H36">
        <f>_xlfn.XLOOKUP(I36,$B$2:$B$47,$A$2:$A$47,65535)</f>
        <v>65535</v>
      </c>
      <c r="P36" t="str">
        <f t="shared" si="4"/>
        <v>3, -1, -1, 0</v>
      </c>
    </row>
    <row r="37" spans="1:16" x14ac:dyDescent="0.2">
      <c r="A37">
        <f t="shared" si="1"/>
        <v>35</v>
      </c>
      <c r="B37" s="1" t="s">
        <v>169</v>
      </c>
      <c r="C37">
        <v>2</v>
      </c>
      <c r="D37">
        <v>3</v>
      </c>
      <c r="E37">
        <v>0</v>
      </c>
      <c r="F37">
        <v>0</v>
      </c>
      <c r="G37">
        <v>0</v>
      </c>
      <c r="H37">
        <f>_xlfn.XLOOKUP(I37,$B$2:$B$47,$A$2:$A$47,65535)</f>
        <v>65535</v>
      </c>
      <c r="P37" t="str">
        <f t="shared" si="4"/>
        <v>3, 0, 0, 0</v>
      </c>
    </row>
    <row r="38" spans="1:16" x14ac:dyDescent="0.2">
      <c r="A38">
        <f t="shared" si="1"/>
        <v>36</v>
      </c>
      <c r="B38" s="1" t="s">
        <v>170</v>
      </c>
      <c r="C38">
        <v>1</v>
      </c>
      <c r="D38">
        <v>3</v>
      </c>
      <c r="E38">
        <v>-1</v>
      </c>
      <c r="F38">
        <v>0</v>
      </c>
      <c r="G38">
        <v>0</v>
      </c>
      <c r="H38">
        <f>_xlfn.XLOOKUP(I38,$B$2:$B$47,$A$2:$A$47,65535)</f>
        <v>65535</v>
      </c>
      <c r="P38" t="str">
        <f t="shared" si="4"/>
        <v>3, -1, 0, 0</v>
      </c>
    </row>
    <row r="39" spans="1:16" x14ac:dyDescent="0.2">
      <c r="A39">
        <f t="shared" si="1"/>
        <v>37</v>
      </c>
      <c r="B39" s="1" t="s">
        <v>171</v>
      </c>
      <c r="C39">
        <v>1</v>
      </c>
      <c r="D39">
        <v>0</v>
      </c>
      <c r="E39">
        <v>-2</v>
      </c>
      <c r="F39" s="12">
        <v>-1</v>
      </c>
      <c r="G39">
        <v>0</v>
      </c>
      <c r="H39">
        <f>_xlfn.XLOOKUP(I39,$B$2:$B$47,$A$2:$A$47,65535)</f>
        <v>65535</v>
      </c>
      <c r="P39" t="str">
        <f t="shared" si="4"/>
        <v>0, -2, -1, 0</v>
      </c>
    </row>
    <row r="40" spans="1:16" x14ac:dyDescent="0.2">
      <c r="A40">
        <f t="shared" si="1"/>
        <v>38</v>
      </c>
      <c r="B40" s="1" t="s">
        <v>172</v>
      </c>
      <c r="C40">
        <v>1</v>
      </c>
      <c r="D40">
        <v>0</v>
      </c>
      <c r="E40">
        <v>-2</v>
      </c>
      <c r="F40">
        <v>0</v>
      </c>
      <c r="G40" s="12">
        <v>-1</v>
      </c>
      <c r="H40">
        <f>_xlfn.XLOOKUP(I40,$B$2:$B$47,$A$2:$A$47,65535)</f>
        <v>65535</v>
      </c>
      <c r="P40" t="str">
        <f t="shared" si="4"/>
        <v>0, -2, 0, -1</v>
      </c>
    </row>
    <row r="41" spans="1:16" x14ac:dyDescent="0.2">
      <c r="A41">
        <f t="shared" si="1"/>
        <v>39</v>
      </c>
      <c r="B41" s="1" t="s">
        <v>173</v>
      </c>
      <c r="C41">
        <v>2</v>
      </c>
      <c r="D41">
        <v>2</v>
      </c>
      <c r="E41" s="12">
        <v>-1</v>
      </c>
      <c r="F41" s="12">
        <v>-1</v>
      </c>
      <c r="G41">
        <v>0</v>
      </c>
      <c r="H41">
        <f>_xlfn.XLOOKUP(I41,$B$2:$B$47,$A$2:$A$47,65535)</f>
        <v>65535</v>
      </c>
      <c r="P41" t="str">
        <f t="shared" si="4"/>
        <v>2, -1, -1, 0</v>
      </c>
    </row>
    <row r="42" spans="1:16" x14ac:dyDescent="0.2">
      <c r="A42">
        <f t="shared" si="1"/>
        <v>40</v>
      </c>
      <c r="B42" s="1" t="s">
        <v>174</v>
      </c>
      <c r="C42">
        <v>2</v>
      </c>
      <c r="D42">
        <v>2</v>
      </c>
      <c r="E42" s="12">
        <v>-1</v>
      </c>
      <c r="F42">
        <v>0</v>
      </c>
      <c r="G42" s="12">
        <v>-1</v>
      </c>
      <c r="H42">
        <f>_xlfn.XLOOKUP(I42,$B$2:$B$47,$A$2:$A$47,65535)</f>
        <v>65535</v>
      </c>
      <c r="P42" t="str">
        <f t="shared" si="4"/>
        <v>2, -1, 0, -1</v>
      </c>
    </row>
    <row r="43" spans="1:16" x14ac:dyDescent="0.2">
      <c r="A43">
        <f t="shared" si="1"/>
        <v>41</v>
      </c>
      <c r="B43" s="1" t="s">
        <v>175</v>
      </c>
      <c r="C43">
        <v>2</v>
      </c>
      <c r="D43">
        <v>3</v>
      </c>
      <c r="E43">
        <v>0</v>
      </c>
      <c r="F43">
        <v>0</v>
      </c>
      <c r="G43">
        <v>0</v>
      </c>
      <c r="H43">
        <f>_xlfn.XLOOKUP(I43,$B$2:$B$47,$A$2:$A$47,65535)</f>
        <v>65535</v>
      </c>
      <c r="P43" t="str">
        <f t="shared" si="4"/>
        <v>3, 0, 0, 0</v>
      </c>
    </row>
    <row r="44" spans="1:16" x14ac:dyDescent="0.2">
      <c r="A44">
        <f t="shared" si="1"/>
        <v>42</v>
      </c>
      <c r="B44" s="1" t="s">
        <v>176</v>
      </c>
      <c r="C44">
        <v>2</v>
      </c>
      <c r="D44">
        <v>3</v>
      </c>
      <c r="E44" s="12">
        <v>-1</v>
      </c>
      <c r="F44" s="12">
        <v>-1</v>
      </c>
      <c r="G44">
        <v>0</v>
      </c>
      <c r="H44">
        <f>_xlfn.XLOOKUP(I44,$B$2:$B$47,$A$2:$A$47,65535)</f>
        <v>65535</v>
      </c>
      <c r="P44" t="str">
        <f t="shared" si="4"/>
        <v>3, -1, -1, 0</v>
      </c>
    </row>
    <row r="45" spans="1:16" x14ac:dyDescent="0.2">
      <c r="A45">
        <f t="shared" si="1"/>
        <v>43</v>
      </c>
      <c r="B45" s="1" t="s">
        <v>177</v>
      </c>
      <c r="C45">
        <v>2</v>
      </c>
      <c r="D45">
        <v>3</v>
      </c>
      <c r="E45">
        <v>0</v>
      </c>
      <c r="F45">
        <v>0</v>
      </c>
      <c r="G45">
        <v>0</v>
      </c>
      <c r="H45">
        <f>_xlfn.XLOOKUP(I45,$B$2:$B$47,$A$2:$A$47,65535)</f>
        <v>65535</v>
      </c>
      <c r="P45" t="str">
        <f t="shared" si="4"/>
        <v>3, 0, 0, 0</v>
      </c>
    </row>
    <row r="46" spans="1:16" x14ac:dyDescent="0.2">
      <c r="A46">
        <f t="shared" si="1"/>
        <v>44</v>
      </c>
      <c r="B46" s="1" t="s">
        <v>178</v>
      </c>
      <c r="C46">
        <v>1</v>
      </c>
      <c r="D46">
        <v>3</v>
      </c>
      <c r="E46" s="12">
        <v>-1</v>
      </c>
      <c r="F46">
        <v>0</v>
      </c>
      <c r="G46">
        <v>0</v>
      </c>
      <c r="H46">
        <f>_xlfn.XLOOKUP(I46,$B$2:$B$47,$A$2:$A$47,65535)</f>
        <v>65535</v>
      </c>
      <c r="P46" t="str">
        <f t="shared" si="4"/>
        <v>3, -1, 0, 0</v>
      </c>
    </row>
    <row r="47" spans="1:16" x14ac:dyDescent="0.2">
      <c r="A47">
        <f t="shared" si="1"/>
        <v>45</v>
      </c>
      <c r="B47" s="1" t="s">
        <v>89</v>
      </c>
      <c r="C47">
        <v>40</v>
      </c>
      <c r="D47">
        <v>0</v>
      </c>
      <c r="E47">
        <v>0</v>
      </c>
      <c r="F47">
        <v>0</v>
      </c>
      <c r="G47">
        <v>0</v>
      </c>
      <c r="H47">
        <f>_xlfn.XLOOKUP(I47,$B$2:$B$47,$A$2:$A$47,65535)</f>
        <v>65535</v>
      </c>
      <c r="P47" t="str">
        <f t="shared" si="0"/>
        <v>0, 0, 0, 0</v>
      </c>
    </row>
    <row r="48" spans="1:16" x14ac:dyDescent="0.2">
      <c r="A48">
        <f t="shared" si="1"/>
        <v>46</v>
      </c>
      <c r="B48" s="1" t="s">
        <v>93</v>
      </c>
      <c r="C48">
        <v>41</v>
      </c>
      <c r="D48">
        <v>0</v>
      </c>
      <c r="E48">
        <v>2</v>
      </c>
      <c r="F48">
        <v>1</v>
      </c>
      <c r="G48">
        <v>1</v>
      </c>
      <c r="H48">
        <f>_xlfn.XLOOKUP(I48,$B$2:$B$47,$A$2:$A$47,65535)</f>
        <v>65535</v>
      </c>
      <c r="P48" t="str">
        <f t="shared" si="0"/>
        <v>0, 2, 1, 1</v>
      </c>
    </row>
    <row r="49" spans="1:16" x14ac:dyDescent="0.2">
      <c r="A49">
        <f t="shared" si="1"/>
        <v>47</v>
      </c>
      <c r="B49" s="1" t="s">
        <v>94</v>
      </c>
      <c r="C49">
        <v>41</v>
      </c>
      <c r="D49">
        <v>0</v>
      </c>
      <c r="E49">
        <v>2</v>
      </c>
      <c r="F49">
        <v>1</v>
      </c>
      <c r="G49">
        <v>0</v>
      </c>
      <c r="H49">
        <f>_xlfn.XLOOKUP(I49,$B$2:$B$47,$A$2:$A$47,65535)</f>
        <v>65535</v>
      </c>
      <c r="P49" t="str">
        <f t="shared" si="0"/>
        <v>0, 2, 1, 0</v>
      </c>
    </row>
    <row r="50" spans="1:16" x14ac:dyDescent="0.2">
      <c r="A50">
        <f t="shared" si="1"/>
        <v>48</v>
      </c>
      <c r="B50" s="1" t="s">
        <v>97</v>
      </c>
      <c r="C50">
        <v>42</v>
      </c>
      <c r="D50">
        <v>0</v>
      </c>
      <c r="E50">
        <v>2</v>
      </c>
      <c r="F50">
        <v>1</v>
      </c>
      <c r="G50">
        <v>1</v>
      </c>
      <c r="H50">
        <f>_xlfn.XLOOKUP(I50,$B$2:$B$47,$A$2:$A$47,65535)</f>
        <v>65535</v>
      </c>
      <c r="P50" t="str">
        <f t="shared" si="0"/>
        <v>0, 2, 1, 1</v>
      </c>
    </row>
    <row r="51" spans="1:16" x14ac:dyDescent="0.2">
      <c r="A51">
        <f t="shared" si="1"/>
        <v>49</v>
      </c>
      <c r="B51" s="1" t="s">
        <v>98</v>
      </c>
      <c r="C51">
        <v>42</v>
      </c>
      <c r="D51">
        <v>0</v>
      </c>
      <c r="E51">
        <v>2</v>
      </c>
      <c r="F51">
        <v>1</v>
      </c>
      <c r="G51">
        <v>0</v>
      </c>
      <c r="H51">
        <f>_xlfn.XLOOKUP(I51,$B$2:$B$47,$A$2:$A$47,65535)</f>
        <v>65535</v>
      </c>
      <c r="P51" t="str">
        <f t="shared" si="0"/>
        <v>0, 2, 1, 0</v>
      </c>
    </row>
    <row r="52" spans="1:16" x14ac:dyDescent="0.2">
      <c r="A52">
        <f t="shared" si="1"/>
        <v>50</v>
      </c>
      <c r="B52" s="1" t="s">
        <v>115</v>
      </c>
      <c r="C52">
        <v>42</v>
      </c>
      <c r="D52">
        <v>-4</v>
      </c>
      <c r="E52">
        <v>0</v>
      </c>
      <c r="F52">
        <v>0</v>
      </c>
      <c r="G52">
        <v>0</v>
      </c>
      <c r="H52">
        <f>_xlfn.XLOOKUP(I52,$B$2:$B$47,$A$2:$A$47,65535)</f>
        <v>65535</v>
      </c>
      <c r="P52" t="str">
        <f t="shared" ref="P52:P75" si="5">_xlfn.CONCAT(D52,", ",E52,", ",F52,", ",G52)</f>
        <v>-4, 0, 0, 0</v>
      </c>
    </row>
    <row r="53" spans="1:16" x14ac:dyDescent="0.2">
      <c r="A53">
        <f t="shared" si="1"/>
        <v>51</v>
      </c>
      <c r="B53" s="1" t="s">
        <v>116</v>
      </c>
      <c r="C53">
        <v>42</v>
      </c>
      <c r="D53">
        <v>-2</v>
      </c>
      <c r="E53">
        <v>0</v>
      </c>
      <c r="F53">
        <v>0</v>
      </c>
      <c r="G53">
        <v>0</v>
      </c>
      <c r="H53">
        <f>_xlfn.XLOOKUP(I53,$B$2:$B$47,$A$2:$A$47,65535)</f>
        <v>65535</v>
      </c>
      <c r="P53" t="str">
        <f t="shared" si="5"/>
        <v>-2, 0, 0, 0</v>
      </c>
    </row>
    <row r="54" spans="1:16" x14ac:dyDescent="0.2">
      <c r="A54">
        <f t="shared" si="1"/>
        <v>52</v>
      </c>
      <c r="B54" s="1" t="s">
        <v>117</v>
      </c>
      <c r="C54">
        <v>42</v>
      </c>
      <c r="D54">
        <v>-1</v>
      </c>
      <c r="E54">
        <v>0</v>
      </c>
      <c r="F54">
        <v>0</v>
      </c>
      <c r="G54">
        <v>0</v>
      </c>
      <c r="H54">
        <f>_xlfn.XLOOKUP(I54,$B$2:$B$47,$A$2:$A$47,65535)</f>
        <v>65535</v>
      </c>
      <c r="P54" t="str">
        <f t="shared" si="5"/>
        <v>-1, 0, 0, 0</v>
      </c>
    </row>
    <row r="55" spans="1:16" x14ac:dyDescent="0.2">
      <c r="A55">
        <f t="shared" si="1"/>
        <v>53</v>
      </c>
      <c r="B55" s="1" t="s">
        <v>118</v>
      </c>
      <c r="C55">
        <v>42</v>
      </c>
      <c r="D55">
        <v>0</v>
      </c>
      <c r="E55">
        <v>0</v>
      </c>
      <c r="F55">
        <v>0</v>
      </c>
      <c r="G55">
        <v>0</v>
      </c>
      <c r="H55">
        <f>_xlfn.XLOOKUP(I55,$B$2:$B$47,$A$2:$A$47,65535)</f>
        <v>65535</v>
      </c>
      <c r="P55" t="str">
        <f t="shared" si="5"/>
        <v>0, 0, 0, 0</v>
      </c>
    </row>
    <row r="56" spans="1:16" x14ac:dyDescent="0.2">
      <c r="A56">
        <f t="shared" si="1"/>
        <v>54</v>
      </c>
      <c r="B56" s="1" t="s">
        <v>119</v>
      </c>
      <c r="C56">
        <v>42</v>
      </c>
      <c r="D56">
        <v>1</v>
      </c>
      <c r="E56">
        <v>0</v>
      </c>
      <c r="F56">
        <v>0</v>
      </c>
      <c r="G56">
        <v>0</v>
      </c>
      <c r="H56">
        <f>_xlfn.XLOOKUP(I56,$B$2:$B$47,$A$2:$A$47,65535)</f>
        <v>65535</v>
      </c>
      <c r="P56" t="str">
        <f t="shared" si="5"/>
        <v>1, 0, 0, 0</v>
      </c>
    </row>
    <row r="57" spans="1:16" x14ac:dyDescent="0.2">
      <c r="A57">
        <f t="shared" si="1"/>
        <v>55</v>
      </c>
      <c r="B57" s="1" t="s">
        <v>120</v>
      </c>
      <c r="C57">
        <v>42</v>
      </c>
      <c r="D57">
        <v>2</v>
      </c>
      <c r="E57">
        <v>0</v>
      </c>
      <c r="F57">
        <v>0</v>
      </c>
      <c r="G57">
        <v>0</v>
      </c>
      <c r="H57">
        <f>_xlfn.XLOOKUP(I57,$B$2:$B$47,$A$2:$A$47,65535)</f>
        <v>65535</v>
      </c>
      <c r="P57" t="str">
        <f t="shared" si="5"/>
        <v>2, 0, 0, 0</v>
      </c>
    </row>
    <row r="58" spans="1:16" x14ac:dyDescent="0.2">
      <c r="A58">
        <f t="shared" si="1"/>
        <v>56</v>
      </c>
      <c r="B58" s="1" t="s">
        <v>121</v>
      </c>
      <c r="C58">
        <v>42</v>
      </c>
      <c r="D58">
        <v>4</v>
      </c>
      <c r="E58">
        <v>0</v>
      </c>
      <c r="F58">
        <v>0</v>
      </c>
      <c r="G58">
        <v>0</v>
      </c>
      <c r="H58">
        <f>_xlfn.XLOOKUP(I58,$B$2:$B$47,$A$2:$A$47,65535)</f>
        <v>65535</v>
      </c>
      <c r="P58" t="str">
        <f t="shared" si="5"/>
        <v>4, 0, 0, 0</v>
      </c>
    </row>
    <row r="59" spans="1:16" x14ac:dyDescent="0.2">
      <c r="A59">
        <f t="shared" si="1"/>
        <v>57</v>
      </c>
      <c r="B59" s="1" t="s">
        <v>122</v>
      </c>
      <c r="C59">
        <v>42</v>
      </c>
      <c r="D59">
        <v>0</v>
      </c>
      <c r="E59">
        <v>0</v>
      </c>
      <c r="F59">
        <v>0</v>
      </c>
      <c r="G59">
        <v>0</v>
      </c>
      <c r="H59">
        <f>_xlfn.XLOOKUP(I59,$B$2:$B$47,$A$2:$A$47,65535)</f>
        <v>65535</v>
      </c>
      <c r="P59" t="str">
        <f t="shared" si="5"/>
        <v>0, 0, 0, 0</v>
      </c>
    </row>
    <row r="60" spans="1:16" x14ac:dyDescent="0.2">
      <c r="A60">
        <f t="shared" si="1"/>
        <v>58</v>
      </c>
      <c r="B60" s="1" t="s">
        <v>123</v>
      </c>
      <c r="C60">
        <v>41</v>
      </c>
      <c r="D60">
        <v>-4</v>
      </c>
      <c r="E60">
        <v>1</v>
      </c>
      <c r="F60">
        <v>0</v>
      </c>
      <c r="G60">
        <v>0</v>
      </c>
      <c r="H60">
        <f>_xlfn.XLOOKUP(I60,$B$2:$B$47,$A$2:$A$47,65535)</f>
        <v>65535</v>
      </c>
      <c r="P60" t="str">
        <f t="shared" si="5"/>
        <v>-4, 1, 0, 0</v>
      </c>
    </row>
    <row r="61" spans="1:16" x14ac:dyDescent="0.2">
      <c r="A61">
        <f t="shared" si="1"/>
        <v>59</v>
      </c>
      <c r="B61" s="1" t="s">
        <v>124</v>
      </c>
      <c r="C61">
        <v>42</v>
      </c>
      <c r="D61">
        <v>-2</v>
      </c>
      <c r="E61">
        <v>1</v>
      </c>
      <c r="F61">
        <v>1</v>
      </c>
      <c r="G61">
        <v>0</v>
      </c>
      <c r="H61">
        <f>_xlfn.XLOOKUP(I61,$B$2:$B$47,$A$2:$A$47,65535)</f>
        <v>65535</v>
      </c>
      <c r="P61" t="str">
        <f t="shared" si="5"/>
        <v>-2, 1, 1, 0</v>
      </c>
    </row>
    <row r="62" spans="1:16" x14ac:dyDescent="0.2">
      <c r="A62">
        <f t="shared" si="1"/>
        <v>60</v>
      </c>
      <c r="B62" s="1" t="s">
        <v>125</v>
      </c>
      <c r="C62">
        <v>42</v>
      </c>
      <c r="D62">
        <v>-1</v>
      </c>
      <c r="E62">
        <v>1</v>
      </c>
      <c r="F62">
        <v>0</v>
      </c>
      <c r="G62">
        <v>0</v>
      </c>
      <c r="H62">
        <f>_xlfn.XLOOKUP(I62,$B$2:$B$47,$A$2:$A$47,65535)</f>
        <v>65535</v>
      </c>
      <c r="P62" t="str">
        <f t="shared" si="5"/>
        <v>-1, 1, 0, 0</v>
      </c>
    </row>
    <row r="63" spans="1:16" x14ac:dyDescent="0.2">
      <c r="A63">
        <f t="shared" si="1"/>
        <v>61</v>
      </c>
      <c r="B63" s="1" t="s">
        <v>126</v>
      </c>
      <c r="C63">
        <v>42</v>
      </c>
      <c r="D63">
        <v>0</v>
      </c>
      <c r="E63">
        <v>1</v>
      </c>
      <c r="F63">
        <v>1</v>
      </c>
      <c r="G63">
        <v>1</v>
      </c>
      <c r="H63">
        <f>_xlfn.XLOOKUP(I63,$B$2:$B$47,$A$2:$A$47,65535)</f>
        <v>65535</v>
      </c>
      <c r="P63" t="str">
        <f t="shared" si="5"/>
        <v>0, 1, 1, 1</v>
      </c>
    </row>
    <row r="64" spans="1:16" x14ac:dyDescent="0.2">
      <c r="A64">
        <f t="shared" si="1"/>
        <v>62</v>
      </c>
      <c r="B64" s="1" t="s">
        <v>127</v>
      </c>
      <c r="C64">
        <v>42</v>
      </c>
      <c r="D64">
        <v>1</v>
      </c>
      <c r="E64">
        <v>1</v>
      </c>
      <c r="F64">
        <v>0</v>
      </c>
      <c r="G64">
        <v>0</v>
      </c>
      <c r="H64">
        <f>_xlfn.XLOOKUP(I64,$B$2:$B$47,$A$2:$A$47,65535)</f>
        <v>65535</v>
      </c>
      <c r="P64" t="str">
        <f t="shared" si="5"/>
        <v>1, 1, 0, 0</v>
      </c>
    </row>
    <row r="65" spans="1:16" x14ac:dyDescent="0.2">
      <c r="A65">
        <f t="shared" si="1"/>
        <v>63</v>
      </c>
      <c r="B65" s="1" t="s">
        <v>128</v>
      </c>
      <c r="C65">
        <v>42</v>
      </c>
      <c r="D65">
        <v>2</v>
      </c>
      <c r="E65">
        <v>1</v>
      </c>
      <c r="F65">
        <v>1</v>
      </c>
      <c r="G65">
        <v>0</v>
      </c>
      <c r="H65">
        <f>_xlfn.XLOOKUP(I65,$B$2:$B$47,$A$2:$A$47,65535)</f>
        <v>65535</v>
      </c>
      <c r="P65" t="str">
        <f t="shared" si="5"/>
        <v>2, 1, 1, 0</v>
      </c>
    </row>
    <row r="66" spans="1:16" x14ac:dyDescent="0.2">
      <c r="A66">
        <f t="shared" si="1"/>
        <v>64</v>
      </c>
      <c r="B66" s="1" t="s">
        <v>129</v>
      </c>
      <c r="C66">
        <v>42</v>
      </c>
      <c r="D66">
        <v>4</v>
      </c>
      <c r="E66">
        <v>1</v>
      </c>
      <c r="F66">
        <v>0</v>
      </c>
      <c r="G66">
        <v>0</v>
      </c>
      <c r="H66">
        <f>_xlfn.XLOOKUP(I66,$B$2:$B$47,$A$2:$A$47,65535)</f>
        <v>65535</v>
      </c>
      <c r="P66" t="str">
        <f t="shared" si="5"/>
        <v>4, 1, 0, 0</v>
      </c>
    </row>
    <row r="67" spans="1:16" x14ac:dyDescent="0.2">
      <c r="A67">
        <f t="shared" si="1"/>
        <v>65</v>
      </c>
      <c r="B67" s="1" t="s">
        <v>130</v>
      </c>
      <c r="C67">
        <v>41</v>
      </c>
      <c r="D67">
        <v>0</v>
      </c>
      <c r="E67">
        <v>1</v>
      </c>
      <c r="F67">
        <v>1</v>
      </c>
      <c r="G67">
        <v>1</v>
      </c>
      <c r="H67">
        <f>_xlfn.XLOOKUP(I67,$B$2:$B$47,$A$2:$A$47,65535)</f>
        <v>65535</v>
      </c>
      <c r="P67" t="str">
        <f t="shared" si="5"/>
        <v>0, 1, 1, 1</v>
      </c>
    </row>
    <row r="68" spans="1:16" x14ac:dyDescent="0.2">
      <c r="A68">
        <f t="shared" ref="A68:A125" si="6">A67+1</f>
        <v>66</v>
      </c>
      <c r="B68" s="1" t="s">
        <v>139</v>
      </c>
      <c r="C68">
        <v>43</v>
      </c>
      <c r="D68">
        <v>-2</v>
      </c>
      <c r="E68">
        <v>0</v>
      </c>
      <c r="F68">
        <v>0</v>
      </c>
      <c r="G68">
        <v>0</v>
      </c>
      <c r="H68">
        <f>_xlfn.XLOOKUP(I68,$B$2:$B$47,$A$2:$A$47,65535)</f>
        <v>65535</v>
      </c>
      <c r="P68" t="str">
        <f t="shared" si="5"/>
        <v>-2, 0, 0, 0</v>
      </c>
    </row>
    <row r="69" spans="1:16" x14ac:dyDescent="0.2">
      <c r="A69">
        <f t="shared" si="6"/>
        <v>67</v>
      </c>
      <c r="B69" s="1" t="s">
        <v>140</v>
      </c>
      <c r="C69">
        <v>43</v>
      </c>
      <c r="D69">
        <v>-2</v>
      </c>
      <c r="E69">
        <v>0</v>
      </c>
      <c r="F69">
        <v>0</v>
      </c>
      <c r="G69">
        <v>0</v>
      </c>
      <c r="H69">
        <f>_xlfn.XLOOKUP(I69,$B$2:$B$47,$A$2:$A$47,65535)</f>
        <v>65535</v>
      </c>
      <c r="P69" t="str">
        <f t="shared" si="5"/>
        <v>-2, 0, 0, 0</v>
      </c>
    </row>
    <row r="70" spans="1:16" x14ac:dyDescent="0.2">
      <c r="A70">
        <f t="shared" si="6"/>
        <v>68</v>
      </c>
      <c r="B70" s="1" t="s">
        <v>141</v>
      </c>
      <c r="C70">
        <v>44</v>
      </c>
      <c r="D70">
        <v>-2</v>
      </c>
      <c r="E70">
        <v>0</v>
      </c>
      <c r="F70">
        <v>0</v>
      </c>
      <c r="G70">
        <v>0</v>
      </c>
      <c r="H70">
        <f>_xlfn.XLOOKUP(I70,$B$2:$B$47,$A$2:$A$47,65535)</f>
        <v>65535</v>
      </c>
      <c r="P70" t="str">
        <f t="shared" si="5"/>
        <v>-2, 0, 0, 0</v>
      </c>
    </row>
    <row r="71" spans="1:16" x14ac:dyDescent="0.2">
      <c r="A71">
        <f t="shared" si="6"/>
        <v>69</v>
      </c>
      <c r="B71" s="1" t="s">
        <v>142</v>
      </c>
      <c r="C71">
        <v>44</v>
      </c>
      <c r="D71">
        <v>-2</v>
      </c>
      <c r="E71">
        <v>0</v>
      </c>
      <c r="F71">
        <v>0</v>
      </c>
      <c r="G71">
        <v>0</v>
      </c>
      <c r="H71">
        <f>_xlfn.XLOOKUP(I71,$B$2:$B$47,$A$2:$A$47,65535)</f>
        <v>65535</v>
      </c>
      <c r="P71" t="str">
        <f t="shared" si="5"/>
        <v>-2, 0, 0, 0</v>
      </c>
    </row>
    <row r="72" spans="1:16" x14ac:dyDescent="0.2">
      <c r="A72">
        <f t="shared" si="6"/>
        <v>70</v>
      </c>
      <c r="B72" s="1" t="s">
        <v>143</v>
      </c>
      <c r="C72">
        <v>43</v>
      </c>
      <c r="D72">
        <v>2</v>
      </c>
      <c r="E72">
        <v>0</v>
      </c>
      <c r="F72">
        <v>0</v>
      </c>
      <c r="G72">
        <v>0</v>
      </c>
      <c r="H72">
        <f>_xlfn.XLOOKUP(I72,$B$2:$B$47,$A$2:$A$47,65535)</f>
        <v>65535</v>
      </c>
      <c r="P72" t="str">
        <f t="shared" si="5"/>
        <v>2, 0, 0, 0</v>
      </c>
    </row>
    <row r="73" spans="1:16" x14ac:dyDescent="0.2">
      <c r="A73">
        <f t="shared" si="6"/>
        <v>71</v>
      </c>
      <c r="B73" s="1" t="s">
        <v>144</v>
      </c>
      <c r="C73">
        <v>43</v>
      </c>
      <c r="D73">
        <v>2</v>
      </c>
      <c r="E73">
        <v>0</v>
      </c>
      <c r="F73">
        <v>0</v>
      </c>
      <c r="G73">
        <v>0</v>
      </c>
      <c r="H73">
        <f>_xlfn.XLOOKUP(I73,$B$2:$B$47,$A$2:$A$47,65535)</f>
        <v>65535</v>
      </c>
      <c r="P73" t="str">
        <f t="shared" si="5"/>
        <v>2, 0, 0, 0</v>
      </c>
    </row>
    <row r="74" spans="1:16" x14ac:dyDescent="0.2">
      <c r="A74">
        <f t="shared" si="6"/>
        <v>72</v>
      </c>
      <c r="B74" s="1" t="s">
        <v>145</v>
      </c>
      <c r="C74">
        <v>44</v>
      </c>
      <c r="D74">
        <v>2</v>
      </c>
      <c r="E74">
        <v>0</v>
      </c>
      <c r="F74">
        <v>0</v>
      </c>
      <c r="G74">
        <v>0</v>
      </c>
      <c r="H74">
        <f>_xlfn.XLOOKUP(I74,$B$2:$B$47,$A$2:$A$47,65535)</f>
        <v>65535</v>
      </c>
      <c r="P74" t="str">
        <f t="shared" si="5"/>
        <v>2, 0, 0, 0</v>
      </c>
    </row>
    <row r="75" spans="1:16" x14ac:dyDescent="0.2">
      <c r="A75">
        <f t="shared" si="6"/>
        <v>73</v>
      </c>
      <c r="B75" s="1" t="s">
        <v>146</v>
      </c>
      <c r="C75">
        <v>44</v>
      </c>
      <c r="D75">
        <v>2</v>
      </c>
      <c r="E75">
        <v>0</v>
      </c>
      <c r="F75">
        <v>0</v>
      </c>
      <c r="G75">
        <v>0</v>
      </c>
      <c r="H75">
        <f>_xlfn.XLOOKUP(I75,$B$2:$B$47,$A$2:$A$47,65535)</f>
        <v>65535</v>
      </c>
      <c r="P75" t="str">
        <f t="shared" si="5"/>
        <v>2, 0, 0, 0</v>
      </c>
    </row>
    <row r="76" spans="1:16" x14ac:dyDescent="0.2">
      <c r="A76">
        <f t="shared" si="6"/>
        <v>74</v>
      </c>
      <c r="B76" s="1" t="s">
        <v>155</v>
      </c>
      <c r="C76">
        <v>42</v>
      </c>
      <c r="D76">
        <v>0</v>
      </c>
      <c r="E76">
        <v>2</v>
      </c>
      <c r="F76">
        <v>1</v>
      </c>
      <c r="G76">
        <v>0</v>
      </c>
      <c r="H76">
        <f>_xlfn.XLOOKUP(I76,$B$2:$B$47,$A$2:$A$47,65535)</f>
        <v>65535</v>
      </c>
      <c r="P76" t="str">
        <f t="shared" ref="P76" si="7">_xlfn.CONCAT(D76,", ",E76,", ",F76,", ",G76)</f>
        <v>0, 2, 1, 0</v>
      </c>
    </row>
    <row r="77" spans="1:16" x14ac:dyDescent="0.2">
      <c r="A77">
        <f t="shared" si="6"/>
        <v>75</v>
      </c>
      <c r="B77" s="1" t="s">
        <v>156</v>
      </c>
      <c r="C77">
        <v>42</v>
      </c>
      <c r="D77">
        <v>0</v>
      </c>
      <c r="E77">
        <v>2</v>
      </c>
      <c r="F77">
        <v>0</v>
      </c>
      <c r="G77">
        <v>1</v>
      </c>
      <c r="H77">
        <f>_xlfn.XLOOKUP(I77,$B$2:$B$47,$A$2:$A$47,65535)</f>
        <v>65535</v>
      </c>
      <c r="P77" t="str">
        <f t="shared" ref="P77:P78" si="8">_xlfn.CONCAT(D77,", ",E77,", ",F77,", ",G77)</f>
        <v>0, 2, 0, 1</v>
      </c>
    </row>
    <row r="78" spans="1:16" x14ac:dyDescent="0.2">
      <c r="A78">
        <f t="shared" si="6"/>
        <v>76</v>
      </c>
      <c r="B78" s="1" t="s">
        <v>157</v>
      </c>
      <c r="C78">
        <v>42</v>
      </c>
      <c r="D78">
        <v>2</v>
      </c>
      <c r="E78">
        <v>1</v>
      </c>
      <c r="F78">
        <v>1</v>
      </c>
      <c r="G78">
        <v>0</v>
      </c>
      <c r="H78">
        <f>_xlfn.XLOOKUP(I78,$B$2:$B$47,$A$2:$A$47,65535)</f>
        <v>65535</v>
      </c>
      <c r="P78" t="str">
        <f t="shared" si="8"/>
        <v>2, 1, 1, 0</v>
      </c>
    </row>
    <row r="79" spans="1:16" x14ac:dyDescent="0.2">
      <c r="A79">
        <f t="shared" si="6"/>
        <v>77</v>
      </c>
      <c r="B79" s="1" t="s">
        <v>158</v>
      </c>
      <c r="C79">
        <v>42</v>
      </c>
      <c r="D79">
        <v>2</v>
      </c>
      <c r="E79">
        <v>1</v>
      </c>
      <c r="F79">
        <v>0</v>
      </c>
      <c r="G79">
        <v>1</v>
      </c>
      <c r="H79">
        <f>_xlfn.XLOOKUP(I79,$B$2:$B$47,$A$2:$A$47,65535)</f>
        <v>65535</v>
      </c>
      <c r="P79" t="str">
        <f t="shared" ref="P79:P82" si="9">_xlfn.CONCAT(D79,", ",E79,", ",F79,", ",G79)</f>
        <v>2, 1, 0, 1</v>
      </c>
    </row>
    <row r="80" spans="1:16" x14ac:dyDescent="0.2">
      <c r="A80">
        <f t="shared" si="6"/>
        <v>78</v>
      </c>
      <c r="B80" s="1" t="s">
        <v>159</v>
      </c>
      <c r="C80">
        <v>42</v>
      </c>
      <c r="D80">
        <v>3</v>
      </c>
      <c r="E80">
        <v>0</v>
      </c>
      <c r="F80">
        <v>0</v>
      </c>
      <c r="G80">
        <v>0</v>
      </c>
      <c r="H80">
        <f>_xlfn.XLOOKUP(I80,$B$2:$B$47,$A$2:$A$47,65535)</f>
        <v>65535</v>
      </c>
      <c r="P80" t="str">
        <f t="shared" si="9"/>
        <v>3, 0, 0, 0</v>
      </c>
    </row>
    <row r="81" spans="1:16" x14ac:dyDescent="0.2">
      <c r="A81">
        <f t="shared" si="6"/>
        <v>79</v>
      </c>
      <c r="B81" s="1" t="s">
        <v>160</v>
      </c>
      <c r="C81">
        <v>42</v>
      </c>
      <c r="D81">
        <v>3</v>
      </c>
      <c r="E81">
        <v>1</v>
      </c>
      <c r="F81">
        <v>1</v>
      </c>
      <c r="G81">
        <v>0</v>
      </c>
      <c r="H81">
        <f>_xlfn.XLOOKUP(I81,$B$2:$B$47,$A$2:$A$47,65535)</f>
        <v>65535</v>
      </c>
      <c r="P81" t="str">
        <f t="shared" si="9"/>
        <v>3, 1, 1, 0</v>
      </c>
    </row>
    <row r="82" spans="1:16" x14ac:dyDescent="0.2">
      <c r="A82">
        <f t="shared" si="6"/>
        <v>80</v>
      </c>
      <c r="B82" s="1" t="s">
        <v>161</v>
      </c>
      <c r="C82">
        <v>42</v>
      </c>
      <c r="D82">
        <v>3</v>
      </c>
      <c r="E82">
        <v>0</v>
      </c>
      <c r="F82">
        <v>0</v>
      </c>
      <c r="G82">
        <v>0</v>
      </c>
      <c r="H82">
        <f>_xlfn.XLOOKUP(I82,$B$2:$B$47,$A$2:$A$47,65535)</f>
        <v>65535</v>
      </c>
      <c r="P82" t="str">
        <f t="shared" si="9"/>
        <v>3, 0, 0, 0</v>
      </c>
    </row>
    <row r="83" spans="1:16" x14ac:dyDescent="0.2">
      <c r="A83">
        <f t="shared" si="6"/>
        <v>81</v>
      </c>
      <c r="B83" s="1" t="s">
        <v>162</v>
      </c>
      <c r="C83">
        <v>41</v>
      </c>
      <c r="D83">
        <v>3</v>
      </c>
      <c r="E83">
        <v>1</v>
      </c>
      <c r="F83">
        <v>0</v>
      </c>
      <c r="G83">
        <v>0</v>
      </c>
      <c r="H83">
        <f>_xlfn.XLOOKUP(I83,$B$2:$B$47,$A$2:$A$47,65535)</f>
        <v>65535</v>
      </c>
      <c r="P83" t="str">
        <f t="shared" ref="P83:P90" si="10">_xlfn.CONCAT(D83,", ",E83,", ",F83,", ",G83)</f>
        <v>3, 1, 0, 0</v>
      </c>
    </row>
    <row r="84" spans="1:16" x14ac:dyDescent="0.2">
      <c r="A84">
        <f t="shared" si="6"/>
        <v>82</v>
      </c>
      <c r="B84" s="1" t="s">
        <v>147</v>
      </c>
      <c r="C84">
        <v>41</v>
      </c>
      <c r="D84">
        <v>0</v>
      </c>
      <c r="E84">
        <v>2</v>
      </c>
      <c r="F84">
        <v>1</v>
      </c>
      <c r="G84">
        <v>0</v>
      </c>
      <c r="H84">
        <f>_xlfn.XLOOKUP(I84,$B$2:$B$47,$A$2:$A$47,65535)</f>
        <v>65535</v>
      </c>
      <c r="P84" t="str">
        <f t="shared" si="10"/>
        <v>0, 2, 1, 0</v>
      </c>
    </row>
    <row r="85" spans="1:16" x14ac:dyDescent="0.2">
      <c r="A85">
        <f t="shared" si="6"/>
        <v>83</v>
      </c>
      <c r="B85" s="1" t="s">
        <v>148</v>
      </c>
      <c r="C85">
        <v>41</v>
      </c>
      <c r="D85">
        <v>0</v>
      </c>
      <c r="E85">
        <v>2</v>
      </c>
      <c r="F85">
        <v>0</v>
      </c>
      <c r="G85">
        <v>1</v>
      </c>
      <c r="H85">
        <f>_xlfn.XLOOKUP(I85,$B$2:$B$47,$A$2:$A$47,65535)</f>
        <v>65535</v>
      </c>
      <c r="P85" t="str">
        <f t="shared" si="10"/>
        <v>0, 2, 0, 1</v>
      </c>
    </row>
    <row r="86" spans="1:16" x14ac:dyDescent="0.2">
      <c r="A86">
        <f t="shared" si="6"/>
        <v>84</v>
      </c>
      <c r="B86" s="1" t="s">
        <v>149</v>
      </c>
      <c r="C86">
        <v>42</v>
      </c>
      <c r="D86">
        <v>2</v>
      </c>
      <c r="E86">
        <v>1</v>
      </c>
      <c r="F86">
        <v>1</v>
      </c>
      <c r="G86">
        <v>0</v>
      </c>
      <c r="H86">
        <f>_xlfn.XLOOKUP(I86,$B$2:$B$47,$A$2:$A$47,65535)</f>
        <v>65535</v>
      </c>
      <c r="P86" t="str">
        <f t="shared" si="10"/>
        <v>2, 1, 1, 0</v>
      </c>
    </row>
    <row r="87" spans="1:16" x14ac:dyDescent="0.2">
      <c r="A87">
        <f t="shared" si="6"/>
        <v>85</v>
      </c>
      <c r="B87" s="1" t="s">
        <v>150</v>
      </c>
      <c r="C87">
        <v>42</v>
      </c>
      <c r="D87">
        <v>2</v>
      </c>
      <c r="E87">
        <v>1</v>
      </c>
      <c r="F87">
        <v>0</v>
      </c>
      <c r="G87">
        <v>1</v>
      </c>
      <c r="H87">
        <f>_xlfn.XLOOKUP(I87,$B$2:$B$47,$A$2:$A$47,65535)</f>
        <v>65535</v>
      </c>
      <c r="P87" t="str">
        <f t="shared" si="10"/>
        <v>2, 1, 0, 1</v>
      </c>
    </row>
    <row r="88" spans="1:16" x14ac:dyDescent="0.2">
      <c r="A88">
        <f t="shared" si="6"/>
        <v>86</v>
      </c>
      <c r="B88" s="1" t="s">
        <v>151</v>
      </c>
      <c r="C88">
        <v>42</v>
      </c>
      <c r="D88">
        <v>3</v>
      </c>
      <c r="E88">
        <v>0</v>
      </c>
      <c r="F88">
        <v>0</v>
      </c>
      <c r="G88">
        <v>0</v>
      </c>
      <c r="H88">
        <f>_xlfn.XLOOKUP(I88,$B$2:$B$47,$A$2:$A$47,65535)</f>
        <v>65535</v>
      </c>
      <c r="P88" t="str">
        <f t="shared" si="10"/>
        <v>3, 0, 0, 0</v>
      </c>
    </row>
    <row r="89" spans="1:16" x14ac:dyDescent="0.2">
      <c r="A89">
        <f t="shared" si="6"/>
        <v>87</v>
      </c>
      <c r="B89" s="1" t="s">
        <v>152</v>
      </c>
      <c r="C89">
        <v>42</v>
      </c>
      <c r="D89">
        <v>3</v>
      </c>
      <c r="E89">
        <v>1</v>
      </c>
      <c r="F89">
        <v>1</v>
      </c>
      <c r="G89">
        <v>0</v>
      </c>
      <c r="H89">
        <f>_xlfn.XLOOKUP(I89,$B$2:$B$47,$A$2:$A$47,65535)</f>
        <v>65535</v>
      </c>
      <c r="P89" t="str">
        <f t="shared" si="10"/>
        <v>3, 1, 1, 0</v>
      </c>
    </row>
    <row r="90" spans="1:16" x14ac:dyDescent="0.2">
      <c r="A90">
        <f t="shared" si="6"/>
        <v>88</v>
      </c>
      <c r="B90" s="1" t="s">
        <v>153</v>
      </c>
      <c r="C90">
        <v>42</v>
      </c>
      <c r="D90">
        <v>3</v>
      </c>
      <c r="E90">
        <v>0</v>
      </c>
      <c r="F90">
        <v>0</v>
      </c>
      <c r="G90">
        <v>0</v>
      </c>
      <c r="H90">
        <f>_xlfn.XLOOKUP(I90,$B$2:$B$47,$A$2:$A$47,65535)</f>
        <v>65535</v>
      </c>
      <c r="P90" t="str">
        <f t="shared" si="10"/>
        <v>3, 0, 0, 0</v>
      </c>
    </row>
    <row r="91" spans="1:16" x14ac:dyDescent="0.2">
      <c r="A91">
        <f t="shared" si="6"/>
        <v>89</v>
      </c>
      <c r="B91" s="1" t="s">
        <v>154</v>
      </c>
      <c r="C91">
        <v>41</v>
      </c>
      <c r="D91">
        <v>3</v>
      </c>
      <c r="E91">
        <v>1</v>
      </c>
      <c r="F91">
        <v>0</v>
      </c>
      <c r="G91">
        <v>0</v>
      </c>
      <c r="H91">
        <f>_xlfn.XLOOKUP(I91,$B$2:$B$47,$A$2:$A$47,65535)</f>
        <v>65535</v>
      </c>
      <c r="P91" t="str">
        <f t="shared" ref="P91" si="11">_xlfn.CONCAT(D91,", ",E91,", ",F91,", ",G91)</f>
        <v>3, 1, 0, 0</v>
      </c>
    </row>
    <row r="92" spans="1:16" ht="60" customHeight="1" x14ac:dyDescent="0.2">
      <c r="A92">
        <f t="shared" si="6"/>
        <v>90</v>
      </c>
      <c r="B92" s="1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f>_xlfn.XLOOKUP(I92,$B$2:$B$47,$A$2:$A$47,65535)</f>
        <v>65535</v>
      </c>
      <c r="P92" t="str">
        <f>_xlfn.CONCAT(D92,", ",E92,", ",F92,", ",G92)</f>
        <v>0, 0, 0, 0</v>
      </c>
    </row>
    <row r="93" spans="1:16" x14ac:dyDescent="0.2">
      <c r="A93">
        <f t="shared" si="6"/>
        <v>91</v>
      </c>
      <c r="B93" s="1" t="s">
        <v>180</v>
      </c>
      <c r="C93">
        <v>0</v>
      </c>
      <c r="D93">
        <v>0</v>
      </c>
      <c r="E93">
        <v>2</v>
      </c>
      <c r="F93">
        <v>0</v>
      </c>
      <c r="G93">
        <v>0</v>
      </c>
      <c r="H93">
        <f>_xlfn.XLOOKUP(I93,$B$2:$B$47,$A$2:$A$47,65535)</f>
        <v>65535</v>
      </c>
      <c r="P93" t="str">
        <f t="shared" ref="P93:P104" si="12">_xlfn.CONCAT(D93,", ",E93,", ",F93,", ",G93)</f>
        <v>0, 2, 0, 0</v>
      </c>
    </row>
    <row r="94" spans="1:16" x14ac:dyDescent="0.2">
      <c r="A94">
        <f t="shared" si="6"/>
        <v>92</v>
      </c>
      <c r="B94" s="1" t="s">
        <v>181</v>
      </c>
      <c r="C94">
        <v>3</v>
      </c>
      <c r="D94">
        <v>0</v>
      </c>
      <c r="E94">
        <v>2</v>
      </c>
      <c r="F94">
        <v>0</v>
      </c>
      <c r="G94">
        <v>0</v>
      </c>
      <c r="H94">
        <f>_xlfn.XLOOKUP(I94,$B$2:$B$47,$A$2:$A$47,65535)</f>
        <v>65535</v>
      </c>
      <c r="P94" t="str">
        <f t="shared" si="12"/>
        <v>0, 2, 0, 0</v>
      </c>
    </row>
    <row r="95" spans="1:16" x14ac:dyDescent="0.2">
      <c r="A95">
        <f t="shared" si="6"/>
        <v>93</v>
      </c>
      <c r="B95" s="1" t="s">
        <v>182</v>
      </c>
      <c r="C95">
        <v>2</v>
      </c>
      <c r="D95">
        <v>0</v>
      </c>
      <c r="E95">
        <v>2</v>
      </c>
      <c r="F95">
        <v>0</v>
      </c>
      <c r="G95">
        <v>0</v>
      </c>
      <c r="H95">
        <f>_xlfn.XLOOKUP(I95,$B$2:$B$47,$A$2:$A$47,65535)</f>
        <v>65535</v>
      </c>
      <c r="P95" t="str">
        <f t="shared" si="12"/>
        <v>0, 2, 0, 0</v>
      </c>
    </row>
    <row r="96" spans="1:16" x14ac:dyDescent="0.2">
      <c r="A96">
        <f t="shared" si="6"/>
        <v>94</v>
      </c>
      <c r="B96" s="1" t="s">
        <v>191</v>
      </c>
      <c r="C96">
        <v>1</v>
      </c>
      <c r="D96">
        <v>0</v>
      </c>
      <c r="E96">
        <v>2</v>
      </c>
      <c r="F96">
        <v>0</v>
      </c>
      <c r="G96">
        <v>0</v>
      </c>
      <c r="H96">
        <f>_xlfn.XLOOKUP(I96,$B$2:$B$47,$A$2:$A$47,65535)</f>
        <v>65535</v>
      </c>
      <c r="P96" t="str">
        <f t="shared" si="12"/>
        <v>0, 2, 0, 0</v>
      </c>
    </row>
    <row r="97" spans="1:16" x14ac:dyDescent="0.2">
      <c r="A97">
        <f t="shared" si="6"/>
        <v>95</v>
      </c>
      <c r="B97" s="1" t="s">
        <v>183</v>
      </c>
      <c r="C97">
        <v>0</v>
      </c>
      <c r="D97">
        <v>0</v>
      </c>
      <c r="E97">
        <v>2</v>
      </c>
      <c r="F97">
        <v>0</v>
      </c>
      <c r="G97">
        <v>0</v>
      </c>
      <c r="H97">
        <f>_xlfn.XLOOKUP(I97,$B$2:$B$47,$A$2:$A$47,65535)</f>
        <v>65535</v>
      </c>
      <c r="P97" t="str">
        <f t="shared" si="12"/>
        <v>0, 2, 0, 0</v>
      </c>
    </row>
    <row r="98" spans="1:16" x14ac:dyDescent="0.2">
      <c r="A98">
        <f t="shared" si="6"/>
        <v>96</v>
      </c>
      <c r="B98" s="1" t="s">
        <v>184</v>
      </c>
      <c r="C98">
        <v>1</v>
      </c>
      <c r="D98">
        <v>0</v>
      </c>
      <c r="E98">
        <v>2</v>
      </c>
      <c r="F98">
        <v>0</v>
      </c>
      <c r="G98">
        <v>0</v>
      </c>
      <c r="H98">
        <f>_xlfn.XLOOKUP(I98,$B$2:$B$47,$A$2:$A$47,65535)</f>
        <v>65535</v>
      </c>
      <c r="P98" t="str">
        <f t="shared" si="12"/>
        <v>0, 2, 0, 0</v>
      </c>
    </row>
    <row r="99" spans="1:16" x14ac:dyDescent="0.2">
      <c r="A99">
        <f t="shared" si="6"/>
        <v>97</v>
      </c>
      <c r="B99" s="1" t="s">
        <v>185</v>
      </c>
      <c r="C99">
        <v>2</v>
      </c>
      <c r="D99">
        <v>2</v>
      </c>
      <c r="E99">
        <v>1</v>
      </c>
      <c r="F99">
        <v>0</v>
      </c>
      <c r="G99">
        <v>0</v>
      </c>
      <c r="H99">
        <f>_xlfn.XLOOKUP(I99,$B$2:$B$47,$A$2:$A$47,65535)</f>
        <v>65535</v>
      </c>
      <c r="P99" t="str">
        <f t="shared" si="12"/>
        <v>2, 1, 0, 0</v>
      </c>
    </row>
    <row r="100" spans="1:16" x14ac:dyDescent="0.2">
      <c r="A100">
        <f t="shared" si="6"/>
        <v>98</v>
      </c>
      <c r="B100" s="1" t="s">
        <v>186</v>
      </c>
      <c r="C100">
        <v>3</v>
      </c>
      <c r="D100">
        <v>2</v>
      </c>
      <c r="E100">
        <v>1</v>
      </c>
      <c r="F100">
        <v>0</v>
      </c>
      <c r="G100">
        <v>0</v>
      </c>
      <c r="H100">
        <f>_xlfn.XLOOKUP(I100,$B$2:$B$47,$A$2:$A$47,65535)</f>
        <v>65535</v>
      </c>
      <c r="P100" t="str">
        <f t="shared" si="12"/>
        <v>2, 1, 0, 0</v>
      </c>
    </row>
    <row r="101" spans="1:16" x14ac:dyDescent="0.2">
      <c r="A101">
        <f t="shared" si="6"/>
        <v>99</v>
      </c>
      <c r="B101" s="1" t="s">
        <v>187</v>
      </c>
      <c r="C101">
        <v>0</v>
      </c>
      <c r="D101">
        <v>3</v>
      </c>
      <c r="E101">
        <v>1</v>
      </c>
      <c r="F101">
        <v>0</v>
      </c>
      <c r="G101">
        <v>0</v>
      </c>
      <c r="H101">
        <f>_xlfn.XLOOKUP(I101,$B$2:$B$47,$A$2:$A$47,65535)</f>
        <v>65535</v>
      </c>
      <c r="P101" t="str">
        <f t="shared" si="12"/>
        <v>3, 1, 0, 0</v>
      </c>
    </row>
    <row r="102" spans="1:16" x14ac:dyDescent="0.2">
      <c r="A102">
        <f t="shared" si="6"/>
        <v>100</v>
      </c>
      <c r="B102" s="1" t="s">
        <v>188</v>
      </c>
      <c r="C102">
        <v>1</v>
      </c>
      <c r="D102">
        <v>3</v>
      </c>
      <c r="E102">
        <v>1</v>
      </c>
      <c r="F102">
        <v>0</v>
      </c>
      <c r="G102">
        <v>0</v>
      </c>
      <c r="H102">
        <f>_xlfn.XLOOKUP(I102,$B$2:$B$47,$A$2:$A$47,65535)</f>
        <v>65535</v>
      </c>
      <c r="P102" t="str">
        <f t="shared" si="12"/>
        <v>3, 1, 0, 0</v>
      </c>
    </row>
    <row r="103" spans="1:16" x14ac:dyDescent="0.2">
      <c r="A103">
        <f t="shared" si="6"/>
        <v>101</v>
      </c>
      <c r="B103" s="1" t="s">
        <v>189</v>
      </c>
      <c r="C103">
        <v>2</v>
      </c>
      <c r="D103">
        <v>3</v>
      </c>
      <c r="E103">
        <v>0</v>
      </c>
      <c r="F103">
        <v>0</v>
      </c>
      <c r="G103">
        <v>0</v>
      </c>
      <c r="H103">
        <f>_xlfn.XLOOKUP(I103,$B$2:$B$47,$A$2:$A$47,65535)</f>
        <v>65535</v>
      </c>
      <c r="P103" t="str">
        <f t="shared" si="12"/>
        <v>3, 0, 0, 0</v>
      </c>
    </row>
    <row r="104" spans="1:16" x14ac:dyDescent="0.2">
      <c r="A104">
        <f t="shared" si="6"/>
        <v>102</v>
      </c>
      <c r="B104" s="1" t="s">
        <v>190</v>
      </c>
      <c r="C104">
        <v>3</v>
      </c>
      <c r="D104">
        <v>3</v>
      </c>
      <c r="E104">
        <v>0</v>
      </c>
      <c r="F104">
        <v>0</v>
      </c>
      <c r="G104">
        <v>0</v>
      </c>
      <c r="H104">
        <f>_xlfn.XLOOKUP(I104,$B$2:$B$47,$A$2:$A$47,65535)</f>
        <v>65535</v>
      </c>
      <c r="P104" t="str">
        <f t="shared" si="12"/>
        <v>3, 0, 0, 0</v>
      </c>
    </row>
    <row r="105" spans="1:16" ht="60" customHeight="1" x14ac:dyDescent="0.2">
      <c r="A105">
        <f t="shared" si="6"/>
        <v>103</v>
      </c>
      <c r="B105" s="1" t="s">
        <v>204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f>_xlfn.XLOOKUP(I105,$B$2:$B$47,$A$2:$A$47,65535)</f>
        <v>65535</v>
      </c>
      <c r="P105" t="str">
        <f>_xlfn.CONCAT(D105,", ",E105,", ",F105,", ",G105)</f>
        <v>0, 0, 0, 0</v>
      </c>
    </row>
    <row r="106" spans="1:16" ht="17" customHeight="1" x14ac:dyDescent="0.2">
      <c r="A106">
        <f t="shared" si="6"/>
        <v>104</v>
      </c>
      <c r="B106" s="1" t="s">
        <v>192</v>
      </c>
      <c r="C106">
        <v>0</v>
      </c>
      <c r="D106">
        <v>0</v>
      </c>
      <c r="E106">
        <v>-2</v>
      </c>
      <c r="F106">
        <v>0</v>
      </c>
      <c r="G106">
        <v>0</v>
      </c>
      <c r="H106">
        <f>_xlfn.XLOOKUP(I106,$B$2:$B$47,$A$2:$A$47,65535)</f>
        <v>65535</v>
      </c>
      <c r="P106" t="str">
        <f t="shared" ref="P106:P117" si="13">_xlfn.CONCAT(D106,", ",E106,", ",F106,", ",G106)</f>
        <v>0, -2, 0, 0</v>
      </c>
    </row>
    <row r="107" spans="1:16" x14ac:dyDescent="0.2">
      <c r="A107">
        <f t="shared" si="6"/>
        <v>105</v>
      </c>
      <c r="B107" s="1" t="s">
        <v>193</v>
      </c>
      <c r="C107">
        <v>1</v>
      </c>
      <c r="D107">
        <v>0</v>
      </c>
      <c r="E107">
        <v>-2</v>
      </c>
      <c r="F107">
        <v>0</v>
      </c>
      <c r="G107">
        <v>0</v>
      </c>
      <c r="H107">
        <f>_xlfn.XLOOKUP(I107,$B$2:$B$47,$A$2:$A$47,65535)</f>
        <v>65535</v>
      </c>
      <c r="P107" t="str">
        <f t="shared" si="13"/>
        <v>0, -2, 0, 0</v>
      </c>
    </row>
    <row r="108" spans="1:16" x14ac:dyDescent="0.2">
      <c r="A108">
        <f t="shared" si="6"/>
        <v>106</v>
      </c>
      <c r="B108" s="1" t="s">
        <v>194</v>
      </c>
      <c r="C108">
        <v>2</v>
      </c>
      <c r="D108">
        <v>0</v>
      </c>
      <c r="E108">
        <v>-2</v>
      </c>
      <c r="F108">
        <v>0</v>
      </c>
      <c r="G108">
        <v>0</v>
      </c>
      <c r="H108">
        <f>_xlfn.XLOOKUP(I108,$B$2:$B$47,$A$2:$A$47,65535)</f>
        <v>65535</v>
      </c>
      <c r="P108" t="str">
        <f t="shared" si="13"/>
        <v>0, -2, 0, 0</v>
      </c>
    </row>
    <row r="109" spans="1:16" x14ac:dyDescent="0.2">
      <c r="A109">
        <f t="shared" si="6"/>
        <v>107</v>
      </c>
      <c r="B109" s="1" t="s">
        <v>195</v>
      </c>
      <c r="C109">
        <v>3</v>
      </c>
      <c r="D109">
        <v>0</v>
      </c>
      <c r="E109">
        <v>-2</v>
      </c>
      <c r="F109">
        <v>0</v>
      </c>
      <c r="G109">
        <v>0</v>
      </c>
      <c r="H109">
        <f>_xlfn.XLOOKUP(I109,$B$2:$B$47,$A$2:$A$47,65535)</f>
        <v>65535</v>
      </c>
      <c r="P109" t="str">
        <f t="shared" si="13"/>
        <v>0, -2, 0, 0</v>
      </c>
    </row>
    <row r="110" spans="1:16" x14ac:dyDescent="0.2">
      <c r="A110">
        <f t="shared" si="6"/>
        <v>108</v>
      </c>
      <c r="B110" s="1" t="s">
        <v>196</v>
      </c>
      <c r="C110">
        <v>0</v>
      </c>
      <c r="D110">
        <v>0</v>
      </c>
      <c r="E110">
        <v>-2</v>
      </c>
      <c r="F110">
        <v>0</v>
      </c>
      <c r="G110">
        <v>0</v>
      </c>
      <c r="H110">
        <f>_xlfn.XLOOKUP(I110,$B$2:$B$47,$A$2:$A$47,65535)</f>
        <v>65535</v>
      </c>
      <c r="P110" t="str">
        <f t="shared" si="13"/>
        <v>0, -2, 0, 0</v>
      </c>
    </row>
    <row r="111" spans="1:16" x14ac:dyDescent="0.2">
      <c r="A111">
        <f t="shared" si="6"/>
        <v>109</v>
      </c>
      <c r="B111" s="1" t="s">
        <v>197</v>
      </c>
      <c r="C111">
        <v>1</v>
      </c>
      <c r="D111">
        <v>0</v>
      </c>
      <c r="E111">
        <v>-2</v>
      </c>
      <c r="F111">
        <v>0</v>
      </c>
      <c r="G111">
        <v>0</v>
      </c>
      <c r="H111">
        <f>_xlfn.XLOOKUP(I111,$B$2:$B$47,$A$2:$A$47,65535)</f>
        <v>65535</v>
      </c>
      <c r="P111" t="str">
        <f t="shared" si="13"/>
        <v>0, -2, 0, 0</v>
      </c>
    </row>
    <row r="112" spans="1:16" x14ac:dyDescent="0.2">
      <c r="A112">
        <f t="shared" si="6"/>
        <v>110</v>
      </c>
      <c r="B112" s="1" t="s">
        <v>198</v>
      </c>
      <c r="C112">
        <v>2</v>
      </c>
      <c r="D112">
        <v>2</v>
      </c>
      <c r="E112">
        <v>-1</v>
      </c>
      <c r="F112">
        <v>0</v>
      </c>
      <c r="G112">
        <v>0</v>
      </c>
      <c r="H112">
        <f>_xlfn.XLOOKUP(I112,$B$2:$B$47,$A$2:$A$47,65535)</f>
        <v>65535</v>
      </c>
      <c r="P112" t="str">
        <f t="shared" si="13"/>
        <v>2, -1, 0, 0</v>
      </c>
    </row>
    <row r="113" spans="1:16" x14ac:dyDescent="0.2">
      <c r="A113">
        <f t="shared" si="6"/>
        <v>111</v>
      </c>
      <c r="B113" s="1" t="s">
        <v>199</v>
      </c>
      <c r="C113">
        <v>3</v>
      </c>
      <c r="D113">
        <v>2</v>
      </c>
      <c r="E113">
        <v>-1</v>
      </c>
      <c r="F113">
        <v>0</v>
      </c>
      <c r="G113">
        <v>0</v>
      </c>
      <c r="H113">
        <f>_xlfn.XLOOKUP(I113,$B$2:$B$47,$A$2:$A$47,65535)</f>
        <v>65535</v>
      </c>
      <c r="P113" t="str">
        <f t="shared" si="13"/>
        <v>2, -1, 0, 0</v>
      </c>
    </row>
    <row r="114" spans="1:16" x14ac:dyDescent="0.2">
      <c r="A114">
        <f t="shared" si="6"/>
        <v>112</v>
      </c>
      <c r="B114" s="1" t="s">
        <v>200</v>
      </c>
      <c r="C114">
        <v>0</v>
      </c>
      <c r="D114">
        <v>3</v>
      </c>
      <c r="E114">
        <v>-1</v>
      </c>
      <c r="F114">
        <v>0</v>
      </c>
      <c r="G114">
        <v>0</v>
      </c>
      <c r="H114">
        <f>_xlfn.XLOOKUP(I114,$B$2:$B$47,$A$2:$A$47,65535)</f>
        <v>65535</v>
      </c>
      <c r="P114" t="str">
        <f t="shared" si="13"/>
        <v>3, -1, 0, 0</v>
      </c>
    </row>
    <row r="115" spans="1:16" x14ac:dyDescent="0.2">
      <c r="A115">
        <f t="shared" si="6"/>
        <v>113</v>
      </c>
      <c r="B115" s="1" t="s">
        <v>201</v>
      </c>
      <c r="C115">
        <v>1</v>
      </c>
      <c r="D115">
        <v>3</v>
      </c>
      <c r="E115">
        <v>-1</v>
      </c>
      <c r="F115">
        <v>0</v>
      </c>
      <c r="G115">
        <v>0</v>
      </c>
      <c r="H115">
        <f>_xlfn.XLOOKUP(I115,$B$2:$B$47,$A$2:$A$47,65535)</f>
        <v>65535</v>
      </c>
      <c r="P115" t="str">
        <f t="shared" si="13"/>
        <v>3, -1, 0, 0</v>
      </c>
    </row>
    <row r="116" spans="1:16" x14ac:dyDescent="0.2">
      <c r="A116">
        <f t="shared" si="6"/>
        <v>114</v>
      </c>
      <c r="B116" s="1" t="s">
        <v>202</v>
      </c>
      <c r="C116">
        <v>2</v>
      </c>
      <c r="D116">
        <v>3</v>
      </c>
      <c r="E116">
        <v>0</v>
      </c>
      <c r="F116">
        <v>0</v>
      </c>
      <c r="G116">
        <v>0</v>
      </c>
      <c r="H116">
        <f>_xlfn.XLOOKUP(I116,$B$2:$B$47,$A$2:$A$47,65535)</f>
        <v>65535</v>
      </c>
      <c r="P116" t="str">
        <f t="shared" si="13"/>
        <v>3, 0, 0, 0</v>
      </c>
    </row>
    <row r="117" spans="1:16" x14ac:dyDescent="0.2">
      <c r="A117">
        <f t="shared" si="6"/>
        <v>115</v>
      </c>
      <c r="B117" s="1" t="s">
        <v>203</v>
      </c>
      <c r="C117">
        <v>3</v>
      </c>
      <c r="D117">
        <v>3</v>
      </c>
      <c r="E117">
        <v>0</v>
      </c>
      <c r="F117">
        <v>0</v>
      </c>
      <c r="G117">
        <v>0</v>
      </c>
      <c r="H117">
        <f>_xlfn.XLOOKUP(I117,$B$2:$B$47,$A$2:$A$47,65535)</f>
        <v>65535</v>
      </c>
      <c r="P117" t="str">
        <f t="shared" si="13"/>
        <v>3, 0, 0, 0</v>
      </c>
    </row>
    <row r="118" spans="1:16" ht="60" customHeight="1" x14ac:dyDescent="0.2">
      <c r="A118">
        <f t="shared" si="6"/>
        <v>116</v>
      </c>
      <c r="B118" s="1" t="s">
        <v>205</v>
      </c>
      <c r="C118">
        <v>1</v>
      </c>
      <c r="D118">
        <v>4</v>
      </c>
      <c r="E118">
        <v>0</v>
      </c>
      <c r="F118">
        <v>0</v>
      </c>
      <c r="G118">
        <v>0</v>
      </c>
      <c r="H118">
        <f>_xlfn.XLOOKUP(I118,$B$2:$B$47,$A$2:$A$47,65535)</f>
        <v>65535</v>
      </c>
      <c r="P118" t="str">
        <f>_xlfn.CONCAT(D118,", ",E118,", ",F118,", ",G118)</f>
        <v>4, 0, 0, 0</v>
      </c>
    </row>
    <row r="119" spans="1:16" ht="16" customHeight="1" x14ac:dyDescent="0.2">
      <c r="A119">
        <f t="shared" si="6"/>
        <v>117</v>
      </c>
      <c r="B119" s="1" t="s">
        <v>206</v>
      </c>
      <c r="C119">
        <v>2</v>
      </c>
      <c r="D119">
        <v>4</v>
      </c>
      <c r="E119">
        <v>0</v>
      </c>
      <c r="F119">
        <v>0</v>
      </c>
      <c r="G119">
        <v>0</v>
      </c>
      <c r="H119">
        <f>_xlfn.XLOOKUP(I119,$B$2:$B$47,$A$2:$A$47,65535)</f>
        <v>65535</v>
      </c>
      <c r="P119" t="str">
        <f>_xlfn.CONCAT(D119,", ",E119,", ",F119,", ",G119)</f>
        <v>4, 0, 0, 0</v>
      </c>
    </row>
    <row r="120" spans="1:16" ht="16" customHeight="1" x14ac:dyDescent="0.2">
      <c r="A120">
        <f t="shared" si="6"/>
        <v>118</v>
      </c>
      <c r="B120" s="1" t="s">
        <v>207</v>
      </c>
      <c r="C120">
        <v>3</v>
      </c>
      <c r="D120">
        <v>4</v>
      </c>
      <c r="E120">
        <v>0</v>
      </c>
      <c r="F120">
        <v>0</v>
      </c>
      <c r="G120">
        <v>0</v>
      </c>
      <c r="H120">
        <f>_xlfn.XLOOKUP(I120,$B$2:$B$47,$A$2:$A$47,65535)</f>
        <v>65535</v>
      </c>
      <c r="P120" t="str">
        <f>_xlfn.CONCAT(D120,", ",E120,", ",F120,", ",G120)</f>
        <v>4, 0, 0, 0</v>
      </c>
    </row>
    <row r="121" spans="1:16" ht="16" customHeight="1" x14ac:dyDescent="0.2">
      <c r="A121">
        <f t="shared" si="6"/>
        <v>119</v>
      </c>
      <c r="B121" s="1" t="s">
        <v>208</v>
      </c>
      <c r="C121">
        <v>1</v>
      </c>
      <c r="D121">
        <v>4</v>
      </c>
      <c r="E121">
        <v>0</v>
      </c>
      <c r="F121">
        <v>0</v>
      </c>
      <c r="G121">
        <v>0</v>
      </c>
      <c r="H121">
        <f>_xlfn.XLOOKUP(I121,$B$2:$B$47,$A$2:$A$47,65535)</f>
        <v>65535</v>
      </c>
      <c r="P121" t="str">
        <f>_xlfn.CONCAT(D121,", ",E121,", ",F121,", ",G121)</f>
        <v>4, 0, 0, 0</v>
      </c>
    </row>
    <row r="122" spans="1:16" ht="16" customHeight="1" x14ac:dyDescent="0.2">
      <c r="A122">
        <f t="shared" si="6"/>
        <v>120</v>
      </c>
      <c r="B122" s="1" t="s">
        <v>209</v>
      </c>
      <c r="C122">
        <v>2</v>
      </c>
      <c r="D122">
        <v>4</v>
      </c>
      <c r="E122">
        <v>0</v>
      </c>
      <c r="F122">
        <v>0</v>
      </c>
      <c r="G122">
        <v>0</v>
      </c>
      <c r="H122">
        <f>_xlfn.XLOOKUP(I122,$B$2:$B$47,$A$2:$A$47,65535)</f>
        <v>65535</v>
      </c>
      <c r="P122" t="str">
        <f>_xlfn.CONCAT(D122,", ",E122,", ",F122,", ",G122)</f>
        <v>4, 0, 0, 0</v>
      </c>
    </row>
    <row r="123" spans="1:16" ht="16" customHeight="1" x14ac:dyDescent="0.2">
      <c r="A123">
        <f t="shared" si="6"/>
        <v>121</v>
      </c>
      <c r="B123" s="1" t="s">
        <v>210</v>
      </c>
      <c r="C123">
        <v>3</v>
      </c>
      <c r="D123">
        <v>-1</v>
      </c>
      <c r="E123">
        <v>0</v>
      </c>
      <c r="F123">
        <v>0</v>
      </c>
      <c r="G123">
        <v>0</v>
      </c>
      <c r="H123">
        <f>_xlfn.XLOOKUP(I123,$B$2:$B$47,$A$2:$A$47,65535)</f>
        <v>65535</v>
      </c>
      <c r="P123" t="str">
        <f>_xlfn.CONCAT(D123,", ",E123,", ",F123,", ",G123)</f>
        <v>-1, 0, 0, 0</v>
      </c>
    </row>
    <row r="124" spans="1:16" ht="16" customHeight="1" x14ac:dyDescent="0.2">
      <c r="A124">
        <f t="shared" si="6"/>
        <v>122</v>
      </c>
      <c r="B124" s="1" t="s">
        <v>211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f>_xlfn.XLOOKUP(I124,$B$2:$B$47,$A$2:$A$47,65535)</f>
        <v>65535</v>
      </c>
      <c r="P124" t="str">
        <f>_xlfn.CONCAT(D124,", ",E124,", ",F124,", ",G124)</f>
        <v>1, 0, 0, 0</v>
      </c>
    </row>
    <row r="125" spans="1:16" ht="39" customHeight="1" x14ac:dyDescent="0.2">
      <c r="A125">
        <f t="shared" si="6"/>
        <v>123</v>
      </c>
      <c r="B125" s="1" t="s">
        <v>5</v>
      </c>
      <c r="C125">
        <v>7</v>
      </c>
      <c r="D125">
        <v>15</v>
      </c>
      <c r="E125">
        <v>-1</v>
      </c>
      <c r="F125">
        <v>0</v>
      </c>
      <c r="G125">
        <v>0</v>
      </c>
      <c r="H125">
        <f>_xlfn.XLOOKUP(I125,$B$2:$B$47,$A$2:$A$47,65535)</f>
        <v>65535</v>
      </c>
      <c r="J125">
        <f>C125-C156</f>
        <v>7</v>
      </c>
      <c r="K125">
        <f>D125-D156</f>
        <v>15</v>
      </c>
      <c r="L125">
        <f>E125+E156</f>
        <v>-1</v>
      </c>
      <c r="M125">
        <f>F125+F156</f>
        <v>0</v>
      </c>
      <c r="N125">
        <f>G125+G156</f>
        <v>0</v>
      </c>
      <c r="P125" t="str">
        <f t="shared" si="0"/>
        <v>15, -1, 0, 0</v>
      </c>
    </row>
    <row r="127" spans="1:16" x14ac:dyDescent="0.2">
      <c r="C127" t="str">
        <f>_xlfn.CONCAT("uint8_t StanceImgIdx[] = {",_xlfn.TEXTJOIN(", ",FALSE,C$2:C125),"};")</f>
        <v>uint8_t StanceImgIdx[] = {0, 1, 1, 2, 2, 2, 2, 2, 2, 2, 2, 2, 2, 1, 2, 2, 2, 2, 2, 2, 1, 3, 3, 4, 4, 3, 3, 4, 4, 2, 2, 2, 2, 2, 2, 2, 1, 1, 1, 2, 2, 2, 2, 2, 1, 40, 41, 41, 42, 42, 42, 42, 42, 42, 42, 42, 42, 42, 41, 42, 42, 42, 42, 42, 42, 41, 43, 43, 44, 44, 43, 43, 44, 44, 42, 42, 42, 42, 42, 42, 42, 41, 41, 41, 42, 42, 42, 42, 42, 41, 0, 0, 3, 2, 1, 0, 1, 2, 3, 0, 1, 2, 3, 0, 0, 1, 2, 3, 0, 1, 2, 3, 0, 1, 2, 3, 1, 2, 3, 1, 2, 3, 0, 7};</v>
      </c>
    </row>
    <row r="128" spans="1:16" x14ac:dyDescent="0.2">
      <c r="C128" t="str">
        <f>_xlfn.CONCAT("uint16_t SubsititueStance[] = {",_xlfn.TEXTJOIN(", ",FALSE,H$2:H125),"};")</f>
        <v>uint16_t SubsititueStance[] = {65535,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65535, 65535};</v>
      </c>
    </row>
    <row r="129" spans="3:3" x14ac:dyDescent="0.2">
      <c r="C129" t="str">
        <f>_xlfn.CONCAT("int8_t StanceDetails = {",_xlfn.TEXTJOIN(" , ",FALSE,P$2:P125),"};")</f>
        <v>int8_t StanceDetails = {0, 0, 0, 0 , 0, -2, -1, -1 , 0, -2, -1, 0 , 0, -2, -1, -1 , 0, -2, -1, 0 , -4, 0, 0, 0 , -2, 0, 0, 0 , -1, 0, 0, 0 , 0, 0, 0, 0 , 1, 0, 0, 0 , 2, 0, 0, 0 , 4, 0, 0, 0 , 0, 0, 0, 0 , -4, -1, 0, 0 , -2, -1, -1, 0 , -1, -1, 0, 0 , 0, -1, -1, -1 , 1, -1, 0, 0 , 2, -1, -1, 0 , 4, -1, 0, 0 , 0, -1, -1, -1 , -2, 0, 0, 0 , -2, 0, 0, 0 , -2, 0, 0, 0 , -2, 0, 0, 0 , 2, 0, 0, 0 , 2, 0, 0, 0 , 2, 0, 0, 0 , 2, 0, 0, 0 , 0, -2, -2, 0 , 0, -2, 0, -1 , 2, -1, -1, 0 , 2, -1, 0, -1 , 3, 0, 0, 0 , 3, -1, -1, 0 , 3, 0, 0, 0 , 3, -1, 0, 0 , 0, -2, -1, 0 , 0, -2, 0, -1 , 2, -1, -1, 0 , 2, -1, 0, -1 , 3, 0, 0, 0 , 3, -1, -1, 0 , 3, 0, 0, 0 , 3, -1, 0, 0 , 0, 0, 0, 0 , 0, 2, 1, 1 , 0, 2, 1, 0 , 0, 2, 1, 1 , 0, 2, 1, 0 , -4, 0, 0, 0 , -2, 0, 0, 0 , -1, 0, 0, 0 , 0, 0, 0, 0 , 1, 0, 0, 0 , 2, 0, 0, 0 , 4, 0, 0, 0 , 0, 0, 0, 0 , -4, 1, 0, 0 , -2, 1, 1, 0 , -1, 1, 0, 0 , 0, 1, 1, 1 , 1, 1, 0, 0 , 2, 1, 1, 0 , 4, 1, 0, 0 , 0, 1, 1, 1 , -2, 0, 0, 0 , -2, 0, 0, 0 , -2, 0, 0, 0 , -2, 0, 0, 0 , 2, 0, 0, 0 , 2, 0, 0, 0 , 2, 0, 0, 0 , 2, 0, 0, 0 , 0, 2, 1, 0 , 0, 2, 0, 1 , 2, 1, 1, 0 , 2, 1, 0, 1 , 3, 0, 0, 0 , 3, 1, 1, 0 , 3, 0, 0, 0 , 3, 1, 0, 0 , 0, 2, 1, 0 , 0, 2, 0, 1 , 2, 1, 1, 0 , 2, 1, 0, 1 , 3, 0, 0, 0 , 3, 1, 1, 0 , 3, 0, 0, 0 , 3, 1, 0, 0 , 0, 0, 0, 0 , 0, 2, 0, 0 , 0, 2, 0, 0 , 0, 2, 0, 0 , 0, 2, 0, 0 , 0, 2, 0, 0 , 0, 2, 0, 0 , 2, 1, 0, 0 , 2, 1, 0, 0 , 3, 1, 0, 0 , 3, 1, 0, 0 , 3, 0, 0, 0 , 3, 0, 0, 0 , 0, 0, 0, 0 , 0, -2, 0, 0 , 0, -2, 0, 0 , 0, -2, 0, 0 , 0, -2, 0, 0 , 0, -2, 0, 0 , 0, -2, 0, 0 , 2, -1, 0, 0 , 2, -1, 0, 0 , 3, -1, 0, 0 , 3, -1, 0, 0 , 3, 0, 0, 0 , 3, 0, 0, 0 , 4, 0, 0, 0 , 4, 0, 0, 0 , 4, 0, 0, 0 , 4, 0, 0, 0 , 4, 0, 0, 0 , -1, 0, 0, 0 , 1, 0, 0, 0 , 15, -1, 0, 0};</v>
      </c>
    </row>
    <row r="145" spans="15:17" x14ac:dyDescent="0.2">
      <c r="O145">
        <v>2</v>
      </c>
      <c r="P145">
        <v>1</v>
      </c>
      <c r="Q145">
        <v>1</v>
      </c>
    </row>
    <row r="146" spans="15:17" x14ac:dyDescent="0.2">
      <c r="O146">
        <v>2</v>
      </c>
      <c r="P146">
        <v>1</v>
      </c>
      <c r="Q146">
        <v>0</v>
      </c>
    </row>
    <row r="147" spans="15:17" x14ac:dyDescent="0.2">
      <c r="O147">
        <v>2</v>
      </c>
      <c r="P147">
        <v>1</v>
      </c>
      <c r="Q147">
        <v>1</v>
      </c>
    </row>
    <row r="148" spans="15:17" x14ac:dyDescent="0.2">
      <c r="O148">
        <v>2</v>
      </c>
      <c r="P148">
        <v>1</v>
      </c>
      <c r="Q148">
        <v>0</v>
      </c>
    </row>
    <row r="149" spans="15:17" x14ac:dyDescent="0.2">
      <c r="O149">
        <v>2</v>
      </c>
      <c r="P149">
        <v>2</v>
      </c>
      <c r="Q149">
        <v>0</v>
      </c>
    </row>
    <row r="150" spans="15:17" x14ac:dyDescent="0.2">
      <c r="O150">
        <v>2</v>
      </c>
      <c r="P150">
        <v>0</v>
      </c>
      <c r="Q150" s="12">
        <v>1</v>
      </c>
    </row>
    <row r="151" spans="15:17" x14ac:dyDescent="0.2">
      <c r="O151">
        <v>1</v>
      </c>
      <c r="P151" s="12">
        <v>1</v>
      </c>
      <c r="Q151">
        <v>0</v>
      </c>
    </row>
    <row r="152" spans="15:17" x14ac:dyDescent="0.2">
      <c r="O152">
        <v>1</v>
      </c>
      <c r="P152">
        <v>0</v>
      </c>
      <c r="Q152" s="12">
        <v>1</v>
      </c>
    </row>
    <row r="153" spans="15:17" x14ac:dyDescent="0.2">
      <c r="O153">
        <v>0</v>
      </c>
      <c r="P153">
        <v>0</v>
      </c>
      <c r="Q153">
        <v>0</v>
      </c>
    </row>
    <row r="154" spans="15:17" x14ac:dyDescent="0.2">
      <c r="O154">
        <v>1</v>
      </c>
      <c r="P154" s="12">
        <v>1</v>
      </c>
      <c r="Q154">
        <v>0</v>
      </c>
    </row>
    <row r="155" spans="15:17" x14ac:dyDescent="0.2">
      <c r="O155">
        <v>0</v>
      </c>
      <c r="P155">
        <v>0</v>
      </c>
      <c r="Q155">
        <v>0</v>
      </c>
    </row>
    <row r="156" spans="15:17" x14ac:dyDescent="0.2">
      <c r="O156">
        <v>1</v>
      </c>
      <c r="P156">
        <v>0</v>
      </c>
      <c r="Q156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2FE2-C042-3D4D-8CB4-4364F90685D7}">
  <sheetPr codeName="Sheet2"/>
  <dimension ref="A1:AV114"/>
  <sheetViews>
    <sheetView topLeftCell="A67" workbookViewId="0">
      <selection activeCell="AE74" sqref="AE74"/>
    </sheetView>
  </sheetViews>
  <sheetFormatPr baseColWidth="10" defaultRowHeight="16" x14ac:dyDescent="0.2"/>
  <cols>
    <col min="15" max="15" width="7.5" customWidth="1"/>
    <col min="16" max="29" width="5.5" customWidth="1"/>
    <col min="31" max="46" width="5.5" customWidth="1"/>
  </cols>
  <sheetData>
    <row r="1" spans="1:29" x14ac:dyDescent="0.2">
      <c r="B1" t="s">
        <v>19</v>
      </c>
      <c r="C1" t="s">
        <v>20</v>
      </c>
      <c r="D1" t="s">
        <v>21</v>
      </c>
      <c r="F1" t="s">
        <v>19</v>
      </c>
      <c r="G1" t="s">
        <v>20</v>
      </c>
      <c r="H1" t="s">
        <v>21</v>
      </c>
    </row>
    <row r="2" spans="1:29" x14ac:dyDescent="0.2">
      <c r="A2">
        <v>0</v>
      </c>
      <c r="B2">
        <v>1</v>
      </c>
      <c r="C2" s="4">
        <v>44</v>
      </c>
      <c r="D2" s="4">
        <v>64</v>
      </c>
      <c r="F2">
        <f t="shared" ref="F2:F5" si="0">(MOD(B2,256)*256) + INT(B2/256)</f>
        <v>256</v>
      </c>
      <c r="G2">
        <f t="shared" ref="G2:G5" si="1">(MOD(C2,256)*256) + INT(C2/256)</f>
        <v>11264</v>
      </c>
      <c r="H2">
        <f t="shared" ref="H2:H5" si="2">(MOD(D2,256)*256) + INT(D2/256)</f>
        <v>16384</v>
      </c>
      <c r="K2" t="str">
        <f>_xlfn.CONCAT(F2, ", ",G2,", ",H2,", // Port ",A2)</f>
        <v>256, 11264, 16384, // Port 0</v>
      </c>
    </row>
    <row r="3" spans="1:29" x14ac:dyDescent="0.2">
      <c r="A3">
        <v>1</v>
      </c>
      <c r="B3">
        <v>1</v>
      </c>
      <c r="C3" s="4">
        <v>0</v>
      </c>
      <c r="D3" s="4">
        <v>136</v>
      </c>
      <c r="F3">
        <f t="shared" si="0"/>
        <v>256</v>
      </c>
      <c r="G3">
        <f t="shared" si="1"/>
        <v>0</v>
      </c>
      <c r="H3">
        <f t="shared" si="2"/>
        <v>34816</v>
      </c>
      <c r="K3" t="str">
        <f t="shared" ref="K3:K14" si="3">_xlfn.CONCAT(F3, ", ",G3,", ",H3,", // Port ",A3)</f>
        <v>256, 0, 34816, // Port 1</v>
      </c>
    </row>
    <row r="4" spans="1:29" x14ac:dyDescent="0.2">
      <c r="A4">
        <v>2</v>
      </c>
      <c r="B4">
        <v>1</v>
      </c>
      <c r="C4" s="4">
        <v>0</v>
      </c>
      <c r="D4" s="4">
        <v>208</v>
      </c>
      <c r="F4">
        <f t="shared" si="0"/>
        <v>256</v>
      </c>
      <c r="G4">
        <f t="shared" si="1"/>
        <v>0</v>
      </c>
      <c r="H4">
        <f t="shared" si="2"/>
        <v>53248</v>
      </c>
      <c r="K4" t="str">
        <f t="shared" si="3"/>
        <v>256, 0, 53248, // Port 2</v>
      </c>
    </row>
    <row r="5" spans="1:29" x14ac:dyDescent="0.2">
      <c r="A5">
        <v>3</v>
      </c>
      <c r="B5">
        <v>0</v>
      </c>
      <c r="C5" s="4">
        <v>88</v>
      </c>
      <c r="D5" s="4">
        <v>180</v>
      </c>
      <c r="F5">
        <f t="shared" si="0"/>
        <v>0</v>
      </c>
      <c r="G5">
        <f t="shared" si="1"/>
        <v>22528</v>
      </c>
      <c r="H5">
        <f t="shared" si="2"/>
        <v>46080</v>
      </c>
      <c r="K5" t="str">
        <f t="shared" si="3"/>
        <v>0, 22528, 46080, // Port 3</v>
      </c>
    </row>
    <row r="6" spans="1:29" x14ac:dyDescent="0.2">
      <c r="A6">
        <v>4</v>
      </c>
      <c r="B6">
        <v>1</v>
      </c>
      <c r="C6" s="4">
        <v>28</v>
      </c>
      <c r="D6" s="4">
        <v>308</v>
      </c>
      <c r="F6">
        <f t="shared" ref="F6:F14" si="4">(MOD(B6,256)*256) + INT(B6/256)</f>
        <v>256</v>
      </c>
      <c r="G6">
        <f t="shared" ref="G6:G14" si="5">(MOD(C6,256)*256) + INT(C6/256)</f>
        <v>7168</v>
      </c>
      <c r="H6">
        <f t="shared" ref="H6:H9" si="6">(MOD(D6,256)*256) + INT(D6/256)</f>
        <v>13313</v>
      </c>
      <c r="K6" t="str">
        <f t="shared" si="3"/>
        <v>256, 7168, 13313, // Port 4</v>
      </c>
    </row>
    <row r="7" spans="1:29" x14ac:dyDescent="0.2">
      <c r="A7">
        <v>5</v>
      </c>
      <c r="B7">
        <v>0</v>
      </c>
      <c r="C7" s="4">
        <v>52</v>
      </c>
      <c r="D7" s="4">
        <v>236</v>
      </c>
      <c r="F7">
        <f t="shared" si="4"/>
        <v>0</v>
      </c>
      <c r="G7">
        <f t="shared" si="5"/>
        <v>13312</v>
      </c>
      <c r="H7">
        <f t="shared" si="6"/>
        <v>60416</v>
      </c>
      <c r="K7" t="str">
        <f t="shared" si="3"/>
        <v>0, 13312, 60416, // Port 5</v>
      </c>
    </row>
    <row r="8" spans="1:29" x14ac:dyDescent="0.2">
      <c r="A8">
        <v>6</v>
      </c>
      <c r="B8">
        <v>0</v>
      </c>
      <c r="C8" s="4">
        <v>116</v>
      </c>
      <c r="D8" s="4">
        <v>308</v>
      </c>
      <c r="F8">
        <f t="shared" si="4"/>
        <v>0</v>
      </c>
      <c r="G8">
        <f t="shared" si="5"/>
        <v>29696</v>
      </c>
      <c r="H8">
        <f t="shared" si="6"/>
        <v>13313</v>
      </c>
      <c r="K8" t="str">
        <f t="shared" si="3"/>
        <v>0, 29696, 13313, // Port 6</v>
      </c>
    </row>
    <row r="9" spans="1:29" x14ac:dyDescent="0.2">
      <c r="A9">
        <v>7</v>
      </c>
      <c r="B9">
        <v>0</v>
      </c>
      <c r="C9" s="4">
        <v>184</v>
      </c>
      <c r="D9" s="4">
        <v>244</v>
      </c>
      <c r="F9">
        <f t="shared" si="4"/>
        <v>0</v>
      </c>
      <c r="G9">
        <f t="shared" si="5"/>
        <v>47104</v>
      </c>
      <c r="H9">
        <f t="shared" si="6"/>
        <v>62464</v>
      </c>
      <c r="K9" t="str">
        <f t="shared" si="3"/>
        <v>0, 47104, 62464, // Port 7</v>
      </c>
    </row>
    <row r="10" spans="1:29" x14ac:dyDescent="0.2">
      <c r="A10">
        <v>8</v>
      </c>
      <c r="B10">
        <v>0</v>
      </c>
      <c r="C10" s="4">
        <v>256</v>
      </c>
      <c r="D10" s="4">
        <v>308</v>
      </c>
      <c r="F10">
        <f t="shared" si="4"/>
        <v>0</v>
      </c>
      <c r="G10">
        <f t="shared" si="5"/>
        <v>1</v>
      </c>
      <c r="H10">
        <f>(MOD(D10,256)*256) + INT(D10/256)</f>
        <v>13313</v>
      </c>
      <c r="K10" t="str">
        <f t="shared" si="3"/>
        <v>0, 1, 13313, // Port 8</v>
      </c>
    </row>
    <row r="11" spans="1:29" x14ac:dyDescent="0.2">
      <c r="A11">
        <v>9</v>
      </c>
      <c r="B11">
        <v>0</v>
      </c>
      <c r="C11" s="4">
        <v>256</v>
      </c>
      <c r="D11" s="4">
        <v>168</v>
      </c>
      <c r="F11">
        <f t="shared" si="4"/>
        <v>0</v>
      </c>
      <c r="G11">
        <f t="shared" si="5"/>
        <v>1</v>
      </c>
      <c r="H11">
        <f t="shared" ref="H11:H14" si="7">(MOD(D11,256)*256) + INT(D11/256)</f>
        <v>43008</v>
      </c>
      <c r="K11" t="str">
        <f t="shared" si="3"/>
        <v>0, 1, 43008, // Port 9</v>
      </c>
    </row>
    <row r="12" spans="1:29" x14ac:dyDescent="0.2">
      <c r="A12">
        <v>10</v>
      </c>
      <c r="B12">
        <v>0</v>
      </c>
      <c r="C12" s="4">
        <v>256</v>
      </c>
      <c r="D12" s="4">
        <v>96</v>
      </c>
      <c r="F12">
        <f t="shared" si="4"/>
        <v>0</v>
      </c>
      <c r="G12">
        <f t="shared" si="5"/>
        <v>1</v>
      </c>
      <c r="H12">
        <f t="shared" si="7"/>
        <v>24576</v>
      </c>
      <c r="K12" t="str">
        <f t="shared" si="3"/>
        <v>0, 1, 24576, // Port 10</v>
      </c>
    </row>
    <row r="13" spans="1:29" x14ac:dyDescent="0.2">
      <c r="A13">
        <v>11</v>
      </c>
      <c r="B13">
        <v>0</v>
      </c>
      <c r="C13" s="4">
        <v>204</v>
      </c>
      <c r="D13" s="4">
        <v>32</v>
      </c>
      <c r="F13">
        <f t="shared" si="4"/>
        <v>0</v>
      </c>
      <c r="G13">
        <f t="shared" si="5"/>
        <v>52224</v>
      </c>
      <c r="H13">
        <f t="shared" si="7"/>
        <v>8192</v>
      </c>
      <c r="K13" t="str">
        <f t="shared" si="3"/>
        <v>0, 52224, 8192, // Port 11</v>
      </c>
    </row>
    <row r="14" spans="1:29" x14ac:dyDescent="0.2">
      <c r="A14">
        <v>12</v>
      </c>
      <c r="B14">
        <v>0</v>
      </c>
      <c r="C14" s="4">
        <v>136</v>
      </c>
      <c r="D14" s="4">
        <v>80</v>
      </c>
      <c r="F14">
        <f t="shared" si="4"/>
        <v>0</v>
      </c>
      <c r="G14">
        <f t="shared" si="5"/>
        <v>34816</v>
      </c>
      <c r="H14">
        <f t="shared" si="7"/>
        <v>20480</v>
      </c>
      <c r="K14" t="str">
        <f t="shared" si="3"/>
        <v>0, 34816, 20480, // Port 12</v>
      </c>
      <c r="T14" t="s">
        <v>23</v>
      </c>
      <c r="V14" t="s">
        <v>24</v>
      </c>
      <c r="Y14" t="s">
        <v>25</v>
      </c>
      <c r="AC14" t="s">
        <v>26</v>
      </c>
    </row>
    <row r="15" spans="1:29" x14ac:dyDescent="0.2">
      <c r="A15">
        <v>13</v>
      </c>
      <c r="B15">
        <v>0</v>
      </c>
      <c r="C15" s="4">
        <v>44</v>
      </c>
      <c r="D15" s="4">
        <v>0</v>
      </c>
      <c r="F15">
        <f t="shared" ref="F15" si="8">(MOD(B15,256)*256) + INT(B15/256)</f>
        <v>0</v>
      </c>
      <c r="G15">
        <f t="shared" ref="G15" si="9">(MOD(C15,256)*256) + INT(C15/256)</f>
        <v>11264</v>
      </c>
      <c r="H15">
        <f t="shared" ref="H15" si="10">(MOD(D15,256)*256) + INT(D15/256)</f>
        <v>0</v>
      </c>
      <c r="K15" t="str">
        <f t="shared" ref="K15" si="11">_xlfn.CONCAT(F15, ", ",G15,", ",H15,", // Port ",A15)</f>
        <v>0, 11264, 0, // Port 13</v>
      </c>
    </row>
    <row r="17" spans="6:31" x14ac:dyDescent="0.2">
      <c r="O17" t="s">
        <v>22</v>
      </c>
      <c r="P17">
        <v>0</v>
      </c>
      <c r="Q17">
        <v>1</v>
      </c>
      <c r="R17">
        <v>2</v>
      </c>
      <c r="S17">
        <v>3</v>
      </c>
      <c r="T17">
        <v>4</v>
      </c>
      <c r="U17">
        <v>5</v>
      </c>
      <c r="V17">
        <v>6</v>
      </c>
      <c r="W17">
        <v>7</v>
      </c>
      <c r="X17">
        <v>8</v>
      </c>
      <c r="Y17">
        <v>9</v>
      </c>
      <c r="Z17">
        <v>10</v>
      </c>
      <c r="AA17">
        <v>11</v>
      </c>
      <c r="AB17">
        <v>12</v>
      </c>
      <c r="AC17">
        <v>13</v>
      </c>
    </row>
    <row r="18" spans="6:31" x14ac:dyDescent="0.2">
      <c r="N18" t="s">
        <v>22</v>
      </c>
      <c r="O18" s="8">
        <v>0</v>
      </c>
      <c r="P18" s="9">
        <v>12</v>
      </c>
      <c r="Q18">
        <f>P18+Q19</f>
        <v>27</v>
      </c>
      <c r="R18">
        <f>Q18+R20</f>
        <v>45</v>
      </c>
      <c r="S18">
        <f>R18+S21</f>
        <v>65</v>
      </c>
      <c r="T18">
        <f>S18+T22</f>
        <v>89</v>
      </c>
      <c r="U18">
        <f>T18+U23</f>
        <v>111</v>
      </c>
      <c r="V18">
        <f>U18+V24</f>
        <v>133</v>
      </c>
      <c r="W18">
        <f>V18+W25</f>
        <v>150</v>
      </c>
      <c r="X18">
        <f>W18+X26</f>
        <v>166</v>
      </c>
      <c r="Y18">
        <f>X18+Y27</f>
        <v>180</v>
      </c>
      <c r="Z18">
        <f>Y18+Z28</f>
        <v>193</v>
      </c>
      <c r="AA18">
        <f>Z18+AA29</f>
        <v>212</v>
      </c>
      <c r="AB18">
        <f>AA18+AB30</f>
        <v>230</v>
      </c>
      <c r="AC18">
        <f>AB18+AC31</f>
        <v>250</v>
      </c>
      <c r="AE18" t="str">
        <f>_xlfn.CONCAT(" {",_xlfn.TEXTJOIN(", ",FALSE,O18:AC18),"}, // ",N18)</f>
        <v xml:space="preserve"> {0, 12, 27, 45, 65, 89, 111, 133, 150, 166, 180, 193, 212, 230, 250}, // Base</v>
      </c>
    </row>
    <row r="19" spans="6:31" x14ac:dyDescent="0.2">
      <c r="N19">
        <v>0</v>
      </c>
      <c r="O19">
        <f>P18</f>
        <v>12</v>
      </c>
      <c r="P19" s="8">
        <v>0</v>
      </c>
      <c r="Q19" s="9">
        <v>15</v>
      </c>
      <c r="R19">
        <f>Q19+R20</f>
        <v>33</v>
      </c>
      <c r="S19">
        <f>R19+S21</f>
        <v>53</v>
      </c>
      <c r="T19">
        <f>S19+T22</f>
        <v>77</v>
      </c>
      <c r="U19">
        <f>T19+U23</f>
        <v>99</v>
      </c>
      <c r="V19">
        <f>U19+V24</f>
        <v>121</v>
      </c>
      <c r="W19">
        <f>V19+W25</f>
        <v>138</v>
      </c>
      <c r="X19">
        <f>W19+X26</f>
        <v>154</v>
      </c>
      <c r="Y19">
        <f>X19+Y27</f>
        <v>168</v>
      </c>
      <c r="Z19">
        <f>Y19+Z28</f>
        <v>181</v>
      </c>
      <c r="AA19">
        <f>Z19+AA29</f>
        <v>200</v>
      </c>
      <c r="AB19">
        <f>AA19+AB30</f>
        <v>218</v>
      </c>
      <c r="AC19">
        <f>AB19+AC31</f>
        <v>238</v>
      </c>
      <c r="AE19" t="str">
        <f t="shared" ref="AE19:AE32" si="12">_xlfn.CONCAT(" {",_xlfn.TEXTJOIN(", ",FALSE,O19:AC19),"}, // ",N19)</f>
        <v xml:space="preserve"> {12, 0, 15, 33, 53, 77, 99, 121, 138, 154, 168, 181, 200, 218, 238}, // 0</v>
      </c>
    </row>
    <row r="20" spans="6:31" x14ac:dyDescent="0.2">
      <c r="N20">
        <v>1</v>
      </c>
      <c r="O20">
        <f>O19+P20</f>
        <v>27</v>
      </c>
      <c r="P20">
        <f>Q19</f>
        <v>15</v>
      </c>
      <c r="Q20" s="8">
        <v>0</v>
      </c>
      <c r="R20" s="9">
        <v>18</v>
      </c>
      <c r="S20">
        <f>R20+S21</f>
        <v>38</v>
      </c>
      <c r="T20" s="10">
        <v>26</v>
      </c>
      <c r="U20">
        <f>T20+U23</f>
        <v>48</v>
      </c>
      <c r="V20">
        <f>U20+V24</f>
        <v>70</v>
      </c>
      <c r="W20">
        <f>V20+W25</f>
        <v>87</v>
      </c>
      <c r="X20">
        <f>W20+X26</f>
        <v>103</v>
      </c>
      <c r="Y20">
        <f>X20+Y27</f>
        <v>117</v>
      </c>
      <c r="Z20">
        <f>Y20+Z28</f>
        <v>130</v>
      </c>
      <c r="AA20">
        <f>Z20+AA29</f>
        <v>149</v>
      </c>
      <c r="AB20">
        <f>AA20+AB30</f>
        <v>167</v>
      </c>
      <c r="AC20">
        <f>AB20+AC31</f>
        <v>187</v>
      </c>
      <c r="AE20" t="str">
        <f t="shared" si="12"/>
        <v xml:space="preserve"> {27, 15, 0, 18, 38, 26, 48, 70, 87, 103, 117, 130, 149, 167, 187}, // 1</v>
      </c>
    </row>
    <row r="21" spans="6:31" x14ac:dyDescent="0.2">
      <c r="F21">
        <v>0</v>
      </c>
      <c r="G21">
        <v>7</v>
      </c>
      <c r="N21">
        <v>2</v>
      </c>
      <c r="O21">
        <f>O20+Q21</f>
        <v>45</v>
      </c>
      <c r="P21">
        <f>P20+Q21</f>
        <v>33</v>
      </c>
      <c r="Q21">
        <f>R20</f>
        <v>18</v>
      </c>
      <c r="R21" s="8">
        <v>0</v>
      </c>
      <c r="S21" s="9">
        <v>20</v>
      </c>
      <c r="T21">
        <f>S21+T22</f>
        <v>44</v>
      </c>
      <c r="U21">
        <f>T21+U23</f>
        <v>66</v>
      </c>
      <c r="V21">
        <f>U21+V24</f>
        <v>88</v>
      </c>
      <c r="W21">
        <f>V21+W25</f>
        <v>105</v>
      </c>
      <c r="X21">
        <f>W21+X26</f>
        <v>121</v>
      </c>
      <c r="Y21">
        <f>X21+Y27</f>
        <v>135</v>
      </c>
      <c r="Z21">
        <f>Y21+Z28</f>
        <v>148</v>
      </c>
      <c r="AA21">
        <f>Z21+AA29</f>
        <v>167</v>
      </c>
      <c r="AB21">
        <f>AA21+AB30</f>
        <v>185</v>
      </c>
      <c r="AC21">
        <f>AB21+AC31</f>
        <v>205</v>
      </c>
      <c r="AE21" t="str">
        <f t="shared" si="12"/>
        <v xml:space="preserve"> {45, 33, 18, 0, 20, 44, 66, 88, 105, 121, 135, 148, 167, 185, 205}, // 2</v>
      </c>
    </row>
    <row r="22" spans="6:31" x14ac:dyDescent="0.2">
      <c r="N22">
        <v>3</v>
      </c>
      <c r="O22">
        <f>O21+R22</f>
        <v>65</v>
      </c>
      <c r="P22">
        <f>P21+R22</f>
        <v>53</v>
      </c>
      <c r="Q22">
        <f>Q21+R22</f>
        <v>38</v>
      </c>
      <c r="R22">
        <f>S21</f>
        <v>20</v>
      </c>
      <c r="S22" s="8">
        <v>0</v>
      </c>
      <c r="T22" s="9">
        <v>24</v>
      </c>
      <c r="U22">
        <f>T22+U23</f>
        <v>46</v>
      </c>
      <c r="V22">
        <f>U22+V24</f>
        <v>68</v>
      </c>
      <c r="W22">
        <f>V22+W25</f>
        <v>85</v>
      </c>
      <c r="X22">
        <f>W22+X26</f>
        <v>101</v>
      </c>
      <c r="Y22">
        <f>X22+Y27</f>
        <v>115</v>
      </c>
      <c r="Z22">
        <f>Y22+Z28</f>
        <v>128</v>
      </c>
      <c r="AA22">
        <f>Z22+AA29</f>
        <v>147</v>
      </c>
      <c r="AB22">
        <f>AA22+AB30</f>
        <v>165</v>
      </c>
      <c r="AC22">
        <f>AB22+AC31</f>
        <v>185</v>
      </c>
      <c r="AE22" t="str">
        <f t="shared" si="12"/>
        <v xml:space="preserve"> {65, 53, 38, 20, 0, 24, 46, 68, 85, 101, 115, 128, 147, 165, 185}, // 3</v>
      </c>
    </row>
    <row r="23" spans="6:31" x14ac:dyDescent="0.2">
      <c r="N23">
        <v>4</v>
      </c>
      <c r="O23">
        <f>O22+S23</f>
        <v>89</v>
      </c>
      <c r="P23">
        <f>P22+S23</f>
        <v>77</v>
      </c>
      <c r="Q23" s="10">
        <f>T20</f>
        <v>26</v>
      </c>
      <c r="R23">
        <f>R22+S23</f>
        <v>44</v>
      </c>
      <c r="S23">
        <f>T22</f>
        <v>24</v>
      </c>
      <c r="T23" s="8">
        <v>0</v>
      </c>
      <c r="U23" s="9">
        <v>22</v>
      </c>
      <c r="V23" s="10">
        <v>16</v>
      </c>
      <c r="W23">
        <f>V23+W25</f>
        <v>33</v>
      </c>
      <c r="X23">
        <f>W23+X26</f>
        <v>49</v>
      </c>
      <c r="Y23">
        <f>X23+Y27</f>
        <v>63</v>
      </c>
      <c r="Z23">
        <f>Y23+Z28</f>
        <v>76</v>
      </c>
      <c r="AA23">
        <f>Z23+AA29</f>
        <v>95</v>
      </c>
      <c r="AB23">
        <f>AA23+AB30</f>
        <v>113</v>
      </c>
      <c r="AC23">
        <f>AB23+AC31</f>
        <v>133</v>
      </c>
      <c r="AE23" t="str">
        <f t="shared" si="12"/>
        <v xml:space="preserve"> {89, 77, 26, 44, 24, 0, 22, 16, 33, 49, 63, 76, 95, 113, 133}, // 4</v>
      </c>
    </row>
    <row r="24" spans="6:31" x14ac:dyDescent="0.2">
      <c r="N24">
        <v>5</v>
      </c>
      <c r="O24">
        <f>O23+T24</f>
        <v>111</v>
      </c>
      <c r="P24">
        <f>P23+T24</f>
        <v>99</v>
      </c>
      <c r="Q24">
        <f>Q23+T24</f>
        <v>48</v>
      </c>
      <c r="R24">
        <f>R23+T24</f>
        <v>66</v>
      </c>
      <c r="S24">
        <f>S23+T24</f>
        <v>46</v>
      </c>
      <c r="T24">
        <f>U23</f>
        <v>22</v>
      </c>
      <c r="U24" s="8">
        <v>0</v>
      </c>
      <c r="V24" s="9">
        <v>22</v>
      </c>
      <c r="W24">
        <f>V24+W25</f>
        <v>39</v>
      </c>
      <c r="X24">
        <f>W24+X26</f>
        <v>55</v>
      </c>
      <c r="Y24">
        <f>X24+Y27</f>
        <v>69</v>
      </c>
      <c r="Z24">
        <f>Y24+Z28</f>
        <v>82</v>
      </c>
      <c r="AA24">
        <f>Z24+AA29</f>
        <v>101</v>
      </c>
      <c r="AB24">
        <f>AA24+AB30</f>
        <v>119</v>
      </c>
      <c r="AC24">
        <f>AB24+AC31</f>
        <v>139</v>
      </c>
      <c r="AE24" t="str">
        <f t="shared" si="12"/>
        <v xml:space="preserve"> {111, 99, 48, 66, 46, 22, 0, 22, 39, 55, 69, 82, 101, 119, 139}, // 5</v>
      </c>
    </row>
    <row r="25" spans="6:31" x14ac:dyDescent="0.2">
      <c r="N25">
        <v>6</v>
      </c>
      <c r="O25">
        <f>O24+U25</f>
        <v>133</v>
      </c>
      <c r="P25">
        <f>P24+U25</f>
        <v>121</v>
      </c>
      <c r="Q25">
        <f>Q24+U25</f>
        <v>70</v>
      </c>
      <c r="R25">
        <f>R24+U25</f>
        <v>88</v>
      </c>
      <c r="S25">
        <f>S24+U25</f>
        <v>68</v>
      </c>
      <c r="T25" s="10">
        <f>V23</f>
        <v>16</v>
      </c>
      <c r="U25">
        <f>V24</f>
        <v>22</v>
      </c>
      <c r="V25" s="8">
        <v>0</v>
      </c>
      <c r="W25" s="9">
        <v>17</v>
      </c>
      <c r="X25">
        <f>W25+X26</f>
        <v>33</v>
      </c>
      <c r="Y25">
        <f>X25+Y27</f>
        <v>47</v>
      </c>
      <c r="Z25">
        <f>Y25+Z28</f>
        <v>60</v>
      </c>
      <c r="AA25">
        <f>Z25+AA29</f>
        <v>79</v>
      </c>
      <c r="AB25">
        <f>AA25+AB30</f>
        <v>97</v>
      </c>
      <c r="AC25">
        <f>AB25+AC31</f>
        <v>117</v>
      </c>
      <c r="AE25" t="str">
        <f t="shared" si="12"/>
        <v xml:space="preserve"> {133, 121, 70, 88, 68, 16, 22, 0, 17, 33, 47, 60, 79, 97, 117}, // 6</v>
      </c>
    </row>
    <row r="26" spans="6:31" x14ac:dyDescent="0.2">
      <c r="N26">
        <v>7</v>
      </c>
      <c r="O26">
        <f>O25+V26</f>
        <v>150</v>
      </c>
      <c r="P26">
        <f>P25+V26</f>
        <v>138</v>
      </c>
      <c r="Q26">
        <f>Q25+V26</f>
        <v>87</v>
      </c>
      <c r="R26">
        <f>R25+V26</f>
        <v>105</v>
      </c>
      <c r="S26">
        <f>S25+V26</f>
        <v>85</v>
      </c>
      <c r="T26">
        <f>T25+V26</f>
        <v>33</v>
      </c>
      <c r="U26">
        <f>U25+V26</f>
        <v>39</v>
      </c>
      <c r="V26">
        <f>W25</f>
        <v>17</v>
      </c>
      <c r="W26" s="8">
        <v>0</v>
      </c>
      <c r="X26" s="9">
        <v>16</v>
      </c>
      <c r="Y26" s="10">
        <v>14</v>
      </c>
      <c r="Z26">
        <f>Y26+Z28</f>
        <v>27</v>
      </c>
      <c r="AA26">
        <f>Z26+AA29</f>
        <v>46</v>
      </c>
      <c r="AB26">
        <f>AA26+AB30</f>
        <v>64</v>
      </c>
      <c r="AC26">
        <f>AB26+AC31</f>
        <v>84</v>
      </c>
      <c r="AE26" t="str">
        <f t="shared" si="12"/>
        <v xml:space="preserve"> {150, 138, 87, 105, 85, 33, 39, 17, 0, 16, 14, 27, 46, 64, 84}, // 7</v>
      </c>
    </row>
    <row r="27" spans="6:31" x14ac:dyDescent="0.2">
      <c r="N27">
        <v>8</v>
      </c>
      <c r="O27">
        <f>O26+W27</f>
        <v>166</v>
      </c>
      <c r="P27">
        <f>P26+W27</f>
        <v>154</v>
      </c>
      <c r="Q27">
        <f>Q26+W27</f>
        <v>103</v>
      </c>
      <c r="R27">
        <f>R26+W27</f>
        <v>121</v>
      </c>
      <c r="S27">
        <f>S26+W27</f>
        <v>101</v>
      </c>
      <c r="T27">
        <f>T26+W27</f>
        <v>49</v>
      </c>
      <c r="U27">
        <f>U26+W27</f>
        <v>55</v>
      </c>
      <c r="V27">
        <f>V26+W27</f>
        <v>33</v>
      </c>
      <c r="W27">
        <f>X26</f>
        <v>16</v>
      </c>
      <c r="X27" s="8">
        <v>0</v>
      </c>
      <c r="Y27" s="9">
        <v>14</v>
      </c>
      <c r="Z27">
        <f>Y27+Z28</f>
        <v>27</v>
      </c>
      <c r="AA27">
        <f>Z27+AA29</f>
        <v>46</v>
      </c>
      <c r="AB27">
        <f>AA27+AB30</f>
        <v>64</v>
      </c>
      <c r="AC27">
        <f>AB27+AC31</f>
        <v>84</v>
      </c>
      <c r="AE27" t="str">
        <f t="shared" si="12"/>
        <v xml:space="preserve"> {166, 154, 103, 121, 101, 49, 55, 33, 16, 0, 14, 27, 46, 64, 84}, // 8</v>
      </c>
    </row>
    <row r="28" spans="6:31" x14ac:dyDescent="0.2">
      <c r="N28">
        <v>9</v>
      </c>
      <c r="O28">
        <f>O27+X28</f>
        <v>180</v>
      </c>
      <c r="P28">
        <f>P27+X28</f>
        <v>168</v>
      </c>
      <c r="Q28">
        <f>Q27+X28</f>
        <v>117</v>
      </c>
      <c r="R28">
        <f>R27+X28</f>
        <v>135</v>
      </c>
      <c r="S28">
        <f>S27+X28</f>
        <v>115</v>
      </c>
      <c r="T28">
        <f>T27+X28</f>
        <v>63</v>
      </c>
      <c r="U28">
        <f>U27+X28</f>
        <v>69</v>
      </c>
      <c r="V28">
        <f>V27+X28</f>
        <v>47</v>
      </c>
      <c r="W28" s="10">
        <f>Y26</f>
        <v>14</v>
      </c>
      <c r="X28">
        <f>Y27</f>
        <v>14</v>
      </c>
      <c r="Y28" s="8">
        <v>0</v>
      </c>
      <c r="Z28" s="9">
        <v>13</v>
      </c>
      <c r="AA28">
        <f>Z28+AA29</f>
        <v>32</v>
      </c>
      <c r="AB28">
        <f>AA28+AB30</f>
        <v>50</v>
      </c>
      <c r="AC28">
        <f>AB28+AC31</f>
        <v>70</v>
      </c>
      <c r="AE28" t="str">
        <f t="shared" si="12"/>
        <v xml:space="preserve"> {180, 168, 117, 135, 115, 63, 69, 47, 14, 14, 0, 13, 32, 50, 70}, // 9</v>
      </c>
    </row>
    <row r="29" spans="6:31" x14ac:dyDescent="0.2">
      <c r="N29">
        <v>10</v>
      </c>
      <c r="O29">
        <f>O28+Y29</f>
        <v>193</v>
      </c>
      <c r="P29">
        <f>P28+Y29</f>
        <v>181</v>
      </c>
      <c r="Q29">
        <f>Q28+Y29</f>
        <v>130</v>
      </c>
      <c r="R29">
        <f>R28+Y29</f>
        <v>148</v>
      </c>
      <c r="S29">
        <f>S28+Y29</f>
        <v>128</v>
      </c>
      <c r="T29">
        <f>T28+Y29</f>
        <v>76</v>
      </c>
      <c r="U29">
        <f>U28+Y29</f>
        <v>82</v>
      </c>
      <c r="V29">
        <f>V28+Y29</f>
        <v>60</v>
      </c>
      <c r="W29">
        <f>W28+Y29</f>
        <v>27</v>
      </c>
      <c r="X29">
        <f>X28+Y29</f>
        <v>27</v>
      </c>
      <c r="Y29">
        <f>Z28</f>
        <v>13</v>
      </c>
      <c r="Z29" s="8">
        <v>0</v>
      </c>
      <c r="AA29" s="9">
        <v>19</v>
      </c>
      <c r="AB29" s="10">
        <v>16</v>
      </c>
      <c r="AC29">
        <f>AB29+AC31</f>
        <v>36</v>
      </c>
      <c r="AE29" t="str">
        <f t="shared" si="12"/>
        <v xml:space="preserve"> {193, 181, 130, 148, 128, 76, 82, 60, 27, 27, 13, 0, 19, 16, 36}, // 10</v>
      </c>
    </row>
    <row r="30" spans="6:31" x14ac:dyDescent="0.2">
      <c r="F30">
        <v>1</v>
      </c>
      <c r="G30">
        <v>8</v>
      </c>
      <c r="N30">
        <v>11</v>
      </c>
      <c r="O30">
        <f>O29+Z30</f>
        <v>212</v>
      </c>
      <c r="P30">
        <f>P29+Z30</f>
        <v>200</v>
      </c>
      <c r="Q30">
        <f>Q29+Z30</f>
        <v>149</v>
      </c>
      <c r="R30">
        <f>R29+Z30</f>
        <v>167</v>
      </c>
      <c r="S30">
        <f>S29+Z30</f>
        <v>147</v>
      </c>
      <c r="T30">
        <f>T29+Z30</f>
        <v>95</v>
      </c>
      <c r="U30">
        <f>U29+Z30</f>
        <v>101</v>
      </c>
      <c r="V30">
        <f>V29+Z30</f>
        <v>79</v>
      </c>
      <c r="W30">
        <f>W29+Z30</f>
        <v>46</v>
      </c>
      <c r="X30">
        <f>X29+Z30</f>
        <v>46</v>
      </c>
      <c r="Y30">
        <f>Y29+Z30</f>
        <v>32</v>
      </c>
      <c r="Z30">
        <f>AA29</f>
        <v>19</v>
      </c>
      <c r="AA30" s="8">
        <v>0</v>
      </c>
      <c r="AB30" s="9">
        <v>18</v>
      </c>
      <c r="AC30">
        <f>AB30+AC31</f>
        <v>38</v>
      </c>
      <c r="AE30" t="str">
        <f t="shared" si="12"/>
        <v xml:space="preserve"> {212, 200, 149, 167, 147, 95, 101, 79, 46, 46, 32, 19, 0, 18, 38}, // 11</v>
      </c>
    </row>
    <row r="31" spans="6:31" x14ac:dyDescent="0.2">
      <c r="N31">
        <v>12</v>
      </c>
      <c r="O31">
        <f>O30+AA31</f>
        <v>230</v>
      </c>
      <c r="P31">
        <f>P30+AA31</f>
        <v>218</v>
      </c>
      <c r="Q31">
        <f>Q30+AA31</f>
        <v>167</v>
      </c>
      <c r="R31">
        <f>R30+AA31</f>
        <v>185</v>
      </c>
      <c r="S31">
        <f>S30+AA31</f>
        <v>165</v>
      </c>
      <c r="T31">
        <f>T30+AA31</f>
        <v>113</v>
      </c>
      <c r="U31">
        <f>U30+AA31</f>
        <v>119</v>
      </c>
      <c r="V31">
        <f>V30+AA31</f>
        <v>97</v>
      </c>
      <c r="W31">
        <f>W30+AA31</f>
        <v>64</v>
      </c>
      <c r="X31">
        <f>X30+AA31</f>
        <v>64</v>
      </c>
      <c r="Y31">
        <f>Y30+AA31</f>
        <v>50</v>
      </c>
      <c r="Z31" s="10">
        <f>AB29</f>
        <v>16</v>
      </c>
      <c r="AA31">
        <f>AB30</f>
        <v>18</v>
      </c>
      <c r="AB31" s="8">
        <v>0</v>
      </c>
      <c r="AC31" s="9">
        <v>20</v>
      </c>
      <c r="AE31" t="str">
        <f t="shared" si="12"/>
        <v xml:space="preserve"> {230, 218, 167, 185, 165, 113, 119, 97, 64, 64, 50, 16, 18, 0, 20}, // 12</v>
      </c>
    </row>
    <row r="32" spans="6:31" x14ac:dyDescent="0.2">
      <c r="N32">
        <v>13</v>
      </c>
      <c r="O32">
        <f>O31+AB32</f>
        <v>250</v>
      </c>
      <c r="P32">
        <f>P31+AB32</f>
        <v>238</v>
      </c>
      <c r="Q32">
        <f>Q31+AB32</f>
        <v>187</v>
      </c>
      <c r="R32">
        <f>R31+AB32</f>
        <v>205</v>
      </c>
      <c r="S32">
        <f>S31+AB32</f>
        <v>185</v>
      </c>
      <c r="T32">
        <f>T31+AB32</f>
        <v>133</v>
      </c>
      <c r="U32">
        <f>U31+AB32</f>
        <v>139</v>
      </c>
      <c r="V32">
        <f>V31+AB32</f>
        <v>117</v>
      </c>
      <c r="W32">
        <f>W31+AB32</f>
        <v>84</v>
      </c>
      <c r="X32">
        <f>X31+AB32</f>
        <v>84</v>
      </c>
      <c r="Y32">
        <f>Y31+AB32</f>
        <v>70</v>
      </c>
      <c r="Z32">
        <f>Z31+AB32</f>
        <v>36</v>
      </c>
      <c r="AA32">
        <f>AA31+AB32</f>
        <v>38</v>
      </c>
      <c r="AB32">
        <f>AC31</f>
        <v>20</v>
      </c>
      <c r="AC32" s="8">
        <v>0</v>
      </c>
      <c r="AE32" t="str">
        <f t="shared" si="12"/>
        <v xml:space="preserve"> {250, 238, 187, 205, 185, 133, 139, 117, 84, 84, 70, 36, 38, 20, 0}, // 13</v>
      </c>
    </row>
    <row r="35" spans="4:48" x14ac:dyDescent="0.2">
      <c r="D35" s="4"/>
    </row>
    <row r="37" spans="4:48" x14ac:dyDescent="0.2">
      <c r="O37" t="s">
        <v>22</v>
      </c>
      <c r="P37">
        <v>0</v>
      </c>
      <c r="Q37">
        <v>1</v>
      </c>
      <c r="R37">
        <v>2</v>
      </c>
      <c r="S37">
        <v>3</v>
      </c>
      <c r="T37">
        <v>4</v>
      </c>
      <c r="U37">
        <v>5</v>
      </c>
      <c r="V37">
        <v>6</v>
      </c>
      <c r="W37">
        <v>7</v>
      </c>
      <c r="X37">
        <v>8</v>
      </c>
      <c r="Y37">
        <v>9</v>
      </c>
      <c r="Z37">
        <v>10</v>
      </c>
      <c r="AA37">
        <v>11</v>
      </c>
      <c r="AB37">
        <v>12</v>
      </c>
      <c r="AC37">
        <v>13</v>
      </c>
      <c r="AF37" t="s">
        <v>22</v>
      </c>
      <c r="AG37">
        <v>0</v>
      </c>
      <c r="AH37">
        <v>1</v>
      </c>
      <c r="AI37">
        <v>2</v>
      </c>
      <c r="AJ37">
        <v>3</v>
      </c>
      <c r="AK37">
        <v>4</v>
      </c>
      <c r="AL37">
        <v>5</v>
      </c>
      <c r="AM37">
        <v>6</v>
      </c>
      <c r="AN37">
        <v>7</v>
      </c>
      <c r="AO37">
        <v>8</v>
      </c>
      <c r="AP37">
        <v>9</v>
      </c>
      <c r="AQ37">
        <v>10</v>
      </c>
      <c r="AR37">
        <v>11</v>
      </c>
      <c r="AS37">
        <v>12</v>
      </c>
      <c r="AT37">
        <v>13</v>
      </c>
    </row>
    <row r="38" spans="4:48" x14ac:dyDescent="0.2">
      <c r="N38" t="s">
        <v>22</v>
      </c>
      <c r="O38" s="8">
        <f>AF38*$AV$38</f>
        <v>0</v>
      </c>
      <c r="P38">
        <f>AG38*$AV$38</f>
        <v>18</v>
      </c>
      <c r="Q38">
        <f t="shared" ref="Q38:Q40" si="13">AH38*$AV$38</f>
        <v>36</v>
      </c>
      <c r="R38">
        <f t="shared" ref="R38:R41" si="14">AI38*$AV$38</f>
        <v>54</v>
      </c>
      <c r="S38">
        <f t="shared" ref="S38:S42" si="15">AJ38*$AV$38</f>
        <v>72</v>
      </c>
      <c r="T38">
        <f t="shared" ref="T38:T43" si="16">AK38*$AV$38</f>
        <v>90</v>
      </c>
      <c r="U38">
        <f t="shared" ref="U38:U44" si="17">AL38*$AV$38</f>
        <v>108</v>
      </c>
      <c r="V38">
        <f t="shared" ref="V38:V45" si="18">AM38*$AV$38</f>
        <v>126</v>
      </c>
      <c r="W38">
        <f t="shared" ref="W38:W46" si="19">AN38*$AV$38</f>
        <v>126</v>
      </c>
      <c r="X38">
        <f t="shared" ref="X38:X47" si="20">AO38*$AV$38</f>
        <v>108</v>
      </c>
      <c r="Y38">
        <f t="shared" ref="Y38:Y48" si="21">AP38*$AV$38</f>
        <v>90</v>
      </c>
      <c r="Z38">
        <f t="shared" ref="Z38:Z49" si="22">AQ38*$AV$38</f>
        <v>72</v>
      </c>
      <c r="AA38">
        <f t="shared" ref="AA38:AA50" si="23">AR38*$AV$38</f>
        <v>54</v>
      </c>
      <c r="AB38">
        <f t="shared" ref="AB38:AB51" si="24">AS38*$AV$38</f>
        <v>36</v>
      </c>
      <c r="AC38">
        <f t="shared" ref="AC38:AC52" si="25">AT38*$AV$38</f>
        <v>18</v>
      </c>
      <c r="AE38" t="s">
        <v>22</v>
      </c>
      <c r="AF38" s="8">
        <v>0</v>
      </c>
      <c r="AG38">
        <v>1</v>
      </c>
      <c r="AH38">
        <v>2</v>
      </c>
      <c r="AI38">
        <v>3</v>
      </c>
      <c r="AJ38">
        <v>4</v>
      </c>
      <c r="AK38">
        <v>5</v>
      </c>
      <c r="AL38">
        <v>6</v>
      </c>
      <c r="AM38">
        <v>7</v>
      </c>
      <c r="AN38">
        <v>7</v>
      </c>
      <c r="AO38">
        <v>6</v>
      </c>
      <c r="AP38">
        <v>5</v>
      </c>
      <c r="AQ38">
        <v>4</v>
      </c>
      <c r="AR38">
        <v>3</v>
      </c>
      <c r="AS38">
        <v>2</v>
      </c>
      <c r="AT38">
        <v>1</v>
      </c>
      <c r="AV38">
        <v>18</v>
      </c>
    </row>
    <row r="39" spans="4:48" x14ac:dyDescent="0.2">
      <c r="N39">
        <v>0</v>
      </c>
      <c r="P39" s="8">
        <v>0</v>
      </c>
      <c r="Q39">
        <f t="shared" si="13"/>
        <v>18</v>
      </c>
      <c r="R39">
        <f t="shared" si="14"/>
        <v>36</v>
      </c>
      <c r="S39">
        <f t="shared" si="15"/>
        <v>54</v>
      </c>
      <c r="T39">
        <f t="shared" si="16"/>
        <v>72</v>
      </c>
      <c r="U39">
        <f t="shared" si="17"/>
        <v>90</v>
      </c>
      <c r="V39">
        <f t="shared" si="18"/>
        <v>108</v>
      </c>
      <c r="W39">
        <f t="shared" si="19"/>
        <v>108</v>
      </c>
      <c r="X39">
        <f t="shared" si="20"/>
        <v>126</v>
      </c>
      <c r="Y39">
        <f t="shared" si="21"/>
        <v>108</v>
      </c>
      <c r="Z39">
        <f t="shared" si="22"/>
        <v>90</v>
      </c>
      <c r="AA39">
        <f t="shared" si="23"/>
        <v>72</v>
      </c>
      <c r="AB39">
        <f t="shared" si="24"/>
        <v>54</v>
      </c>
      <c r="AC39">
        <f t="shared" si="25"/>
        <v>36</v>
      </c>
      <c r="AE39">
        <v>0</v>
      </c>
      <c r="AF39">
        <v>0</v>
      </c>
      <c r="AG39" s="8">
        <v>0</v>
      </c>
      <c r="AH39">
        <v>1</v>
      </c>
      <c r="AI39">
        <v>2</v>
      </c>
      <c r="AJ39">
        <v>3</v>
      </c>
      <c r="AK39">
        <v>4</v>
      </c>
      <c r="AL39">
        <v>5</v>
      </c>
      <c r="AM39">
        <v>6</v>
      </c>
      <c r="AN39">
        <v>6</v>
      </c>
      <c r="AO39">
        <v>7</v>
      </c>
      <c r="AP39">
        <v>6</v>
      </c>
      <c r="AQ39">
        <v>5</v>
      </c>
      <c r="AR39">
        <v>4</v>
      </c>
      <c r="AS39">
        <v>3</v>
      </c>
      <c r="AT39">
        <v>2</v>
      </c>
    </row>
    <row r="40" spans="4:48" x14ac:dyDescent="0.2">
      <c r="F40">
        <v>2</v>
      </c>
      <c r="G40">
        <v>9</v>
      </c>
      <c r="N40">
        <v>1</v>
      </c>
      <c r="Q40" s="8">
        <f t="shared" si="13"/>
        <v>0</v>
      </c>
      <c r="R40">
        <f t="shared" si="14"/>
        <v>18</v>
      </c>
      <c r="S40">
        <f t="shared" si="15"/>
        <v>36</v>
      </c>
      <c r="T40">
        <f t="shared" si="16"/>
        <v>54</v>
      </c>
      <c r="U40">
        <f t="shared" si="17"/>
        <v>72</v>
      </c>
      <c r="V40">
        <f t="shared" si="18"/>
        <v>90</v>
      </c>
      <c r="W40">
        <f t="shared" si="19"/>
        <v>108</v>
      </c>
      <c r="X40">
        <f t="shared" si="20"/>
        <v>126</v>
      </c>
      <c r="Y40">
        <f t="shared" si="21"/>
        <v>126</v>
      </c>
      <c r="Z40">
        <f t="shared" si="22"/>
        <v>108</v>
      </c>
      <c r="AA40">
        <f t="shared" si="23"/>
        <v>90</v>
      </c>
      <c r="AB40">
        <f t="shared" si="24"/>
        <v>72</v>
      </c>
      <c r="AC40">
        <f t="shared" si="25"/>
        <v>54</v>
      </c>
      <c r="AE40">
        <v>1</v>
      </c>
      <c r="AF40">
        <v>0</v>
      </c>
      <c r="AG40">
        <v>0</v>
      </c>
      <c r="AH40" s="8">
        <v>0</v>
      </c>
      <c r="AI40">
        <v>1</v>
      </c>
      <c r="AJ40">
        <v>2</v>
      </c>
      <c r="AK40">
        <v>3</v>
      </c>
      <c r="AL40">
        <v>4</v>
      </c>
      <c r="AM40">
        <v>5</v>
      </c>
      <c r="AN40">
        <v>6</v>
      </c>
      <c r="AO40">
        <v>7</v>
      </c>
      <c r="AP40">
        <v>7</v>
      </c>
      <c r="AQ40">
        <v>6</v>
      </c>
      <c r="AR40">
        <v>5</v>
      </c>
      <c r="AS40">
        <v>4</v>
      </c>
      <c r="AT40">
        <v>3</v>
      </c>
    </row>
    <row r="41" spans="4:48" x14ac:dyDescent="0.2">
      <c r="N41">
        <v>2</v>
      </c>
      <c r="R41" s="8">
        <f t="shared" si="14"/>
        <v>0</v>
      </c>
      <c r="S41">
        <f t="shared" si="15"/>
        <v>18</v>
      </c>
      <c r="T41">
        <f t="shared" si="16"/>
        <v>36</v>
      </c>
      <c r="U41">
        <f t="shared" si="17"/>
        <v>54</v>
      </c>
      <c r="V41">
        <f t="shared" si="18"/>
        <v>72</v>
      </c>
      <c r="W41">
        <f t="shared" si="19"/>
        <v>90</v>
      </c>
      <c r="X41">
        <f t="shared" si="20"/>
        <v>108</v>
      </c>
      <c r="Y41">
        <f t="shared" si="21"/>
        <v>126</v>
      </c>
      <c r="Z41">
        <f t="shared" si="22"/>
        <v>126</v>
      </c>
      <c r="AA41">
        <f t="shared" si="23"/>
        <v>108</v>
      </c>
      <c r="AB41">
        <f t="shared" si="24"/>
        <v>90</v>
      </c>
      <c r="AC41">
        <f t="shared" si="25"/>
        <v>72</v>
      </c>
      <c r="AE41">
        <v>2</v>
      </c>
      <c r="AF41">
        <v>0</v>
      </c>
      <c r="AG41">
        <v>0</v>
      </c>
      <c r="AH41">
        <v>0</v>
      </c>
      <c r="AI41" s="8">
        <v>0</v>
      </c>
      <c r="AJ41">
        <v>1</v>
      </c>
      <c r="AK41">
        <v>2</v>
      </c>
      <c r="AL41">
        <v>3</v>
      </c>
      <c r="AM41">
        <v>4</v>
      </c>
      <c r="AN41">
        <v>5</v>
      </c>
      <c r="AO41">
        <v>6</v>
      </c>
      <c r="AP41">
        <v>7</v>
      </c>
      <c r="AQ41">
        <v>7</v>
      </c>
      <c r="AR41">
        <v>6</v>
      </c>
      <c r="AS41">
        <v>5</v>
      </c>
      <c r="AT41">
        <v>4</v>
      </c>
    </row>
    <row r="42" spans="4:48" x14ac:dyDescent="0.2">
      <c r="N42">
        <v>3</v>
      </c>
      <c r="S42" s="8">
        <f t="shared" si="15"/>
        <v>0</v>
      </c>
      <c r="T42">
        <f t="shared" si="16"/>
        <v>18</v>
      </c>
      <c r="U42">
        <f t="shared" si="17"/>
        <v>36</v>
      </c>
      <c r="V42">
        <f t="shared" si="18"/>
        <v>54</v>
      </c>
      <c r="W42">
        <f t="shared" si="19"/>
        <v>72</v>
      </c>
      <c r="X42">
        <f t="shared" si="20"/>
        <v>90</v>
      </c>
      <c r="Y42">
        <f t="shared" si="21"/>
        <v>108</v>
      </c>
      <c r="Z42">
        <f t="shared" si="22"/>
        <v>126</v>
      </c>
      <c r="AA42">
        <f t="shared" si="23"/>
        <v>126</v>
      </c>
      <c r="AB42">
        <f t="shared" si="24"/>
        <v>108</v>
      </c>
      <c r="AC42">
        <f t="shared" si="25"/>
        <v>90</v>
      </c>
      <c r="AE42">
        <v>3</v>
      </c>
      <c r="AF42">
        <v>0</v>
      </c>
      <c r="AG42">
        <v>0</v>
      </c>
      <c r="AH42">
        <v>0</v>
      </c>
      <c r="AI42">
        <v>0</v>
      </c>
      <c r="AJ42" s="8">
        <v>0</v>
      </c>
      <c r="AK42">
        <v>1</v>
      </c>
      <c r="AL42">
        <v>2</v>
      </c>
      <c r="AM42">
        <v>3</v>
      </c>
      <c r="AN42">
        <v>4</v>
      </c>
      <c r="AO42">
        <v>5</v>
      </c>
      <c r="AP42">
        <v>6</v>
      </c>
      <c r="AQ42">
        <v>7</v>
      </c>
      <c r="AR42">
        <v>7</v>
      </c>
      <c r="AS42">
        <v>6</v>
      </c>
      <c r="AT42">
        <v>5</v>
      </c>
    </row>
    <row r="43" spans="4:48" x14ac:dyDescent="0.2">
      <c r="N43">
        <v>4</v>
      </c>
      <c r="T43" s="8">
        <f t="shared" si="16"/>
        <v>0</v>
      </c>
      <c r="U43">
        <f t="shared" si="17"/>
        <v>18</v>
      </c>
      <c r="V43">
        <f t="shared" si="18"/>
        <v>36</v>
      </c>
      <c r="W43">
        <f t="shared" si="19"/>
        <v>54</v>
      </c>
      <c r="X43">
        <f t="shared" si="20"/>
        <v>72</v>
      </c>
      <c r="Y43">
        <f t="shared" si="21"/>
        <v>90</v>
      </c>
      <c r="Z43">
        <f t="shared" si="22"/>
        <v>108</v>
      </c>
      <c r="AA43">
        <f t="shared" si="23"/>
        <v>126</v>
      </c>
      <c r="AB43">
        <f t="shared" si="24"/>
        <v>126</v>
      </c>
      <c r="AC43">
        <f t="shared" si="25"/>
        <v>108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v>1</v>
      </c>
      <c r="AM43">
        <v>2</v>
      </c>
      <c r="AN43">
        <v>3</v>
      </c>
      <c r="AO43">
        <v>4</v>
      </c>
      <c r="AP43">
        <v>5</v>
      </c>
      <c r="AQ43">
        <v>6</v>
      </c>
      <c r="AR43">
        <v>7</v>
      </c>
      <c r="AS43">
        <v>7</v>
      </c>
      <c r="AT43">
        <v>6</v>
      </c>
    </row>
    <row r="44" spans="4:48" x14ac:dyDescent="0.2">
      <c r="N44">
        <v>5</v>
      </c>
      <c r="U44" s="8">
        <f t="shared" si="17"/>
        <v>0</v>
      </c>
      <c r="V44">
        <f t="shared" si="18"/>
        <v>18</v>
      </c>
      <c r="W44">
        <f t="shared" si="19"/>
        <v>36</v>
      </c>
      <c r="X44">
        <f t="shared" si="20"/>
        <v>54</v>
      </c>
      <c r="Y44">
        <f t="shared" si="21"/>
        <v>72</v>
      </c>
      <c r="Z44">
        <f t="shared" si="22"/>
        <v>90</v>
      </c>
      <c r="AA44">
        <f t="shared" si="23"/>
        <v>108</v>
      </c>
      <c r="AB44">
        <f t="shared" si="24"/>
        <v>126</v>
      </c>
      <c r="AC44">
        <f t="shared" si="25"/>
        <v>126</v>
      </c>
      <c r="AE44">
        <v>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s="8">
        <v>0</v>
      </c>
      <c r="AM44">
        <v>1</v>
      </c>
      <c r="AN44">
        <v>2</v>
      </c>
      <c r="AO44">
        <v>3</v>
      </c>
      <c r="AP44">
        <v>4</v>
      </c>
      <c r="AQ44">
        <v>5</v>
      </c>
      <c r="AR44">
        <v>6</v>
      </c>
      <c r="AS44">
        <v>7</v>
      </c>
      <c r="AT44">
        <v>7</v>
      </c>
    </row>
    <row r="45" spans="4:48" x14ac:dyDescent="0.2">
      <c r="N45">
        <v>6</v>
      </c>
      <c r="V45" s="8">
        <f t="shared" si="18"/>
        <v>0</v>
      </c>
      <c r="W45">
        <f t="shared" si="19"/>
        <v>18</v>
      </c>
      <c r="X45">
        <f t="shared" si="20"/>
        <v>36</v>
      </c>
      <c r="Y45">
        <f t="shared" si="21"/>
        <v>54</v>
      </c>
      <c r="Z45">
        <f t="shared" si="22"/>
        <v>72</v>
      </c>
      <c r="AA45">
        <f t="shared" si="23"/>
        <v>90</v>
      </c>
      <c r="AB45">
        <f t="shared" si="24"/>
        <v>108</v>
      </c>
      <c r="AC45">
        <f t="shared" si="25"/>
        <v>126</v>
      </c>
      <c r="AE45">
        <v>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s="8">
        <v>0</v>
      </c>
      <c r="AN45">
        <v>1</v>
      </c>
      <c r="AO45">
        <v>2</v>
      </c>
      <c r="AP45">
        <v>3</v>
      </c>
      <c r="AQ45">
        <v>4</v>
      </c>
      <c r="AR45">
        <v>5</v>
      </c>
      <c r="AS45">
        <v>6</v>
      </c>
      <c r="AT45">
        <v>7</v>
      </c>
    </row>
    <row r="46" spans="4:48" x14ac:dyDescent="0.2">
      <c r="N46">
        <v>7</v>
      </c>
      <c r="W46" s="8">
        <f t="shared" si="19"/>
        <v>0</v>
      </c>
      <c r="X46">
        <f t="shared" si="20"/>
        <v>18</v>
      </c>
      <c r="Y46">
        <f t="shared" si="21"/>
        <v>36</v>
      </c>
      <c r="Z46">
        <f t="shared" si="22"/>
        <v>54</v>
      </c>
      <c r="AA46">
        <f t="shared" si="23"/>
        <v>72</v>
      </c>
      <c r="AB46">
        <f t="shared" si="24"/>
        <v>90</v>
      </c>
      <c r="AC46">
        <f t="shared" si="25"/>
        <v>108</v>
      </c>
      <c r="AE46">
        <v>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8">
        <v>0</v>
      </c>
      <c r="AO46">
        <v>1</v>
      </c>
      <c r="AP46">
        <v>2</v>
      </c>
      <c r="AQ46">
        <v>3</v>
      </c>
      <c r="AR46">
        <v>4</v>
      </c>
      <c r="AS46">
        <v>5</v>
      </c>
      <c r="AT46">
        <v>6</v>
      </c>
    </row>
    <row r="47" spans="4:48" x14ac:dyDescent="0.2">
      <c r="N47">
        <v>8</v>
      </c>
      <c r="X47" s="8">
        <f t="shared" si="20"/>
        <v>0</v>
      </c>
      <c r="Y47">
        <f t="shared" si="21"/>
        <v>18</v>
      </c>
      <c r="Z47">
        <f t="shared" si="22"/>
        <v>36</v>
      </c>
      <c r="AA47">
        <f t="shared" si="23"/>
        <v>54</v>
      </c>
      <c r="AB47">
        <f t="shared" si="24"/>
        <v>72</v>
      </c>
      <c r="AC47">
        <f t="shared" si="25"/>
        <v>90</v>
      </c>
      <c r="AE47">
        <v>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s="8">
        <v>0</v>
      </c>
      <c r="AP47">
        <v>1</v>
      </c>
      <c r="AQ47">
        <v>2</v>
      </c>
      <c r="AR47">
        <v>3</v>
      </c>
      <c r="AS47">
        <v>4</v>
      </c>
      <c r="AT47">
        <v>5</v>
      </c>
    </row>
    <row r="48" spans="4:48" x14ac:dyDescent="0.2">
      <c r="N48">
        <v>9</v>
      </c>
      <c r="Y48" s="8">
        <f t="shared" si="21"/>
        <v>0</v>
      </c>
      <c r="Z48">
        <f t="shared" si="22"/>
        <v>18</v>
      </c>
      <c r="AA48">
        <f t="shared" si="23"/>
        <v>36</v>
      </c>
      <c r="AB48">
        <f t="shared" si="24"/>
        <v>54</v>
      </c>
      <c r="AC48">
        <f t="shared" si="25"/>
        <v>72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s="8">
        <v>0</v>
      </c>
      <c r="AQ48">
        <v>1</v>
      </c>
      <c r="AR48">
        <v>2</v>
      </c>
      <c r="AS48">
        <v>3</v>
      </c>
      <c r="AT48">
        <v>4</v>
      </c>
    </row>
    <row r="49" spans="6:46" x14ac:dyDescent="0.2">
      <c r="F49">
        <v>3</v>
      </c>
      <c r="G49">
        <v>10</v>
      </c>
      <c r="N49">
        <v>10</v>
      </c>
      <c r="Z49" s="8">
        <f t="shared" si="22"/>
        <v>0</v>
      </c>
      <c r="AA49">
        <f t="shared" si="23"/>
        <v>18</v>
      </c>
      <c r="AB49">
        <f t="shared" si="24"/>
        <v>36</v>
      </c>
      <c r="AC49">
        <f t="shared" si="25"/>
        <v>54</v>
      </c>
      <c r="AE49">
        <v>10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s="8">
        <v>0</v>
      </c>
      <c r="AR49">
        <v>1</v>
      </c>
      <c r="AS49">
        <v>2</v>
      </c>
      <c r="AT49">
        <v>3</v>
      </c>
    </row>
    <row r="50" spans="6:46" x14ac:dyDescent="0.2">
      <c r="N50">
        <v>11</v>
      </c>
      <c r="AA50" s="8">
        <f t="shared" si="23"/>
        <v>0</v>
      </c>
      <c r="AB50">
        <f t="shared" si="24"/>
        <v>18</v>
      </c>
      <c r="AC50">
        <f t="shared" si="25"/>
        <v>36</v>
      </c>
      <c r="AE50">
        <v>11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8">
        <v>0</v>
      </c>
      <c r="AS50">
        <v>1</v>
      </c>
      <c r="AT50">
        <v>2</v>
      </c>
    </row>
    <row r="51" spans="6:46" x14ac:dyDescent="0.2">
      <c r="N51">
        <v>12</v>
      </c>
      <c r="AB51" s="8">
        <f t="shared" si="24"/>
        <v>0</v>
      </c>
      <c r="AC51">
        <f t="shared" si="25"/>
        <v>18</v>
      </c>
      <c r="AE51">
        <v>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s="8">
        <v>0</v>
      </c>
      <c r="AT51">
        <v>1</v>
      </c>
    </row>
    <row r="52" spans="6:46" x14ac:dyDescent="0.2">
      <c r="N52">
        <v>13</v>
      </c>
      <c r="AC52" s="8">
        <f t="shared" si="25"/>
        <v>0</v>
      </c>
      <c r="AE52">
        <v>13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 s="8">
        <v>0</v>
      </c>
    </row>
    <row r="55" spans="6:46" x14ac:dyDescent="0.2">
      <c r="O55" t="s">
        <v>22</v>
      </c>
      <c r="P55">
        <v>0</v>
      </c>
      <c r="Q55">
        <v>1</v>
      </c>
      <c r="R55">
        <v>2</v>
      </c>
      <c r="S55">
        <v>3</v>
      </c>
      <c r="T55">
        <v>4</v>
      </c>
      <c r="U55">
        <v>5</v>
      </c>
      <c r="V55">
        <v>6</v>
      </c>
      <c r="W55">
        <v>7</v>
      </c>
      <c r="X55">
        <v>8</v>
      </c>
      <c r="Y55">
        <v>9</v>
      </c>
      <c r="Z55">
        <v>10</v>
      </c>
      <c r="AA55">
        <v>11</v>
      </c>
      <c r="AB55">
        <v>12</v>
      </c>
      <c r="AC55">
        <v>13</v>
      </c>
    </row>
    <row r="56" spans="6:46" x14ac:dyDescent="0.2">
      <c r="N56" t="s">
        <v>22</v>
      </c>
      <c r="O56" s="8" cm="1">
        <f t="array" ref="O56:AC70">TRANSPOSE(O38:AC52)</f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6:46" x14ac:dyDescent="0.2">
      <c r="N57">
        <v>0</v>
      </c>
      <c r="O57">
        <v>18</v>
      </c>
      <c r="P57" s="8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6:46" x14ac:dyDescent="0.2">
      <c r="N58">
        <v>1</v>
      </c>
      <c r="O58">
        <v>36</v>
      </c>
      <c r="P58">
        <v>18</v>
      </c>
      <c r="Q58" s="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6:46" x14ac:dyDescent="0.2">
      <c r="F59">
        <v>4</v>
      </c>
      <c r="G59">
        <v>11</v>
      </c>
      <c r="N59">
        <v>2</v>
      </c>
      <c r="O59">
        <v>54</v>
      </c>
      <c r="P59">
        <v>36</v>
      </c>
      <c r="Q59">
        <v>18</v>
      </c>
      <c r="R59" s="8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6:46" x14ac:dyDescent="0.2">
      <c r="N60">
        <v>3</v>
      </c>
      <c r="O60">
        <v>72</v>
      </c>
      <c r="P60">
        <v>54</v>
      </c>
      <c r="Q60">
        <v>36</v>
      </c>
      <c r="R60">
        <v>18</v>
      </c>
      <c r="S60" s="8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6:46" x14ac:dyDescent="0.2">
      <c r="N61">
        <v>4</v>
      </c>
      <c r="O61">
        <v>90</v>
      </c>
      <c r="P61">
        <v>72</v>
      </c>
      <c r="Q61">
        <v>54</v>
      </c>
      <c r="R61">
        <v>36</v>
      </c>
      <c r="S61">
        <v>18</v>
      </c>
      <c r="T61" s="8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6:46" x14ac:dyDescent="0.2">
      <c r="N62">
        <v>5</v>
      </c>
      <c r="O62">
        <v>108</v>
      </c>
      <c r="P62">
        <v>90</v>
      </c>
      <c r="Q62">
        <v>72</v>
      </c>
      <c r="R62">
        <v>54</v>
      </c>
      <c r="S62">
        <v>36</v>
      </c>
      <c r="T62">
        <v>18</v>
      </c>
      <c r="U62" s="8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6:46" x14ac:dyDescent="0.2">
      <c r="N63">
        <v>6</v>
      </c>
      <c r="O63">
        <v>126</v>
      </c>
      <c r="P63">
        <v>108</v>
      </c>
      <c r="Q63">
        <v>90</v>
      </c>
      <c r="R63">
        <v>72</v>
      </c>
      <c r="S63">
        <v>54</v>
      </c>
      <c r="T63">
        <v>36</v>
      </c>
      <c r="U63">
        <v>18</v>
      </c>
      <c r="V63" s="8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6:46" x14ac:dyDescent="0.2">
      <c r="N64">
        <v>7</v>
      </c>
      <c r="O64">
        <v>126</v>
      </c>
      <c r="P64">
        <v>108</v>
      </c>
      <c r="Q64">
        <v>108</v>
      </c>
      <c r="R64">
        <v>90</v>
      </c>
      <c r="S64">
        <v>72</v>
      </c>
      <c r="T64">
        <v>54</v>
      </c>
      <c r="U64">
        <v>36</v>
      </c>
      <c r="V64">
        <v>18</v>
      </c>
      <c r="W64" s="8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6:31" x14ac:dyDescent="0.2">
      <c r="N65">
        <v>8</v>
      </c>
      <c r="O65">
        <v>108</v>
      </c>
      <c r="P65">
        <v>126</v>
      </c>
      <c r="Q65">
        <v>126</v>
      </c>
      <c r="R65">
        <v>108</v>
      </c>
      <c r="S65">
        <v>90</v>
      </c>
      <c r="T65">
        <v>72</v>
      </c>
      <c r="U65">
        <v>54</v>
      </c>
      <c r="V65">
        <v>36</v>
      </c>
      <c r="W65">
        <v>18</v>
      </c>
      <c r="X65" s="8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6:31" x14ac:dyDescent="0.2">
      <c r="N66">
        <v>9</v>
      </c>
      <c r="O66">
        <v>90</v>
      </c>
      <c r="P66">
        <v>108</v>
      </c>
      <c r="Q66">
        <v>126</v>
      </c>
      <c r="R66">
        <v>126</v>
      </c>
      <c r="S66">
        <v>108</v>
      </c>
      <c r="T66">
        <v>90</v>
      </c>
      <c r="U66">
        <v>72</v>
      </c>
      <c r="V66">
        <v>54</v>
      </c>
      <c r="W66">
        <v>36</v>
      </c>
      <c r="X66">
        <v>18</v>
      </c>
      <c r="Y66" s="8">
        <v>0</v>
      </c>
      <c r="Z66">
        <v>0</v>
      </c>
      <c r="AA66">
        <v>0</v>
      </c>
      <c r="AB66">
        <v>0</v>
      </c>
      <c r="AC66">
        <v>0</v>
      </c>
    </row>
    <row r="67" spans="6:31" x14ac:dyDescent="0.2">
      <c r="N67">
        <v>10</v>
      </c>
      <c r="O67">
        <v>72</v>
      </c>
      <c r="P67">
        <v>90</v>
      </c>
      <c r="Q67">
        <v>108</v>
      </c>
      <c r="R67">
        <v>126</v>
      </c>
      <c r="S67">
        <v>126</v>
      </c>
      <c r="T67">
        <v>108</v>
      </c>
      <c r="U67">
        <v>90</v>
      </c>
      <c r="V67">
        <v>72</v>
      </c>
      <c r="W67">
        <v>54</v>
      </c>
      <c r="X67">
        <v>36</v>
      </c>
      <c r="Y67">
        <v>18</v>
      </c>
      <c r="Z67" s="8">
        <v>0</v>
      </c>
      <c r="AA67">
        <v>0</v>
      </c>
      <c r="AB67">
        <v>0</v>
      </c>
      <c r="AC67">
        <v>0</v>
      </c>
    </row>
    <row r="68" spans="6:31" x14ac:dyDescent="0.2">
      <c r="N68">
        <v>11</v>
      </c>
      <c r="O68">
        <v>54</v>
      </c>
      <c r="P68">
        <v>72</v>
      </c>
      <c r="Q68">
        <v>90</v>
      </c>
      <c r="R68">
        <v>108</v>
      </c>
      <c r="S68">
        <v>126</v>
      </c>
      <c r="T68">
        <v>126</v>
      </c>
      <c r="U68">
        <v>108</v>
      </c>
      <c r="V68">
        <v>90</v>
      </c>
      <c r="W68">
        <v>72</v>
      </c>
      <c r="X68">
        <v>54</v>
      </c>
      <c r="Y68">
        <v>36</v>
      </c>
      <c r="Z68">
        <v>18</v>
      </c>
      <c r="AA68" s="8">
        <v>0</v>
      </c>
      <c r="AB68">
        <v>0</v>
      </c>
      <c r="AC68">
        <v>0</v>
      </c>
    </row>
    <row r="69" spans="6:31" x14ac:dyDescent="0.2">
      <c r="F69">
        <v>5</v>
      </c>
      <c r="G69">
        <v>12</v>
      </c>
      <c r="N69">
        <v>12</v>
      </c>
      <c r="O69">
        <v>36</v>
      </c>
      <c r="P69">
        <v>54</v>
      </c>
      <c r="Q69">
        <v>72</v>
      </c>
      <c r="R69">
        <v>90</v>
      </c>
      <c r="S69">
        <v>108</v>
      </c>
      <c r="T69">
        <v>126</v>
      </c>
      <c r="U69">
        <v>126</v>
      </c>
      <c r="V69">
        <v>108</v>
      </c>
      <c r="W69">
        <v>90</v>
      </c>
      <c r="X69">
        <v>72</v>
      </c>
      <c r="Y69">
        <v>54</v>
      </c>
      <c r="Z69">
        <v>36</v>
      </c>
      <c r="AA69">
        <v>18</v>
      </c>
      <c r="AB69" s="8">
        <v>0</v>
      </c>
      <c r="AC69">
        <v>0</v>
      </c>
    </row>
    <row r="70" spans="6:31" x14ac:dyDescent="0.2">
      <c r="N70">
        <v>13</v>
      </c>
      <c r="O70">
        <v>18</v>
      </c>
      <c r="P70">
        <v>36</v>
      </c>
      <c r="Q70">
        <v>54</v>
      </c>
      <c r="R70">
        <v>72</v>
      </c>
      <c r="S70">
        <v>90</v>
      </c>
      <c r="T70">
        <v>108</v>
      </c>
      <c r="U70">
        <v>126</v>
      </c>
      <c r="V70">
        <v>126</v>
      </c>
      <c r="W70">
        <v>108</v>
      </c>
      <c r="X70">
        <v>90</v>
      </c>
      <c r="Y70">
        <v>72</v>
      </c>
      <c r="Z70">
        <v>54</v>
      </c>
      <c r="AA70">
        <v>36</v>
      </c>
      <c r="AB70">
        <v>18</v>
      </c>
      <c r="AC70" s="8">
        <v>0</v>
      </c>
    </row>
    <row r="73" spans="6:31" x14ac:dyDescent="0.2">
      <c r="O73" t="s">
        <v>22</v>
      </c>
      <c r="P73">
        <v>0</v>
      </c>
      <c r="Q73">
        <v>1</v>
      </c>
      <c r="R73">
        <v>2</v>
      </c>
      <c r="S73">
        <v>3</v>
      </c>
      <c r="T73">
        <v>4</v>
      </c>
      <c r="U73">
        <v>5</v>
      </c>
      <c r="V73">
        <v>6</v>
      </c>
      <c r="W73">
        <v>7</v>
      </c>
      <c r="X73">
        <v>8</v>
      </c>
      <c r="Y73">
        <v>9</v>
      </c>
      <c r="Z73">
        <v>10</v>
      </c>
      <c r="AA73">
        <v>11</v>
      </c>
      <c r="AB73">
        <v>12</v>
      </c>
      <c r="AC73">
        <v>13</v>
      </c>
    </row>
    <row r="74" spans="6:31" x14ac:dyDescent="0.2">
      <c r="N74" t="s">
        <v>22</v>
      </c>
      <c r="O74" s="8">
        <f>O56+O38</f>
        <v>0</v>
      </c>
      <c r="P74">
        <f t="shared" ref="P74:AC74" si="26">P56+P38</f>
        <v>18</v>
      </c>
      <c r="Q74">
        <f t="shared" si="26"/>
        <v>36</v>
      </c>
      <c r="R74">
        <f t="shared" si="26"/>
        <v>54</v>
      </c>
      <c r="S74">
        <f t="shared" si="26"/>
        <v>72</v>
      </c>
      <c r="T74">
        <f t="shared" si="26"/>
        <v>90</v>
      </c>
      <c r="U74">
        <f t="shared" si="26"/>
        <v>108</v>
      </c>
      <c r="V74">
        <f t="shared" si="26"/>
        <v>126</v>
      </c>
      <c r="W74">
        <f t="shared" si="26"/>
        <v>126</v>
      </c>
      <c r="X74">
        <f t="shared" si="26"/>
        <v>108</v>
      </c>
      <c r="Y74">
        <f t="shared" si="26"/>
        <v>90</v>
      </c>
      <c r="Z74">
        <f t="shared" si="26"/>
        <v>72</v>
      </c>
      <c r="AA74">
        <f t="shared" si="26"/>
        <v>54</v>
      </c>
      <c r="AB74">
        <f t="shared" si="26"/>
        <v>36</v>
      </c>
      <c r="AC74">
        <f t="shared" si="26"/>
        <v>18</v>
      </c>
    </row>
    <row r="75" spans="6:31" x14ac:dyDescent="0.2">
      <c r="N75">
        <v>0</v>
      </c>
      <c r="O75">
        <f t="shared" ref="O75:AC75" si="27">O57+O39</f>
        <v>18</v>
      </c>
      <c r="P75" s="8">
        <f t="shared" si="27"/>
        <v>0</v>
      </c>
      <c r="Q75">
        <f t="shared" si="27"/>
        <v>18</v>
      </c>
      <c r="R75">
        <f t="shared" si="27"/>
        <v>36</v>
      </c>
      <c r="S75">
        <f t="shared" si="27"/>
        <v>54</v>
      </c>
      <c r="T75">
        <f t="shared" si="27"/>
        <v>72</v>
      </c>
      <c r="U75">
        <f t="shared" si="27"/>
        <v>90</v>
      </c>
      <c r="V75">
        <f t="shared" si="27"/>
        <v>108</v>
      </c>
      <c r="W75">
        <f t="shared" si="27"/>
        <v>108</v>
      </c>
      <c r="X75">
        <f t="shared" si="27"/>
        <v>126</v>
      </c>
      <c r="Y75">
        <f t="shared" si="27"/>
        <v>108</v>
      </c>
      <c r="Z75">
        <f t="shared" si="27"/>
        <v>90</v>
      </c>
      <c r="AA75">
        <f t="shared" si="27"/>
        <v>72</v>
      </c>
      <c r="AB75">
        <f t="shared" si="27"/>
        <v>54</v>
      </c>
      <c r="AC75">
        <f t="shared" si="27"/>
        <v>36</v>
      </c>
      <c r="AE75" t="str">
        <f t="shared" ref="AE75:AE88" si="28">_xlfn.CONCAT(" {",_xlfn.TEXTJOIN(", ",FALSE,O75:AC75),"}, // ",N75)</f>
        <v xml:space="preserve"> {18, 0, 18, 36, 54, 72, 90, 108, 108, 126, 108, 90, 72, 54, 36}, // 0</v>
      </c>
    </row>
    <row r="76" spans="6:31" x14ac:dyDescent="0.2">
      <c r="N76">
        <v>1</v>
      </c>
      <c r="O76">
        <f t="shared" ref="O76:AC76" si="29">O58+O40</f>
        <v>36</v>
      </c>
      <c r="P76">
        <f t="shared" si="29"/>
        <v>18</v>
      </c>
      <c r="Q76" s="8">
        <f t="shared" si="29"/>
        <v>0</v>
      </c>
      <c r="R76">
        <f t="shared" si="29"/>
        <v>18</v>
      </c>
      <c r="S76">
        <f t="shared" si="29"/>
        <v>36</v>
      </c>
      <c r="T76">
        <f t="shared" si="29"/>
        <v>54</v>
      </c>
      <c r="U76">
        <f t="shared" si="29"/>
        <v>72</v>
      </c>
      <c r="V76">
        <f t="shared" si="29"/>
        <v>90</v>
      </c>
      <c r="W76">
        <f t="shared" si="29"/>
        <v>108</v>
      </c>
      <c r="X76">
        <f t="shared" si="29"/>
        <v>126</v>
      </c>
      <c r="Y76">
        <f t="shared" si="29"/>
        <v>126</v>
      </c>
      <c r="Z76">
        <f t="shared" si="29"/>
        <v>108</v>
      </c>
      <c r="AA76">
        <f t="shared" si="29"/>
        <v>90</v>
      </c>
      <c r="AB76">
        <f t="shared" si="29"/>
        <v>72</v>
      </c>
      <c r="AC76">
        <f t="shared" si="29"/>
        <v>54</v>
      </c>
      <c r="AE76" t="str">
        <f t="shared" si="28"/>
        <v xml:space="preserve"> {36, 18, 0, 18, 36, 54, 72, 90, 108, 126, 126, 108, 90, 72, 54}, // 1</v>
      </c>
    </row>
    <row r="77" spans="6:31" x14ac:dyDescent="0.2">
      <c r="N77">
        <v>2</v>
      </c>
      <c r="O77">
        <f t="shared" ref="O77:AC77" si="30">O59+O41</f>
        <v>54</v>
      </c>
      <c r="P77">
        <f t="shared" si="30"/>
        <v>36</v>
      </c>
      <c r="Q77">
        <f t="shared" si="30"/>
        <v>18</v>
      </c>
      <c r="R77" s="8">
        <f t="shared" si="30"/>
        <v>0</v>
      </c>
      <c r="S77">
        <f t="shared" si="30"/>
        <v>18</v>
      </c>
      <c r="T77">
        <f t="shared" si="30"/>
        <v>36</v>
      </c>
      <c r="U77">
        <f t="shared" si="30"/>
        <v>54</v>
      </c>
      <c r="V77">
        <f t="shared" si="30"/>
        <v>72</v>
      </c>
      <c r="W77">
        <f t="shared" si="30"/>
        <v>90</v>
      </c>
      <c r="X77">
        <f t="shared" si="30"/>
        <v>108</v>
      </c>
      <c r="Y77">
        <f t="shared" si="30"/>
        <v>126</v>
      </c>
      <c r="Z77">
        <f t="shared" si="30"/>
        <v>126</v>
      </c>
      <c r="AA77">
        <f t="shared" si="30"/>
        <v>108</v>
      </c>
      <c r="AB77">
        <f t="shared" si="30"/>
        <v>90</v>
      </c>
      <c r="AC77">
        <f t="shared" si="30"/>
        <v>72</v>
      </c>
      <c r="AE77" t="str">
        <f t="shared" si="28"/>
        <v xml:space="preserve"> {54, 36, 18, 0, 18, 36, 54, 72, 90, 108, 126, 126, 108, 90, 72}, // 2</v>
      </c>
    </row>
    <row r="78" spans="6:31" x14ac:dyDescent="0.2">
      <c r="N78">
        <v>3</v>
      </c>
      <c r="O78">
        <f t="shared" ref="O78:AC78" si="31">O60+O42</f>
        <v>72</v>
      </c>
      <c r="P78">
        <f t="shared" si="31"/>
        <v>54</v>
      </c>
      <c r="Q78">
        <f t="shared" si="31"/>
        <v>36</v>
      </c>
      <c r="R78">
        <f t="shared" si="31"/>
        <v>18</v>
      </c>
      <c r="S78" s="8">
        <f t="shared" si="31"/>
        <v>0</v>
      </c>
      <c r="T78">
        <f t="shared" si="31"/>
        <v>18</v>
      </c>
      <c r="U78">
        <f t="shared" si="31"/>
        <v>36</v>
      </c>
      <c r="V78">
        <f t="shared" si="31"/>
        <v>54</v>
      </c>
      <c r="W78">
        <f t="shared" si="31"/>
        <v>72</v>
      </c>
      <c r="X78">
        <f t="shared" si="31"/>
        <v>90</v>
      </c>
      <c r="Y78">
        <f t="shared" si="31"/>
        <v>108</v>
      </c>
      <c r="Z78">
        <f t="shared" si="31"/>
        <v>126</v>
      </c>
      <c r="AA78">
        <f t="shared" si="31"/>
        <v>126</v>
      </c>
      <c r="AB78">
        <f t="shared" si="31"/>
        <v>108</v>
      </c>
      <c r="AC78">
        <f t="shared" si="31"/>
        <v>90</v>
      </c>
      <c r="AE78" t="str">
        <f t="shared" si="28"/>
        <v xml:space="preserve"> {72, 54, 36, 18, 0, 18, 36, 54, 72, 90, 108, 126, 126, 108, 90}, // 3</v>
      </c>
    </row>
    <row r="79" spans="6:31" x14ac:dyDescent="0.2">
      <c r="F79">
        <v>6</v>
      </c>
      <c r="G79">
        <v>13</v>
      </c>
      <c r="N79">
        <v>4</v>
      </c>
      <c r="O79">
        <f t="shared" ref="O79:AC79" si="32">O61+O43</f>
        <v>90</v>
      </c>
      <c r="P79">
        <f t="shared" si="32"/>
        <v>72</v>
      </c>
      <c r="Q79">
        <f t="shared" si="32"/>
        <v>54</v>
      </c>
      <c r="R79">
        <f t="shared" si="32"/>
        <v>36</v>
      </c>
      <c r="S79">
        <f t="shared" si="32"/>
        <v>18</v>
      </c>
      <c r="T79" s="8">
        <f t="shared" si="32"/>
        <v>0</v>
      </c>
      <c r="U79">
        <f t="shared" si="32"/>
        <v>18</v>
      </c>
      <c r="V79">
        <f t="shared" si="32"/>
        <v>36</v>
      </c>
      <c r="W79">
        <f t="shared" si="32"/>
        <v>54</v>
      </c>
      <c r="X79">
        <f t="shared" si="32"/>
        <v>72</v>
      </c>
      <c r="Y79">
        <f t="shared" si="32"/>
        <v>90</v>
      </c>
      <c r="Z79">
        <f t="shared" si="32"/>
        <v>108</v>
      </c>
      <c r="AA79">
        <f t="shared" si="32"/>
        <v>126</v>
      </c>
      <c r="AB79">
        <f t="shared" si="32"/>
        <v>126</v>
      </c>
      <c r="AC79">
        <f t="shared" si="32"/>
        <v>108</v>
      </c>
      <c r="AE79" t="str">
        <f t="shared" si="28"/>
        <v xml:space="preserve"> {90, 72, 54, 36, 18, 0, 18, 36, 54, 72, 90, 108, 126, 126, 108}, // 4</v>
      </c>
    </row>
    <row r="80" spans="6:31" x14ac:dyDescent="0.2">
      <c r="N80">
        <v>5</v>
      </c>
      <c r="O80">
        <f t="shared" ref="O80:AC80" si="33">O62+O44</f>
        <v>108</v>
      </c>
      <c r="P80">
        <f t="shared" si="33"/>
        <v>90</v>
      </c>
      <c r="Q80">
        <f t="shared" si="33"/>
        <v>72</v>
      </c>
      <c r="R80">
        <f t="shared" si="33"/>
        <v>54</v>
      </c>
      <c r="S80">
        <f t="shared" si="33"/>
        <v>36</v>
      </c>
      <c r="T80">
        <f t="shared" si="33"/>
        <v>18</v>
      </c>
      <c r="U80" s="8">
        <f t="shared" si="33"/>
        <v>0</v>
      </c>
      <c r="V80">
        <f t="shared" si="33"/>
        <v>18</v>
      </c>
      <c r="W80">
        <f t="shared" si="33"/>
        <v>36</v>
      </c>
      <c r="X80">
        <f t="shared" si="33"/>
        <v>54</v>
      </c>
      <c r="Y80">
        <f t="shared" si="33"/>
        <v>72</v>
      </c>
      <c r="Z80">
        <f t="shared" si="33"/>
        <v>90</v>
      </c>
      <c r="AA80">
        <f t="shared" si="33"/>
        <v>108</v>
      </c>
      <c r="AB80">
        <f t="shared" si="33"/>
        <v>126</v>
      </c>
      <c r="AC80">
        <f t="shared" si="33"/>
        <v>126</v>
      </c>
      <c r="AE80" t="str">
        <f t="shared" si="28"/>
        <v xml:space="preserve"> {108, 90, 72, 54, 36, 18, 0, 18, 36, 54, 72, 90, 108, 126, 126}, // 5</v>
      </c>
    </row>
    <row r="81" spans="14:31" x14ac:dyDescent="0.2">
      <c r="N81">
        <v>6</v>
      </c>
      <c r="O81">
        <f t="shared" ref="O81:AC81" si="34">O63+O45</f>
        <v>126</v>
      </c>
      <c r="P81">
        <f t="shared" si="34"/>
        <v>108</v>
      </c>
      <c r="Q81">
        <f t="shared" si="34"/>
        <v>90</v>
      </c>
      <c r="R81">
        <f t="shared" si="34"/>
        <v>72</v>
      </c>
      <c r="S81">
        <f t="shared" si="34"/>
        <v>54</v>
      </c>
      <c r="T81">
        <f t="shared" si="34"/>
        <v>36</v>
      </c>
      <c r="U81">
        <f t="shared" si="34"/>
        <v>18</v>
      </c>
      <c r="V81" s="8">
        <f t="shared" si="34"/>
        <v>0</v>
      </c>
      <c r="W81">
        <f t="shared" si="34"/>
        <v>18</v>
      </c>
      <c r="X81">
        <f t="shared" si="34"/>
        <v>36</v>
      </c>
      <c r="Y81">
        <f t="shared" si="34"/>
        <v>54</v>
      </c>
      <c r="Z81">
        <f t="shared" si="34"/>
        <v>72</v>
      </c>
      <c r="AA81">
        <f t="shared" si="34"/>
        <v>90</v>
      </c>
      <c r="AB81">
        <f t="shared" si="34"/>
        <v>108</v>
      </c>
      <c r="AC81">
        <f t="shared" si="34"/>
        <v>126</v>
      </c>
      <c r="AE81" t="str">
        <f t="shared" si="28"/>
        <v xml:space="preserve"> {126, 108, 90, 72, 54, 36, 18, 0, 18, 36, 54, 72, 90, 108, 126}, // 6</v>
      </c>
    </row>
    <row r="82" spans="14:31" x14ac:dyDescent="0.2">
      <c r="N82">
        <v>7</v>
      </c>
      <c r="O82">
        <f t="shared" ref="O82:AC82" si="35">O64+O46</f>
        <v>126</v>
      </c>
      <c r="P82">
        <f t="shared" si="35"/>
        <v>108</v>
      </c>
      <c r="Q82">
        <f t="shared" si="35"/>
        <v>108</v>
      </c>
      <c r="R82">
        <f t="shared" si="35"/>
        <v>90</v>
      </c>
      <c r="S82">
        <f t="shared" si="35"/>
        <v>72</v>
      </c>
      <c r="T82">
        <f t="shared" si="35"/>
        <v>54</v>
      </c>
      <c r="U82">
        <f t="shared" si="35"/>
        <v>36</v>
      </c>
      <c r="V82">
        <f t="shared" si="35"/>
        <v>18</v>
      </c>
      <c r="W82" s="8">
        <f t="shared" si="35"/>
        <v>0</v>
      </c>
      <c r="X82">
        <f t="shared" si="35"/>
        <v>18</v>
      </c>
      <c r="Y82">
        <f t="shared" si="35"/>
        <v>36</v>
      </c>
      <c r="Z82">
        <f t="shared" si="35"/>
        <v>54</v>
      </c>
      <c r="AA82">
        <f t="shared" si="35"/>
        <v>72</v>
      </c>
      <c r="AB82">
        <f t="shared" si="35"/>
        <v>90</v>
      </c>
      <c r="AC82">
        <f t="shared" si="35"/>
        <v>108</v>
      </c>
      <c r="AE82" t="str">
        <f t="shared" si="28"/>
        <v xml:space="preserve"> {126, 108, 108, 90, 72, 54, 36, 18, 0, 18, 36, 54, 72, 90, 108}, // 7</v>
      </c>
    </row>
    <row r="83" spans="14:31" x14ac:dyDescent="0.2">
      <c r="N83">
        <v>8</v>
      </c>
      <c r="O83">
        <f t="shared" ref="O83:AC83" si="36">O65+O47</f>
        <v>108</v>
      </c>
      <c r="P83">
        <f t="shared" si="36"/>
        <v>126</v>
      </c>
      <c r="Q83">
        <f t="shared" si="36"/>
        <v>126</v>
      </c>
      <c r="R83">
        <f t="shared" si="36"/>
        <v>108</v>
      </c>
      <c r="S83">
        <f t="shared" si="36"/>
        <v>90</v>
      </c>
      <c r="T83">
        <f t="shared" si="36"/>
        <v>72</v>
      </c>
      <c r="U83">
        <f t="shared" si="36"/>
        <v>54</v>
      </c>
      <c r="V83">
        <f t="shared" si="36"/>
        <v>36</v>
      </c>
      <c r="W83">
        <f t="shared" si="36"/>
        <v>18</v>
      </c>
      <c r="X83" s="8">
        <f t="shared" si="36"/>
        <v>0</v>
      </c>
      <c r="Y83">
        <f t="shared" si="36"/>
        <v>18</v>
      </c>
      <c r="Z83">
        <f t="shared" si="36"/>
        <v>36</v>
      </c>
      <c r="AA83">
        <f t="shared" si="36"/>
        <v>54</v>
      </c>
      <c r="AB83">
        <f t="shared" si="36"/>
        <v>72</v>
      </c>
      <c r="AC83">
        <f t="shared" si="36"/>
        <v>90</v>
      </c>
      <c r="AE83" t="str">
        <f t="shared" si="28"/>
        <v xml:space="preserve"> {108, 126, 126, 108, 90, 72, 54, 36, 18, 0, 18, 36, 54, 72, 90}, // 8</v>
      </c>
    </row>
    <row r="84" spans="14:31" x14ac:dyDescent="0.2">
      <c r="N84">
        <v>9</v>
      </c>
      <c r="O84">
        <f t="shared" ref="O84:AC84" si="37">O66+O48</f>
        <v>90</v>
      </c>
      <c r="P84">
        <f t="shared" si="37"/>
        <v>108</v>
      </c>
      <c r="Q84">
        <f t="shared" si="37"/>
        <v>126</v>
      </c>
      <c r="R84">
        <f t="shared" si="37"/>
        <v>126</v>
      </c>
      <c r="S84">
        <f t="shared" si="37"/>
        <v>108</v>
      </c>
      <c r="T84">
        <f t="shared" si="37"/>
        <v>90</v>
      </c>
      <c r="U84">
        <f t="shared" si="37"/>
        <v>72</v>
      </c>
      <c r="V84">
        <f t="shared" si="37"/>
        <v>54</v>
      </c>
      <c r="W84">
        <f t="shared" si="37"/>
        <v>36</v>
      </c>
      <c r="X84">
        <f t="shared" si="37"/>
        <v>18</v>
      </c>
      <c r="Y84" s="8">
        <f t="shared" si="37"/>
        <v>0</v>
      </c>
      <c r="Z84">
        <f t="shared" si="37"/>
        <v>18</v>
      </c>
      <c r="AA84">
        <f t="shared" si="37"/>
        <v>36</v>
      </c>
      <c r="AB84">
        <f t="shared" si="37"/>
        <v>54</v>
      </c>
      <c r="AC84">
        <f t="shared" si="37"/>
        <v>72</v>
      </c>
      <c r="AE84" t="str">
        <f t="shared" si="28"/>
        <v xml:space="preserve"> {90, 108, 126, 126, 108, 90, 72, 54, 36, 18, 0, 18, 36, 54, 72}, // 9</v>
      </c>
    </row>
    <row r="85" spans="14:31" x14ac:dyDescent="0.2">
      <c r="N85">
        <v>10</v>
      </c>
      <c r="O85">
        <f t="shared" ref="O85:AC85" si="38">O67+O49</f>
        <v>72</v>
      </c>
      <c r="P85">
        <f t="shared" si="38"/>
        <v>90</v>
      </c>
      <c r="Q85">
        <f t="shared" si="38"/>
        <v>108</v>
      </c>
      <c r="R85">
        <f t="shared" si="38"/>
        <v>126</v>
      </c>
      <c r="S85">
        <f t="shared" si="38"/>
        <v>126</v>
      </c>
      <c r="T85">
        <f t="shared" si="38"/>
        <v>108</v>
      </c>
      <c r="U85">
        <f t="shared" si="38"/>
        <v>90</v>
      </c>
      <c r="V85">
        <f t="shared" si="38"/>
        <v>72</v>
      </c>
      <c r="W85">
        <f t="shared" si="38"/>
        <v>54</v>
      </c>
      <c r="X85">
        <f t="shared" si="38"/>
        <v>36</v>
      </c>
      <c r="Y85">
        <f t="shared" si="38"/>
        <v>18</v>
      </c>
      <c r="Z85" s="8">
        <f t="shared" si="38"/>
        <v>0</v>
      </c>
      <c r="AA85">
        <f t="shared" si="38"/>
        <v>18</v>
      </c>
      <c r="AB85">
        <f t="shared" si="38"/>
        <v>36</v>
      </c>
      <c r="AC85">
        <f t="shared" si="38"/>
        <v>54</v>
      </c>
      <c r="AE85" t="str">
        <f t="shared" si="28"/>
        <v xml:space="preserve"> {72, 90, 108, 126, 126, 108, 90, 72, 54, 36, 18, 0, 18, 36, 54}, // 10</v>
      </c>
    </row>
    <row r="86" spans="14:31" x14ac:dyDescent="0.2">
      <c r="N86">
        <v>11</v>
      </c>
      <c r="O86">
        <f t="shared" ref="O86:AC86" si="39">O68+O50</f>
        <v>54</v>
      </c>
      <c r="P86">
        <f t="shared" si="39"/>
        <v>72</v>
      </c>
      <c r="Q86">
        <f t="shared" si="39"/>
        <v>90</v>
      </c>
      <c r="R86">
        <f t="shared" si="39"/>
        <v>108</v>
      </c>
      <c r="S86">
        <f t="shared" si="39"/>
        <v>126</v>
      </c>
      <c r="T86">
        <f t="shared" si="39"/>
        <v>126</v>
      </c>
      <c r="U86">
        <f t="shared" si="39"/>
        <v>108</v>
      </c>
      <c r="V86">
        <f t="shared" si="39"/>
        <v>90</v>
      </c>
      <c r="W86">
        <f t="shared" si="39"/>
        <v>72</v>
      </c>
      <c r="X86">
        <f t="shared" si="39"/>
        <v>54</v>
      </c>
      <c r="Y86">
        <f t="shared" si="39"/>
        <v>36</v>
      </c>
      <c r="Z86">
        <f t="shared" si="39"/>
        <v>18</v>
      </c>
      <c r="AA86" s="8">
        <f t="shared" si="39"/>
        <v>0</v>
      </c>
      <c r="AB86">
        <f t="shared" si="39"/>
        <v>18</v>
      </c>
      <c r="AC86">
        <f t="shared" si="39"/>
        <v>36</v>
      </c>
      <c r="AE86" t="str">
        <f t="shared" si="28"/>
        <v xml:space="preserve"> {54, 72, 90, 108, 126, 126, 108, 90, 72, 54, 36, 18, 0, 18, 36}, // 11</v>
      </c>
    </row>
    <row r="87" spans="14:31" x14ac:dyDescent="0.2">
      <c r="N87">
        <v>12</v>
      </c>
      <c r="O87">
        <f t="shared" ref="O87:AC87" si="40">O69+O51</f>
        <v>36</v>
      </c>
      <c r="P87">
        <f t="shared" si="40"/>
        <v>54</v>
      </c>
      <c r="Q87">
        <f t="shared" si="40"/>
        <v>72</v>
      </c>
      <c r="R87">
        <f t="shared" si="40"/>
        <v>90</v>
      </c>
      <c r="S87">
        <f t="shared" si="40"/>
        <v>108</v>
      </c>
      <c r="T87">
        <f t="shared" si="40"/>
        <v>126</v>
      </c>
      <c r="U87">
        <f t="shared" si="40"/>
        <v>126</v>
      </c>
      <c r="V87">
        <f t="shared" si="40"/>
        <v>108</v>
      </c>
      <c r="W87">
        <f t="shared" si="40"/>
        <v>90</v>
      </c>
      <c r="X87">
        <f t="shared" si="40"/>
        <v>72</v>
      </c>
      <c r="Y87">
        <f t="shared" si="40"/>
        <v>54</v>
      </c>
      <c r="Z87">
        <f t="shared" si="40"/>
        <v>36</v>
      </c>
      <c r="AA87">
        <f t="shared" si="40"/>
        <v>18</v>
      </c>
      <c r="AB87" s="8">
        <f t="shared" si="40"/>
        <v>0</v>
      </c>
      <c r="AC87">
        <f t="shared" si="40"/>
        <v>18</v>
      </c>
      <c r="AE87" t="str">
        <f t="shared" si="28"/>
        <v xml:space="preserve"> {36, 54, 72, 90, 108, 126, 126, 108, 90, 72, 54, 36, 18, 0, 18}, // 12</v>
      </c>
    </row>
    <row r="88" spans="14:31" x14ac:dyDescent="0.2">
      <c r="N88">
        <v>13</v>
      </c>
      <c r="O88">
        <f t="shared" ref="O88:AC88" si="41">O70+O52</f>
        <v>18</v>
      </c>
      <c r="P88">
        <f t="shared" si="41"/>
        <v>36</v>
      </c>
      <c r="Q88">
        <f t="shared" si="41"/>
        <v>54</v>
      </c>
      <c r="R88">
        <f t="shared" si="41"/>
        <v>72</v>
      </c>
      <c r="S88">
        <f t="shared" si="41"/>
        <v>90</v>
      </c>
      <c r="T88">
        <f t="shared" si="41"/>
        <v>108</v>
      </c>
      <c r="U88">
        <f t="shared" si="41"/>
        <v>126</v>
      </c>
      <c r="V88">
        <f t="shared" si="41"/>
        <v>126</v>
      </c>
      <c r="W88">
        <f t="shared" si="41"/>
        <v>108</v>
      </c>
      <c r="X88">
        <f t="shared" si="41"/>
        <v>90</v>
      </c>
      <c r="Y88">
        <f t="shared" si="41"/>
        <v>72</v>
      </c>
      <c r="Z88">
        <f t="shared" si="41"/>
        <v>54</v>
      </c>
      <c r="AA88">
        <f t="shared" si="41"/>
        <v>36</v>
      </c>
      <c r="AB88">
        <f t="shared" si="41"/>
        <v>18</v>
      </c>
      <c r="AC88" s="8">
        <f t="shared" si="41"/>
        <v>0</v>
      </c>
      <c r="AE88" t="str">
        <f t="shared" si="28"/>
        <v xml:space="preserve"> {18, 36, 54, 72, 90, 108, 126, 126, 108, 90, 72, 54, 36, 18, 0}, // 13</v>
      </c>
    </row>
    <row r="98" spans="1:11" x14ac:dyDescent="0.2">
      <c r="B98" t="s">
        <v>58</v>
      </c>
    </row>
    <row r="100" spans="1:11" x14ac:dyDescent="0.2">
      <c r="C100" t="s">
        <v>20</v>
      </c>
      <c r="D100" t="s">
        <v>21</v>
      </c>
      <c r="G100" t="s">
        <v>20</v>
      </c>
      <c r="H100" t="s">
        <v>21</v>
      </c>
    </row>
    <row r="101" spans="1:11" x14ac:dyDescent="0.2">
      <c r="A101">
        <v>0</v>
      </c>
      <c r="C101" s="11">
        <v>28</v>
      </c>
      <c r="D101" s="11">
        <v>95</v>
      </c>
      <c r="G101">
        <f t="shared" ref="G101:G114" si="42">(MOD(C101,256)*256) + INT(C101/256)</f>
        <v>7168</v>
      </c>
      <c r="H101">
        <f t="shared" ref="H101:H108" si="43">(MOD(D101,256)*256) + INT(D101/256)</f>
        <v>24320</v>
      </c>
      <c r="K101" t="str">
        <f>_xlfn.CONCAT(G101,", ",H101,", // Port ",A101)</f>
        <v>7168, 24320, // Port 0</v>
      </c>
    </row>
    <row r="102" spans="1:11" x14ac:dyDescent="0.2">
      <c r="A102">
        <v>1</v>
      </c>
      <c r="C102" s="11">
        <v>29</v>
      </c>
      <c r="D102" s="11">
        <v>164</v>
      </c>
      <c r="G102">
        <f t="shared" si="42"/>
        <v>7424</v>
      </c>
      <c r="H102">
        <f t="shared" si="43"/>
        <v>41984</v>
      </c>
      <c r="K102" t="str">
        <f t="shared" ref="K102:K114" si="44">_xlfn.CONCAT(G102,", ",H102,", // Port ",A102)</f>
        <v>7424, 41984, // Port 1</v>
      </c>
    </row>
    <row r="103" spans="1:11" x14ac:dyDescent="0.2">
      <c r="A103">
        <v>2</v>
      </c>
      <c r="C103" s="11">
        <v>60</v>
      </c>
      <c r="D103" s="11">
        <v>238</v>
      </c>
      <c r="G103">
        <f t="shared" si="42"/>
        <v>15360</v>
      </c>
      <c r="H103">
        <f t="shared" si="43"/>
        <v>60928</v>
      </c>
      <c r="K103" t="str">
        <f t="shared" si="44"/>
        <v>15360, 60928, // Port 2</v>
      </c>
    </row>
    <row r="104" spans="1:11" x14ac:dyDescent="0.2">
      <c r="A104">
        <v>3</v>
      </c>
      <c r="C104" s="11">
        <v>190</v>
      </c>
      <c r="D104" s="11">
        <v>208</v>
      </c>
      <c r="G104">
        <f t="shared" si="42"/>
        <v>48640</v>
      </c>
      <c r="H104">
        <f t="shared" si="43"/>
        <v>53248</v>
      </c>
      <c r="K104" t="str">
        <f t="shared" si="44"/>
        <v>48640, 53248, // Port 3</v>
      </c>
    </row>
    <row r="105" spans="1:11" x14ac:dyDescent="0.2">
      <c r="A105">
        <v>4</v>
      </c>
      <c r="C105" s="11">
        <v>67</v>
      </c>
      <c r="D105" s="11">
        <v>334</v>
      </c>
      <c r="G105">
        <f t="shared" si="42"/>
        <v>17152</v>
      </c>
      <c r="H105">
        <f t="shared" si="43"/>
        <v>19969</v>
      </c>
      <c r="K105" t="str">
        <f t="shared" si="44"/>
        <v>17152, 19969, // Port 4</v>
      </c>
    </row>
    <row r="106" spans="1:11" x14ac:dyDescent="0.2">
      <c r="A106">
        <v>5</v>
      </c>
      <c r="C106" s="11">
        <v>156</v>
      </c>
      <c r="D106" s="11">
        <v>265</v>
      </c>
      <c r="G106">
        <f t="shared" si="42"/>
        <v>39936</v>
      </c>
      <c r="H106">
        <f t="shared" si="43"/>
        <v>2305</v>
      </c>
      <c r="K106" t="str">
        <f t="shared" si="44"/>
        <v>39936, 2305, // Port 5</v>
      </c>
    </row>
    <row r="107" spans="1:11" x14ac:dyDescent="0.2">
      <c r="A107">
        <v>6</v>
      </c>
      <c r="C107" s="11">
        <v>179</v>
      </c>
      <c r="D107" s="11">
        <v>360</v>
      </c>
      <c r="G107">
        <f t="shared" si="42"/>
        <v>45824</v>
      </c>
      <c r="H107">
        <f t="shared" si="43"/>
        <v>26625</v>
      </c>
      <c r="K107" t="str">
        <f t="shared" si="44"/>
        <v>45824, 26625, // Port 6</v>
      </c>
    </row>
    <row r="108" spans="1:11" x14ac:dyDescent="0.2">
      <c r="A108">
        <v>7</v>
      </c>
      <c r="C108" s="11">
        <v>256</v>
      </c>
      <c r="D108" s="11">
        <v>276</v>
      </c>
      <c r="G108">
        <f t="shared" si="42"/>
        <v>1</v>
      </c>
      <c r="H108">
        <f t="shared" si="43"/>
        <v>5121</v>
      </c>
      <c r="K108" t="str">
        <f t="shared" si="44"/>
        <v>1, 5121, // Port 7</v>
      </c>
    </row>
    <row r="109" spans="1:11" x14ac:dyDescent="0.2">
      <c r="A109">
        <v>8</v>
      </c>
      <c r="C109" s="11">
        <v>301</v>
      </c>
      <c r="D109" s="11">
        <v>337</v>
      </c>
      <c r="G109">
        <f t="shared" si="42"/>
        <v>11521</v>
      </c>
      <c r="H109">
        <f>(MOD(D109,256)*256) + INT(D109/256)</f>
        <v>20737</v>
      </c>
      <c r="K109" t="str">
        <f t="shared" si="44"/>
        <v>11521, 20737, // Port 8</v>
      </c>
    </row>
    <row r="110" spans="1:11" x14ac:dyDescent="0.2">
      <c r="A110">
        <v>9</v>
      </c>
      <c r="C110" s="11">
        <v>327</v>
      </c>
      <c r="D110" s="11">
        <v>198</v>
      </c>
      <c r="G110">
        <f t="shared" si="42"/>
        <v>18177</v>
      </c>
      <c r="H110">
        <f t="shared" ref="H110:H114" si="45">(MOD(D110,256)*256) + INT(D110/256)</f>
        <v>50688</v>
      </c>
      <c r="K110" t="str">
        <f t="shared" si="44"/>
        <v>18177, 50688, // Port 9</v>
      </c>
    </row>
    <row r="111" spans="1:11" x14ac:dyDescent="0.2">
      <c r="A111">
        <v>10</v>
      </c>
      <c r="C111" s="11">
        <v>324</v>
      </c>
      <c r="D111" s="11">
        <v>128</v>
      </c>
      <c r="G111">
        <f t="shared" si="42"/>
        <v>17409</v>
      </c>
      <c r="H111">
        <f t="shared" si="45"/>
        <v>32768</v>
      </c>
      <c r="K111" t="str">
        <f t="shared" si="44"/>
        <v>17409, 32768, // Port 10</v>
      </c>
    </row>
    <row r="112" spans="1:11" x14ac:dyDescent="0.2">
      <c r="A112">
        <v>11</v>
      </c>
      <c r="C112" s="11">
        <v>258</v>
      </c>
      <c r="D112" s="11">
        <v>59</v>
      </c>
      <c r="G112">
        <f t="shared" si="42"/>
        <v>513</v>
      </c>
      <c r="H112">
        <f t="shared" si="45"/>
        <v>15104</v>
      </c>
      <c r="K112" t="str">
        <f t="shared" si="44"/>
        <v>513, 15104, // Port 11</v>
      </c>
    </row>
    <row r="113" spans="1:11" x14ac:dyDescent="0.2">
      <c r="A113">
        <v>12</v>
      </c>
      <c r="C113" s="11">
        <v>193</v>
      </c>
      <c r="D113" s="11">
        <v>106</v>
      </c>
      <c r="G113">
        <f t="shared" si="42"/>
        <v>49408</v>
      </c>
      <c r="H113">
        <f t="shared" si="45"/>
        <v>27136</v>
      </c>
      <c r="K113" t="str">
        <f t="shared" si="44"/>
        <v>49408, 27136, // Port 12</v>
      </c>
    </row>
    <row r="114" spans="1:11" x14ac:dyDescent="0.2">
      <c r="A114">
        <v>13</v>
      </c>
      <c r="C114" s="11">
        <v>147</v>
      </c>
      <c r="D114" s="11">
        <v>12</v>
      </c>
      <c r="G114">
        <f t="shared" si="42"/>
        <v>37632</v>
      </c>
      <c r="H114">
        <f t="shared" si="45"/>
        <v>3072</v>
      </c>
      <c r="K114" t="str">
        <f t="shared" si="44"/>
        <v>37632, 3072, // Port 13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3EDA-BDBF-4A49-8373-1513F25F3910}">
  <sheetPr codeName="Sheet3"/>
  <dimension ref="G26:V67"/>
  <sheetViews>
    <sheetView topLeftCell="B1" workbookViewId="0">
      <selection activeCell="J48" sqref="H48:J48"/>
    </sheetView>
  </sheetViews>
  <sheetFormatPr baseColWidth="10" defaultRowHeight="16" x14ac:dyDescent="0.2"/>
  <sheetData>
    <row r="26" spans="8:8" x14ac:dyDescent="0.2">
      <c r="H26" t="s">
        <v>27</v>
      </c>
    </row>
    <row r="27" spans="8:8" x14ac:dyDescent="0.2">
      <c r="H27" t="s">
        <v>28</v>
      </c>
    </row>
    <row r="28" spans="8:8" x14ac:dyDescent="0.2">
      <c r="H28" t="s">
        <v>29</v>
      </c>
    </row>
    <row r="29" spans="8:8" x14ac:dyDescent="0.2">
      <c r="H29" t="s">
        <v>30</v>
      </c>
    </row>
    <row r="31" spans="8:8" x14ac:dyDescent="0.2">
      <c r="H31" t="s">
        <v>31</v>
      </c>
    </row>
    <row r="32" spans="8:8" x14ac:dyDescent="0.2">
      <c r="H32" t="s">
        <v>32</v>
      </c>
    </row>
    <row r="33" spans="8:10" x14ac:dyDescent="0.2">
      <c r="H33" t="s">
        <v>33</v>
      </c>
    </row>
    <row r="34" spans="8:10" x14ac:dyDescent="0.2">
      <c r="H34" t="s">
        <v>34</v>
      </c>
    </row>
    <row r="36" spans="8:10" x14ac:dyDescent="0.2">
      <c r="H36" t="s">
        <v>35</v>
      </c>
    </row>
    <row r="37" spans="8:10" x14ac:dyDescent="0.2">
      <c r="H37" t="s">
        <v>36</v>
      </c>
    </row>
    <row r="38" spans="8:10" x14ac:dyDescent="0.2">
      <c r="H38" t="s">
        <v>37</v>
      </c>
    </row>
    <row r="39" spans="8:10" x14ac:dyDescent="0.2">
      <c r="H39" t="s">
        <v>38</v>
      </c>
    </row>
    <row r="40" spans="8:10" x14ac:dyDescent="0.2">
      <c r="H40" t="s">
        <v>39</v>
      </c>
    </row>
    <row r="41" spans="8:10" x14ac:dyDescent="0.2">
      <c r="H41" t="s">
        <v>40</v>
      </c>
    </row>
    <row r="42" spans="8:10" x14ac:dyDescent="0.2">
      <c r="H42" t="s">
        <v>41</v>
      </c>
    </row>
    <row r="44" spans="8:10" x14ac:dyDescent="0.2">
      <c r="H44" t="s">
        <v>42</v>
      </c>
    </row>
    <row r="48" spans="8:10" x14ac:dyDescent="0.2">
      <c r="H48">
        <v>18</v>
      </c>
      <c r="I48">
        <v>22</v>
      </c>
      <c r="J48">
        <v>35</v>
      </c>
    </row>
    <row r="51" spans="7:22" x14ac:dyDescent="0.2">
      <c r="G51" t="s">
        <v>43</v>
      </c>
      <c r="H51" t="s">
        <v>44</v>
      </c>
      <c r="I51" t="s">
        <v>45</v>
      </c>
      <c r="J51" t="s">
        <v>46</v>
      </c>
      <c r="K51" t="s">
        <v>47</v>
      </c>
      <c r="L51" t="s">
        <v>48</v>
      </c>
      <c r="M51" t="s">
        <v>49</v>
      </c>
      <c r="N51" t="s">
        <v>50</v>
      </c>
      <c r="O51" t="s">
        <v>51</v>
      </c>
      <c r="P51" t="s">
        <v>52</v>
      </c>
      <c r="Q51" t="s">
        <v>53</v>
      </c>
      <c r="R51" t="s">
        <v>54</v>
      </c>
      <c r="S51" t="s">
        <v>55</v>
      </c>
      <c r="T51" t="s">
        <v>56</v>
      </c>
      <c r="V51" t="s">
        <v>57</v>
      </c>
    </row>
    <row r="54" spans="7:22" x14ac:dyDescent="0.2">
      <c r="H54">
        <v>36</v>
      </c>
      <c r="I54">
        <v>18</v>
      </c>
      <c r="J54">
        <v>40</v>
      </c>
      <c r="K54">
        <v>65</v>
      </c>
      <c r="L54">
        <v>58</v>
      </c>
      <c r="M54">
        <v>98</v>
      </c>
      <c r="N54">
        <v>90</v>
      </c>
      <c r="O54">
        <v>123</v>
      </c>
      <c r="P54">
        <v>141</v>
      </c>
      <c r="Q54">
        <v>116</v>
      </c>
      <c r="R54">
        <v>92</v>
      </c>
      <c r="S54">
        <v>72</v>
      </c>
      <c r="T54">
        <v>46</v>
      </c>
      <c r="U54">
        <v>24</v>
      </c>
    </row>
    <row r="55" spans="7:22" x14ac:dyDescent="0.2">
      <c r="H55">
        <v>18</v>
      </c>
      <c r="I55">
        <v>36</v>
      </c>
      <c r="J55">
        <v>22</v>
      </c>
      <c r="K55">
        <v>47</v>
      </c>
      <c r="L55">
        <v>40</v>
      </c>
      <c r="M55">
        <v>80</v>
      </c>
      <c r="N55">
        <v>72</v>
      </c>
      <c r="O55">
        <v>105</v>
      </c>
      <c r="P55">
        <v>132</v>
      </c>
      <c r="Q55">
        <v>130</v>
      </c>
      <c r="R55">
        <v>110</v>
      </c>
      <c r="S55">
        <v>90</v>
      </c>
      <c r="T55">
        <v>64</v>
      </c>
      <c r="U55">
        <v>42</v>
      </c>
    </row>
    <row r="56" spans="7:22" x14ac:dyDescent="0.2">
      <c r="H56">
        <v>40</v>
      </c>
      <c r="I56">
        <v>22</v>
      </c>
      <c r="J56">
        <v>44</v>
      </c>
      <c r="K56">
        <v>25</v>
      </c>
      <c r="L56">
        <v>57</v>
      </c>
      <c r="M56">
        <v>97</v>
      </c>
      <c r="N56">
        <v>89</v>
      </c>
      <c r="O56">
        <v>122</v>
      </c>
      <c r="P56">
        <v>149</v>
      </c>
      <c r="Q56">
        <v>147</v>
      </c>
      <c r="R56">
        <v>132</v>
      </c>
      <c r="S56">
        <v>112</v>
      </c>
      <c r="T56">
        <v>86</v>
      </c>
      <c r="U56">
        <v>64</v>
      </c>
    </row>
    <row r="57" spans="7:22" x14ac:dyDescent="0.2">
      <c r="H57">
        <v>65</v>
      </c>
      <c r="I57">
        <v>47</v>
      </c>
      <c r="J57">
        <v>25</v>
      </c>
      <c r="K57">
        <v>50</v>
      </c>
      <c r="L57">
        <v>32</v>
      </c>
      <c r="M57">
        <v>72</v>
      </c>
      <c r="N57">
        <v>64</v>
      </c>
      <c r="O57">
        <v>97</v>
      </c>
      <c r="P57">
        <v>124</v>
      </c>
      <c r="Q57">
        <v>122</v>
      </c>
      <c r="R57">
        <v>146</v>
      </c>
      <c r="S57">
        <v>137</v>
      </c>
      <c r="T57">
        <v>111</v>
      </c>
      <c r="U57">
        <v>89</v>
      </c>
    </row>
    <row r="58" spans="7:22" x14ac:dyDescent="0.2">
      <c r="H58">
        <v>58</v>
      </c>
      <c r="I58">
        <v>40</v>
      </c>
      <c r="J58">
        <v>57</v>
      </c>
      <c r="K58">
        <v>32</v>
      </c>
      <c r="L58">
        <v>64</v>
      </c>
      <c r="M58">
        <v>40</v>
      </c>
      <c r="N58">
        <v>32</v>
      </c>
      <c r="O58">
        <v>65</v>
      </c>
      <c r="P58">
        <v>92</v>
      </c>
      <c r="Q58">
        <v>90</v>
      </c>
      <c r="R58">
        <v>114</v>
      </c>
      <c r="S58">
        <v>130</v>
      </c>
      <c r="T58">
        <v>104</v>
      </c>
      <c r="U58">
        <v>82</v>
      </c>
    </row>
    <row r="59" spans="7:22" x14ac:dyDescent="0.2">
      <c r="H59">
        <v>98</v>
      </c>
      <c r="I59">
        <v>80</v>
      </c>
      <c r="J59">
        <v>97</v>
      </c>
      <c r="K59">
        <v>72</v>
      </c>
      <c r="L59">
        <v>40</v>
      </c>
      <c r="M59">
        <v>70</v>
      </c>
      <c r="N59">
        <v>35</v>
      </c>
      <c r="O59">
        <v>68</v>
      </c>
      <c r="P59">
        <v>95</v>
      </c>
      <c r="Q59">
        <v>93</v>
      </c>
      <c r="R59">
        <v>117</v>
      </c>
      <c r="S59">
        <v>137</v>
      </c>
      <c r="T59">
        <v>144</v>
      </c>
      <c r="U59">
        <v>122</v>
      </c>
    </row>
    <row r="60" spans="7:22" x14ac:dyDescent="0.2">
      <c r="H60">
        <v>90</v>
      </c>
      <c r="I60">
        <v>72</v>
      </c>
      <c r="J60">
        <v>89</v>
      </c>
      <c r="K60">
        <v>64</v>
      </c>
      <c r="L60">
        <v>32</v>
      </c>
      <c r="M60">
        <v>35</v>
      </c>
      <c r="N60">
        <v>64</v>
      </c>
      <c r="O60">
        <v>33</v>
      </c>
      <c r="P60">
        <v>60</v>
      </c>
      <c r="Q60">
        <v>58</v>
      </c>
      <c r="R60">
        <v>82</v>
      </c>
      <c r="S60">
        <v>102</v>
      </c>
      <c r="T60">
        <v>128</v>
      </c>
      <c r="U60">
        <v>114</v>
      </c>
    </row>
    <row r="61" spans="7:22" x14ac:dyDescent="0.2">
      <c r="H61">
        <v>123</v>
      </c>
      <c r="I61">
        <v>105</v>
      </c>
      <c r="J61">
        <v>122</v>
      </c>
      <c r="K61">
        <v>97</v>
      </c>
      <c r="L61">
        <v>65</v>
      </c>
      <c r="M61">
        <v>68</v>
      </c>
      <c r="N61">
        <v>33</v>
      </c>
      <c r="O61">
        <v>50</v>
      </c>
      <c r="P61">
        <v>27</v>
      </c>
      <c r="Q61">
        <v>25</v>
      </c>
      <c r="R61">
        <v>49</v>
      </c>
      <c r="S61">
        <v>69</v>
      </c>
      <c r="T61">
        <v>95</v>
      </c>
      <c r="U61">
        <v>117</v>
      </c>
    </row>
    <row r="62" spans="7:22" x14ac:dyDescent="0.2">
      <c r="H62">
        <v>141</v>
      </c>
      <c r="I62">
        <v>132</v>
      </c>
      <c r="J62">
        <v>149</v>
      </c>
      <c r="K62">
        <v>124</v>
      </c>
      <c r="L62">
        <v>92</v>
      </c>
      <c r="M62">
        <v>95</v>
      </c>
      <c r="N62">
        <v>60</v>
      </c>
      <c r="O62">
        <v>27</v>
      </c>
      <c r="P62">
        <v>50</v>
      </c>
      <c r="Q62">
        <v>25</v>
      </c>
      <c r="R62">
        <v>49</v>
      </c>
      <c r="S62">
        <v>69</v>
      </c>
      <c r="T62">
        <v>95</v>
      </c>
      <c r="U62">
        <v>117</v>
      </c>
    </row>
    <row r="63" spans="7:22" x14ac:dyDescent="0.2">
      <c r="H63">
        <v>116</v>
      </c>
      <c r="I63">
        <v>130</v>
      </c>
      <c r="J63">
        <v>147</v>
      </c>
      <c r="K63">
        <v>122</v>
      </c>
      <c r="L63">
        <v>90</v>
      </c>
      <c r="M63">
        <v>93</v>
      </c>
      <c r="N63">
        <v>58</v>
      </c>
      <c r="O63">
        <v>25</v>
      </c>
      <c r="P63">
        <v>25</v>
      </c>
      <c r="Q63">
        <v>48</v>
      </c>
      <c r="R63">
        <v>24</v>
      </c>
      <c r="S63">
        <v>44</v>
      </c>
      <c r="T63">
        <v>70</v>
      </c>
      <c r="U63">
        <v>92</v>
      </c>
    </row>
    <row r="64" spans="7:22" x14ac:dyDescent="0.2">
      <c r="H64">
        <v>92</v>
      </c>
      <c r="I64">
        <v>110</v>
      </c>
      <c r="J64">
        <v>132</v>
      </c>
      <c r="K64">
        <v>146</v>
      </c>
      <c r="L64">
        <v>114</v>
      </c>
      <c r="M64">
        <v>117</v>
      </c>
      <c r="N64">
        <v>82</v>
      </c>
      <c r="O64">
        <v>49</v>
      </c>
      <c r="P64">
        <v>49</v>
      </c>
      <c r="Q64">
        <v>24</v>
      </c>
      <c r="R64">
        <v>40</v>
      </c>
      <c r="S64">
        <v>20</v>
      </c>
      <c r="T64">
        <v>46</v>
      </c>
      <c r="U64">
        <v>68</v>
      </c>
    </row>
    <row r="65" spans="8:21" x14ac:dyDescent="0.2">
      <c r="H65">
        <v>72</v>
      </c>
      <c r="I65">
        <v>90</v>
      </c>
      <c r="J65">
        <v>112</v>
      </c>
      <c r="K65">
        <v>137</v>
      </c>
      <c r="L65">
        <v>130</v>
      </c>
      <c r="M65">
        <v>137</v>
      </c>
      <c r="N65">
        <v>102</v>
      </c>
      <c r="O65">
        <v>69</v>
      </c>
      <c r="P65">
        <v>69</v>
      </c>
      <c r="Q65">
        <v>44</v>
      </c>
      <c r="R65">
        <v>20</v>
      </c>
      <c r="S65">
        <v>40</v>
      </c>
      <c r="T65">
        <v>26</v>
      </c>
      <c r="U65">
        <v>48</v>
      </c>
    </row>
    <row r="66" spans="8:21" x14ac:dyDescent="0.2">
      <c r="H66">
        <v>46</v>
      </c>
      <c r="I66">
        <v>64</v>
      </c>
      <c r="J66">
        <v>86</v>
      </c>
      <c r="K66">
        <v>111</v>
      </c>
      <c r="L66">
        <v>104</v>
      </c>
      <c r="M66">
        <v>144</v>
      </c>
      <c r="N66">
        <v>128</v>
      </c>
      <c r="O66">
        <v>95</v>
      </c>
      <c r="P66">
        <v>95</v>
      </c>
      <c r="Q66">
        <v>70</v>
      </c>
      <c r="R66">
        <v>46</v>
      </c>
      <c r="S66">
        <v>26</v>
      </c>
      <c r="T66">
        <v>44</v>
      </c>
      <c r="U66">
        <v>22</v>
      </c>
    </row>
    <row r="67" spans="8:21" x14ac:dyDescent="0.2">
      <c r="H67">
        <v>24</v>
      </c>
      <c r="I67">
        <v>42</v>
      </c>
      <c r="J67">
        <v>64</v>
      </c>
      <c r="K67">
        <v>89</v>
      </c>
      <c r="L67">
        <v>82</v>
      </c>
      <c r="M67">
        <v>122</v>
      </c>
      <c r="N67">
        <v>114</v>
      </c>
      <c r="O67">
        <v>117</v>
      </c>
      <c r="P67">
        <v>117</v>
      </c>
      <c r="Q67">
        <v>92</v>
      </c>
      <c r="R67">
        <v>68</v>
      </c>
      <c r="S67">
        <v>48</v>
      </c>
      <c r="T67">
        <v>22</v>
      </c>
      <c r="U6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Hidden</vt:lpstr>
      <vt:lpstr>Stances</vt:lpstr>
      <vt:lpstr>Map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Holmes</dc:creator>
  <cp:lastModifiedBy>Simon Holmes</cp:lastModifiedBy>
  <dcterms:created xsi:type="dcterms:W3CDTF">2024-08-30T01:52:25Z</dcterms:created>
  <dcterms:modified xsi:type="dcterms:W3CDTF">2025-04-04T22:16:47Z</dcterms:modified>
</cp:coreProperties>
</file>