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EACCA77B-94F0-44DD-AFD3-C4E6C82EDA5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BV Ellipsoid" sheetId="29" r:id="rId1"/>
    <sheet name="BV Ellipsoid STATS" sheetId="3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32" i="32" l="1"/>
  <c r="BD116" i="32"/>
  <c r="BD100" i="32"/>
  <c r="BD84" i="32"/>
  <c r="BD68" i="32"/>
  <c r="BD52" i="32"/>
  <c r="BD36" i="32"/>
  <c r="BD20" i="32"/>
  <c r="BD4" i="32"/>
  <c r="AH132" i="32"/>
  <c r="AH116" i="32"/>
  <c r="AH100" i="32"/>
  <c r="AH84" i="32"/>
  <c r="AH68" i="32"/>
  <c r="AH52" i="32"/>
  <c r="AH36" i="32"/>
  <c r="AH20" i="32"/>
  <c r="AH4" i="32"/>
  <c r="C147" i="32"/>
  <c r="C131" i="32"/>
  <c r="C115" i="32"/>
  <c r="E115" i="32" s="1"/>
  <c r="AW115" i="32" s="1"/>
  <c r="AX115" i="32" s="1"/>
  <c r="C99" i="32"/>
  <c r="C83" i="32"/>
  <c r="E83" i="32" s="1"/>
  <c r="J83" i="32" s="1"/>
  <c r="C67" i="32"/>
  <c r="C51" i="32"/>
  <c r="C35" i="32"/>
  <c r="E19" i="32"/>
  <c r="AA19" i="32" s="1"/>
  <c r="AB19" i="32" s="1"/>
  <c r="C19" i="32"/>
  <c r="C146" i="32"/>
  <c r="C130" i="32"/>
  <c r="C114" i="32"/>
  <c r="C98" i="32"/>
  <c r="E82" i="32"/>
  <c r="C82" i="32"/>
  <c r="C66" i="32"/>
  <c r="C50" i="32"/>
  <c r="C34" i="32"/>
  <c r="E34" i="32" s="1"/>
  <c r="C18" i="32"/>
  <c r="C145" i="32"/>
  <c r="C129" i="32"/>
  <c r="C113" i="32"/>
  <c r="E113" i="32" s="1"/>
  <c r="C97" i="32"/>
  <c r="C81" i="32"/>
  <c r="C65" i="32"/>
  <c r="C49" i="32"/>
  <c r="C33" i="32"/>
  <c r="C17" i="32"/>
  <c r="C144" i="32"/>
  <c r="C128" i="32"/>
  <c r="C112" i="32"/>
  <c r="C96" i="32"/>
  <c r="C80" i="32"/>
  <c r="C64" i="32"/>
  <c r="C48" i="32"/>
  <c r="C32" i="32"/>
  <c r="C16" i="32"/>
  <c r="E143" i="32"/>
  <c r="T143" i="32" s="1"/>
  <c r="U143" i="32" s="1"/>
  <c r="C143" i="32"/>
  <c r="C127" i="32"/>
  <c r="C111" i="32"/>
  <c r="C95" i="32"/>
  <c r="C79" i="32"/>
  <c r="C63" i="32"/>
  <c r="C47" i="32"/>
  <c r="E47" i="32" s="1"/>
  <c r="AN47" i="32" s="1"/>
  <c r="AO47" i="32" s="1"/>
  <c r="C31" i="32"/>
  <c r="C15" i="32"/>
  <c r="C142" i="32"/>
  <c r="C126" i="32"/>
  <c r="C110" i="32"/>
  <c r="C94" i="32"/>
  <c r="E94" i="32" s="1"/>
  <c r="C78" i="32"/>
  <c r="C62" i="32"/>
  <c r="C46" i="32"/>
  <c r="C30" i="32"/>
  <c r="E30" i="32" s="1"/>
  <c r="AA30" i="32" s="1"/>
  <c r="C14" i="32"/>
  <c r="C141" i="32"/>
  <c r="C125" i="32"/>
  <c r="E125" i="32" s="1"/>
  <c r="V125" i="32" s="1"/>
  <c r="W125" i="32" s="1"/>
  <c r="C109" i="32"/>
  <c r="C93" i="32"/>
  <c r="E93" i="32" s="1"/>
  <c r="C77" i="32"/>
  <c r="C61" i="32"/>
  <c r="C45" i="32"/>
  <c r="E45" i="32" s="1"/>
  <c r="C29" i="32"/>
  <c r="C13" i="32"/>
  <c r="C140" i="32"/>
  <c r="C124" i="32"/>
  <c r="E124" i="32" s="1"/>
  <c r="AN124" i="32" s="1"/>
  <c r="AO124" i="32" s="1"/>
  <c r="C108" i="32"/>
  <c r="C92" i="32"/>
  <c r="C76" i="32"/>
  <c r="E76" i="32" s="1"/>
  <c r="C60" i="32"/>
  <c r="C44" i="32"/>
  <c r="C28" i="32"/>
  <c r="C12" i="32"/>
  <c r="C139" i="32"/>
  <c r="C123" i="32"/>
  <c r="C107" i="32"/>
  <c r="C91" i="32"/>
  <c r="C75" i="32"/>
  <c r="C59" i="32"/>
  <c r="C43" i="32"/>
  <c r="C27" i="32"/>
  <c r="E27" i="32" s="1"/>
  <c r="C11" i="32"/>
  <c r="C138" i="32"/>
  <c r="C122" i="32"/>
  <c r="C106" i="32"/>
  <c r="C90" i="32"/>
  <c r="E90" i="32" s="1"/>
  <c r="AR90" i="32" s="1"/>
  <c r="AS90" i="32" s="1"/>
  <c r="C74" i="32"/>
  <c r="E74" i="32" s="1"/>
  <c r="J74" i="32" s="1"/>
  <c r="C58" i="32"/>
  <c r="C42" i="32"/>
  <c r="C26" i="32"/>
  <c r="E26" i="32" s="1"/>
  <c r="AW26" i="32" s="1"/>
  <c r="AX26" i="32" s="1"/>
  <c r="C10" i="32"/>
  <c r="C137" i="32"/>
  <c r="C121" i="32"/>
  <c r="C105" i="32"/>
  <c r="E105" i="32" s="1"/>
  <c r="AC105" i="32" s="1"/>
  <c r="AD105" i="32" s="1"/>
  <c r="C89" i="32"/>
  <c r="C73" i="32"/>
  <c r="C57" i="32"/>
  <c r="C41" i="32"/>
  <c r="C25" i="32"/>
  <c r="C9" i="32"/>
  <c r="C136" i="32"/>
  <c r="E136" i="32" s="1"/>
  <c r="C120" i="32"/>
  <c r="C104" i="32"/>
  <c r="C88" i="32"/>
  <c r="C72" i="32"/>
  <c r="C56" i="32"/>
  <c r="C40" i="32"/>
  <c r="E40" i="32" s="1"/>
  <c r="C24" i="32"/>
  <c r="C8" i="32"/>
  <c r="C135" i="32"/>
  <c r="C119" i="32"/>
  <c r="C103" i="32"/>
  <c r="C87" i="32"/>
  <c r="E87" i="32" s="1"/>
  <c r="AR87" i="32" s="1"/>
  <c r="AS87" i="32" s="1"/>
  <c r="C71" i="32"/>
  <c r="C55" i="32"/>
  <c r="C39" i="32"/>
  <c r="E39" i="32" s="1"/>
  <c r="AW39" i="32" s="1"/>
  <c r="AX39" i="32" s="1"/>
  <c r="C23" i="32"/>
  <c r="C7" i="32"/>
  <c r="C134" i="32"/>
  <c r="E134" i="32" s="1"/>
  <c r="AY134" i="32" s="1"/>
  <c r="AZ134" i="32" s="1"/>
  <c r="C118" i="32"/>
  <c r="E118" i="32" s="1"/>
  <c r="T118" i="32" s="1"/>
  <c r="U118" i="32" s="1"/>
  <c r="C102" i="32"/>
  <c r="C86" i="32"/>
  <c r="C70" i="32"/>
  <c r="E70" i="32" s="1"/>
  <c r="V70" i="32" s="1"/>
  <c r="W70" i="32" s="1"/>
  <c r="C54" i="32"/>
  <c r="C38" i="32"/>
  <c r="C22" i="32"/>
  <c r="C6" i="32"/>
  <c r="C133" i="32"/>
  <c r="C117" i="32"/>
  <c r="C101" i="32"/>
  <c r="C85" i="32"/>
  <c r="C69" i="32"/>
  <c r="E69" i="32" s="1"/>
  <c r="AR69" i="32" s="1"/>
  <c r="AS69" i="32" s="1"/>
  <c r="C53" i="32"/>
  <c r="E53" i="32" s="1"/>
  <c r="J53" i="32" s="1"/>
  <c r="C37" i="32"/>
  <c r="C21" i="32"/>
  <c r="C5" i="32"/>
  <c r="C132" i="32"/>
  <c r="C116" i="32"/>
  <c r="C100" i="32"/>
  <c r="C84" i="32"/>
  <c r="C68" i="32"/>
  <c r="E68" i="32" s="1"/>
  <c r="J68" i="32" s="1"/>
  <c r="C52" i="32"/>
  <c r="C36" i="32"/>
  <c r="C20" i="32"/>
  <c r="C4" i="32"/>
  <c r="BF3" i="32"/>
  <c r="AJ3" i="32"/>
  <c r="R3" i="32"/>
  <c r="C4" i="29"/>
  <c r="AJ5" i="29"/>
  <c r="AK5" i="29" s="1"/>
  <c r="AL5" i="29"/>
  <c r="AM5" i="29" s="1"/>
  <c r="AN5" i="29"/>
  <c r="AO5" i="29"/>
  <c r="AP5" i="29"/>
  <c r="AQ5" i="29" s="1"/>
  <c r="AR5" i="29"/>
  <c r="AJ6" i="29"/>
  <c r="AK6" i="29"/>
  <c r="AL6" i="29"/>
  <c r="AM6" i="29" s="1"/>
  <c r="AN6" i="29"/>
  <c r="AO6" i="29"/>
  <c r="AP6" i="29"/>
  <c r="AQ6" i="29"/>
  <c r="AR6" i="29"/>
  <c r="AJ7" i="29"/>
  <c r="AK7" i="29" s="1"/>
  <c r="AL7" i="29"/>
  <c r="AM7" i="29" s="1"/>
  <c r="AN7" i="29"/>
  <c r="AO7" i="29"/>
  <c r="AP7" i="29"/>
  <c r="AQ7" i="29" s="1"/>
  <c r="AR7" i="29"/>
  <c r="AJ8" i="29"/>
  <c r="AK8" i="29"/>
  <c r="AL8" i="29"/>
  <c r="AM8" i="29" s="1"/>
  <c r="AN8" i="29"/>
  <c r="AO8" i="29"/>
  <c r="AP8" i="29"/>
  <c r="AQ8" i="29"/>
  <c r="AR8" i="29"/>
  <c r="AJ9" i="29"/>
  <c r="AK9" i="29" s="1"/>
  <c r="AL9" i="29"/>
  <c r="AM9" i="29" s="1"/>
  <c r="AN9" i="29"/>
  <c r="AO9" i="29"/>
  <c r="AP9" i="29"/>
  <c r="AQ9" i="29" s="1"/>
  <c r="AR9" i="29"/>
  <c r="AJ10" i="29"/>
  <c r="AK10" i="29"/>
  <c r="AL10" i="29"/>
  <c r="AM10" i="29" s="1"/>
  <c r="AN10" i="29"/>
  <c r="AO10" i="29"/>
  <c r="AP10" i="29"/>
  <c r="AQ10" i="29"/>
  <c r="AR10" i="29"/>
  <c r="AJ11" i="29"/>
  <c r="AK11" i="29" s="1"/>
  <c r="AL11" i="29"/>
  <c r="AM11" i="29" s="1"/>
  <c r="AN11" i="29"/>
  <c r="AO11" i="29"/>
  <c r="AP11" i="29"/>
  <c r="AQ11" i="29" s="1"/>
  <c r="AR11" i="29"/>
  <c r="AJ12" i="29"/>
  <c r="AK12" i="29"/>
  <c r="AL12" i="29"/>
  <c r="AM12" i="29" s="1"/>
  <c r="AN12" i="29"/>
  <c r="AO12" i="29"/>
  <c r="AP12" i="29"/>
  <c r="AQ12" i="29"/>
  <c r="AR12" i="29"/>
  <c r="AJ13" i="29"/>
  <c r="AK13" i="29" s="1"/>
  <c r="AL13" i="29"/>
  <c r="AM13" i="29" s="1"/>
  <c r="AN13" i="29"/>
  <c r="AO13" i="29"/>
  <c r="AP13" i="29"/>
  <c r="AQ13" i="29" s="1"/>
  <c r="AR13" i="29"/>
  <c r="AJ14" i="29"/>
  <c r="AK14" i="29"/>
  <c r="AL14" i="29"/>
  <c r="AM14" i="29" s="1"/>
  <c r="AN14" i="29"/>
  <c r="AO14" i="29"/>
  <c r="AP14" i="29"/>
  <c r="AQ14" i="29"/>
  <c r="AR14" i="29"/>
  <c r="AJ15" i="29"/>
  <c r="AK15" i="29" s="1"/>
  <c r="AL15" i="29"/>
  <c r="AM15" i="29" s="1"/>
  <c r="AN15" i="29"/>
  <c r="AO15" i="29"/>
  <c r="AP15" i="29"/>
  <c r="AQ15" i="29" s="1"/>
  <c r="AR15" i="29"/>
  <c r="AJ16" i="29"/>
  <c r="AK16" i="29"/>
  <c r="AL16" i="29"/>
  <c r="AM16" i="29" s="1"/>
  <c r="AN16" i="29"/>
  <c r="AO16" i="29"/>
  <c r="AP16" i="29"/>
  <c r="AQ16" i="29"/>
  <c r="AR16" i="29"/>
  <c r="AJ17" i="29"/>
  <c r="AK17" i="29" s="1"/>
  <c r="AL17" i="29"/>
  <c r="AM17" i="29" s="1"/>
  <c r="AN17" i="29"/>
  <c r="AO17" i="29"/>
  <c r="AP17" i="29"/>
  <c r="AQ17" i="29" s="1"/>
  <c r="AR17" i="29"/>
  <c r="AJ18" i="29"/>
  <c r="AK18" i="29"/>
  <c r="AL18" i="29"/>
  <c r="AM18" i="29" s="1"/>
  <c r="AN18" i="29"/>
  <c r="AO18" i="29"/>
  <c r="AP18" i="29"/>
  <c r="AQ18" i="29"/>
  <c r="AR18" i="29"/>
  <c r="AJ19" i="29"/>
  <c r="AK19" i="29" s="1"/>
  <c r="AL19" i="29"/>
  <c r="AM19" i="29" s="1"/>
  <c r="AN19" i="29"/>
  <c r="AO19" i="29"/>
  <c r="AP19" i="29"/>
  <c r="AQ19" i="29" s="1"/>
  <c r="AR19" i="29"/>
  <c r="AJ20" i="29"/>
  <c r="AK20" i="29"/>
  <c r="AL20" i="29"/>
  <c r="AM20" i="29" s="1"/>
  <c r="AN20" i="29"/>
  <c r="AO20" i="29"/>
  <c r="AP20" i="29"/>
  <c r="AQ20" i="29"/>
  <c r="AR20" i="29"/>
  <c r="AJ21" i="29"/>
  <c r="AK21" i="29" s="1"/>
  <c r="AL21" i="29"/>
  <c r="AM21" i="29" s="1"/>
  <c r="AN21" i="29"/>
  <c r="AO21" i="29"/>
  <c r="AP21" i="29"/>
  <c r="AQ21" i="29" s="1"/>
  <c r="AR21" i="29"/>
  <c r="AJ22" i="29"/>
  <c r="AK22" i="29"/>
  <c r="AL22" i="29"/>
  <c r="AM22" i="29" s="1"/>
  <c r="AN22" i="29"/>
  <c r="AO22" i="29"/>
  <c r="AP22" i="29"/>
  <c r="AQ22" i="29"/>
  <c r="AR22" i="29"/>
  <c r="AJ23" i="29"/>
  <c r="AK23" i="29" s="1"/>
  <c r="AL23" i="29"/>
  <c r="AM23" i="29" s="1"/>
  <c r="AN23" i="29"/>
  <c r="AO23" i="29"/>
  <c r="AP23" i="29"/>
  <c r="AQ23" i="29" s="1"/>
  <c r="AR23" i="29"/>
  <c r="AJ24" i="29"/>
  <c r="AK24" i="29"/>
  <c r="AL24" i="29"/>
  <c r="AM24" i="29" s="1"/>
  <c r="AN24" i="29"/>
  <c r="AO24" i="29"/>
  <c r="AP24" i="29"/>
  <c r="AQ24" i="29"/>
  <c r="AR24" i="29"/>
  <c r="AJ25" i="29"/>
  <c r="AK25" i="29" s="1"/>
  <c r="AL25" i="29"/>
  <c r="AM25" i="29" s="1"/>
  <c r="AN25" i="29"/>
  <c r="AO25" i="29"/>
  <c r="AP25" i="29"/>
  <c r="AQ25" i="29" s="1"/>
  <c r="AR25" i="29"/>
  <c r="AJ26" i="29"/>
  <c r="AK26" i="29"/>
  <c r="AL26" i="29"/>
  <c r="AM26" i="29" s="1"/>
  <c r="AN26" i="29"/>
  <c r="AO26" i="29"/>
  <c r="AP26" i="29"/>
  <c r="AQ26" i="29"/>
  <c r="AR26" i="29"/>
  <c r="AJ27" i="29"/>
  <c r="AK27" i="29" s="1"/>
  <c r="AL27" i="29"/>
  <c r="AM27" i="29" s="1"/>
  <c r="AN27" i="29"/>
  <c r="AO27" i="29"/>
  <c r="AP27" i="29"/>
  <c r="AQ27" i="29" s="1"/>
  <c r="AR27" i="29"/>
  <c r="AJ28" i="29"/>
  <c r="AK28" i="29"/>
  <c r="AL28" i="29"/>
  <c r="AM28" i="29" s="1"/>
  <c r="AN28" i="29"/>
  <c r="AO28" i="29"/>
  <c r="AP28" i="29"/>
  <c r="AQ28" i="29"/>
  <c r="AR28" i="29"/>
  <c r="AJ29" i="29"/>
  <c r="AK29" i="29" s="1"/>
  <c r="AL29" i="29"/>
  <c r="AM29" i="29" s="1"/>
  <c r="AN29" i="29"/>
  <c r="AO29" i="29"/>
  <c r="AP29" i="29"/>
  <c r="AQ29" i="29" s="1"/>
  <c r="AR29" i="29"/>
  <c r="AJ30" i="29"/>
  <c r="AK30" i="29"/>
  <c r="AL30" i="29"/>
  <c r="AM30" i="29" s="1"/>
  <c r="AN30" i="29"/>
  <c r="AO30" i="29"/>
  <c r="AP30" i="29"/>
  <c r="AQ30" i="29" s="1"/>
  <c r="AR30" i="29"/>
  <c r="AJ31" i="29"/>
  <c r="AK31" i="29" s="1"/>
  <c r="AL31" i="29"/>
  <c r="AM31" i="29" s="1"/>
  <c r="AN31" i="29"/>
  <c r="AO31" i="29"/>
  <c r="AP31" i="29"/>
  <c r="AQ31" i="29" s="1"/>
  <c r="AR31" i="29"/>
  <c r="AJ32" i="29"/>
  <c r="AK32" i="29" s="1"/>
  <c r="AL32" i="29"/>
  <c r="AM32" i="29" s="1"/>
  <c r="AN32" i="29"/>
  <c r="AO32" i="29"/>
  <c r="AP32" i="29"/>
  <c r="AQ32" i="29" s="1"/>
  <c r="AR32" i="29"/>
  <c r="AJ33" i="29"/>
  <c r="AK33" i="29" s="1"/>
  <c r="AL33" i="29"/>
  <c r="AM33" i="29" s="1"/>
  <c r="AN33" i="29"/>
  <c r="AO33" i="29"/>
  <c r="AP33" i="29"/>
  <c r="AQ33" i="29" s="1"/>
  <c r="AR33" i="29"/>
  <c r="AJ34" i="29"/>
  <c r="AK34" i="29" s="1"/>
  <c r="AL34" i="29"/>
  <c r="AM34" i="29" s="1"/>
  <c r="AN34" i="29"/>
  <c r="AO34" i="29"/>
  <c r="AP34" i="29"/>
  <c r="AQ34" i="29" s="1"/>
  <c r="AR34" i="29"/>
  <c r="AJ35" i="29"/>
  <c r="AK35" i="29" s="1"/>
  <c r="AL35" i="29"/>
  <c r="AM35" i="29" s="1"/>
  <c r="AN35" i="29"/>
  <c r="AO35" i="29"/>
  <c r="AP35" i="29"/>
  <c r="AQ35" i="29" s="1"/>
  <c r="AR35" i="29"/>
  <c r="AJ36" i="29"/>
  <c r="AK36" i="29" s="1"/>
  <c r="AL36" i="29"/>
  <c r="AM36" i="29" s="1"/>
  <c r="AN36" i="29"/>
  <c r="AO36" i="29"/>
  <c r="AP36" i="29"/>
  <c r="AQ36" i="29" s="1"/>
  <c r="AR36" i="29"/>
  <c r="AJ37" i="29"/>
  <c r="AK37" i="29" s="1"/>
  <c r="AL37" i="29"/>
  <c r="AM37" i="29" s="1"/>
  <c r="AN37" i="29"/>
  <c r="AO37" i="29"/>
  <c r="AP37" i="29"/>
  <c r="AQ37" i="29" s="1"/>
  <c r="AR37" i="29"/>
  <c r="AJ38" i="29"/>
  <c r="AK38" i="29" s="1"/>
  <c r="AL38" i="29"/>
  <c r="AM38" i="29" s="1"/>
  <c r="AN38" i="29"/>
  <c r="AO38" i="29"/>
  <c r="AP38" i="29"/>
  <c r="AQ38" i="29" s="1"/>
  <c r="AR38" i="29"/>
  <c r="AJ39" i="29"/>
  <c r="AK39" i="29" s="1"/>
  <c r="AL39" i="29"/>
  <c r="AM39" i="29" s="1"/>
  <c r="AN39" i="29"/>
  <c r="AO39" i="29"/>
  <c r="AP39" i="29"/>
  <c r="AQ39" i="29" s="1"/>
  <c r="AR39" i="29"/>
  <c r="AJ40" i="29"/>
  <c r="AK40" i="29" s="1"/>
  <c r="AL40" i="29"/>
  <c r="AM40" i="29" s="1"/>
  <c r="AN40" i="29"/>
  <c r="AO40" i="29"/>
  <c r="AP40" i="29"/>
  <c r="AQ40" i="29" s="1"/>
  <c r="AR40" i="29"/>
  <c r="AJ41" i="29"/>
  <c r="AK41" i="29" s="1"/>
  <c r="AL41" i="29"/>
  <c r="AM41" i="29" s="1"/>
  <c r="AN41" i="29"/>
  <c r="AO41" i="29"/>
  <c r="AP41" i="29"/>
  <c r="AQ41" i="29" s="1"/>
  <c r="AR41" i="29"/>
  <c r="AJ42" i="29"/>
  <c r="AK42" i="29" s="1"/>
  <c r="AL42" i="29"/>
  <c r="AM42" i="29" s="1"/>
  <c r="AN42" i="29"/>
  <c r="AO42" i="29"/>
  <c r="AP42" i="29"/>
  <c r="AQ42" i="29" s="1"/>
  <c r="AR42" i="29"/>
  <c r="AJ43" i="29"/>
  <c r="AK43" i="29" s="1"/>
  <c r="AL43" i="29"/>
  <c r="AM43" i="29" s="1"/>
  <c r="AN43" i="29"/>
  <c r="AO43" i="29"/>
  <c r="AP43" i="29"/>
  <c r="AQ43" i="29" s="1"/>
  <c r="AR43" i="29"/>
  <c r="AJ44" i="29"/>
  <c r="AK44" i="29" s="1"/>
  <c r="AL44" i="29"/>
  <c r="AM44" i="29" s="1"/>
  <c r="AN44" i="29"/>
  <c r="AO44" i="29"/>
  <c r="AP44" i="29"/>
  <c r="AQ44" i="29" s="1"/>
  <c r="AR44" i="29"/>
  <c r="AJ45" i="29"/>
  <c r="AK45" i="29" s="1"/>
  <c r="AL45" i="29"/>
  <c r="AM45" i="29" s="1"/>
  <c r="AN45" i="29"/>
  <c r="AO45" i="29"/>
  <c r="AP45" i="29"/>
  <c r="AQ45" i="29" s="1"/>
  <c r="AR45" i="29"/>
  <c r="AJ46" i="29"/>
  <c r="AK46" i="29" s="1"/>
  <c r="AL46" i="29"/>
  <c r="AM46" i="29" s="1"/>
  <c r="AN46" i="29"/>
  <c r="AO46" i="29"/>
  <c r="AP46" i="29"/>
  <c r="AQ46" i="29" s="1"/>
  <c r="AR46" i="29"/>
  <c r="AJ47" i="29"/>
  <c r="AK47" i="29" s="1"/>
  <c r="AL47" i="29"/>
  <c r="AM47" i="29" s="1"/>
  <c r="AN47" i="29"/>
  <c r="AO47" i="29"/>
  <c r="AP47" i="29"/>
  <c r="AQ47" i="29" s="1"/>
  <c r="AR47" i="29"/>
  <c r="AJ48" i="29"/>
  <c r="AK48" i="29" s="1"/>
  <c r="AL48" i="29"/>
  <c r="AM48" i="29" s="1"/>
  <c r="AN48" i="29"/>
  <c r="AO48" i="29"/>
  <c r="AP48" i="29"/>
  <c r="AQ48" i="29" s="1"/>
  <c r="AR48" i="29"/>
  <c r="AJ49" i="29"/>
  <c r="AK49" i="29" s="1"/>
  <c r="AL49" i="29"/>
  <c r="AM49" i="29" s="1"/>
  <c r="AN49" i="29"/>
  <c r="AO49" i="29"/>
  <c r="AP49" i="29"/>
  <c r="AQ49" i="29" s="1"/>
  <c r="AR49" i="29"/>
  <c r="AJ50" i="29"/>
  <c r="AK50" i="29" s="1"/>
  <c r="AL50" i="29"/>
  <c r="AM50" i="29" s="1"/>
  <c r="AN50" i="29"/>
  <c r="AO50" i="29"/>
  <c r="AP50" i="29"/>
  <c r="AQ50" i="29" s="1"/>
  <c r="AR50" i="29"/>
  <c r="AJ51" i="29"/>
  <c r="AK51" i="29" s="1"/>
  <c r="AL51" i="29"/>
  <c r="AM51" i="29" s="1"/>
  <c r="AN51" i="29"/>
  <c r="AO51" i="29"/>
  <c r="AP51" i="29"/>
  <c r="AQ51" i="29" s="1"/>
  <c r="AR51" i="29"/>
  <c r="AJ52" i="29"/>
  <c r="AK52" i="29" s="1"/>
  <c r="AL52" i="29"/>
  <c r="AM52" i="29" s="1"/>
  <c r="AN52" i="29"/>
  <c r="AO52" i="29"/>
  <c r="AP52" i="29"/>
  <c r="AQ52" i="29" s="1"/>
  <c r="AR52" i="29"/>
  <c r="AJ53" i="29"/>
  <c r="AK53" i="29" s="1"/>
  <c r="AL53" i="29"/>
  <c r="AM53" i="29" s="1"/>
  <c r="AN53" i="29"/>
  <c r="AO53" i="29"/>
  <c r="AP53" i="29"/>
  <c r="AQ53" i="29" s="1"/>
  <c r="AR53" i="29"/>
  <c r="AJ54" i="29"/>
  <c r="AK54" i="29" s="1"/>
  <c r="AL54" i="29"/>
  <c r="AM54" i="29" s="1"/>
  <c r="AN54" i="29"/>
  <c r="AO54" i="29"/>
  <c r="AP54" i="29"/>
  <c r="AQ54" i="29" s="1"/>
  <c r="AR54" i="29"/>
  <c r="AJ55" i="29"/>
  <c r="AK55" i="29" s="1"/>
  <c r="AL55" i="29"/>
  <c r="AM55" i="29" s="1"/>
  <c r="AN55" i="29"/>
  <c r="AO55" i="29"/>
  <c r="AP55" i="29"/>
  <c r="AQ55" i="29" s="1"/>
  <c r="AR55" i="29"/>
  <c r="AJ56" i="29"/>
  <c r="AK56" i="29" s="1"/>
  <c r="AL56" i="29"/>
  <c r="AM56" i="29" s="1"/>
  <c r="AN56" i="29"/>
  <c r="AO56" i="29"/>
  <c r="AP56" i="29"/>
  <c r="AQ56" i="29" s="1"/>
  <c r="AR56" i="29"/>
  <c r="AJ57" i="29"/>
  <c r="AK57" i="29" s="1"/>
  <c r="AL57" i="29"/>
  <c r="AM57" i="29" s="1"/>
  <c r="AN57" i="29"/>
  <c r="AO57" i="29"/>
  <c r="AP57" i="29"/>
  <c r="AQ57" i="29" s="1"/>
  <c r="AR57" i="29"/>
  <c r="AJ58" i="29"/>
  <c r="AK58" i="29" s="1"/>
  <c r="AL58" i="29"/>
  <c r="AM58" i="29" s="1"/>
  <c r="AN58" i="29"/>
  <c r="AO58" i="29"/>
  <c r="AP58" i="29"/>
  <c r="AQ58" i="29" s="1"/>
  <c r="AR58" i="29"/>
  <c r="AJ59" i="29"/>
  <c r="AK59" i="29" s="1"/>
  <c r="AL59" i="29"/>
  <c r="AM59" i="29" s="1"/>
  <c r="AN59" i="29"/>
  <c r="AO59" i="29"/>
  <c r="AP59" i="29"/>
  <c r="AQ59" i="29" s="1"/>
  <c r="AR59" i="29"/>
  <c r="AJ60" i="29"/>
  <c r="AK60" i="29" s="1"/>
  <c r="AL60" i="29"/>
  <c r="AM60" i="29" s="1"/>
  <c r="AN60" i="29"/>
  <c r="AO60" i="29"/>
  <c r="AP60" i="29"/>
  <c r="AQ60" i="29" s="1"/>
  <c r="AR60" i="29"/>
  <c r="AJ61" i="29"/>
  <c r="AK61" i="29" s="1"/>
  <c r="AL61" i="29"/>
  <c r="AM61" i="29" s="1"/>
  <c r="AN61" i="29"/>
  <c r="AO61" i="29"/>
  <c r="AP61" i="29"/>
  <c r="AQ61" i="29" s="1"/>
  <c r="AR61" i="29"/>
  <c r="AJ62" i="29"/>
  <c r="AK62" i="29" s="1"/>
  <c r="AL62" i="29"/>
  <c r="AM62" i="29" s="1"/>
  <c r="AN62" i="29"/>
  <c r="AO62" i="29"/>
  <c r="AP62" i="29"/>
  <c r="AQ62" i="29" s="1"/>
  <c r="AR62" i="29"/>
  <c r="AJ63" i="29"/>
  <c r="AK63" i="29" s="1"/>
  <c r="AL63" i="29"/>
  <c r="AM63" i="29" s="1"/>
  <c r="AN63" i="29"/>
  <c r="AO63" i="29"/>
  <c r="AP63" i="29"/>
  <c r="AQ63" i="29" s="1"/>
  <c r="AR63" i="29"/>
  <c r="AJ64" i="29"/>
  <c r="AK64" i="29" s="1"/>
  <c r="AL64" i="29"/>
  <c r="AM64" i="29" s="1"/>
  <c r="AN64" i="29"/>
  <c r="AO64" i="29"/>
  <c r="AP64" i="29"/>
  <c r="AQ64" i="29" s="1"/>
  <c r="AR64" i="29"/>
  <c r="AJ65" i="29"/>
  <c r="AK65" i="29" s="1"/>
  <c r="AL65" i="29"/>
  <c r="AM65" i="29" s="1"/>
  <c r="AN65" i="29"/>
  <c r="AO65" i="29"/>
  <c r="AP65" i="29"/>
  <c r="AQ65" i="29" s="1"/>
  <c r="AR65" i="29"/>
  <c r="AJ66" i="29"/>
  <c r="AK66" i="29" s="1"/>
  <c r="AL66" i="29"/>
  <c r="AM66" i="29" s="1"/>
  <c r="AN66" i="29"/>
  <c r="AO66" i="29"/>
  <c r="AP66" i="29"/>
  <c r="AQ66" i="29" s="1"/>
  <c r="AR66" i="29"/>
  <c r="AJ67" i="29"/>
  <c r="AK67" i="29" s="1"/>
  <c r="AL67" i="29"/>
  <c r="AM67" i="29" s="1"/>
  <c r="AN67" i="29"/>
  <c r="AO67" i="29"/>
  <c r="AP67" i="29"/>
  <c r="AQ67" i="29" s="1"/>
  <c r="AR67" i="29"/>
  <c r="AJ68" i="29"/>
  <c r="AK68" i="29" s="1"/>
  <c r="AL68" i="29"/>
  <c r="AM68" i="29" s="1"/>
  <c r="AN68" i="29"/>
  <c r="AO68" i="29"/>
  <c r="AP68" i="29"/>
  <c r="AQ68" i="29" s="1"/>
  <c r="AR68" i="29"/>
  <c r="AJ69" i="29"/>
  <c r="AK69" i="29" s="1"/>
  <c r="AL69" i="29"/>
  <c r="AM69" i="29" s="1"/>
  <c r="AN69" i="29"/>
  <c r="AO69" i="29"/>
  <c r="AP69" i="29"/>
  <c r="AQ69" i="29" s="1"/>
  <c r="AR69" i="29"/>
  <c r="AJ70" i="29"/>
  <c r="AK70" i="29" s="1"/>
  <c r="AL70" i="29"/>
  <c r="AM70" i="29" s="1"/>
  <c r="AN70" i="29"/>
  <c r="AO70" i="29"/>
  <c r="AP70" i="29"/>
  <c r="AQ70" i="29" s="1"/>
  <c r="AR70" i="29"/>
  <c r="AJ71" i="29"/>
  <c r="AK71" i="29" s="1"/>
  <c r="AL71" i="29"/>
  <c r="AM71" i="29" s="1"/>
  <c r="AN71" i="29"/>
  <c r="AO71" i="29"/>
  <c r="AP71" i="29"/>
  <c r="AQ71" i="29" s="1"/>
  <c r="AR71" i="29"/>
  <c r="AJ72" i="29"/>
  <c r="AK72" i="29" s="1"/>
  <c r="AL72" i="29"/>
  <c r="AM72" i="29" s="1"/>
  <c r="AN72" i="29"/>
  <c r="AO72" i="29"/>
  <c r="AP72" i="29"/>
  <c r="AQ72" i="29" s="1"/>
  <c r="AR72" i="29"/>
  <c r="AJ73" i="29"/>
  <c r="AK73" i="29" s="1"/>
  <c r="AL73" i="29"/>
  <c r="AM73" i="29" s="1"/>
  <c r="AN73" i="29"/>
  <c r="AO73" i="29"/>
  <c r="AP73" i="29"/>
  <c r="AQ73" i="29" s="1"/>
  <c r="AR73" i="29"/>
  <c r="AJ74" i="29"/>
  <c r="AK74" i="29" s="1"/>
  <c r="AL74" i="29"/>
  <c r="AM74" i="29" s="1"/>
  <c r="AN74" i="29"/>
  <c r="AO74" i="29"/>
  <c r="AP74" i="29"/>
  <c r="AQ74" i="29" s="1"/>
  <c r="AR74" i="29"/>
  <c r="AJ75" i="29"/>
  <c r="AK75" i="29" s="1"/>
  <c r="AL75" i="29"/>
  <c r="AM75" i="29"/>
  <c r="AN75" i="29"/>
  <c r="AO75" i="29"/>
  <c r="AP75" i="29"/>
  <c r="AQ75" i="29" s="1"/>
  <c r="AR75" i="29"/>
  <c r="AJ76" i="29"/>
  <c r="AK76" i="29" s="1"/>
  <c r="AL76" i="29"/>
  <c r="AM76" i="29"/>
  <c r="AN76" i="29"/>
  <c r="AO76" i="29"/>
  <c r="AP76" i="29"/>
  <c r="AQ76" i="29" s="1"/>
  <c r="AR76" i="29"/>
  <c r="AJ77" i="29"/>
  <c r="AK77" i="29" s="1"/>
  <c r="AL77" i="29"/>
  <c r="AM77" i="29" s="1"/>
  <c r="AN77" i="29"/>
  <c r="AO77" i="29"/>
  <c r="AP77" i="29"/>
  <c r="AQ77" i="29" s="1"/>
  <c r="AR77" i="29"/>
  <c r="AJ78" i="29"/>
  <c r="AK78" i="29" s="1"/>
  <c r="AL78" i="29"/>
  <c r="AM78" i="29" s="1"/>
  <c r="AN78" i="29"/>
  <c r="AO78" i="29"/>
  <c r="AP78" i="29"/>
  <c r="AQ78" i="29" s="1"/>
  <c r="AR78" i="29"/>
  <c r="AJ79" i="29"/>
  <c r="AK79" i="29" s="1"/>
  <c r="AL79" i="29"/>
  <c r="AM79" i="29" s="1"/>
  <c r="AN79" i="29"/>
  <c r="AO79" i="29"/>
  <c r="AP79" i="29"/>
  <c r="AQ79" i="29" s="1"/>
  <c r="AR79" i="29"/>
  <c r="AJ80" i="29"/>
  <c r="AK80" i="29" s="1"/>
  <c r="AL80" i="29"/>
  <c r="AM80" i="29"/>
  <c r="AN80" i="29"/>
  <c r="AO80" i="29"/>
  <c r="AP80" i="29"/>
  <c r="AQ80" i="29" s="1"/>
  <c r="AR80" i="29"/>
  <c r="AJ81" i="29"/>
  <c r="AK81" i="29" s="1"/>
  <c r="AL81" i="29"/>
  <c r="AM81" i="29" s="1"/>
  <c r="AN81" i="29"/>
  <c r="AO81" i="29" s="1"/>
  <c r="AP81" i="29"/>
  <c r="AQ81" i="29" s="1"/>
  <c r="AR81" i="29"/>
  <c r="AJ82" i="29"/>
  <c r="AK82" i="29" s="1"/>
  <c r="AL82" i="29"/>
  <c r="AM82" i="29" s="1"/>
  <c r="AN82" i="29"/>
  <c r="AO82" i="29"/>
  <c r="AP82" i="29"/>
  <c r="AQ82" i="29" s="1"/>
  <c r="AR82" i="29"/>
  <c r="AJ83" i="29"/>
  <c r="AK83" i="29" s="1"/>
  <c r="AL83" i="29"/>
  <c r="AM83" i="29"/>
  <c r="AN83" i="29"/>
  <c r="AO83" i="29" s="1"/>
  <c r="AP83" i="29"/>
  <c r="AQ83" i="29" s="1"/>
  <c r="AR83" i="29"/>
  <c r="AJ84" i="29"/>
  <c r="AK84" i="29"/>
  <c r="AL84" i="29"/>
  <c r="AM84" i="29" s="1"/>
  <c r="AN84" i="29"/>
  <c r="AO84" i="29"/>
  <c r="AP84" i="29"/>
  <c r="AQ84" i="29"/>
  <c r="AR84" i="29"/>
  <c r="AJ85" i="29"/>
  <c r="AK85" i="29" s="1"/>
  <c r="AL85" i="29"/>
  <c r="AM85" i="29" s="1"/>
  <c r="AN85" i="29"/>
  <c r="AO85" i="29"/>
  <c r="AP85" i="29"/>
  <c r="AQ85" i="29" s="1"/>
  <c r="AR85" i="29"/>
  <c r="AJ86" i="29"/>
  <c r="AK86" i="29" s="1"/>
  <c r="AL86" i="29"/>
  <c r="AM86" i="29"/>
  <c r="AN86" i="29"/>
  <c r="AO86" i="29"/>
  <c r="AP86" i="29"/>
  <c r="AQ86" i="29" s="1"/>
  <c r="AR86" i="29"/>
  <c r="AJ87" i="29"/>
  <c r="AK87" i="29" s="1"/>
  <c r="AL87" i="29"/>
  <c r="AM87" i="29" s="1"/>
  <c r="AN87" i="29"/>
  <c r="AO87" i="29" s="1"/>
  <c r="AP87" i="29"/>
  <c r="AQ87" i="29" s="1"/>
  <c r="AR87" i="29"/>
  <c r="AJ88" i="29"/>
  <c r="AK88" i="29" s="1"/>
  <c r="AL88" i="29"/>
  <c r="AM88" i="29" s="1"/>
  <c r="AN88" i="29"/>
  <c r="AO88" i="29"/>
  <c r="AP88" i="29"/>
  <c r="AQ88" i="29" s="1"/>
  <c r="AR88" i="29"/>
  <c r="AJ89" i="29"/>
  <c r="AK89" i="29" s="1"/>
  <c r="AL89" i="29"/>
  <c r="AM89" i="29"/>
  <c r="AN89" i="29"/>
  <c r="AO89" i="29" s="1"/>
  <c r="AP89" i="29"/>
  <c r="AQ89" i="29" s="1"/>
  <c r="AR89" i="29"/>
  <c r="AJ90" i="29"/>
  <c r="AK90" i="29"/>
  <c r="AL90" i="29"/>
  <c r="AM90" i="29" s="1"/>
  <c r="AN90" i="29"/>
  <c r="AO90" i="29" s="1"/>
  <c r="AP90" i="29"/>
  <c r="AQ90" i="29"/>
  <c r="AR90" i="29"/>
  <c r="AJ91" i="29"/>
  <c r="AK91" i="29" s="1"/>
  <c r="AL91" i="29"/>
  <c r="AM91" i="29"/>
  <c r="AN91" i="29"/>
  <c r="AO91" i="29" s="1"/>
  <c r="AP91" i="29"/>
  <c r="AQ91" i="29" s="1"/>
  <c r="AR91" i="29"/>
  <c r="AJ92" i="29"/>
  <c r="AK92" i="29"/>
  <c r="AL92" i="29"/>
  <c r="AM92" i="29" s="1"/>
  <c r="AN92" i="29"/>
  <c r="AO92" i="29" s="1"/>
  <c r="AP92" i="29"/>
  <c r="AQ92" i="29"/>
  <c r="AR92" i="29"/>
  <c r="AJ93" i="29"/>
  <c r="AK93" i="29" s="1"/>
  <c r="AL93" i="29"/>
  <c r="AM93" i="29"/>
  <c r="AN93" i="29"/>
  <c r="AO93" i="29" s="1"/>
  <c r="AP93" i="29"/>
  <c r="AQ93" i="29" s="1"/>
  <c r="AR93" i="29"/>
  <c r="AJ94" i="29"/>
  <c r="AK94" i="29"/>
  <c r="AL94" i="29"/>
  <c r="AM94" i="29" s="1"/>
  <c r="AN94" i="29"/>
  <c r="AO94" i="29" s="1"/>
  <c r="AP94" i="29"/>
  <c r="AQ94" i="29"/>
  <c r="AR94" i="29"/>
  <c r="AJ95" i="29"/>
  <c r="AK95" i="29" s="1"/>
  <c r="AL95" i="29"/>
  <c r="AM95" i="29"/>
  <c r="AN95" i="29"/>
  <c r="AO95" i="29" s="1"/>
  <c r="AP95" i="29"/>
  <c r="AQ95" i="29" s="1"/>
  <c r="AR95" i="29"/>
  <c r="AJ96" i="29"/>
  <c r="AK96" i="29"/>
  <c r="AL96" i="29"/>
  <c r="AM96" i="29" s="1"/>
  <c r="AN96" i="29"/>
  <c r="AO96" i="29" s="1"/>
  <c r="AP96" i="29"/>
  <c r="AQ96" i="29"/>
  <c r="AR96" i="29"/>
  <c r="AJ97" i="29"/>
  <c r="AK97" i="29" s="1"/>
  <c r="AL97" i="29"/>
  <c r="AM97" i="29"/>
  <c r="AN97" i="29"/>
  <c r="AO97" i="29" s="1"/>
  <c r="AP97" i="29"/>
  <c r="AQ97" i="29" s="1"/>
  <c r="AR97" i="29"/>
  <c r="AJ98" i="29"/>
  <c r="AK98" i="29"/>
  <c r="AL98" i="29"/>
  <c r="AM98" i="29" s="1"/>
  <c r="AN98" i="29"/>
  <c r="AO98" i="29" s="1"/>
  <c r="AP98" i="29"/>
  <c r="AQ98" i="29"/>
  <c r="AR98" i="29"/>
  <c r="AJ99" i="29"/>
  <c r="AK99" i="29" s="1"/>
  <c r="AL99" i="29"/>
  <c r="AM99" i="29"/>
  <c r="AN99" i="29"/>
  <c r="AO99" i="29" s="1"/>
  <c r="AP99" i="29"/>
  <c r="AQ99" i="29" s="1"/>
  <c r="AR99" i="29"/>
  <c r="AJ100" i="29"/>
  <c r="AK100" i="29"/>
  <c r="AL100" i="29"/>
  <c r="AM100" i="29" s="1"/>
  <c r="AN100" i="29"/>
  <c r="AO100" i="29" s="1"/>
  <c r="AP100" i="29"/>
  <c r="AQ100" i="29"/>
  <c r="AR100" i="29"/>
  <c r="AJ101" i="29"/>
  <c r="AK101" i="29" s="1"/>
  <c r="AL101" i="29"/>
  <c r="AM101" i="29"/>
  <c r="AN101" i="29"/>
  <c r="AO101" i="29" s="1"/>
  <c r="AP101" i="29"/>
  <c r="AQ101" i="29" s="1"/>
  <c r="AR101" i="29"/>
  <c r="AJ102" i="29"/>
  <c r="AK102" i="29"/>
  <c r="AL102" i="29"/>
  <c r="AM102" i="29" s="1"/>
  <c r="AN102" i="29"/>
  <c r="AO102" i="29" s="1"/>
  <c r="AP102" i="29"/>
  <c r="AQ102" i="29"/>
  <c r="AR102" i="29"/>
  <c r="AJ103" i="29"/>
  <c r="AK103" i="29" s="1"/>
  <c r="AL103" i="29"/>
  <c r="AM103" i="29"/>
  <c r="AN103" i="29"/>
  <c r="AO103" i="29" s="1"/>
  <c r="AP103" i="29"/>
  <c r="AQ103" i="29" s="1"/>
  <c r="AR103" i="29"/>
  <c r="AJ104" i="29"/>
  <c r="AK104" i="29"/>
  <c r="AL104" i="29"/>
  <c r="AM104" i="29" s="1"/>
  <c r="AN104" i="29"/>
  <c r="AO104" i="29" s="1"/>
  <c r="AP104" i="29"/>
  <c r="AQ104" i="29"/>
  <c r="AR104" i="29"/>
  <c r="AJ105" i="29"/>
  <c r="AK105" i="29" s="1"/>
  <c r="AL105" i="29"/>
  <c r="AM105" i="29"/>
  <c r="AN105" i="29"/>
  <c r="AO105" i="29" s="1"/>
  <c r="AP105" i="29"/>
  <c r="AQ105" i="29" s="1"/>
  <c r="AR105" i="29"/>
  <c r="AJ106" i="29"/>
  <c r="AK106" i="29"/>
  <c r="AL106" i="29"/>
  <c r="AM106" i="29" s="1"/>
  <c r="AN106" i="29"/>
  <c r="AO106" i="29" s="1"/>
  <c r="AP106" i="29"/>
  <c r="AQ106" i="29"/>
  <c r="AR106" i="29"/>
  <c r="AJ107" i="29"/>
  <c r="AK107" i="29" s="1"/>
  <c r="AL107" i="29"/>
  <c r="AM107" i="29"/>
  <c r="AN107" i="29"/>
  <c r="AO107" i="29" s="1"/>
  <c r="AP107" i="29"/>
  <c r="AQ107" i="29" s="1"/>
  <c r="AR107" i="29"/>
  <c r="AJ108" i="29"/>
  <c r="AK108" i="29"/>
  <c r="AL108" i="29"/>
  <c r="AM108" i="29" s="1"/>
  <c r="AN108" i="29"/>
  <c r="AO108" i="29" s="1"/>
  <c r="AP108" i="29"/>
  <c r="AQ108" i="29"/>
  <c r="AR108" i="29"/>
  <c r="AJ109" i="29"/>
  <c r="AK109" i="29" s="1"/>
  <c r="AL109" i="29"/>
  <c r="AM109" i="29"/>
  <c r="AN109" i="29"/>
  <c r="AO109" i="29" s="1"/>
  <c r="AP109" i="29"/>
  <c r="AQ109" i="29" s="1"/>
  <c r="AR109" i="29"/>
  <c r="AJ110" i="29"/>
  <c r="AK110" i="29"/>
  <c r="AL110" i="29"/>
  <c r="AM110" i="29" s="1"/>
  <c r="AN110" i="29"/>
  <c r="AO110" i="29" s="1"/>
  <c r="AP110" i="29"/>
  <c r="AQ110" i="29"/>
  <c r="AR110" i="29"/>
  <c r="AJ111" i="29"/>
  <c r="AK111" i="29" s="1"/>
  <c r="AL111" i="29"/>
  <c r="AM111" i="29"/>
  <c r="AN111" i="29"/>
  <c r="AO111" i="29" s="1"/>
  <c r="AP111" i="29"/>
  <c r="AQ111" i="29" s="1"/>
  <c r="AR111" i="29"/>
  <c r="AJ112" i="29"/>
  <c r="AK112" i="29"/>
  <c r="AL112" i="29"/>
  <c r="AM112" i="29" s="1"/>
  <c r="AN112" i="29"/>
  <c r="AO112" i="29" s="1"/>
  <c r="AP112" i="29"/>
  <c r="AQ112" i="29"/>
  <c r="AR112" i="29"/>
  <c r="AJ113" i="29"/>
  <c r="AK113" i="29" s="1"/>
  <c r="AL113" i="29"/>
  <c r="AM113" i="29"/>
  <c r="AN113" i="29"/>
  <c r="AO113" i="29" s="1"/>
  <c r="AP113" i="29"/>
  <c r="AQ113" i="29" s="1"/>
  <c r="AR113" i="29"/>
  <c r="AJ114" i="29"/>
  <c r="AK114" i="29"/>
  <c r="AL114" i="29"/>
  <c r="AM114" i="29" s="1"/>
  <c r="AN114" i="29"/>
  <c r="AO114" i="29" s="1"/>
  <c r="AP114" i="29"/>
  <c r="AQ114" i="29"/>
  <c r="AR114" i="29"/>
  <c r="AJ115" i="29"/>
  <c r="AK115" i="29" s="1"/>
  <c r="AL115" i="29"/>
  <c r="AM115" i="29"/>
  <c r="AN115" i="29"/>
  <c r="AO115" i="29" s="1"/>
  <c r="AP115" i="29"/>
  <c r="AQ115" i="29" s="1"/>
  <c r="AR115" i="29"/>
  <c r="AJ116" i="29"/>
  <c r="AK116" i="29"/>
  <c r="AL116" i="29"/>
  <c r="AM116" i="29" s="1"/>
  <c r="AN116" i="29"/>
  <c r="AO116" i="29" s="1"/>
  <c r="AP116" i="29"/>
  <c r="AQ116" i="29"/>
  <c r="AR116" i="29"/>
  <c r="AJ117" i="29"/>
  <c r="AK117" i="29" s="1"/>
  <c r="AL117" i="29"/>
  <c r="AM117" i="29"/>
  <c r="AN117" i="29"/>
  <c r="AO117" i="29" s="1"/>
  <c r="AP117" i="29"/>
  <c r="AQ117" i="29" s="1"/>
  <c r="AR117" i="29"/>
  <c r="AJ118" i="29"/>
  <c r="AK118" i="29"/>
  <c r="AL118" i="29"/>
  <c r="AM118" i="29" s="1"/>
  <c r="AN118" i="29"/>
  <c r="AO118" i="29" s="1"/>
  <c r="AP118" i="29"/>
  <c r="AQ118" i="29"/>
  <c r="AR118" i="29"/>
  <c r="AJ119" i="29"/>
  <c r="AK119" i="29" s="1"/>
  <c r="AL119" i="29"/>
  <c r="AM119" i="29"/>
  <c r="AN119" i="29"/>
  <c r="AO119" i="29" s="1"/>
  <c r="AP119" i="29"/>
  <c r="AQ119" i="29" s="1"/>
  <c r="AR119" i="29"/>
  <c r="AJ120" i="29"/>
  <c r="AK120" i="29"/>
  <c r="AL120" i="29"/>
  <c r="AM120" i="29" s="1"/>
  <c r="AN120" i="29"/>
  <c r="AO120" i="29" s="1"/>
  <c r="AP120" i="29"/>
  <c r="AQ120" i="29"/>
  <c r="AR120" i="29"/>
  <c r="AJ121" i="29"/>
  <c r="AK121" i="29" s="1"/>
  <c r="AL121" i="29"/>
  <c r="AM121" i="29"/>
  <c r="AN121" i="29"/>
  <c r="AO121" i="29" s="1"/>
  <c r="AP121" i="29"/>
  <c r="AQ121" i="29" s="1"/>
  <c r="AR121" i="29"/>
  <c r="AJ122" i="29"/>
  <c r="AK122" i="29"/>
  <c r="AL122" i="29"/>
  <c r="AM122" i="29" s="1"/>
  <c r="AN122" i="29"/>
  <c r="AO122" i="29" s="1"/>
  <c r="AP122" i="29"/>
  <c r="AQ122" i="29"/>
  <c r="AR122" i="29"/>
  <c r="AJ123" i="29"/>
  <c r="AK123" i="29" s="1"/>
  <c r="AL123" i="29"/>
  <c r="AM123" i="29"/>
  <c r="AN123" i="29"/>
  <c r="AO123" i="29" s="1"/>
  <c r="AP123" i="29"/>
  <c r="AQ123" i="29" s="1"/>
  <c r="AR123" i="29"/>
  <c r="AJ124" i="29"/>
  <c r="AK124" i="29"/>
  <c r="AL124" i="29"/>
  <c r="AM124" i="29" s="1"/>
  <c r="AN124" i="29"/>
  <c r="AO124" i="29" s="1"/>
  <c r="AP124" i="29"/>
  <c r="AQ124" i="29"/>
  <c r="AR124" i="29"/>
  <c r="AJ125" i="29"/>
  <c r="AK125" i="29" s="1"/>
  <c r="AL125" i="29"/>
  <c r="AM125" i="29"/>
  <c r="AN125" i="29"/>
  <c r="AO125" i="29" s="1"/>
  <c r="AP125" i="29"/>
  <c r="AQ125" i="29" s="1"/>
  <c r="AR125" i="29"/>
  <c r="AJ126" i="29"/>
  <c r="AK126" i="29"/>
  <c r="AL126" i="29"/>
  <c r="AM126" i="29" s="1"/>
  <c r="AN126" i="29"/>
  <c r="AO126" i="29" s="1"/>
  <c r="AP126" i="29"/>
  <c r="AQ126" i="29"/>
  <c r="AR126" i="29"/>
  <c r="AJ127" i="29"/>
  <c r="AK127" i="29" s="1"/>
  <c r="AL127" i="29"/>
  <c r="AM127" i="29"/>
  <c r="AN127" i="29"/>
  <c r="AO127" i="29" s="1"/>
  <c r="AP127" i="29"/>
  <c r="AQ127" i="29" s="1"/>
  <c r="AR127" i="29"/>
  <c r="AJ128" i="29"/>
  <c r="AK128" i="29"/>
  <c r="AL128" i="29"/>
  <c r="AM128" i="29" s="1"/>
  <c r="AN128" i="29"/>
  <c r="AO128" i="29" s="1"/>
  <c r="AP128" i="29"/>
  <c r="AQ128" i="29"/>
  <c r="AR128" i="29"/>
  <c r="AJ129" i="29"/>
  <c r="AK129" i="29" s="1"/>
  <c r="AL129" i="29"/>
  <c r="AM129" i="29"/>
  <c r="AN129" i="29"/>
  <c r="AO129" i="29" s="1"/>
  <c r="AP129" i="29"/>
  <c r="AQ129" i="29" s="1"/>
  <c r="AR129" i="29"/>
  <c r="AJ130" i="29"/>
  <c r="AK130" i="29"/>
  <c r="AL130" i="29"/>
  <c r="AM130" i="29" s="1"/>
  <c r="AN130" i="29"/>
  <c r="AO130" i="29" s="1"/>
  <c r="AP130" i="29"/>
  <c r="AQ130" i="29"/>
  <c r="AR130" i="29"/>
  <c r="AJ131" i="29"/>
  <c r="AK131" i="29" s="1"/>
  <c r="AL131" i="29"/>
  <c r="AM131" i="29"/>
  <c r="AN131" i="29"/>
  <c r="AO131" i="29" s="1"/>
  <c r="AP131" i="29"/>
  <c r="AQ131" i="29" s="1"/>
  <c r="AR131" i="29"/>
  <c r="AJ132" i="29"/>
  <c r="AK132" i="29"/>
  <c r="AL132" i="29"/>
  <c r="AM132" i="29" s="1"/>
  <c r="AN132" i="29"/>
  <c r="AO132" i="29" s="1"/>
  <c r="AP132" i="29"/>
  <c r="AQ132" i="29"/>
  <c r="AR132" i="29"/>
  <c r="AJ133" i="29"/>
  <c r="AK133" i="29" s="1"/>
  <c r="AL133" i="29"/>
  <c r="AM133" i="29"/>
  <c r="AN133" i="29"/>
  <c r="AO133" i="29" s="1"/>
  <c r="AP133" i="29"/>
  <c r="AQ133" i="29" s="1"/>
  <c r="AR133" i="29"/>
  <c r="AJ134" i="29"/>
  <c r="AK134" i="29"/>
  <c r="AL134" i="29"/>
  <c r="AM134" i="29" s="1"/>
  <c r="AN134" i="29"/>
  <c r="AO134" i="29" s="1"/>
  <c r="AP134" i="29"/>
  <c r="AQ134" i="29"/>
  <c r="AR134" i="29"/>
  <c r="AJ135" i="29"/>
  <c r="AK135" i="29" s="1"/>
  <c r="AL135" i="29"/>
  <c r="AM135" i="29"/>
  <c r="AN135" i="29"/>
  <c r="AO135" i="29" s="1"/>
  <c r="AP135" i="29"/>
  <c r="AQ135" i="29" s="1"/>
  <c r="AR135" i="29"/>
  <c r="AJ136" i="29"/>
  <c r="AK136" i="29"/>
  <c r="AL136" i="29"/>
  <c r="AM136" i="29" s="1"/>
  <c r="AN136" i="29"/>
  <c r="AO136" i="29" s="1"/>
  <c r="AP136" i="29"/>
  <c r="AQ136" i="29"/>
  <c r="AR136" i="29"/>
  <c r="AJ137" i="29"/>
  <c r="AK137" i="29" s="1"/>
  <c r="AL137" i="29"/>
  <c r="AM137" i="29"/>
  <c r="AN137" i="29"/>
  <c r="AO137" i="29" s="1"/>
  <c r="AP137" i="29"/>
  <c r="AQ137" i="29" s="1"/>
  <c r="AR137" i="29"/>
  <c r="AJ138" i="29"/>
  <c r="AK138" i="29"/>
  <c r="AL138" i="29"/>
  <c r="AM138" i="29" s="1"/>
  <c r="AN138" i="29"/>
  <c r="AO138" i="29" s="1"/>
  <c r="AP138" i="29"/>
  <c r="AQ138" i="29"/>
  <c r="AR138" i="29"/>
  <c r="AJ139" i="29"/>
  <c r="AK139" i="29" s="1"/>
  <c r="AL139" i="29"/>
  <c r="AM139" i="29"/>
  <c r="AN139" i="29"/>
  <c r="AO139" i="29" s="1"/>
  <c r="AP139" i="29"/>
  <c r="AQ139" i="29" s="1"/>
  <c r="AR139" i="29"/>
  <c r="AJ140" i="29"/>
  <c r="AK140" i="29"/>
  <c r="AL140" i="29"/>
  <c r="AM140" i="29" s="1"/>
  <c r="AN140" i="29"/>
  <c r="AO140" i="29" s="1"/>
  <c r="AP140" i="29"/>
  <c r="AQ140" i="29"/>
  <c r="AR140" i="29"/>
  <c r="AJ141" i="29"/>
  <c r="AK141" i="29" s="1"/>
  <c r="AL141" i="29"/>
  <c r="AM141" i="29"/>
  <c r="AN141" i="29"/>
  <c r="AO141" i="29" s="1"/>
  <c r="AP141" i="29"/>
  <c r="AQ141" i="29" s="1"/>
  <c r="AR141" i="29"/>
  <c r="AJ142" i="29"/>
  <c r="AK142" i="29"/>
  <c r="AL142" i="29"/>
  <c r="AM142" i="29" s="1"/>
  <c r="AN142" i="29"/>
  <c r="AO142" i="29"/>
  <c r="AP142" i="29"/>
  <c r="AQ142" i="29"/>
  <c r="AR142" i="29"/>
  <c r="AJ143" i="29"/>
  <c r="AK143" i="29" s="1"/>
  <c r="AL143" i="29"/>
  <c r="AM143" i="29"/>
  <c r="AN143" i="29"/>
  <c r="AO143" i="29" s="1"/>
  <c r="AP143" i="29"/>
  <c r="AQ143" i="29" s="1"/>
  <c r="AR143" i="29"/>
  <c r="AJ144" i="29"/>
  <c r="AK144" i="29"/>
  <c r="AL144" i="29"/>
  <c r="AM144" i="29" s="1"/>
  <c r="AN144" i="29"/>
  <c r="AO144" i="29"/>
  <c r="AP144" i="29"/>
  <c r="AQ144" i="29"/>
  <c r="AR144" i="29"/>
  <c r="AJ145" i="29"/>
  <c r="AK145" i="29" s="1"/>
  <c r="AL145" i="29"/>
  <c r="AM145" i="29"/>
  <c r="AN145" i="29"/>
  <c r="AO145" i="29" s="1"/>
  <c r="AP145" i="29"/>
  <c r="AQ145" i="29" s="1"/>
  <c r="AR145" i="29"/>
  <c r="AJ146" i="29"/>
  <c r="AK146" i="29"/>
  <c r="AL146" i="29"/>
  <c r="AM146" i="29" s="1"/>
  <c r="AN146" i="29"/>
  <c r="AO146" i="29"/>
  <c r="AP146" i="29"/>
  <c r="AQ146" i="29"/>
  <c r="AR146" i="29"/>
  <c r="AJ147" i="29"/>
  <c r="AK147" i="29" s="1"/>
  <c r="AL147" i="29"/>
  <c r="AM147" i="29"/>
  <c r="AN147" i="29"/>
  <c r="AO147" i="29" s="1"/>
  <c r="AP147" i="29"/>
  <c r="AQ147" i="29" s="1"/>
  <c r="AR147" i="29"/>
  <c r="AJ4" i="29"/>
  <c r="AM4" i="29"/>
  <c r="AL4" i="29"/>
  <c r="AN4" i="29"/>
  <c r="AP4" i="29"/>
  <c r="AU4" i="29"/>
  <c r="BC3" i="29"/>
  <c r="AS5" i="29"/>
  <c r="AT5" i="29" s="1"/>
  <c r="AU5" i="29"/>
  <c r="AV5" i="29" s="1"/>
  <c r="AW5" i="29"/>
  <c r="AX5" i="29"/>
  <c r="AY5" i="29"/>
  <c r="AZ5" i="29" s="1"/>
  <c r="AS6" i="29"/>
  <c r="AT6" i="29"/>
  <c r="AU6" i="29"/>
  <c r="AV6" i="29" s="1"/>
  <c r="AW6" i="29"/>
  <c r="AX6" i="29" s="1"/>
  <c r="AY6" i="29"/>
  <c r="AZ6" i="29"/>
  <c r="BA6" i="29"/>
  <c r="AS7" i="29"/>
  <c r="AT7" i="29" s="1"/>
  <c r="AU7" i="29"/>
  <c r="AV7" i="29" s="1"/>
  <c r="AW7" i="29"/>
  <c r="AX7" i="29"/>
  <c r="AY7" i="29"/>
  <c r="AZ7" i="29" s="1"/>
  <c r="AS8" i="29"/>
  <c r="AT8" i="29"/>
  <c r="AU8" i="29"/>
  <c r="AV8" i="29" s="1"/>
  <c r="AW8" i="29"/>
  <c r="AX8" i="29" s="1"/>
  <c r="AY8" i="29"/>
  <c r="AZ8" i="29"/>
  <c r="BA8" i="29"/>
  <c r="AS9" i="29"/>
  <c r="AT9" i="29" s="1"/>
  <c r="AU9" i="29"/>
  <c r="AV9" i="29" s="1"/>
  <c r="AW9" i="29"/>
  <c r="AX9" i="29"/>
  <c r="AY9" i="29"/>
  <c r="AZ9" i="29" s="1"/>
  <c r="AS10" i="29"/>
  <c r="AT10" i="29"/>
  <c r="AU10" i="29"/>
  <c r="AV10" i="29" s="1"/>
  <c r="AW10" i="29"/>
  <c r="AX10" i="29" s="1"/>
  <c r="AY10" i="29"/>
  <c r="AZ10" i="29"/>
  <c r="BA10" i="29"/>
  <c r="AS11" i="29"/>
  <c r="AT11" i="29" s="1"/>
  <c r="AU11" i="29"/>
  <c r="AV11" i="29"/>
  <c r="AW11" i="29"/>
  <c r="AX11" i="29"/>
  <c r="AY11" i="29"/>
  <c r="AZ11" i="29" s="1"/>
  <c r="AS12" i="29"/>
  <c r="AT12" i="29"/>
  <c r="AU12" i="29"/>
  <c r="AV12" i="29" s="1"/>
  <c r="AW12" i="29"/>
  <c r="AX12" i="29" s="1"/>
  <c r="AY12" i="29"/>
  <c r="AZ12" i="29"/>
  <c r="AS13" i="29"/>
  <c r="AT13" i="29" s="1"/>
  <c r="AU13" i="29"/>
  <c r="AV13" i="29"/>
  <c r="AW13" i="29"/>
  <c r="AX13" i="29"/>
  <c r="AY13" i="29"/>
  <c r="AZ13" i="29" s="1"/>
  <c r="AS14" i="29"/>
  <c r="AT14" i="29"/>
  <c r="AU14" i="29"/>
  <c r="AV14" i="29" s="1"/>
  <c r="AW14" i="29"/>
  <c r="AX14" i="29" s="1"/>
  <c r="AY14" i="29"/>
  <c r="AZ14" i="29"/>
  <c r="AS15" i="29"/>
  <c r="AT15" i="29" s="1"/>
  <c r="AU15" i="29"/>
  <c r="AV15" i="29"/>
  <c r="AW15" i="29"/>
  <c r="AX15" i="29"/>
  <c r="AY15" i="29"/>
  <c r="AZ15" i="29" s="1"/>
  <c r="AS16" i="29"/>
  <c r="AT16" i="29"/>
  <c r="AU16" i="29"/>
  <c r="AV16" i="29" s="1"/>
  <c r="AW16" i="29"/>
  <c r="AX16" i="29" s="1"/>
  <c r="AY16" i="29"/>
  <c r="AZ16" i="29"/>
  <c r="AS17" i="29"/>
  <c r="AT17" i="29" s="1"/>
  <c r="AU17" i="29"/>
  <c r="AV17" i="29"/>
  <c r="AW17" i="29"/>
  <c r="AX17" i="29"/>
  <c r="AY17" i="29"/>
  <c r="AZ17" i="29" s="1"/>
  <c r="AS18" i="29"/>
  <c r="AT18" i="29"/>
  <c r="AU18" i="29"/>
  <c r="AV18" i="29" s="1"/>
  <c r="AW18" i="29"/>
  <c r="AX18" i="29" s="1"/>
  <c r="AY18" i="29"/>
  <c r="AZ18" i="29"/>
  <c r="AS19" i="29"/>
  <c r="AT19" i="29" s="1"/>
  <c r="AU19" i="29"/>
  <c r="AV19" i="29"/>
  <c r="AW19" i="29"/>
  <c r="AX19" i="29"/>
  <c r="AY19" i="29"/>
  <c r="AZ19" i="29" s="1"/>
  <c r="AS20" i="29"/>
  <c r="AT20" i="29"/>
  <c r="AU20" i="29"/>
  <c r="AV20" i="29" s="1"/>
  <c r="AW20" i="29"/>
  <c r="AX20" i="29" s="1"/>
  <c r="AY20" i="29"/>
  <c r="AZ20" i="29"/>
  <c r="AS21" i="29"/>
  <c r="AT21" i="29" s="1"/>
  <c r="AU21" i="29"/>
  <c r="AV21" i="29"/>
  <c r="AW21" i="29"/>
  <c r="AX21" i="29"/>
  <c r="AY21" i="29"/>
  <c r="AZ21" i="29" s="1"/>
  <c r="AS22" i="29"/>
  <c r="AT22" i="29"/>
  <c r="AU22" i="29"/>
  <c r="AV22" i="29" s="1"/>
  <c r="AW22" i="29"/>
  <c r="AX22" i="29" s="1"/>
  <c r="AY22" i="29"/>
  <c r="AZ22" i="29"/>
  <c r="AS23" i="29"/>
  <c r="AT23" i="29" s="1"/>
  <c r="AU23" i="29"/>
  <c r="AV23" i="29"/>
  <c r="AW23" i="29"/>
  <c r="AX23" i="29"/>
  <c r="AY23" i="29"/>
  <c r="AZ23" i="29" s="1"/>
  <c r="AS24" i="29"/>
  <c r="AT24" i="29"/>
  <c r="AU24" i="29"/>
  <c r="AV24" i="29" s="1"/>
  <c r="AW24" i="29"/>
  <c r="AX24" i="29" s="1"/>
  <c r="AY24" i="29"/>
  <c r="AZ24" i="29"/>
  <c r="AS25" i="29"/>
  <c r="AT25" i="29" s="1"/>
  <c r="AU25" i="29"/>
  <c r="AV25" i="29"/>
  <c r="AW25" i="29"/>
  <c r="AX25" i="29"/>
  <c r="AY25" i="29"/>
  <c r="AZ25" i="29" s="1"/>
  <c r="AS26" i="29"/>
  <c r="AT26" i="29"/>
  <c r="AU26" i="29"/>
  <c r="AV26" i="29" s="1"/>
  <c r="AW26" i="29"/>
  <c r="AX26" i="29" s="1"/>
  <c r="AY26" i="29"/>
  <c r="AZ26" i="29"/>
  <c r="AS27" i="29"/>
  <c r="AT27" i="29" s="1"/>
  <c r="AU27" i="29"/>
  <c r="AV27" i="29"/>
  <c r="AW27" i="29"/>
  <c r="AX27" i="29"/>
  <c r="AY27" i="29"/>
  <c r="AZ27" i="29" s="1"/>
  <c r="AS28" i="29"/>
  <c r="AT28" i="29"/>
  <c r="AU28" i="29"/>
  <c r="AV28" i="29" s="1"/>
  <c r="AW28" i="29"/>
  <c r="AX28" i="29" s="1"/>
  <c r="AY28" i="29"/>
  <c r="AZ28" i="29"/>
  <c r="AS29" i="29"/>
  <c r="AT29" i="29" s="1"/>
  <c r="AU29" i="29"/>
  <c r="AV29" i="29"/>
  <c r="AW29" i="29"/>
  <c r="AX29" i="29"/>
  <c r="AY29" i="29"/>
  <c r="AZ29" i="29" s="1"/>
  <c r="AS30" i="29"/>
  <c r="AT30" i="29"/>
  <c r="AU30" i="29"/>
  <c r="AV30" i="29" s="1"/>
  <c r="AW30" i="29"/>
  <c r="AX30" i="29"/>
  <c r="AY30" i="29"/>
  <c r="AZ30" i="29"/>
  <c r="AS31" i="29"/>
  <c r="AT31" i="29" s="1"/>
  <c r="AU31" i="29"/>
  <c r="AV31" i="29"/>
  <c r="AW31" i="29"/>
  <c r="AX31" i="29"/>
  <c r="AY31" i="29"/>
  <c r="AZ31" i="29" s="1"/>
  <c r="AS32" i="29"/>
  <c r="AT32" i="29"/>
  <c r="AU32" i="29"/>
  <c r="AV32" i="29" s="1"/>
  <c r="AW32" i="29"/>
  <c r="AX32" i="29"/>
  <c r="AY32" i="29"/>
  <c r="AZ32" i="29"/>
  <c r="AS33" i="29"/>
  <c r="AT33" i="29" s="1"/>
  <c r="AU33" i="29"/>
  <c r="AV33" i="29"/>
  <c r="AW33" i="29"/>
  <c r="AX33" i="29"/>
  <c r="AY33" i="29"/>
  <c r="AZ33" i="29" s="1"/>
  <c r="AS34" i="29"/>
  <c r="AT34" i="29"/>
  <c r="AU34" i="29"/>
  <c r="AV34" i="29" s="1"/>
  <c r="AW34" i="29"/>
  <c r="AX34" i="29"/>
  <c r="AY34" i="29"/>
  <c r="AZ34" i="29"/>
  <c r="AS35" i="29"/>
  <c r="AT35" i="29" s="1"/>
  <c r="AU35" i="29"/>
  <c r="AV35" i="29"/>
  <c r="AW35" i="29"/>
  <c r="AX35" i="29"/>
  <c r="AY35" i="29"/>
  <c r="AZ35" i="29" s="1"/>
  <c r="AS36" i="29"/>
  <c r="AT36" i="29"/>
  <c r="AU36" i="29"/>
  <c r="AV36" i="29" s="1"/>
  <c r="AW36" i="29"/>
  <c r="AX36" i="29" s="1"/>
  <c r="AY36" i="29"/>
  <c r="AZ36" i="29"/>
  <c r="AS37" i="29"/>
  <c r="AT37" i="29" s="1"/>
  <c r="AU37" i="29"/>
  <c r="AV37" i="29"/>
  <c r="AW37" i="29"/>
  <c r="AX37" i="29"/>
  <c r="AY37" i="29"/>
  <c r="AZ37" i="29" s="1"/>
  <c r="AS38" i="29"/>
  <c r="AT38" i="29"/>
  <c r="AU38" i="29"/>
  <c r="AV38" i="29" s="1"/>
  <c r="AW38" i="29"/>
  <c r="AX38" i="29" s="1"/>
  <c r="AY38" i="29"/>
  <c r="AZ38" i="29"/>
  <c r="AS39" i="29"/>
  <c r="AT39" i="29" s="1"/>
  <c r="AU39" i="29"/>
  <c r="AV39" i="29"/>
  <c r="AW39" i="29"/>
  <c r="AX39" i="29"/>
  <c r="AY39" i="29"/>
  <c r="AZ39" i="29" s="1"/>
  <c r="AS40" i="29"/>
  <c r="AT40" i="29"/>
  <c r="AU40" i="29"/>
  <c r="AV40" i="29" s="1"/>
  <c r="AW40" i="29"/>
  <c r="AX40" i="29" s="1"/>
  <c r="AY40" i="29"/>
  <c r="AZ40" i="29"/>
  <c r="AS41" i="29"/>
  <c r="AT41" i="29" s="1"/>
  <c r="AU41" i="29"/>
  <c r="AV41" i="29"/>
  <c r="AW41" i="29"/>
  <c r="AX41" i="29"/>
  <c r="AY41" i="29"/>
  <c r="AZ41" i="29" s="1"/>
  <c r="AS42" i="29"/>
  <c r="AT42" i="29"/>
  <c r="AU42" i="29"/>
  <c r="AV42" i="29" s="1"/>
  <c r="AW42" i="29"/>
  <c r="AX42" i="29" s="1"/>
  <c r="AY42" i="29"/>
  <c r="AZ42" i="29"/>
  <c r="AS43" i="29"/>
  <c r="AT43" i="29" s="1"/>
  <c r="AU43" i="29"/>
  <c r="AV43" i="29"/>
  <c r="AW43" i="29"/>
  <c r="AX43" i="29"/>
  <c r="AY43" i="29"/>
  <c r="AZ43" i="29" s="1"/>
  <c r="AS44" i="29"/>
  <c r="AT44" i="29"/>
  <c r="AU44" i="29"/>
  <c r="AV44" i="29" s="1"/>
  <c r="BA44" i="29" s="1"/>
  <c r="AW44" i="29"/>
  <c r="AX44" i="29" s="1"/>
  <c r="AY44" i="29"/>
  <c r="AZ44" i="29"/>
  <c r="AS45" i="29"/>
  <c r="AT45" i="29" s="1"/>
  <c r="AU45" i="29"/>
  <c r="AV45" i="29"/>
  <c r="AW45" i="29"/>
  <c r="AX45" i="29" s="1"/>
  <c r="AY45" i="29"/>
  <c r="AZ45" i="29" s="1"/>
  <c r="AS46" i="29"/>
  <c r="AT46" i="29"/>
  <c r="AU46" i="29"/>
  <c r="AV46" i="29" s="1"/>
  <c r="AW46" i="29"/>
  <c r="AX46" i="29" s="1"/>
  <c r="BA46" i="29" s="1"/>
  <c r="AY46" i="29"/>
  <c r="AZ46" i="29"/>
  <c r="AS47" i="29"/>
  <c r="AT47" i="29" s="1"/>
  <c r="AU47" i="29"/>
  <c r="AV47" i="29"/>
  <c r="AW47" i="29"/>
  <c r="AX47" i="29"/>
  <c r="AY47" i="29"/>
  <c r="AZ47" i="29" s="1"/>
  <c r="AS48" i="29"/>
  <c r="AT48" i="29"/>
  <c r="AU48" i="29"/>
  <c r="AV48" i="29" s="1"/>
  <c r="AW48" i="29"/>
  <c r="AX48" i="29" s="1"/>
  <c r="AY48" i="29"/>
  <c r="AZ48" i="29"/>
  <c r="AS49" i="29"/>
  <c r="AT49" i="29" s="1"/>
  <c r="AU49" i="29"/>
  <c r="AV49" i="29"/>
  <c r="AW49" i="29"/>
  <c r="AX49" i="29" s="1"/>
  <c r="AY49" i="29"/>
  <c r="AZ49" i="29" s="1"/>
  <c r="AS50" i="29"/>
  <c r="AT50" i="29"/>
  <c r="AU50" i="29"/>
  <c r="AV50" i="29" s="1"/>
  <c r="AW50" i="29"/>
  <c r="AX50" i="29" s="1"/>
  <c r="AY50" i="29"/>
  <c r="AZ50" i="29"/>
  <c r="AS51" i="29"/>
  <c r="AT51" i="29" s="1"/>
  <c r="AU51" i="29"/>
  <c r="AV51" i="29"/>
  <c r="AW51" i="29"/>
  <c r="AX51" i="29" s="1"/>
  <c r="AY51" i="29"/>
  <c r="AZ51" i="29" s="1"/>
  <c r="AS52" i="29"/>
  <c r="AT52" i="29"/>
  <c r="AU52" i="29"/>
  <c r="AV52" i="29" s="1"/>
  <c r="AW52" i="29"/>
  <c r="AX52" i="29"/>
  <c r="AY52" i="29"/>
  <c r="AZ52" i="29"/>
  <c r="AS53" i="29"/>
  <c r="AT53" i="29" s="1"/>
  <c r="AU53" i="29"/>
  <c r="AV53" i="29"/>
  <c r="AW53" i="29"/>
  <c r="AX53" i="29"/>
  <c r="AY53" i="29"/>
  <c r="AZ53" i="29" s="1"/>
  <c r="AS54" i="29"/>
  <c r="AT54" i="29"/>
  <c r="AU54" i="29"/>
  <c r="AV54" i="29" s="1"/>
  <c r="AW54" i="29"/>
  <c r="AX54" i="29"/>
  <c r="AY54" i="29"/>
  <c r="AZ54" i="29"/>
  <c r="AS55" i="29"/>
  <c r="AT55" i="29" s="1"/>
  <c r="AU55" i="29"/>
  <c r="AV55" i="29"/>
  <c r="AW55" i="29"/>
  <c r="AX55" i="29"/>
  <c r="AY55" i="29"/>
  <c r="AZ55" i="29" s="1"/>
  <c r="AS56" i="29"/>
  <c r="AT56" i="29"/>
  <c r="AU56" i="29"/>
  <c r="AV56" i="29" s="1"/>
  <c r="AW56" i="29"/>
  <c r="AX56" i="29"/>
  <c r="AY56" i="29"/>
  <c r="AZ56" i="29"/>
  <c r="AS57" i="29"/>
  <c r="AT57" i="29" s="1"/>
  <c r="AU57" i="29"/>
  <c r="AV57" i="29"/>
  <c r="AW57" i="29"/>
  <c r="AX57" i="29" s="1"/>
  <c r="AY57" i="29"/>
  <c r="AZ57" i="29" s="1"/>
  <c r="AS58" i="29"/>
  <c r="AT58" i="29"/>
  <c r="AU58" i="29"/>
  <c r="AV58" i="29" s="1"/>
  <c r="AW58" i="29"/>
  <c r="AX58" i="29"/>
  <c r="AY58" i="29"/>
  <c r="AZ58" i="29"/>
  <c r="AS59" i="29"/>
  <c r="AT59" i="29" s="1"/>
  <c r="AU59" i="29"/>
  <c r="AV59" i="29"/>
  <c r="AW59" i="29"/>
  <c r="AX59" i="29"/>
  <c r="AY59" i="29"/>
  <c r="AZ59" i="29" s="1"/>
  <c r="AS60" i="29"/>
  <c r="AT60" i="29"/>
  <c r="AU60" i="29"/>
  <c r="AV60" i="29" s="1"/>
  <c r="AW60" i="29"/>
  <c r="AX60" i="29" s="1"/>
  <c r="AY60" i="29"/>
  <c r="AZ60" i="29"/>
  <c r="AS61" i="29"/>
  <c r="AT61" i="29" s="1"/>
  <c r="AU61" i="29"/>
  <c r="AV61" i="29"/>
  <c r="AW61" i="29"/>
  <c r="AX61" i="29" s="1"/>
  <c r="AY61" i="29"/>
  <c r="AZ61" i="29" s="1"/>
  <c r="AS62" i="29"/>
  <c r="AT62" i="29"/>
  <c r="AU62" i="29"/>
  <c r="AV62" i="29" s="1"/>
  <c r="AW62" i="29"/>
  <c r="AX62" i="29" s="1"/>
  <c r="AY62" i="29"/>
  <c r="AZ62" i="29"/>
  <c r="AS63" i="29"/>
  <c r="AT63" i="29" s="1"/>
  <c r="AU63" i="29"/>
  <c r="AV63" i="29"/>
  <c r="AW63" i="29"/>
  <c r="AX63" i="29"/>
  <c r="AY63" i="29"/>
  <c r="AZ63" i="29" s="1"/>
  <c r="AS64" i="29"/>
  <c r="AT64" i="29"/>
  <c r="AU64" i="29"/>
  <c r="AV64" i="29" s="1"/>
  <c r="AW64" i="29"/>
  <c r="AX64" i="29" s="1"/>
  <c r="AY64" i="29"/>
  <c r="AZ64" i="29"/>
  <c r="AS65" i="29"/>
  <c r="AT65" i="29" s="1"/>
  <c r="AU65" i="29"/>
  <c r="AV65" i="29"/>
  <c r="AW65" i="29"/>
  <c r="AX65" i="29" s="1"/>
  <c r="AY65" i="29"/>
  <c r="AZ65" i="29" s="1"/>
  <c r="AS66" i="29"/>
  <c r="AT66" i="29"/>
  <c r="AU66" i="29"/>
  <c r="AV66" i="29" s="1"/>
  <c r="AW66" i="29"/>
  <c r="AX66" i="29" s="1"/>
  <c r="AY66" i="29"/>
  <c r="AZ66" i="29"/>
  <c r="AS67" i="29"/>
  <c r="AT67" i="29" s="1"/>
  <c r="AU67" i="29"/>
  <c r="AV67" i="29"/>
  <c r="AW67" i="29"/>
  <c r="AX67" i="29" s="1"/>
  <c r="AY67" i="29"/>
  <c r="AZ67" i="29" s="1"/>
  <c r="AS68" i="29"/>
  <c r="AT68" i="29"/>
  <c r="AU68" i="29"/>
  <c r="AV68" i="29" s="1"/>
  <c r="AW68" i="29"/>
  <c r="AX68" i="29" s="1"/>
  <c r="AY68" i="29"/>
  <c r="AZ68" i="29"/>
  <c r="AS69" i="29"/>
  <c r="AT69" i="29" s="1"/>
  <c r="AU69" i="29"/>
  <c r="AV69" i="29"/>
  <c r="AW69" i="29"/>
  <c r="AX69" i="29"/>
  <c r="AY69" i="29"/>
  <c r="AZ69" i="29" s="1"/>
  <c r="AS70" i="29"/>
  <c r="AT70" i="29"/>
  <c r="AU70" i="29"/>
  <c r="AV70" i="29" s="1"/>
  <c r="AW70" i="29"/>
  <c r="AX70" i="29" s="1"/>
  <c r="AY70" i="29"/>
  <c r="AZ70" i="29"/>
  <c r="AS71" i="29"/>
  <c r="AT71" i="29" s="1"/>
  <c r="AU71" i="29"/>
  <c r="AV71" i="29"/>
  <c r="AW71" i="29"/>
  <c r="AX71" i="29"/>
  <c r="AY71" i="29"/>
  <c r="AZ71" i="29" s="1"/>
  <c r="AS72" i="29"/>
  <c r="AT72" i="29"/>
  <c r="AU72" i="29"/>
  <c r="AV72" i="29" s="1"/>
  <c r="AW72" i="29"/>
  <c r="AX72" i="29" s="1"/>
  <c r="AY72" i="29"/>
  <c r="AZ72" i="29"/>
  <c r="AS73" i="29"/>
  <c r="AT73" i="29" s="1"/>
  <c r="AU73" i="29"/>
  <c r="AV73" i="29"/>
  <c r="AW73" i="29"/>
  <c r="AX73" i="29" s="1"/>
  <c r="AY73" i="29"/>
  <c r="AZ73" i="29" s="1"/>
  <c r="AS74" i="29"/>
  <c r="AT74" i="29" s="1"/>
  <c r="AU74" i="29"/>
  <c r="AV74" i="29"/>
  <c r="AW74" i="29"/>
  <c r="AX74" i="29" s="1"/>
  <c r="AY74" i="29"/>
  <c r="AZ74" i="29" s="1"/>
  <c r="AS75" i="29"/>
  <c r="AU75" i="29"/>
  <c r="AV75" i="29"/>
  <c r="AW75" i="29"/>
  <c r="AX75" i="29" s="1"/>
  <c r="AY75" i="29"/>
  <c r="AZ75" i="29" s="1"/>
  <c r="AS76" i="29"/>
  <c r="AT76" i="29"/>
  <c r="AU76" i="29"/>
  <c r="AV76" i="29"/>
  <c r="AW76" i="29"/>
  <c r="AX76" i="29" s="1"/>
  <c r="BA76" i="29" s="1"/>
  <c r="AY76" i="29"/>
  <c r="AZ76" i="29"/>
  <c r="AS77" i="29"/>
  <c r="AU77" i="29"/>
  <c r="AV77" i="29"/>
  <c r="AW77" i="29"/>
  <c r="AX77" i="29"/>
  <c r="AY77" i="29"/>
  <c r="AZ77" i="29" s="1"/>
  <c r="AS78" i="29"/>
  <c r="AT78" i="29"/>
  <c r="AU78" i="29"/>
  <c r="AV78" i="29" s="1"/>
  <c r="AW78" i="29"/>
  <c r="AX78" i="29" s="1"/>
  <c r="AY78" i="29"/>
  <c r="AZ78" i="29" s="1"/>
  <c r="AS79" i="29"/>
  <c r="AU79" i="29"/>
  <c r="AV79" i="29"/>
  <c r="AW79" i="29"/>
  <c r="AX79" i="29" s="1"/>
  <c r="AY79" i="29"/>
  <c r="AZ79" i="29" s="1"/>
  <c r="AS80" i="29"/>
  <c r="AT80" i="29" s="1"/>
  <c r="AU80" i="29"/>
  <c r="AV80" i="29"/>
  <c r="AW80" i="29"/>
  <c r="AX80" i="29" s="1"/>
  <c r="AY80" i="29"/>
  <c r="AZ80" i="29" s="1"/>
  <c r="AS81" i="29"/>
  <c r="AU81" i="29"/>
  <c r="AV81" i="29"/>
  <c r="AW81" i="29"/>
  <c r="AX81" i="29" s="1"/>
  <c r="AY81" i="29"/>
  <c r="AZ81" i="29" s="1"/>
  <c r="AS82" i="29"/>
  <c r="AT82" i="29"/>
  <c r="AU82" i="29"/>
  <c r="AV82" i="29"/>
  <c r="AW82" i="29"/>
  <c r="AX82" i="29" s="1"/>
  <c r="AY82" i="29"/>
  <c r="AZ82" i="29"/>
  <c r="BA82" i="29"/>
  <c r="AS83" i="29"/>
  <c r="AU83" i="29"/>
  <c r="AV83" i="29"/>
  <c r="AW83" i="29"/>
  <c r="AX83" i="29"/>
  <c r="AY83" i="29"/>
  <c r="AZ83" i="29" s="1"/>
  <c r="AS84" i="29"/>
  <c r="AT84" i="29"/>
  <c r="AU84" i="29"/>
  <c r="AV84" i="29" s="1"/>
  <c r="AW84" i="29"/>
  <c r="AX84" i="29" s="1"/>
  <c r="AY84" i="29"/>
  <c r="AZ84" i="29" s="1"/>
  <c r="AS85" i="29"/>
  <c r="AU85" i="29"/>
  <c r="AV85" i="29"/>
  <c r="AW85" i="29"/>
  <c r="AX85" i="29" s="1"/>
  <c r="AY85" i="29"/>
  <c r="AZ85" i="29" s="1"/>
  <c r="AS86" i="29"/>
  <c r="AT86" i="29" s="1"/>
  <c r="AU86" i="29"/>
  <c r="AV86" i="29"/>
  <c r="AW86" i="29"/>
  <c r="AX86" i="29" s="1"/>
  <c r="AY86" i="29"/>
  <c r="AZ86" i="29" s="1"/>
  <c r="AS87" i="29"/>
  <c r="AU87" i="29"/>
  <c r="AV87" i="29"/>
  <c r="AW87" i="29"/>
  <c r="AX87" i="29" s="1"/>
  <c r="AY87" i="29"/>
  <c r="AZ87" i="29" s="1"/>
  <c r="AS88" i="29"/>
  <c r="AT88" i="29"/>
  <c r="AU88" i="29"/>
  <c r="AV88" i="29"/>
  <c r="BA88" i="29" s="1"/>
  <c r="AW88" i="29"/>
  <c r="AX88" i="29" s="1"/>
  <c r="AY88" i="29"/>
  <c r="AZ88" i="29"/>
  <c r="AS89" i="29"/>
  <c r="AU89" i="29"/>
  <c r="AV89" i="29"/>
  <c r="AW89" i="29"/>
  <c r="AX89" i="29"/>
  <c r="AY89" i="29"/>
  <c r="AZ89" i="29" s="1"/>
  <c r="AS90" i="29"/>
  <c r="AT90" i="29" s="1"/>
  <c r="AU90" i="29"/>
  <c r="AV90" i="29"/>
  <c r="AW90" i="29"/>
  <c r="AX90" i="29" s="1"/>
  <c r="AY90" i="29"/>
  <c r="AZ90" i="29" s="1"/>
  <c r="AS91" i="29"/>
  <c r="AT91" i="29"/>
  <c r="AU91" i="29"/>
  <c r="AV91" i="29"/>
  <c r="AW91" i="29"/>
  <c r="AX91" i="29" s="1"/>
  <c r="AY91" i="29"/>
  <c r="AZ91" i="29"/>
  <c r="AS92" i="29"/>
  <c r="AT92" i="29" s="1"/>
  <c r="AU92" i="29"/>
  <c r="AV92" i="29"/>
  <c r="AW92" i="29"/>
  <c r="AX92" i="29" s="1"/>
  <c r="AY92" i="29"/>
  <c r="AZ92" i="29" s="1"/>
  <c r="AS93" i="29"/>
  <c r="AT93" i="29"/>
  <c r="AU93" i="29"/>
  <c r="AV93" i="29"/>
  <c r="AW93" i="29"/>
  <c r="AX93" i="29" s="1"/>
  <c r="AY93" i="29"/>
  <c r="AZ93" i="29"/>
  <c r="AS94" i="29"/>
  <c r="AT94" i="29" s="1"/>
  <c r="AU94" i="29"/>
  <c r="AV94" i="29"/>
  <c r="AW94" i="29"/>
  <c r="AX94" i="29" s="1"/>
  <c r="AY94" i="29"/>
  <c r="AZ94" i="29" s="1"/>
  <c r="AS95" i="29"/>
  <c r="AT95" i="29"/>
  <c r="AU95" i="29"/>
  <c r="AV95" i="29"/>
  <c r="AW95" i="29"/>
  <c r="AX95" i="29" s="1"/>
  <c r="AY95" i="29"/>
  <c r="AZ95" i="29"/>
  <c r="AS96" i="29"/>
  <c r="AT96" i="29" s="1"/>
  <c r="AU96" i="29"/>
  <c r="AV96" i="29"/>
  <c r="AW96" i="29"/>
  <c r="AX96" i="29" s="1"/>
  <c r="AY96" i="29"/>
  <c r="AZ96" i="29" s="1"/>
  <c r="AS97" i="29"/>
  <c r="AT97" i="29"/>
  <c r="AU97" i="29"/>
  <c r="AV97" i="29"/>
  <c r="AW97" i="29"/>
  <c r="AX97" i="29" s="1"/>
  <c r="AY97" i="29"/>
  <c r="AZ97" i="29"/>
  <c r="AS98" i="29"/>
  <c r="AT98" i="29" s="1"/>
  <c r="AU98" i="29"/>
  <c r="AV98" i="29"/>
  <c r="AW98" i="29"/>
  <c r="AX98" i="29" s="1"/>
  <c r="AY98" i="29"/>
  <c r="AZ98" i="29" s="1"/>
  <c r="AS99" i="29"/>
  <c r="AT99" i="29"/>
  <c r="AU99" i="29"/>
  <c r="AV99" i="29"/>
  <c r="AW99" i="29"/>
  <c r="AX99" i="29" s="1"/>
  <c r="AY99" i="29"/>
  <c r="AZ99" i="29"/>
  <c r="AS100" i="29"/>
  <c r="AT100" i="29" s="1"/>
  <c r="AU100" i="29"/>
  <c r="AV100" i="29"/>
  <c r="AW100" i="29"/>
  <c r="AX100" i="29" s="1"/>
  <c r="AY100" i="29"/>
  <c r="AZ100" i="29" s="1"/>
  <c r="AS101" i="29"/>
  <c r="AT101" i="29"/>
  <c r="AU101" i="29"/>
  <c r="AV101" i="29"/>
  <c r="AW101" i="29"/>
  <c r="AX101" i="29" s="1"/>
  <c r="AY101" i="29"/>
  <c r="AZ101" i="29"/>
  <c r="AS102" i="29"/>
  <c r="AT102" i="29" s="1"/>
  <c r="AU102" i="29"/>
  <c r="AV102" i="29"/>
  <c r="AW102" i="29"/>
  <c r="AX102" i="29" s="1"/>
  <c r="AY102" i="29"/>
  <c r="AZ102" i="29" s="1"/>
  <c r="AS103" i="29"/>
  <c r="AT103" i="29"/>
  <c r="AU103" i="29"/>
  <c r="AV103" i="29"/>
  <c r="AW103" i="29"/>
  <c r="AX103" i="29" s="1"/>
  <c r="AY103" i="29"/>
  <c r="AZ103" i="29"/>
  <c r="AS104" i="29"/>
  <c r="AT104" i="29" s="1"/>
  <c r="AU104" i="29"/>
  <c r="AV104" i="29"/>
  <c r="AW104" i="29"/>
  <c r="AX104" i="29" s="1"/>
  <c r="AY104" i="29"/>
  <c r="AZ104" i="29" s="1"/>
  <c r="AS105" i="29"/>
  <c r="AT105" i="29"/>
  <c r="AU105" i="29"/>
  <c r="AV105" i="29"/>
  <c r="AW105" i="29"/>
  <c r="AX105" i="29" s="1"/>
  <c r="AY105" i="29"/>
  <c r="AZ105" i="29"/>
  <c r="AS106" i="29"/>
  <c r="AT106" i="29" s="1"/>
  <c r="AU106" i="29"/>
  <c r="AV106" i="29"/>
  <c r="AW106" i="29"/>
  <c r="AX106" i="29" s="1"/>
  <c r="AY106" i="29"/>
  <c r="AZ106" i="29" s="1"/>
  <c r="AS107" i="29"/>
  <c r="AT107" i="29"/>
  <c r="AU107" i="29"/>
  <c r="AV107" i="29"/>
  <c r="AW107" i="29"/>
  <c r="AX107" i="29" s="1"/>
  <c r="AY107" i="29"/>
  <c r="AZ107" i="29"/>
  <c r="AS108" i="29"/>
  <c r="AT108" i="29" s="1"/>
  <c r="AU108" i="29"/>
  <c r="AV108" i="29"/>
  <c r="AW108" i="29"/>
  <c r="AX108" i="29" s="1"/>
  <c r="AY108" i="29"/>
  <c r="AZ108" i="29" s="1"/>
  <c r="AS109" i="29"/>
  <c r="AT109" i="29"/>
  <c r="AU109" i="29"/>
  <c r="AV109" i="29"/>
  <c r="AW109" i="29"/>
  <c r="AX109" i="29" s="1"/>
  <c r="AY109" i="29"/>
  <c r="AZ109" i="29"/>
  <c r="AS110" i="29"/>
  <c r="AT110" i="29" s="1"/>
  <c r="AU110" i="29"/>
  <c r="AV110" i="29"/>
  <c r="AW110" i="29"/>
  <c r="AX110" i="29" s="1"/>
  <c r="AY110" i="29"/>
  <c r="AZ110" i="29" s="1"/>
  <c r="AS111" i="29"/>
  <c r="AT111" i="29"/>
  <c r="AU111" i="29"/>
  <c r="AV111" i="29"/>
  <c r="AW111" i="29"/>
  <c r="AX111" i="29" s="1"/>
  <c r="AY111" i="29"/>
  <c r="AZ111" i="29"/>
  <c r="AS112" i="29"/>
  <c r="AT112" i="29" s="1"/>
  <c r="AU112" i="29"/>
  <c r="AV112" i="29"/>
  <c r="AW112" i="29"/>
  <c r="AX112" i="29" s="1"/>
  <c r="AY112" i="29"/>
  <c r="AZ112" i="29" s="1"/>
  <c r="AS113" i="29"/>
  <c r="AT113" i="29"/>
  <c r="AU113" i="29"/>
  <c r="AV113" i="29"/>
  <c r="AW113" i="29"/>
  <c r="AX113" i="29" s="1"/>
  <c r="AY113" i="29"/>
  <c r="AZ113" i="29"/>
  <c r="AS114" i="29"/>
  <c r="AT114" i="29" s="1"/>
  <c r="AU114" i="29"/>
  <c r="AV114" i="29"/>
  <c r="AW114" i="29"/>
  <c r="AX114" i="29" s="1"/>
  <c r="AY114" i="29"/>
  <c r="AZ114" i="29" s="1"/>
  <c r="AS115" i="29"/>
  <c r="AT115" i="29"/>
  <c r="AU115" i="29"/>
  <c r="AV115" i="29"/>
  <c r="AW115" i="29"/>
  <c r="AX115" i="29" s="1"/>
  <c r="AY115" i="29"/>
  <c r="AZ115" i="29"/>
  <c r="AS116" i="29"/>
  <c r="AT116" i="29" s="1"/>
  <c r="AU116" i="29"/>
  <c r="AV116" i="29"/>
  <c r="AW116" i="29"/>
  <c r="AX116" i="29" s="1"/>
  <c r="AY116" i="29"/>
  <c r="AZ116" i="29" s="1"/>
  <c r="AS117" i="29"/>
  <c r="AT117" i="29"/>
  <c r="AU117" i="29"/>
  <c r="AV117" i="29"/>
  <c r="AW117" i="29"/>
  <c r="AX117" i="29" s="1"/>
  <c r="AY117" i="29"/>
  <c r="AZ117" i="29"/>
  <c r="AS118" i="29"/>
  <c r="AT118" i="29" s="1"/>
  <c r="AU118" i="29"/>
  <c r="AV118" i="29"/>
  <c r="AW118" i="29"/>
  <c r="AX118" i="29" s="1"/>
  <c r="AY118" i="29"/>
  <c r="AZ118" i="29" s="1"/>
  <c r="AS119" i="29"/>
  <c r="AT119" i="29"/>
  <c r="AU119" i="29"/>
  <c r="AV119" i="29"/>
  <c r="AW119" i="29"/>
  <c r="AX119" i="29" s="1"/>
  <c r="AY119" i="29"/>
  <c r="AZ119" i="29"/>
  <c r="AS120" i="29"/>
  <c r="AT120" i="29" s="1"/>
  <c r="AU120" i="29"/>
  <c r="AV120" i="29"/>
  <c r="AW120" i="29"/>
  <c r="AX120" i="29" s="1"/>
  <c r="AY120" i="29"/>
  <c r="AZ120" i="29" s="1"/>
  <c r="AS121" i="29"/>
  <c r="AT121" i="29"/>
  <c r="AU121" i="29"/>
  <c r="AV121" i="29"/>
  <c r="AW121" i="29"/>
  <c r="AX121" i="29" s="1"/>
  <c r="AY121" i="29"/>
  <c r="AZ121" i="29"/>
  <c r="AS122" i="29"/>
  <c r="AT122" i="29" s="1"/>
  <c r="AU122" i="29"/>
  <c r="AV122" i="29"/>
  <c r="AW122" i="29"/>
  <c r="AX122" i="29" s="1"/>
  <c r="AY122" i="29"/>
  <c r="AZ122" i="29" s="1"/>
  <c r="AS123" i="29"/>
  <c r="AT123" i="29"/>
  <c r="AU123" i="29"/>
  <c r="AV123" i="29"/>
  <c r="AW123" i="29"/>
  <c r="AX123" i="29" s="1"/>
  <c r="AY123" i="29"/>
  <c r="AZ123" i="29"/>
  <c r="AS124" i="29"/>
  <c r="AT124" i="29" s="1"/>
  <c r="AU124" i="29"/>
  <c r="AV124" i="29"/>
  <c r="AW124" i="29"/>
  <c r="AX124" i="29" s="1"/>
  <c r="AY124" i="29"/>
  <c r="AZ124" i="29" s="1"/>
  <c r="AS125" i="29"/>
  <c r="AT125" i="29"/>
  <c r="AU125" i="29"/>
  <c r="AV125" i="29"/>
  <c r="AW125" i="29"/>
  <c r="AX125" i="29" s="1"/>
  <c r="AY125" i="29"/>
  <c r="AZ125" i="29"/>
  <c r="AS126" i="29"/>
  <c r="AT126" i="29" s="1"/>
  <c r="AU126" i="29"/>
  <c r="AV126" i="29"/>
  <c r="AW126" i="29"/>
  <c r="AX126" i="29" s="1"/>
  <c r="AY126" i="29"/>
  <c r="AZ126" i="29" s="1"/>
  <c r="AS127" i="29"/>
  <c r="AT127" i="29"/>
  <c r="AU127" i="29"/>
  <c r="AV127" i="29"/>
  <c r="AW127" i="29"/>
  <c r="AX127" i="29" s="1"/>
  <c r="AY127" i="29"/>
  <c r="AZ127" i="29"/>
  <c r="AS128" i="29"/>
  <c r="AT128" i="29" s="1"/>
  <c r="AU128" i="29"/>
  <c r="AV128" i="29"/>
  <c r="AW128" i="29"/>
  <c r="AX128" i="29" s="1"/>
  <c r="AY128" i="29"/>
  <c r="AZ128" i="29" s="1"/>
  <c r="AS129" i="29"/>
  <c r="AT129" i="29"/>
  <c r="AU129" i="29"/>
  <c r="AV129" i="29"/>
  <c r="AW129" i="29"/>
  <c r="AX129" i="29" s="1"/>
  <c r="AY129" i="29"/>
  <c r="AZ129" i="29"/>
  <c r="AS130" i="29"/>
  <c r="AT130" i="29" s="1"/>
  <c r="AU130" i="29"/>
  <c r="AV130" i="29"/>
  <c r="AW130" i="29"/>
  <c r="AX130" i="29" s="1"/>
  <c r="AY130" i="29"/>
  <c r="AZ130" i="29" s="1"/>
  <c r="AS131" i="29"/>
  <c r="AT131" i="29"/>
  <c r="AU131" i="29"/>
  <c r="AV131" i="29"/>
  <c r="AW131" i="29"/>
  <c r="AX131" i="29" s="1"/>
  <c r="AY131" i="29"/>
  <c r="AZ131" i="29"/>
  <c r="AS132" i="29"/>
  <c r="AT132" i="29" s="1"/>
  <c r="AU132" i="29"/>
  <c r="AV132" i="29"/>
  <c r="AW132" i="29"/>
  <c r="AX132" i="29" s="1"/>
  <c r="AY132" i="29"/>
  <c r="AZ132" i="29" s="1"/>
  <c r="AS133" i="29"/>
  <c r="AT133" i="29"/>
  <c r="AU133" i="29"/>
  <c r="AV133" i="29"/>
  <c r="AW133" i="29"/>
  <c r="AX133" i="29" s="1"/>
  <c r="AY133" i="29"/>
  <c r="AZ133" i="29"/>
  <c r="AS134" i="29"/>
  <c r="AT134" i="29" s="1"/>
  <c r="AU134" i="29"/>
  <c r="AV134" i="29"/>
  <c r="AW134" i="29"/>
  <c r="AX134" i="29" s="1"/>
  <c r="AY134" i="29"/>
  <c r="AZ134" i="29" s="1"/>
  <c r="AS135" i="29"/>
  <c r="AT135" i="29"/>
  <c r="AU135" i="29"/>
  <c r="AV135" i="29"/>
  <c r="AW135" i="29"/>
  <c r="AX135" i="29" s="1"/>
  <c r="AY135" i="29"/>
  <c r="AZ135" i="29"/>
  <c r="AS136" i="29"/>
  <c r="AT136" i="29" s="1"/>
  <c r="AU136" i="29"/>
  <c r="AV136" i="29"/>
  <c r="AW136" i="29"/>
  <c r="AX136" i="29" s="1"/>
  <c r="AY136" i="29"/>
  <c r="AZ136" i="29" s="1"/>
  <c r="AS137" i="29"/>
  <c r="AT137" i="29"/>
  <c r="AU137" i="29"/>
  <c r="AV137" i="29"/>
  <c r="AW137" i="29"/>
  <c r="AX137" i="29" s="1"/>
  <c r="AY137" i="29"/>
  <c r="AZ137" i="29"/>
  <c r="AS138" i="29"/>
  <c r="AT138" i="29" s="1"/>
  <c r="AU138" i="29"/>
  <c r="AV138" i="29"/>
  <c r="AW138" i="29"/>
  <c r="AX138" i="29" s="1"/>
  <c r="AY138" i="29"/>
  <c r="AZ138" i="29" s="1"/>
  <c r="AS139" i="29"/>
  <c r="AT139" i="29"/>
  <c r="AU139" i="29"/>
  <c r="AV139" i="29"/>
  <c r="AW139" i="29"/>
  <c r="AX139" i="29" s="1"/>
  <c r="AY139" i="29"/>
  <c r="AZ139" i="29"/>
  <c r="AS140" i="29"/>
  <c r="AT140" i="29" s="1"/>
  <c r="AU140" i="29"/>
  <c r="AV140" i="29"/>
  <c r="AW140" i="29"/>
  <c r="AX140" i="29" s="1"/>
  <c r="AY140" i="29"/>
  <c r="AZ140" i="29" s="1"/>
  <c r="AS141" i="29"/>
  <c r="AT141" i="29"/>
  <c r="AU141" i="29"/>
  <c r="AV141" i="29"/>
  <c r="AW141" i="29"/>
  <c r="AX141" i="29" s="1"/>
  <c r="AY141" i="29"/>
  <c r="AZ141" i="29"/>
  <c r="AS142" i="29"/>
  <c r="AT142" i="29" s="1"/>
  <c r="AU142" i="29"/>
  <c r="AV142" i="29"/>
  <c r="AW142" i="29"/>
  <c r="AX142" i="29" s="1"/>
  <c r="AY142" i="29"/>
  <c r="AZ142" i="29" s="1"/>
  <c r="AS143" i="29"/>
  <c r="AT143" i="29"/>
  <c r="AU143" i="29"/>
  <c r="AV143" i="29"/>
  <c r="AW143" i="29"/>
  <c r="AX143" i="29" s="1"/>
  <c r="AY143" i="29"/>
  <c r="AZ143" i="29"/>
  <c r="AS144" i="29"/>
  <c r="AT144" i="29" s="1"/>
  <c r="AU144" i="29"/>
  <c r="AV144" i="29"/>
  <c r="AW144" i="29"/>
  <c r="AX144" i="29" s="1"/>
  <c r="AY144" i="29"/>
  <c r="AZ144" i="29" s="1"/>
  <c r="AS145" i="29"/>
  <c r="AT145" i="29"/>
  <c r="AU145" i="29"/>
  <c r="AV145" i="29"/>
  <c r="AW145" i="29"/>
  <c r="AX145" i="29" s="1"/>
  <c r="AY145" i="29"/>
  <c r="AZ145" i="29"/>
  <c r="AS146" i="29"/>
  <c r="AT146" i="29" s="1"/>
  <c r="AU146" i="29"/>
  <c r="AV146" i="29"/>
  <c r="AW146" i="29"/>
  <c r="AX146" i="29" s="1"/>
  <c r="AY146" i="29"/>
  <c r="AZ146" i="29" s="1"/>
  <c r="AS147" i="29"/>
  <c r="AT147" i="29"/>
  <c r="AU147" i="29"/>
  <c r="AV147" i="29"/>
  <c r="AW147" i="29"/>
  <c r="AX147" i="29" s="1"/>
  <c r="AY147" i="29"/>
  <c r="AZ147" i="29"/>
  <c r="AS4" i="29"/>
  <c r="AV4" i="29"/>
  <c r="AW4" i="29"/>
  <c r="AY4" i="29"/>
  <c r="AB4" i="29"/>
  <c r="AR4" i="29"/>
  <c r="J4" i="29"/>
  <c r="Q3" i="29"/>
  <c r="AH3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13" i="29"/>
  <c r="C21" i="29"/>
  <c r="C20" i="29"/>
  <c r="C19" i="29"/>
  <c r="C18" i="29"/>
  <c r="C17" i="29"/>
  <c r="C16" i="29"/>
  <c r="C15" i="29"/>
  <c r="C14" i="29"/>
  <c r="C57" i="29"/>
  <c r="C56" i="29"/>
  <c r="C55" i="29"/>
  <c r="C54" i="29"/>
  <c r="C53" i="29"/>
  <c r="C52" i="29"/>
  <c r="C51" i="29"/>
  <c r="C50" i="29"/>
  <c r="C49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9" i="29"/>
  <c r="C10" i="29"/>
  <c r="C11" i="29"/>
  <c r="C12" i="29"/>
  <c r="C8" i="29"/>
  <c r="C7" i="29"/>
  <c r="C6" i="29"/>
  <c r="C5" i="29"/>
  <c r="E142" i="32" l="1"/>
  <c r="AU142" i="32" s="1"/>
  <c r="AV142" i="32" s="1"/>
  <c r="AA118" i="32"/>
  <c r="M125" i="32"/>
  <c r="N125" i="32" s="1"/>
  <c r="AC125" i="32"/>
  <c r="AD125" i="32" s="1"/>
  <c r="E128" i="32"/>
  <c r="AU128" i="32" s="1"/>
  <c r="AR105" i="32"/>
  <c r="AS105" i="32" s="1"/>
  <c r="AN87" i="32"/>
  <c r="AO87" i="32" s="1"/>
  <c r="AE87" i="32"/>
  <c r="AF87" i="32" s="1"/>
  <c r="E60" i="32"/>
  <c r="V60" i="32" s="1"/>
  <c r="W60" i="32" s="1"/>
  <c r="AE94" i="32"/>
  <c r="AF94" i="32" s="1"/>
  <c r="F94" i="32"/>
  <c r="G94" i="32" s="1"/>
  <c r="BA93" i="32"/>
  <c r="BB93" i="32" s="1"/>
  <c r="AA93" i="32"/>
  <c r="AB93" i="32" s="1"/>
  <c r="AU113" i="32"/>
  <c r="AV113" i="32" s="1"/>
  <c r="AA113" i="32"/>
  <c r="AB113" i="32" s="1"/>
  <c r="J40" i="32"/>
  <c r="M40" i="32"/>
  <c r="N40" i="32" s="1"/>
  <c r="X40" i="32"/>
  <c r="Y40" i="32" s="1"/>
  <c r="AY34" i="32"/>
  <c r="AZ34" i="32" s="1"/>
  <c r="AT34" i="32"/>
  <c r="AL34" i="32"/>
  <c r="AM34" i="32" s="1"/>
  <c r="H34" i="32"/>
  <c r="I34" i="32" s="1"/>
  <c r="AU34" i="32"/>
  <c r="T34" i="32"/>
  <c r="U34" i="32" s="1"/>
  <c r="V19" i="32"/>
  <c r="W19" i="32" s="1"/>
  <c r="AN19" i="32"/>
  <c r="AO19" i="32" s="1"/>
  <c r="AY19" i="32"/>
  <c r="AZ19" i="32" s="1"/>
  <c r="H87" i="32"/>
  <c r="I87" i="32" s="1"/>
  <c r="AL87" i="32"/>
  <c r="AM87" i="32" s="1"/>
  <c r="E57" i="32"/>
  <c r="BA57" i="32" s="1"/>
  <c r="BB57" i="32" s="1"/>
  <c r="F105" i="32"/>
  <c r="G105" i="32" s="1"/>
  <c r="E81" i="32"/>
  <c r="AL81" i="32" s="1"/>
  <c r="AM81" i="32" s="1"/>
  <c r="F19" i="32"/>
  <c r="G19" i="32" s="1"/>
  <c r="X19" i="32"/>
  <c r="Y19" i="32" s="1"/>
  <c r="BA19" i="32"/>
  <c r="BB19" i="32" s="1"/>
  <c r="AP47" i="32"/>
  <c r="AQ47" i="32" s="1"/>
  <c r="E20" i="32"/>
  <c r="K20" i="32" s="1"/>
  <c r="E116" i="32"/>
  <c r="AP116" i="32" s="1"/>
  <c r="AQ116" i="32" s="1"/>
  <c r="E133" i="32"/>
  <c r="E38" i="32"/>
  <c r="AA38" i="32" s="1"/>
  <c r="AB38" i="32" s="1"/>
  <c r="K87" i="32"/>
  <c r="AU40" i="32"/>
  <c r="AV40" i="32" s="1"/>
  <c r="E120" i="32"/>
  <c r="Z120" i="32" s="1"/>
  <c r="M105" i="32"/>
  <c r="N105" i="32" s="1"/>
  <c r="E121" i="32"/>
  <c r="H121" i="32" s="1"/>
  <c r="I121" i="32" s="1"/>
  <c r="E122" i="32"/>
  <c r="M122" i="32" s="1"/>
  <c r="N122" i="32" s="1"/>
  <c r="E75" i="32"/>
  <c r="AL75" i="32" s="1"/>
  <c r="AM75" i="32" s="1"/>
  <c r="AN125" i="32"/>
  <c r="AO125" i="32" s="1"/>
  <c r="AU94" i="32"/>
  <c r="AV94" i="32" s="1"/>
  <c r="M47" i="32"/>
  <c r="N47" i="32" s="1"/>
  <c r="AP143" i="32"/>
  <c r="AQ143" i="32" s="1"/>
  <c r="AA34" i="32"/>
  <c r="AB34" i="32" s="1"/>
  <c r="BA34" i="32"/>
  <c r="BB34" i="32" s="1"/>
  <c r="H19" i="32"/>
  <c r="I19" i="32" s="1"/>
  <c r="Z19" i="32"/>
  <c r="AR19" i="32"/>
  <c r="AS19" i="32" s="1"/>
  <c r="E147" i="32"/>
  <c r="AY105" i="32"/>
  <c r="AZ105" i="32" s="1"/>
  <c r="AW47" i="32"/>
  <c r="AX47" i="32" s="1"/>
  <c r="Z20" i="32"/>
  <c r="T87" i="32"/>
  <c r="U87" i="32" s="1"/>
  <c r="AT87" i="32"/>
  <c r="T105" i="32"/>
  <c r="U105" i="32" s="1"/>
  <c r="AW75" i="32"/>
  <c r="AX75" i="32" s="1"/>
  <c r="X60" i="32"/>
  <c r="Y60" i="32" s="1"/>
  <c r="AT125" i="32"/>
  <c r="AA47" i="32"/>
  <c r="AB47" i="32" s="1"/>
  <c r="AT19" i="32"/>
  <c r="AR38" i="32"/>
  <c r="AS38" i="32" s="1"/>
  <c r="Z87" i="32"/>
  <c r="AW87" i="32"/>
  <c r="AX87" i="32" s="1"/>
  <c r="E123" i="32"/>
  <c r="AE123" i="32" s="1"/>
  <c r="AF123" i="32" s="1"/>
  <c r="J125" i="32"/>
  <c r="AY125" i="32"/>
  <c r="AZ125" i="32" s="1"/>
  <c r="E46" i="32"/>
  <c r="AL46" i="32" s="1"/>
  <c r="AM46" i="32" s="1"/>
  <c r="E95" i="32"/>
  <c r="AR95" i="32" s="1"/>
  <c r="AS95" i="32" s="1"/>
  <c r="AR34" i="32"/>
  <c r="AS34" i="32" s="1"/>
  <c r="K19" i="32"/>
  <c r="L19" i="32" s="1"/>
  <c r="AE19" i="32"/>
  <c r="AF19" i="32" s="1"/>
  <c r="AU19" i="32"/>
  <c r="AV19" i="32" s="1"/>
  <c r="E85" i="32"/>
  <c r="AL85" i="32" s="1"/>
  <c r="AM85" i="32" s="1"/>
  <c r="AW38" i="32"/>
  <c r="AX38" i="32" s="1"/>
  <c r="AP87" i="32"/>
  <c r="AQ87" i="32" s="1"/>
  <c r="AA87" i="32"/>
  <c r="AB87" i="32" s="1"/>
  <c r="E72" i="32"/>
  <c r="AW72" i="32" s="1"/>
  <c r="AX72" i="32" s="1"/>
  <c r="AR72" i="32"/>
  <c r="AS72" i="32" s="1"/>
  <c r="E25" i="32"/>
  <c r="AP25" i="32" s="1"/>
  <c r="AQ25" i="32" s="1"/>
  <c r="E11" i="32"/>
  <c r="X11" i="32" s="1"/>
  <c r="Y11" i="32" s="1"/>
  <c r="E28" i="32"/>
  <c r="AY28" i="32" s="1"/>
  <c r="AZ28" i="32" s="1"/>
  <c r="E108" i="32"/>
  <c r="X108" i="32" s="1"/>
  <c r="Y108" i="32" s="1"/>
  <c r="AU47" i="32"/>
  <c r="AV47" i="32" s="1"/>
  <c r="AW143" i="32"/>
  <c r="AX143" i="32" s="1"/>
  <c r="E80" i="32"/>
  <c r="AP80" i="32" s="1"/>
  <c r="AQ80" i="32" s="1"/>
  <c r="E17" i="32"/>
  <c r="AC17" i="32" s="1"/>
  <c r="AD17" i="32" s="1"/>
  <c r="AU82" i="32"/>
  <c r="AP19" i="32"/>
  <c r="AQ19" i="32" s="1"/>
  <c r="M19" i="32"/>
  <c r="N19" i="32" s="1"/>
  <c r="AL19" i="32"/>
  <c r="AM19" i="32" s="1"/>
  <c r="AW19" i="32"/>
  <c r="AX19" i="32" s="1"/>
  <c r="E67" i="32"/>
  <c r="BA67" i="32" s="1"/>
  <c r="BB67" i="32" s="1"/>
  <c r="AY68" i="32"/>
  <c r="AZ68" i="32" s="1"/>
  <c r="Z68" i="32"/>
  <c r="T68" i="32"/>
  <c r="U68" i="32" s="1"/>
  <c r="M68" i="32"/>
  <c r="N68" i="32" s="1"/>
  <c r="K68" i="32"/>
  <c r="AA68" i="32"/>
  <c r="AP68" i="32"/>
  <c r="AQ68" i="32" s="1"/>
  <c r="AW68" i="32"/>
  <c r="AX68" i="32" s="1"/>
  <c r="M53" i="32"/>
  <c r="N53" i="32" s="1"/>
  <c r="X53" i="32"/>
  <c r="Y53" i="32" s="1"/>
  <c r="AU53" i="32"/>
  <c r="BA69" i="32"/>
  <c r="BB69" i="32" s="1"/>
  <c r="AU69" i="32"/>
  <c r="V69" i="32"/>
  <c r="W69" i="32" s="1"/>
  <c r="AL69" i="32"/>
  <c r="AM69" i="32" s="1"/>
  <c r="AT69" i="32"/>
  <c r="AE69" i="32"/>
  <c r="AF69" i="32" s="1"/>
  <c r="X69" i="32"/>
  <c r="Y69" i="32" s="1"/>
  <c r="H69" i="32"/>
  <c r="I69" i="32" s="1"/>
  <c r="M69" i="32"/>
  <c r="N69" i="32" s="1"/>
  <c r="Z69" i="32"/>
  <c r="AW69" i="32"/>
  <c r="AX69" i="32" s="1"/>
  <c r="AL53" i="32"/>
  <c r="AM53" i="32" s="1"/>
  <c r="AA69" i="32"/>
  <c r="AN69" i="32"/>
  <c r="AO69" i="32" s="1"/>
  <c r="Z70" i="32"/>
  <c r="J70" i="32"/>
  <c r="AU70" i="32"/>
  <c r="AN70" i="32"/>
  <c r="AO70" i="32" s="1"/>
  <c r="X70" i="32"/>
  <c r="Y70" i="32" s="1"/>
  <c r="BA70" i="32"/>
  <c r="BB70" i="32" s="1"/>
  <c r="AT70" i="32"/>
  <c r="H70" i="32"/>
  <c r="I70" i="32" s="1"/>
  <c r="AY70" i="32"/>
  <c r="AZ70" i="32" s="1"/>
  <c r="BA134" i="32"/>
  <c r="BB134" i="32" s="1"/>
  <c r="AU134" i="32"/>
  <c r="V134" i="32"/>
  <c r="W134" i="32" s="1"/>
  <c r="AW134" i="32"/>
  <c r="AX134" i="32" s="1"/>
  <c r="T134" i="32"/>
  <c r="U134" i="32" s="1"/>
  <c r="K134" i="32"/>
  <c r="AT134" i="32"/>
  <c r="AL134" i="32"/>
  <c r="AM134" i="32" s="1"/>
  <c r="AA134" i="32"/>
  <c r="H134" i="32"/>
  <c r="I134" i="32" s="1"/>
  <c r="Z134" i="32"/>
  <c r="AR134" i="32"/>
  <c r="AS134" i="32" s="1"/>
  <c r="F134" i="32"/>
  <c r="G134" i="32" s="1"/>
  <c r="AN134" i="32"/>
  <c r="AO134" i="32" s="1"/>
  <c r="AE134" i="32"/>
  <c r="AF134" i="32" s="1"/>
  <c r="E36" i="32"/>
  <c r="AA36" i="32" s="1"/>
  <c r="T36" i="32"/>
  <c r="U36" i="32" s="1"/>
  <c r="F68" i="32"/>
  <c r="G68" i="32" s="1"/>
  <c r="V68" i="32"/>
  <c r="W68" i="32" s="1"/>
  <c r="AC68" i="32"/>
  <c r="AD68" i="32" s="1"/>
  <c r="AR68" i="32"/>
  <c r="AS68" i="32" s="1"/>
  <c r="E37" i="32"/>
  <c r="AN37" i="32" s="1"/>
  <c r="AO37" i="32" s="1"/>
  <c r="F53" i="32"/>
  <c r="G53" i="32" s="1"/>
  <c r="AC53" i="32"/>
  <c r="AD53" i="32" s="1"/>
  <c r="AY53" i="32"/>
  <c r="AZ53" i="32" s="1"/>
  <c r="F69" i="32"/>
  <c r="G69" i="32" s="1"/>
  <c r="AC69" i="32"/>
  <c r="AD69" i="32" s="1"/>
  <c r="AP69" i="32"/>
  <c r="AQ69" i="32" s="1"/>
  <c r="AY69" i="32"/>
  <c r="AZ69" i="32" s="1"/>
  <c r="AC70" i="32"/>
  <c r="AD70" i="32" s="1"/>
  <c r="AB118" i="32"/>
  <c r="M134" i="32"/>
  <c r="N134" i="32" s="1"/>
  <c r="AR136" i="32"/>
  <c r="AS136" i="32" s="1"/>
  <c r="V136" i="32"/>
  <c r="W136" i="32" s="1"/>
  <c r="K136" i="32"/>
  <c r="T136" i="32"/>
  <c r="U136" i="32" s="1"/>
  <c r="J136" i="32"/>
  <c r="AY136" i="32"/>
  <c r="AZ136" i="32" s="1"/>
  <c r="AP136" i="32"/>
  <c r="AQ136" i="32" s="1"/>
  <c r="AC136" i="32"/>
  <c r="AD136" i="32" s="1"/>
  <c r="F136" i="32"/>
  <c r="G136" i="32" s="1"/>
  <c r="E4" i="32"/>
  <c r="AU4" i="32" s="1"/>
  <c r="H68" i="32"/>
  <c r="I68" i="32" s="1"/>
  <c r="AL68" i="32"/>
  <c r="AM68" i="32" s="1"/>
  <c r="AT68" i="32"/>
  <c r="BA68" i="32"/>
  <c r="BB68" i="32" s="1"/>
  <c r="E84" i="32"/>
  <c r="J84" i="32" s="1"/>
  <c r="E5" i="32"/>
  <c r="AW5" i="32" s="1"/>
  <c r="AX5" i="32" s="1"/>
  <c r="E21" i="32"/>
  <c r="F21" i="32" s="1"/>
  <c r="G21" i="32" s="1"/>
  <c r="T53" i="32"/>
  <c r="U53" i="32" s="1"/>
  <c r="BA53" i="32"/>
  <c r="BB53" i="32" s="1"/>
  <c r="J69" i="32"/>
  <c r="T69" i="32"/>
  <c r="U69" i="32" s="1"/>
  <c r="BA38" i="32"/>
  <c r="BB38" i="32" s="1"/>
  <c r="AT38" i="32"/>
  <c r="AE38" i="32"/>
  <c r="AF38" i="32" s="1"/>
  <c r="H38" i="32"/>
  <c r="I38" i="32" s="1"/>
  <c r="AL38" i="32"/>
  <c r="AM38" i="32" s="1"/>
  <c r="V38" i="32"/>
  <c r="W38" i="32" s="1"/>
  <c r="AU38" i="32"/>
  <c r="AN38" i="32"/>
  <c r="AO38" i="32" s="1"/>
  <c r="M70" i="32"/>
  <c r="N70" i="32" s="1"/>
  <c r="X134" i="32"/>
  <c r="Y134" i="32" s="1"/>
  <c r="X68" i="32"/>
  <c r="Y68" i="32" s="1"/>
  <c r="AE68" i="32"/>
  <c r="AF68" i="32" s="1"/>
  <c r="AN68" i="32"/>
  <c r="AO68" i="32" s="1"/>
  <c r="AU68" i="32"/>
  <c r="V53" i="32"/>
  <c r="W53" i="32" s="1"/>
  <c r="AE53" i="32"/>
  <c r="AF53" i="32" s="1"/>
  <c r="AR53" i="32"/>
  <c r="AS53" i="32" s="1"/>
  <c r="K69" i="32"/>
  <c r="E22" i="32"/>
  <c r="X22" i="32" s="1"/>
  <c r="Y22" i="32" s="1"/>
  <c r="F38" i="32"/>
  <c r="G38" i="32" s="1"/>
  <c r="AY38" i="32"/>
  <c r="AZ38" i="32" s="1"/>
  <c r="E86" i="32"/>
  <c r="AY86" i="32" s="1"/>
  <c r="AZ86" i="32" s="1"/>
  <c r="E52" i="32"/>
  <c r="F52" i="32" s="1"/>
  <c r="G52" i="32" s="1"/>
  <c r="E100" i="32"/>
  <c r="AC100" i="32" s="1"/>
  <c r="AD100" i="32" s="1"/>
  <c r="E101" i="32"/>
  <c r="BA101" i="32" s="1"/>
  <c r="BB101" i="32" s="1"/>
  <c r="E117" i="32"/>
  <c r="E6" i="32"/>
  <c r="AL22" i="32"/>
  <c r="AM22" i="32" s="1"/>
  <c r="K38" i="32"/>
  <c r="Z38" i="32"/>
  <c r="AW118" i="32"/>
  <c r="AX118" i="32" s="1"/>
  <c r="AN118" i="32"/>
  <c r="AO118" i="32" s="1"/>
  <c r="J118" i="32"/>
  <c r="AE118" i="32"/>
  <c r="AF118" i="32" s="1"/>
  <c r="X118" i="32"/>
  <c r="Y118" i="32" s="1"/>
  <c r="H118" i="32"/>
  <c r="I118" i="32" s="1"/>
  <c r="AL118" i="32"/>
  <c r="AM118" i="32" s="1"/>
  <c r="AR118" i="32"/>
  <c r="AS118" i="32" s="1"/>
  <c r="AC118" i="32"/>
  <c r="AD118" i="32" s="1"/>
  <c r="M118" i="32"/>
  <c r="N118" i="32" s="1"/>
  <c r="F118" i="32"/>
  <c r="G118" i="32" s="1"/>
  <c r="AY118" i="32"/>
  <c r="AZ118" i="32" s="1"/>
  <c r="E132" i="32"/>
  <c r="K132" i="32" s="1"/>
  <c r="AT53" i="32"/>
  <c r="AN53" i="32"/>
  <c r="AO53" i="32" s="1"/>
  <c r="AA53" i="32"/>
  <c r="H53" i="32"/>
  <c r="I53" i="32" s="1"/>
  <c r="K53" i="32"/>
  <c r="Z53" i="32"/>
  <c r="AP53" i="32"/>
  <c r="AQ53" i="32" s="1"/>
  <c r="AW53" i="32"/>
  <c r="AX53" i="32" s="1"/>
  <c r="AR70" i="32"/>
  <c r="AS70" i="32" s="1"/>
  <c r="AL70" i="32"/>
  <c r="AM70" i="32" s="1"/>
  <c r="AE70" i="32"/>
  <c r="AF70" i="32" s="1"/>
  <c r="F70" i="32"/>
  <c r="G70" i="32" s="1"/>
  <c r="K70" i="32"/>
  <c r="T70" i="32"/>
  <c r="U70" i="32" s="1"/>
  <c r="AA70" i="32"/>
  <c r="AP70" i="32"/>
  <c r="AQ70" i="32" s="1"/>
  <c r="AW70" i="32"/>
  <c r="AX70" i="32" s="1"/>
  <c r="AT118" i="32"/>
  <c r="BA118" i="32"/>
  <c r="BB118" i="32" s="1"/>
  <c r="AU118" i="32"/>
  <c r="V118" i="32"/>
  <c r="W118" i="32" s="1"/>
  <c r="K118" i="32"/>
  <c r="Z118" i="32"/>
  <c r="AP118" i="32"/>
  <c r="AQ118" i="32" s="1"/>
  <c r="AP134" i="32"/>
  <c r="AQ134" i="32" s="1"/>
  <c r="AR39" i="32"/>
  <c r="AS39" i="32" s="1"/>
  <c r="AL39" i="32"/>
  <c r="AM39" i="32" s="1"/>
  <c r="AE39" i="32"/>
  <c r="AF39" i="32" s="1"/>
  <c r="F39" i="32"/>
  <c r="G39" i="32" s="1"/>
  <c r="AY39" i="32"/>
  <c r="AZ39" i="32" s="1"/>
  <c r="Z39" i="32"/>
  <c r="T39" i="32"/>
  <c r="U39" i="32" s="1"/>
  <c r="M39" i="32"/>
  <c r="N39" i="32" s="1"/>
  <c r="AP39" i="32"/>
  <c r="AQ39" i="32" s="1"/>
  <c r="E55" i="32"/>
  <c r="F87" i="32"/>
  <c r="G87" i="32" s="1"/>
  <c r="E88" i="32"/>
  <c r="AN88" i="32" s="1"/>
  <c r="AO88" i="32" s="1"/>
  <c r="AL88" i="32"/>
  <c r="AM88" i="32" s="1"/>
  <c r="E104" i="32"/>
  <c r="AY104" i="32" s="1"/>
  <c r="AZ104" i="32" s="1"/>
  <c r="AN105" i="32"/>
  <c r="AO105" i="32" s="1"/>
  <c r="J105" i="32"/>
  <c r="AT105" i="32"/>
  <c r="AE105" i="32"/>
  <c r="AF105" i="32" s="1"/>
  <c r="X105" i="32"/>
  <c r="Y105" i="32" s="1"/>
  <c r="H105" i="32"/>
  <c r="I105" i="32" s="1"/>
  <c r="AL105" i="32"/>
  <c r="AM105" i="32" s="1"/>
  <c r="AA105" i="32"/>
  <c r="E23" i="32"/>
  <c r="M23" i="32" s="1"/>
  <c r="N23" i="32" s="1"/>
  <c r="X39" i="32"/>
  <c r="Y39" i="32" s="1"/>
  <c r="BA39" i="32"/>
  <c r="BB39" i="32" s="1"/>
  <c r="H39" i="32"/>
  <c r="I39" i="32" s="1"/>
  <c r="AA39" i="32"/>
  <c r="AT39" i="32"/>
  <c r="E24" i="32"/>
  <c r="J24" i="32" s="1"/>
  <c r="AL40" i="32"/>
  <c r="AM40" i="32" s="1"/>
  <c r="E56" i="32"/>
  <c r="BA56" i="32" s="1"/>
  <c r="BB56" i="32" s="1"/>
  <c r="AU57" i="32"/>
  <c r="H57" i="32"/>
  <c r="I57" i="32" s="1"/>
  <c r="AY57" i="32"/>
  <c r="AZ57" i="32" s="1"/>
  <c r="AP76" i="32"/>
  <c r="AQ76" i="32" s="1"/>
  <c r="AC76" i="32"/>
  <c r="AD76" i="32" s="1"/>
  <c r="AL76" i="32"/>
  <c r="AM76" i="32" s="1"/>
  <c r="K76" i="32"/>
  <c r="AW76" i="32"/>
  <c r="AX76" i="32" s="1"/>
  <c r="V76" i="32"/>
  <c r="W76" i="32" s="1"/>
  <c r="J76" i="32"/>
  <c r="AU39" i="32"/>
  <c r="E8" i="32"/>
  <c r="F40" i="32"/>
  <c r="G40" i="32" s="1"/>
  <c r="AC40" i="32"/>
  <c r="AD40" i="32" s="1"/>
  <c r="AY40" i="32"/>
  <c r="AZ40" i="32" s="1"/>
  <c r="E54" i="32"/>
  <c r="F54" i="32" s="1"/>
  <c r="G54" i="32" s="1"/>
  <c r="AW102" i="32"/>
  <c r="AX102" i="32" s="1"/>
  <c r="J39" i="32"/>
  <c r="AC39" i="32"/>
  <c r="AD39" i="32" s="1"/>
  <c r="AN39" i="32"/>
  <c r="AO39" i="32" s="1"/>
  <c r="L87" i="32"/>
  <c r="T40" i="32"/>
  <c r="U40" i="32" s="1"/>
  <c r="BA40" i="32"/>
  <c r="BB40" i="32" s="1"/>
  <c r="E41" i="32"/>
  <c r="Z41" i="32" s="1"/>
  <c r="J41" i="32"/>
  <c r="AR27" i="32"/>
  <c r="AS27" i="32" s="1"/>
  <c r="V27" i="32"/>
  <c r="W27" i="32" s="1"/>
  <c r="K27" i="32"/>
  <c r="J27" i="32"/>
  <c r="AP27" i="32"/>
  <c r="AQ27" i="32" s="1"/>
  <c r="AC27" i="32"/>
  <c r="AD27" i="32" s="1"/>
  <c r="F27" i="32"/>
  <c r="G27" i="32" s="1"/>
  <c r="J132" i="32"/>
  <c r="E102" i="32"/>
  <c r="F102" i="32" s="1"/>
  <c r="G102" i="32" s="1"/>
  <c r="K39" i="32"/>
  <c r="V39" i="32"/>
  <c r="W39" i="32" s="1"/>
  <c r="E71" i="32"/>
  <c r="BA87" i="32"/>
  <c r="BB87" i="32" s="1"/>
  <c r="AU87" i="32"/>
  <c r="V87" i="32"/>
  <c r="W87" i="32" s="1"/>
  <c r="M87" i="32"/>
  <c r="N87" i="32" s="1"/>
  <c r="X87" i="32"/>
  <c r="Y87" i="32" s="1"/>
  <c r="AY87" i="32"/>
  <c r="AZ87" i="32" s="1"/>
  <c r="E119" i="32"/>
  <c r="K119" i="32" s="1"/>
  <c r="V40" i="32"/>
  <c r="W40" i="32" s="1"/>
  <c r="AE40" i="32"/>
  <c r="AF40" i="32" s="1"/>
  <c r="AR40" i="32"/>
  <c r="AS40" i="32" s="1"/>
  <c r="AT136" i="32"/>
  <c r="AN136" i="32"/>
  <c r="AO136" i="32" s="1"/>
  <c r="AA136" i="32"/>
  <c r="H136" i="32"/>
  <c r="I136" i="32" s="1"/>
  <c r="BA136" i="32"/>
  <c r="BB136" i="32" s="1"/>
  <c r="AL136" i="32"/>
  <c r="AM136" i="32" s="1"/>
  <c r="AU136" i="32"/>
  <c r="AE136" i="32"/>
  <c r="AF136" i="32" s="1"/>
  <c r="X136" i="32"/>
  <c r="Y136" i="32" s="1"/>
  <c r="M136" i="32"/>
  <c r="N136" i="32" s="1"/>
  <c r="Z136" i="32"/>
  <c r="AW136" i="32"/>
  <c r="AX136" i="32" s="1"/>
  <c r="E9" i="32"/>
  <c r="BA9" i="32" s="1"/>
  <c r="BB9" i="32" s="1"/>
  <c r="AY25" i="32"/>
  <c r="AZ25" i="32" s="1"/>
  <c r="E73" i="32"/>
  <c r="J73" i="32" s="1"/>
  <c r="AN73" i="32"/>
  <c r="AO73" i="32" s="1"/>
  <c r="J38" i="32"/>
  <c r="AC38" i="32"/>
  <c r="AD38" i="32" s="1"/>
  <c r="J134" i="32"/>
  <c r="AC134" i="32"/>
  <c r="AD134" i="32" s="1"/>
  <c r="E7" i="32"/>
  <c r="K7" i="32" s="1"/>
  <c r="J87" i="32"/>
  <c r="AC87" i="32"/>
  <c r="AD87" i="32" s="1"/>
  <c r="E103" i="32"/>
  <c r="K103" i="32" s="1"/>
  <c r="E135" i="32"/>
  <c r="T135" i="32" s="1"/>
  <c r="U135" i="32" s="1"/>
  <c r="AT40" i="32"/>
  <c r="AN40" i="32"/>
  <c r="AO40" i="32" s="1"/>
  <c r="AA40" i="32"/>
  <c r="H40" i="32"/>
  <c r="I40" i="32" s="1"/>
  <c r="K40" i="32"/>
  <c r="Z40" i="32"/>
  <c r="AP40" i="32"/>
  <c r="AQ40" i="32" s="1"/>
  <c r="AW40" i="32"/>
  <c r="AX40" i="32" s="1"/>
  <c r="AR57" i="32"/>
  <c r="AS57" i="32" s="1"/>
  <c r="AL57" i="32"/>
  <c r="AM57" i="32" s="1"/>
  <c r="AE57" i="32"/>
  <c r="AF57" i="32" s="1"/>
  <c r="K57" i="32"/>
  <c r="AA57" i="32"/>
  <c r="AP57" i="32"/>
  <c r="AQ57" i="32" s="1"/>
  <c r="AW57" i="32"/>
  <c r="AX57" i="32" s="1"/>
  <c r="BA105" i="32"/>
  <c r="BB105" i="32" s="1"/>
  <c r="AU105" i="32"/>
  <c r="V105" i="32"/>
  <c r="W105" i="32" s="1"/>
  <c r="K105" i="32"/>
  <c r="Z105" i="32"/>
  <c r="AP105" i="32"/>
  <c r="AQ105" i="32" s="1"/>
  <c r="AW105" i="32"/>
  <c r="AX105" i="32" s="1"/>
  <c r="AR26" i="32"/>
  <c r="AS26" i="32" s="1"/>
  <c r="AL26" i="32"/>
  <c r="AM26" i="32" s="1"/>
  <c r="AE26" i="32"/>
  <c r="AF26" i="32" s="1"/>
  <c r="F26" i="32"/>
  <c r="G26" i="32" s="1"/>
  <c r="AY26" i="32"/>
  <c r="AZ26" i="32" s="1"/>
  <c r="Z26" i="32"/>
  <c r="T26" i="32"/>
  <c r="U26" i="32" s="1"/>
  <c r="M26" i="32"/>
  <c r="N26" i="32" s="1"/>
  <c r="AP26" i="32"/>
  <c r="AQ26" i="32" s="1"/>
  <c r="E42" i="32"/>
  <c r="X42" i="32" s="1"/>
  <c r="Y42" i="32" s="1"/>
  <c r="X74" i="32"/>
  <c r="Y74" i="32" s="1"/>
  <c r="AU74" i="32"/>
  <c r="AT90" i="32"/>
  <c r="AN90" i="32"/>
  <c r="AO90" i="32" s="1"/>
  <c r="AA90" i="32"/>
  <c r="H90" i="32"/>
  <c r="I90" i="32" s="1"/>
  <c r="BA90" i="32"/>
  <c r="BB90" i="32" s="1"/>
  <c r="AL90" i="32"/>
  <c r="AM90" i="32" s="1"/>
  <c r="AU90" i="32"/>
  <c r="AE90" i="32"/>
  <c r="AF90" i="32" s="1"/>
  <c r="X90" i="32"/>
  <c r="Y90" i="32" s="1"/>
  <c r="M90" i="32"/>
  <c r="N90" i="32" s="1"/>
  <c r="Z90" i="32"/>
  <c r="AW90" i="32"/>
  <c r="AX90" i="32" s="1"/>
  <c r="E106" i="32"/>
  <c r="AR106" i="32" s="1"/>
  <c r="AS106" i="32" s="1"/>
  <c r="BA122" i="32"/>
  <c r="BB122" i="32" s="1"/>
  <c r="AT122" i="32"/>
  <c r="X122" i="32"/>
  <c r="Y122" i="32" s="1"/>
  <c r="AU122" i="32"/>
  <c r="AN122" i="32"/>
  <c r="AO122" i="32" s="1"/>
  <c r="AA122" i="32"/>
  <c r="E138" i="32"/>
  <c r="AR138" i="32" s="1"/>
  <c r="AS138" i="32" s="1"/>
  <c r="J123" i="32"/>
  <c r="E92" i="32"/>
  <c r="AA92" i="32" s="1"/>
  <c r="AP124" i="32"/>
  <c r="AQ124" i="32" s="1"/>
  <c r="E10" i="32"/>
  <c r="AR10" i="32" s="1"/>
  <c r="AS10" i="32" s="1"/>
  <c r="X26" i="32"/>
  <c r="Y26" i="32" s="1"/>
  <c r="BA26" i="32"/>
  <c r="BB26" i="32" s="1"/>
  <c r="AL74" i="32"/>
  <c r="AM74" i="32" s="1"/>
  <c r="AL124" i="32"/>
  <c r="AM124" i="32" s="1"/>
  <c r="V124" i="32"/>
  <c r="W124" i="32" s="1"/>
  <c r="AT124" i="32"/>
  <c r="AA124" i="32"/>
  <c r="AY124" i="32"/>
  <c r="AZ124" i="32" s="1"/>
  <c r="F124" i="32"/>
  <c r="G124" i="32" s="1"/>
  <c r="AU124" i="32"/>
  <c r="T124" i="32"/>
  <c r="U124" i="32" s="1"/>
  <c r="K124" i="32"/>
  <c r="X124" i="32"/>
  <c r="Y124" i="32" s="1"/>
  <c r="H26" i="32"/>
  <c r="I26" i="32" s="1"/>
  <c r="AA26" i="32"/>
  <c r="AT26" i="32"/>
  <c r="F74" i="32"/>
  <c r="G74" i="32" s="1"/>
  <c r="AC74" i="32"/>
  <c r="AD74" i="32" s="1"/>
  <c r="AN74" i="32"/>
  <c r="AO74" i="32" s="1"/>
  <c r="F90" i="32"/>
  <c r="G90" i="32" s="1"/>
  <c r="AC90" i="32"/>
  <c r="AD90" i="32" s="1"/>
  <c r="AP90" i="32"/>
  <c r="AQ90" i="32" s="1"/>
  <c r="AY90" i="32"/>
  <c r="AZ90" i="32" s="1"/>
  <c r="E59" i="32"/>
  <c r="AT59" i="32" s="1"/>
  <c r="H124" i="32"/>
  <c r="I124" i="32" s="1"/>
  <c r="Z124" i="32"/>
  <c r="AR124" i="32"/>
  <c r="AS124" i="32" s="1"/>
  <c r="AB30" i="32"/>
  <c r="AU26" i="32"/>
  <c r="H74" i="32"/>
  <c r="I74" i="32" s="1"/>
  <c r="BA74" i="32"/>
  <c r="BB74" i="32" s="1"/>
  <c r="J90" i="32"/>
  <c r="T90" i="32"/>
  <c r="U90" i="32" s="1"/>
  <c r="E107" i="32"/>
  <c r="AP107" i="32" s="1"/>
  <c r="AQ107" i="32" s="1"/>
  <c r="E44" i="32"/>
  <c r="AL44" i="32" s="1"/>
  <c r="AM44" i="32" s="1"/>
  <c r="AE124" i="32"/>
  <c r="AF124" i="32" s="1"/>
  <c r="AW124" i="32"/>
  <c r="AX124" i="32" s="1"/>
  <c r="AU121" i="32"/>
  <c r="AU10" i="32"/>
  <c r="J26" i="32"/>
  <c r="AC26" i="32"/>
  <c r="AD26" i="32" s="1"/>
  <c r="AN26" i="32"/>
  <c r="AO26" i="32" s="1"/>
  <c r="V74" i="32"/>
  <c r="W74" i="32" s="1"/>
  <c r="AE74" i="32"/>
  <c r="AF74" i="32" s="1"/>
  <c r="AR74" i="32"/>
  <c r="AS74" i="32" s="1"/>
  <c r="K90" i="32"/>
  <c r="V90" i="32"/>
  <c r="W90" i="32" s="1"/>
  <c r="BA123" i="32"/>
  <c r="BB123" i="32" s="1"/>
  <c r="AR123" i="32"/>
  <c r="AS123" i="32" s="1"/>
  <c r="H123" i="32"/>
  <c r="I123" i="32" s="1"/>
  <c r="AT123" i="32"/>
  <c r="AU123" i="32"/>
  <c r="M124" i="32"/>
  <c r="N124" i="32" s="1"/>
  <c r="J7" i="32"/>
  <c r="E89" i="32"/>
  <c r="T89" i="32" s="1"/>
  <c r="U89" i="32" s="1"/>
  <c r="AW121" i="32"/>
  <c r="AX121" i="32" s="1"/>
  <c r="AN10" i="32"/>
  <c r="AO10" i="32" s="1"/>
  <c r="K26" i="32"/>
  <c r="V26" i="32"/>
  <c r="W26" i="32" s="1"/>
  <c r="AY42" i="32"/>
  <c r="AZ42" i="32" s="1"/>
  <c r="AT42" i="32"/>
  <c r="AA42" i="32"/>
  <c r="AE42" i="32"/>
  <c r="AF42" i="32" s="1"/>
  <c r="E58" i="32"/>
  <c r="AL58" i="32" s="1"/>
  <c r="AM58" i="32" s="1"/>
  <c r="AT74" i="32"/>
  <c r="AY27" i="32"/>
  <c r="AZ27" i="32" s="1"/>
  <c r="Z27" i="32"/>
  <c r="T27" i="32"/>
  <c r="U27" i="32" s="1"/>
  <c r="M27" i="32"/>
  <c r="N27" i="32" s="1"/>
  <c r="BA27" i="32"/>
  <c r="BB27" i="32" s="1"/>
  <c r="AT27" i="32"/>
  <c r="AL27" i="32"/>
  <c r="AM27" i="32" s="1"/>
  <c r="H27" i="32"/>
  <c r="I27" i="32" s="1"/>
  <c r="AU27" i="32"/>
  <c r="AN27" i="32"/>
  <c r="AO27" i="32" s="1"/>
  <c r="AE27" i="32"/>
  <c r="AF27" i="32" s="1"/>
  <c r="X27" i="32"/>
  <c r="Y27" i="32" s="1"/>
  <c r="AA27" i="32"/>
  <c r="AW27" i="32"/>
  <c r="AX27" i="32" s="1"/>
  <c r="E43" i="32"/>
  <c r="F43" i="32" s="1"/>
  <c r="G43" i="32" s="1"/>
  <c r="X107" i="32"/>
  <c r="Y107" i="32" s="1"/>
  <c r="F123" i="32"/>
  <c r="G123" i="32" s="1"/>
  <c r="V123" i="32"/>
  <c r="W123" i="32" s="1"/>
  <c r="E139" i="32"/>
  <c r="AY139" i="32" s="1"/>
  <c r="AZ139" i="32" s="1"/>
  <c r="E12" i="32"/>
  <c r="BA12" i="32" s="1"/>
  <c r="BB12" i="32" s="1"/>
  <c r="BA60" i="32"/>
  <c r="BB60" i="32" s="1"/>
  <c r="Z60" i="32"/>
  <c r="H60" i="32"/>
  <c r="I60" i="32" s="1"/>
  <c r="AT60" i="32"/>
  <c r="AU60" i="32"/>
  <c r="AY76" i="32"/>
  <c r="AZ76" i="32" s="1"/>
  <c r="Z76" i="32"/>
  <c r="T76" i="32"/>
  <c r="U76" i="32" s="1"/>
  <c r="M76" i="32"/>
  <c r="N76" i="32" s="1"/>
  <c r="AU76" i="32"/>
  <c r="AN76" i="32"/>
  <c r="AO76" i="32" s="1"/>
  <c r="AE76" i="32"/>
  <c r="AF76" i="32" s="1"/>
  <c r="X76" i="32"/>
  <c r="Y76" i="32" s="1"/>
  <c r="F76" i="32"/>
  <c r="G76" i="32" s="1"/>
  <c r="BA76" i="32"/>
  <c r="BB76" i="32" s="1"/>
  <c r="AR76" i="32"/>
  <c r="AS76" i="32" s="1"/>
  <c r="AA76" i="32"/>
  <c r="H76" i="32"/>
  <c r="I76" i="32" s="1"/>
  <c r="AT76" i="32"/>
  <c r="BA124" i="32"/>
  <c r="BB124" i="32" s="1"/>
  <c r="BA45" i="32"/>
  <c r="BB45" i="32" s="1"/>
  <c r="AR45" i="32"/>
  <c r="AS45" i="32" s="1"/>
  <c r="H45" i="32"/>
  <c r="I45" i="32" s="1"/>
  <c r="AU45" i="32"/>
  <c r="AT45" i="32"/>
  <c r="AE45" i="32"/>
  <c r="AF45" i="32" s="1"/>
  <c r="V45" i="32"/>
  <c r="W45" i="32" s="1"/>
  <c r="J45" i="32"/>
  <c r="AN45" i="32"/>
  <c r="AO45" i="32" s="1"/>
  <c r="AC45" i="32"/>
  <c r="AD45" i="32" s="1"/>
  <c r="F45" i="32"/>
  <c r="G45" i="32" s="1"/>
  <c r="AL45" i="32"/>
  <c r="AM45" i="32" s="1"/>
  <c r="X45" i="32"/>
  <c r="Y45" i="32" s="1"/>
  <c r="AC72" i="32"/>
  <c r="AD72" i="32" s="1"/>
  <c r="J121" i="32"/>
  <c r="E137" i="32"/>
  <c r="AP137" i="32" s="1"/>
  <c r="AQ137" i="32" s="1"/>
  <c r="AY74" i="32"/>
  <c r="AZ74" i="32" s="1"/>
  <c r="Z74" i="32"/>
  <c r="T74" i="32"/>
  <c r="U74" i="32" s="1"/>
  <c r="M74" i="32"/>
  <c r="N74" i="32" s="1"/>
  <c r="K74" i="32"/>
  <c r="AA74" i="32"/>
  <c r="AP74" i="32"/>
  <c r="AQ74" i="32" s="1"/>
  <c r="AW74" i="32"/>
  <c r="AX74" i="32" s="1"/>
  <c r="AR11" i="32"/>
  <c r="AS11" i="32" s="1"/>
  <c r="AA11" i="32"/>
  <c r="E91" i="32"/>
  <c r="AU91" i="32" s="1"/>
  <c r="AU28" i="32"/>
  <c r="AN28" i="32"/>
  <c r="AO28" i="32" s="1"/>
  <c r="M28" i="32"/>
  <c r="V28" i="32"/>
  <c r="W28" i="32" s="1"/>
  <c r="AE28" i="32"/>
  <c r="AF28" i="32" s="1"/>
  <c r="M108" i="32"/>
  <c r="N108" i="32" s="1"/>
  <c r="AE108" i="32"/>
  <c r="AF108" i="32" s="1"/>
  <c r="E29" i="32"/>
  <c r="AW29" i="32" s="1"/>
  <c r="AX29" i="32" s="1"/>
  <c r="M93" i="32"/>
  <c r="N93" i="32" s="1"/>
  <c r="Z93" i="32"/>
  <c r="M30" i="32"/>
  <c r="N30" i="32" s="1"/>
  <c r="AN30" i="32"/>
  <c r="AO30" i="32" s="1"/>
  <c r="E110" i="32"/>
  <c r="K110" i="32" s="1"/>
  <c r="F47" i="32"/>
  <c r="G47" i="32" s="1"/>
  <c r="AU93" i="32"/>
  <c r="AN93" i="32"/>
  <c r="AO93" i="32" s="1"/>
  <c r="AT93" i="32"/>
  <c r="AL93" i="32"/>
  <c r="AM93" i="32" s="1"/>
  <c r="T93" i="32"/>
  <c r="U93" i="32" s="1"/>
  <c r="K93" i="32"/>
  <c r="AW93" i="32"/>
  <c r="AX93" i="32" s="1"/>
  <c r="AE93" i="32"/>
  <c r="AF93" i="32" s="1"/>
  <c r="AR93" i="32"/>
  <c r="AS93" i="32" s="1"/>
  <c r="AT30" i="32"/>
  <c r="AL30" i="32"/>
  <c r="AM30" i="32" s="1"/>
  <c r="AC30" i="32"/>
  <c r="AD30" i="32" s="1"/>
  <c r="T30" i="32"/>
  <c r="U30" i="32" s="1"/>
  <c r="J30" i="32"/>
  <c r="AE30" i="32"/>
  <c r="AF30" i="32" s="1"/>
  <c r="AR30" i="32"/>
  <c r="AS30" i="32" s="1"/>
  <c r="E63" i="32"/>
  <c r="AL63" i="32" s="1"/>
  <c r="AM63" i="32" s="1"/>
  <c r="F93" i="32"/>
  <c r="G93" i="32" s="1"/>
  <c r="E109" i="32"/>
  <c r="AY109" i="32" s="1"/>
  <c r="AZ109" i="32" s="1"/>
  <c r="AL109" i="32"/>
  <c r="AM109" i="32" s="1"/>
  <c r="AC109" i="32"/>
  <c r="AD109" i="32" s="1"/>
  <c r="V109" i="32"/>
  <c r="W109" i="32" s="1"/>
  <c r="AT109" i="32"/>
  <c r="AU109" i="32"/>
  <c r="T109" i="32"/>
  <c r="U109" i="32" s="1"/>
  <c r="J109" i="32"/>
  <c r="AR109" i="32"/>
  <c r="AS109" i="32" s="1"/>
  <c r="F30" i="32"/>
  <c r="G30" i="32" s="1"/>
  <c r="AW94" i="32"/>
  <c r="AX94" i="32" s="1"/>
  <c r="Z94" i="32"/>
  <c r="K94" i="32"/>
  <c r="AR94" i="32"/>
  <c r="AS94" i="32" s="1"/>
  <c r="V94" i="32"/>
  <c r="W94" i="32" s="1"/>
  <c r="AT94" i="32"/>
  <c r="X94" i="32"/>
  <c r="Y94" i="32" s="1"/>
  <c r="M94" i="32"/>
  <c r="N94" i="32" s="1"/>
  <c r="T94" i="32"/>
  <c r="U94" i="32" s="1"/>
  <c r="AL94" i="32"/>
  <c r="AM94" i="32" s="1"/>
  <c r="AY94" i="32"/>
  <c r="AZ94" i="32" s="1"/>
  <c r="AY143" i="32"/>
  <c r="AZ143" i="32" s="1"/>
  <c r="AR143" i="32"/>
  <c r="AS143" i="32" s="1"/>
  <c r="M143" i="32"/>
  <c r="N143" i="32" s="1"/>
  <c r="F143" i="32"/>
  <c r="G143" i="32" s="1"/>
  <c r="BA143" i="32"/>
  <c r="BB143" i="32" s="1"/>
  <c r="Z143" i="32"/>
  <c r="H143" i="32"/>
  <c r="I143" i="32" s="1"/>
  <c r="AT143" i="32"/>
  <c r="V143" i="32"/>
  <c r="W143" i="32" s="1"/>
  <c r="K143" i="32"/>
  <c r="AN143" i="32"/>
  <c r="AO143" i="32" s="1"/>
  <c r="AU143" i="32"/>
  <c r="X143" i="32"/>
  <c r="Y143" i="32" s="1"/>
  <c r="AA143" i="32"/>
  <c r="E13" i="32"/>
  <c r="AY13" i="32" s="1"/>
  <c r="AZ13" i="32" s="1"/>
  <c r="AN13" i="32"/>
  <c r="AO13" i="32" s="1"/>
  <c r="V93" i="32"/>
  <c r="W93" i="32" s="1"/>
  <c r="Z46" i="32"/>
  <c r="H46" i="32"/>
  <c r="I46" i="32" s="1"/>
  <c r="BA94" i="32"/>
  <c r="BB94" i="32" s="1"/>
  <c r="E79" i="32"/>
  <c r="AY79" i="32" s="1"/>
  <c r="AZ79" i="32" s="1"/>
  <c r="AE143" i="32"/>
  <c r="AF143" i="32" s="1"/>
  <c r="AR29" i="32"/>
  <c r="AS29" i="32" s="1"/>
  <c r="AL29" i="32"/>
  <c r="AM29" i="32" s="1"/>
  <c r="V29" i="32"/>
  <c r="W29" i="32" s="1"/>
  <c r="T29" i="32"/>
  <c r="U29" i="32" s="1"/>
  <c r="J29" i="32"/>
  <c r="E61" i="32"/>
  <c r="AU61" i="32" s="1"/>
  <c r="H93" i="32"/>
  <c r="I93" i="32" s="1"/>
  <c r="X93" i="32"/>
  <c r="Y93" i="32" s="1"/>
  <c r="AY93" i="32"/>
  <c r="AZ93" i="32" s="1"/>
  <c r="H109" i="32"/>
  <c r="I109" i="32" s="1"/>
  <c r="X125" i="32"/>
  <c r="Y125" i="32" s="1"/>
  <c r="BA125" i="32"/>
  <c r="BB125" i="32" s="1"/>
  <c r="Z125" i="32"/>
  <c r="H125" i="32"/>
  <c r="I125" i="32" s="1"/>
  <c r="AU125" i="32"/>
  <c r="E141" i="32"/>
  <c r="H141" i="32" s="1"/>
  <c r="I141" i="32" s="1"/>
  <c r="H30" i="32"/>
  <c r="I30" i="32" s="1"/>
  <c r="X30" i="32"/>
  <c r="Y30" i="32" s="1"/>
  <c r="AY30" i="32"/>
  <c r="AZ30" i="32" s="1"/>
  <c r="E78" i="32"/>
  <c r="AP78" i="32" s="1"/>
  <c r="AQ78" i="32" s="1"/>
  <c r="H94" i="32"/>
  <c r="I94" i="32" s="1"/>
  <c r="AA94" i="32"/>
  <c r="AN94" i="32"/>
  <c r="AO94" i="32" s="1"/>
  <c r="BA47" i="32"/>
  <c r="BB47" i="32" s="1"/>
  <c r="AT47" i="32"/>
  <c r="AE47" i="32"/>
  <c r="AF47" i="32" s="1"/>
  <c r="X47" i="32"/>
  <c r="Y47" i="32" s="1"/>
  <c r="H47" i="32"/>
  <c r="I47" i="32" s="1"/>
  <c r="AR47" i="32"/>
  <c r="AS47" i="32" s="1"/>
  <c r="Z47" i="32"/>
  <c r="K47" i="32"/>
  <c r="V47" i="32"/>
  <c r="W47" i="32" s="1"/>
  <c r="T47" i="32"/>
  <c r="U47" i="32" s="1"/>
  <c r="AL47" i="32"/>
  <c r="AM47" i="32" s="1"/>
  <c r="AY47" i="32"/>
  <c r="AZ47" i="32" s="1"/>
  <c r="AL143" i="32"/>
  <c r="AM143" i="32" s="1"/>
  <c r="J122" i="32"/>
  <c r="AC122" i="32"/>
  <c r="AD122" i="32" s="1"/>
  <c r="T75" i="32"/>
  <c r="U75" i="32" s="1"/>
  <c r="AY123" i="32"/>
  <c r="AZ123" i="32" s="1"/>
  <c r="Z123" i="32"/>
  <c r="T123" i="32"/>
  <c r="U123" i="32" s="1"/>
  <c r="M123" i="32"/>
  <c r="N123" i="32" s="1"/>
  <c r="K123" i="32"/>
  <c r="AA123" i="32"/>
  <c r="AP123" i="32"/>
  <c r="AQ123" i="32" s="1"/>
  <c r="AW123" i="32"/>
  <c r="AX123" i="32" s="1"/>
  <c r="AR60" i="32"/>
  <c r="AS60" i="32" s="1"/>
  <c r="AL60" i="32"/>
  <c r="AM60" i="32" s="1"/>
  <c r="AE60" i="32"/>
  <c r="AF60" i="32" s="1"/>
  <c r="F60" i="32"/>
  <c r="G60" i="32" s="1"/>
  <c r="K60" i="32"/>
  <c r="T60" i="32"/>
  <c r="U60" i="32" s="1"/>
  <c r="AA60" i="32"/>
  <c r="AP60" i="32"/>
  <c r="AQ60" i="32" s="1"/>
  <c r="AW60" i="32"/>
  <c r="AX60" i="32" s="1"/>
  <c r="BA108" i="32"/>
  <c r="BB108" i="32" s="1"/>
  <c r="AU108" i="32"/>
  <c r="V108" i="32"/>
  <c r="W108" i="32" s="1"/>
  <c r="K108" i="32"/>
  <c r="Z108" i="32"/>
  <c r="AP108" i="32"/>
  <c r="AQ108" i="32" s="1"/>
  <c r="AW108" i="32"/>
  <c r="AX108" i="32" s="1"/>
  <c r="E140" i="32"/>
  <c r="J140" i="32" s="1"/>
  <c r="E77" i="32"/>
  <c r="AP77" i="32" s="1"/>
  <c r="AQ77" i="32" s="1"/>
  <c r="AP93" i="32"/>
  <c r="AQ93" i="32" s="1"/>
  <c r="E14" i="32"/>
  <c r="X14" i="32" s="1"/>
  <c r="Y14" i="32" s="1"/>
  <c r="AL142" i="32"/>
  <c r="AM142" i="32" s="1"/>
  <c r="E15" i="32"/>
  <c r="BA15" i="32" s="1"/>
  <c r="BB15" i="32" s="1"/>
  <c r="E31" i="32"/>
  <c r="AU31" i="32" s="1"/>
  <c r="E127" i="32"/>
  <c r="AW127" i="32" s="1"/>
  <c r="AX127" i="32" s="1"/>
  <c r="E16" i="32"/>
  <c r="K16" i="32" s="1"/>
  <c r="BA80" i="32"/>
  <c r="BB80" i="32" s="1"/>
  <c r="AT80" i="32"/>
  <c r="AE80" i="32"/>
  <c r="AF80" i="32" s="1"/>
  <c r="X80" i="32"/>
  <c r="Y80" i="32" s="1"/>
  <c r="H80" i="32"/>
  <c r="I80" i="32" s="1"/>
  <c r="AU80" i="32"/>
  <c r="AL80" i="32"/>
  <c r="AM80" i="32" s="1"/>
  <c r="T80" i="32"/>
  <c r="U80" i="32" s="1"/>
  <c r="K80" i="32"/>
  <c r="AY80" i="32"/>
  <c r="AZ80" i="32" s="1"/>
  <c r="AN80" i="32"/>
  <c r="AO80" i="32" s="1"/>
  <c r="AA80" i="32"/>
  <c r="F80" i="32"/>
  <c r="G80" i="32" s="1"/>
  <c r="Z80" i="32"/>
  <c r="AW80" i="32"/>
  <c r="AX80" i="32" s="1"/>
  <c r="E18" i="32"/>
  <c r="AR18" i="32" s="1"/>
  <c r="AS18" i="32" s="1"/>
  <c r="E49" i="32"/>
  <c r="AW49" i="32" s="1"/>
  <c r="AX49" i="32" s="1"/>
  <c r="Z49" i="32"/>
  <c r="AV128" i="32"/>
  <c r="AV82" i="32"/>
  <c r="V77" i="32"/>
  <c r="W77" i="32" s="1"/>
  <c r="AC77" i="32"/>
  <c r="AD77" i="32" s="1"/>
  <c r="AW77" i="32"/>
  <c r="AX77" i="32" s="1"/>
  <c r="AA15" i="32"/>
  <c r="E111" i="32"/>
  <c r="AT111" i="32" s="1"/>
  <c r="AU111" i="32"/>
  <c r="AN113" i="32"/>
  <c r="AO113" i="32" s="1"/>
  <c r="AC113" i="32"/>
  <c r="AD113" i="32" s="1"/>
  <c r="K113" i="32"/>
  <c r="AY113" i="32"/>
  <c r="AZ113" i="32" s="1"/>
  <c r="X113" i="32"/>
  <c r="Y113" i="32" s="1"/>
  <c r="Z113" i="32"/>
  <c r="J113" i="32"/>
  <c r="AP113" i="32"/>
  <c r="AQ113" i="32" s="1"/>
  <c r="T113" i="32"/>
  <c r="U113" i="32" s="1"/>
  <c r="F145" i="32"/>
  <c r="G145" i="32" s="1"/>
  <c r="E145" i="32"/>
  <c r="AL145" i="32" s="1"/>
  <c r="AM145" i="32" s="1"/>
  <c r="AE145" i="32"/>
  <c r="AF145" i="32" s="1"/>
  <c r="E66" i="32"/>
  <c r="BA66" i="32" s="1"/>
  <c r="BB66" i="32" s="1"/>
  <c r="V66" i="32"/>
  <c r="W66" i="32" s="1"/>
  <c r="J28" i="32"/>
  <c r="AC28" i="32"/>
  <c r="J124" i="32"/>
  <c r="AC124" i="32"/>
  <c r="AD124" i="32" s="1"/>
  <c r="AY45" i="32"/>
  <c r="AZ45" i="32" s="1"/>
  <c r="Z45" i="32"/>
  <c r="T45" i="32"/>
  <c r="U45" i="32" s="1"/>
  <c r="M45" i="32"/>
  <c r="N45" i="32" s="1"/>
  <c r="K45" i="32"/>
  <c r="AA45" i="32"/>
  <c r="AP45" i="32"/>
  <c r="AQ45" i="32" s="1"/>
  <c r="AW45" i="32"/>
  <c r="AX45" i="32" s="1"/>
  <c r="AR125" i="32"/>
  <c r="AS125" i="32" s="1"/>
  <c r="AL125" i="32"/>
  <c r="AM125" i="32" s="1"/>
  <c r="AE125" i="32"/>
  <c r="AF125" i="32" s="1"/>
  <c r="F125" i="32"/>
  <c r="G125" i="32" s="1"/>
  <c r="K125" i="32"/>
  <c r="T125" i="32"/>
  <c r="U125" i="32" s="1"/>
  <c r="AA125" i="32"/>
  <c r="AP125" i="32"/>
  <c r="AQ125" i="32" s="1"/>
  <c r="AW125" i="32"/>
  <c r="AX125" i="32" s="1"/>
  <c r="BA30" i="32"/>
  <c r="BB30" i="32" s="1"/>
  <c r="AU30" i="32"/>
  <c r="V30" i="32"/>
  <c r="W30" i="32" s="1"/>
  <c r="K30" i="32"/>
  <c r="Z30" i="32"/>
  <c r="AP30" i="32"/>
  <c r="AQ30" i="32" s="1"/>
  <c r="AW30" i="32"/>
  <c r="AX30" i="32" s="1"/>
  <c r="E62" i="32"/>
  <c r="T62" i="32" s="1"/>
  <c r="U62" i="32" s="1"/>
  <c r="E126" i="32"/>
  <c r="AE126" i="32" s="1"/>
  <c r="AF126" i="32" s="1"/>
  <c r="M142" i="32"/>
  <c r="N142" i="32" s="1"/>
  <c r="Z95" i="32"/>
  <c r="H95" i="32"/>
  <c r="I95" i="32" s="1"/>
  <c r="E32" i="32"/>
  <c r="F32" i="32" s="1"/>
  <c r="G32" i="32" s="1"/>
  <c r="E48" i="32"/>
  <c r="AA48" i="32" s="1"/>
  <c r="AU17" i="32"/>
  <c r="E65" i="32"/>
  <c r="AP65" i="32" s="1"/>
  <c r="AQ65" i="32" s="1"/>
  <c r="AV34" i="32"/>
  <c r="AP82" i="32"/>
  <c r="AQ82" i="32" s="1"/>
  <c r="AC82" i="32"/>
  <c r="AD82" i="32" s="1"/>
  <c r="AY82" i="32"/>
  <c r="AZ82" i="32" s="1"/>
  <c r="AR82" i="32"/>
  <c r="AS82" i="32" s="1"/>
  <c r="M82" i="32"/>
  <c r="N82" i="32" s="1"/>
  <c r="AT82" i="32"/>
  <c r="AL82" i="32"/>
  <c r="AM82" i="32" s="1"/>
  <c r="AA82" i="32"/>
  <c r="J82" i="32"/>
  <c r="AE82" i="32"/>
  <c r="AF82" i="32" s="1"/>
  <c r="T82" i="32"/>
  <c r="U82" i="32" s="1"/>
  <c r="BA82" i="32"/>
  <c r="BB82" i="32" s="1"/>
  <c r="V82" i="32"/>
  <c r="W82" i="32" s="1"/>
  <c r="K82" i="32"/>
  <c r="X82" i="32"/>
  <c r="Y82" i="32" s="1"/>
  <c r="F82" i="32"/>
  <c r="G82" i="32" s="1"/>
  <c r="AN82" i="32"/>
  <c r="AO82" i="32" s="1"/>
  <c r="H82" i="32"/>
  <c r="I82" i="32" s="1"/>
  <c r="Z82" i="32"/>
  <c r="AW82" i="32"/>
  <c r="AX82" i="32" s="1"/>
  <c r="E98" i="32"/>
  <c r="AA98" i="32" s="1"/>
  <c r="AT98" i="32"/>
  <c r="H98" i="32"/>
  <c r="I98" i="32" s="1"/>
  <c r="AE98" i="32"/>
  <c r="AF98" i="32" s="1"/>
  <c r="E96" i="32"/>
  <c r="AC96" i="32" s="1"/>
  <c r="AD96" i="32" s="1"/>
  <c r="Z96" i="32"/>
  <c r="F98" i="32"/>
  <c r="G98" i="32" s="1"/>
  <c r="E130" i="32"/>
  <c r="AY130" i="32" s="1"/>
  <c r="AZ130" i="32" s="1"/>
  <c r="AE128" i="32"/>
  <c r="AF128" i="32" s="1"/>
  <c r="E33" i="32"/>
  <c r="AW33" i="32" s="1"/>
  <c r="AX33" i="32" s="1"/>
  <c r="V65" i="32"/>
  <c r="W65" i="32" s="1"/>
  <c r="E129" i="32"/>
  <c r="AC129" i="32" s="1"/>
  <c r="AD129" i="32" s="1"/>
  <c r="J93" i="32"/>
  <c r="AC93" i="32"/>
  <c r="AD93" i="32" s="1"/>
  <c r="J46" i="32"/>
  <c r="AP94" i="32"/>
  <c r="AQ94" i="32" s="1"/>
  <c r="E64" i="32"/>
  <c r="AA64" i="32" s="1"/>
  <c r="E112" i="32"/>
  <c r="AU112" i="32" s="1"/>
  <c r="J94" i="32"/>
  <c r="AC94" i="32"/>
  <c r="AD94" i="32" s="1"/>
  <c r="J47" i="32"/>
  <c r="AC47" i="32"/>
  <c r="AD47" i="32" s="1"/>
  <c r="J143" i="32"/>
  <c r="AC143" i="32"/>
  <c r="AD143" i="32" s="1"/>
  <c r="E144" i="32"/>
  <c r="AW144" i="32" s="1"/>
  <c r="AX144" i="32" s="1"/>
  <c r="F17" i="32"/>
  <c r="G17" i="32" s="1"/>
  <c r="AW17" i="32"/>
  <c r="AX17" i="32" s="1"/>
  <c r="AR113" i="32"/>
  <c r="AS113" i="32" s="1"/>
  <c r="AL113" i="32"/>
  <c r="AM113" i="32" s="1"/>
  <c r="AE113" i="32"/>
  <c r="AF113" i="32" s="1"/>
  <c r="F113" i="32"/>
  <c r="G113" i="32" s="1"/>
  <c r="BA113" i="32"/>
  <c r="BB113" i="32" s="1"/>
  <c r="AT113" i="32"/>
  <c r="H113" i="32"/>
  <c r="I113" i="32" s="1"/>
  <c r="M113" i="32"/>
  <c r="N113" i="32" s="1"/>
  <c r="V113" i="32"/>
  <c r="W113" i="32" s="1"/>
  <c r="AW113" i="32"/>
  <c r="AX113" i="32" s="1"/>
  <c r="F34" i="32"/>
  <c r="G34" i="32" s="1"/>
  <c r="X34" i="32"/>
  <c r="Y34" i="32" s="1"/>
  <c r="E50" i="32"/>
  <c r="X50" i="32" s="1"/>
  <c r="Y50" i="32" s="1"/>
  <c r="H50" i="32"/>
  <c r="I50" i="32" s="1"/>
  <c r="E97" i="32"/>
  <c r="AP97" i="32" s="1"/>
  <c r="AQ97" i="32" s="1"/>
  <c r="AW34" i="32"/>
  <c r="AX34" i="32" s="1"/>
  <c r="Z34" i="32"/>
  <c r="K34" i="32"/>
  <c r="M34" i="32"/>
  <c r="N34" i="32" s="1"/>
  <c r="V34" i="32"/>
  <c r="W34" i="32" s="1"/>
  <c r="AE34" i="32"/>
  <c r="AF34" i="32" s="1"/>
  <c r="AN34" i="32"/>
  <c r="AO34" i="32" s="1"/>
  <c r="J80" i="32"/>
  <c r="AC80" i="32"/>
  <c r="AD80" i="32" s="1"/>
  <c r="AP34" i="32"/>
  <c r="AQ34" i="32" s="1"/>
  <c r="E114" i="32"/>
  <c r="X114" i="32" s="1"/>
  <c r="Y114" i="32" s="1"/>
  <c r="J34" i="32"/>
  <c r="AC34" i="32"/>
  <c r="AD34" i="32" s="1"/>
  <c r="E146" i="32"/>
  <c r="AW146" i="32" s="1"/>
  <c r="AX146" i="32" s="1"/>
  <c r="E51" i="32"/>
  <c r="BA51" i="32" s="1"/>
  <c r="BB51" i="32" s="1"/>
  <c r="K83" i="32"/>
  <c r="T83" i="32"/>
  <c r="U83" i="32" s="1"/>
  <c r="AC83" i="32"/>
  <c r="AD83" i="32" s="1"/>
  <c r="AL83" i="32"/>
  <c r="AM83" i="32" s="1"/>
  <c r="Z115" i="32"/>
  <c r="AR115" i="32"/>
  <c r="AS115" i="32" s="1"/>
  <c r="AT83" i="32"/>
  <c r="AN83" i="32"/>
  <c r="AO83" i="32" s="1"/>
  <c r="AA83" i="32"/>
  <c r="H83" i="32"/>
  <c r="I83" i="32" s="1"/>
  <c r="AU83" i="32"/>
  <c r="AE83" i="32"/>
  <c r="AF83" i="32" s="1"/>
  <c r="X83" i="32"/>
  <c r="Y83" i="32" s="1"/>
  <c r="V83" i="32"/>
  <c r="W83" i="32" s="1"/>
  <c r="AW83" i="32"/>
  <c r="AX83" i="32" s="1"/>
  <c r="H115" i="32"/>
  <c r="I115" i="32" s="1"/>
  <c r="AA115" i="32"/>
  <c r="BA115" i="32"/>
  <c r="BB115" i="32" s="1"/>
  <c r="M83" i="32"/>
  <c r="N83" i="32" s="1"/>
  <c r="AP83" i="32"/>
  <c r="AQ83" i="32" s="1"/>
  <c r="K115" i="32"/>
  <c r="T115" i="32"/>
  <c r="U115" i="32" s="1"/>
  <c r="AL115" i="32"/>
  <c r="AM115" i="32" s="1"/>
  <c r="AT115" i="32"/>
  <c r="F83" i="32"/>
  <c r="G83" i="32" s="1"/>
  <c r="AY83" i="32"/>
  <c r="AZ83" i="32" s="1"/>
  <c r="E99" i="32"/>
  <c r="AL99" i="32" s="1"/>
  <c r="AM99" i="32" s="1"/>
  <c r="AP115" i="32"/>
  <c r="AQ115" i="32" s="1"/>
  <c r="E35" i="32"/>
  <c r="Z35" i="32" s="1"/>
  <c r="Z83" i="32"/>
  <c r="AR83" i="32"/>
  <c r="AS83" i="32" s="1"/>
  <c r="BA83" i="32"/>
  <c r="BB83" i="32" s="1"/>
  <c r="AU115" i="32"/>
  <c r="AN115" i="32"/>
  <c r="AO115" i="32" s="1"/>
  <c r="M115" i="32"/>
  <c r="N115" i="32" s="1"/>
  <c r="V115" i="32"/>
  <c r="W115" i="32" s="1"/>
  <c r="AE115" i="32"/>
  <c r="AF115" i="32" s="1"/>
  <c r="F115" i="32"/>
  <c r="G115" i="32" s="1"/>
  <c r="X115" i="32"/>
  <c r="Y115" i="32" s="1"/>
  <c r="AY115" i="32"/>
  <c r="AZ115" i="32" s="1"/>
  <c r="E131" i="32"/>
  <c r="K131" i="32" s="1"/>
  <c r="T19" i="32"/>
  <c r="U19" i="32" s="1"/>
  <c r="AT147" i="32"/>
  <c r="AN147" i="32"/>
  <c r="AO147" i="32" s="1"/>
  <c r="AA147" i="32"/>
  <c r="H147" i="32"/>
  <c r="I147" i="32" s="1"/>
  <c r="AR147" i="32"/>
  <c r="AS147" i="32" s="1"/>
  <c r="AL147" i="32"/>
  <c r="AM147" i="32" s="1"/>
  <c r="AE147" i="32"/>
  <c r="AF147" i="32" s="1"/>
  <c r="F147" i="32"/>
  <c r="G147" i="32" s="1"/>
  <c r="M147" i="32"/>
  <c r="N147" i="32" s="1"/>
  <c r="AP147" i="32"/>
  <c r="AQ147" i="32" s="1"/>
  <c r="AY147" i="32"/>
  <c r="AZ147" i="32" s="1"/>
  <c r="J19" i="32"/>
  <c r="AC19" i="32"/>
  <c r="AD19" i="32" s="1"/>
  <c r="J115" i="32"/>
  <c r="AC115" i="32"/>
  <c r="AD115" i="32" s="1"/>
  <c r="BA60" i="29"/>
  <c r="BA34" i="29"/>
  <c r="BA68" i="29"/>
  <c r="BA22" i="29"/>
  <c r="BA16" i="29"/>
  <c r="BA72" i="29"/>
  <c r="BA26" i="29"/>
  <c r="BA14" i="29"/>
  <c r="BA40" i="29"/>
  <c r="BA64" i="29"/>
  <c r="BA70" i="29"/>
  <c r="BA66" i="29"/>
  <c r="BA48" i="29"/>
  <c r="BA84" i="29"/>
  <c r="BA50" i="29"/>
  <c r="BA54" i="29"/>
  <c r="BA62" i="29"/>
  <c r="BA28" i="29"/>
  <c r="BA141" i="29"/>
  <c r="BA139" i="29"/>
  <c r="BA137" i="29"/>
  <c r="BA135" i="29"/>
  <c r="BA123" i="29"/>
  <c r="BA121" i="29"/>
  <c r="BA119" i="29"/>
  <c r="BA117" i="29"/>
  <c r="BA115" i="29"/>
  <c r="BA113" i="29"/>
  <c r="BA111" i="29"/>
  <c r="BA109" i="29"/>
  <c r="BA107" i="29"/>
  <c r="BA105" i="29"/>
  <c r="BA103" i="29"/>
  <c r="BA101" i="29"/>
  <c r="BA99" i="29"/>
  <c r="BA97" i="29"/>
  <c r="BA95" i="29"/>
  <c r="BA93" i="29"/>
  <c r="BA91" i="29"/>
  <c r="BA78" i="29"/>
  <c r="BA147" i="29"/>
  <c r="BA145" i="29"/>
  <c r="BA143" i="29"/>
  <c r="BA133" i="29"/>
  <c r="BA131" i="29"/>
  <c r="BA129" i="29"/>
  <c r="BA127" i="29"/>
  <c r="BA125" i="29"/>
  <c r="AT87" i="29"/>
  <c r="BA87" i="29" s="1"/>
  <c r="AT81" i="29"/>
  <c r="BA81" i="29"/>
  <c r="AT75" i="29"/>
  <c r="BA75" i="29" s="1"/>
  <c r="BA56" i="29"/>
  <c r="BA38" i="29"/>
  <c r="BA30" i="29"/>
  <c r="BA20" i="29"/>
  <c r="BA146" i="29"/>
  <c r="BA144" i="29"/>
  <c r="BA142" i="29"/>
  <c r="BA140" i="29"/>
  <c r="BA138" i="29"/>
  <c r="BA136" i="29"/>
  <c r="BA134" i="29"/>
  <c r="BA132" i="29"/>
  <c r="BA130" i="29"/>
  <c r="BA128" i="29"/>
  <c r="BA126" i="29"/>
  <c r="BA124" i="29"/>
  <c r="BA122" i="29"/>
  <c r="BA120" i="29"/>
  <c r="BA118" i="29"/>
  <c r="BA116" i="29"/>
  <c r="BA114" i="29"/>
  <c r="BA112" i="29"/>
  <c r="BA110" i="29"/>
  <c r="BA108" i="29"/>
  <c r="BA106" i="29"/>
  <c r="BA104" i="29"/>
  <c r="BA102" i="29"/>
  <c r="BA100" i="29"/>
  <c r="BA98" i="29"/>
  <c r="BA96" i="29"/>
  <c r="BA94" i="29"/>
  <c r="BA92" i="29"/>
  <c r="BA90" i="29"/>
  <c r="BA86" i="29"/>
  <c r="BA80" i="29"/>
  <c r="BA74" i="29"/>
  <c r="BA36" i="29"/>
  <c r="BA18" i="29"/>
  <c r="AT85" i="29"/>
  <c r="BA85" i="29"/>
  <c r="AT79" i="29"/>
  <c r="BA79" i="29"/>
  <c r="AT89" i="29"/>
  <c r="BA89" i="29" s="1"/>
  <c r="AT83" i="29"/>
  <c r="BA83" i="29"/>
  <c r="AT77" i="29"/>
  <c r="BA77" i="29"/>
  <c r="BA58" i="29"/>
  <c r="BA52" i="29"/>
  <c r="BA42" i="29"/>
  <c r="BA32" i="29"/>
  <c r="BA24" i="29"/>
  <c r="BA12" i="29"/>
  <c r="BA73" i="29"/>
  <c r="BA71" i="29"/>
  <c r="BA69" i="29"/>
  <c r="BA67" i="29"/>
  <c r="BA65" i="29"/>
  <c r="BA63" i="29"/>
  <c r="BA61" i="29"/>
  <c r="BA59" i="29"/>
  <c r="BA57" i="29"/>
  <c r="BA55" i="29"/>
  <c r="BA53" i="29"/>
  <c r="BA51" i="29"/>
  <c r="BA49" i="29"/>
  <c r="BA47" i="29"/>
  <c r="BA45" i="29"/>
  <c r="BA43" i="29"/>
  <c r="BA41" i="29"/>
  <c r="BA39" i="29"/>
  <c r="BA37" i="29"/>
  <c r="BA35" i="29"/>
  <c r="BA33" i="29"/>
  <c r="BA31" i="29"/>
  <c r="BA29" i="29"/>
  <c r="BA27" i="29"/>
  <c r="BA25" i="29"/>
  <c r="BA23" i="29"/>
  <c r="BA21" i="29"/>
  <c r="BA19" i="29"/>
  <c r="BA17" i="29"/>
  <c r="BA15" i="29"/>
  <c r="BA13" i="29"/>
  <c r="BA11" i="29"/>
  <c r="BA9" i="29"/>
  <c r="BA7" i="29"/>
  <c r="BA5" i="29"/>
  <c r="K86" i="29"/>
  <c r="L86" i="29" s="1"/>
  <c r="O86" i="29" s="1"/>
  <c r="K112" i="29"/>
  <c r="L112" i="29" s="1"/>
  <c r="O112" i="29" s="1"/>
  <c r="M34" i="29"/>
  <c r="N34" i="29" s="1"/>
  <c r="K78" i="29"/>
  <c r="K8" i="29"/>
  <c r="L8" i="29" s="1"/>
  <c r="M139" i="29"/>
  <c r="N139" i="29" s="1"/>
  <c r="K105" i="29"/>
  <c r="L105" i="29" s="1"/>
  <c r="M135" i="29"/>
  <c r="N135" i="29" s="1"/>
  <c r="K111" i="29"/>
  <c r="L111" i="29" s="1"/>
  <c r="M28" i="29"/>
  <c r="N28" i="29" s="1"/>
  <c r="M118" i="29"/>
  <c r="N118" i="29" s="1"/>
  <c r="M111" i="29"/>
  <c r="N111" i="29" s="1"/>
  <c r="O111" i="29"/>
  <c r="E7" i="29"/>
  <c r="E45" i="29"/>
  <c r="E78" i="29"/>
  <c r="E102" i="29"/>
  <c r="M102" i="29" s="1"/>
  <c r="N102" i="29" s="1"/>
  <c r="E126" i="29"/>
  <c r="M126" i="29" s="1"/>
  <c r="N126" i="29" s="1"/>
  <c r="E8" i="29"/>
  <c r="AD8" i="29" s="1"/>
  <c r="AE8" i="29" s="1"/>
  <c r="E71" i="29"/>
  <c r="M71" i="29" s="1"/>
  <c r="N71" i="29" s="1"/>
  <c r="E4" i="29"/>
  <c r="E24" i="29"/>
  <c r="Z24" i="29" s="1"/>
  <c r="AA24" i="29" s="1"/>
  <c r="E35" i="29"/>
  <c r="E41" i="29"/>
  <c r="E47" i="29"/>
  <c r="AB47" i="29" s="1"/>
  <c r="AC47" i="29" s="1"/>
  <c r="E86" i="29"/>
  <c r="M86" i="29" s="1"/>
  <c r="N86" i="29" s="1"/>
  <c r="E98" i="29"/>
  <c r="E104" i="29"/>
  <c r="AD104" i="29" s="1"/>
  <c r="AE104" i="29" s="1"/>
  <c r="E140" i="29"/>
  <c r="E146" i="29"/>
  <c r="E50" i="29"/>
  <c r="M50" i="29" s="1"/>
  <c r="N50" i="29" s="1"/>
  <c r="E103" i="29"/>
  <c r="M103" i="29" s="1"/>
  <c r="N103" i="29" s="1"/>
  <c r="E127" i="29"/>
  <c r="K127" i="29" s="1"/>
  <c r="L127" i="29" s="1"/>
  <c r="E20" i="29"/>
  <c r="E48" i="29"/>
  <c r="E123" i="29"/>
  <c r="E65" i="29"/>
  <c r="K65" i="29" s="1"/>
  <c r="E97" i="29"/>
  <c r="E121" i="29"/>
  <c r="E139" i="29"/>
  <c r="K139" i="29" s="1"/>
  <c r="L139" i="29" s="1"/>
  <c r="E14" i="29"/>
  <c r="E5" i="29"/>
  <c r="E62" i="29"/>
  <c r="F62" i="29" s="1"/>
  <c r="G62" i="29" s="1"/>
  <c r="E68" i="29"/>
  <c r="E74" i="29"/>
  <c r="E53" i="29"/>
  <c r="M53" i="29" s="1"/>
  <c r="N53" i="29" s="1"/>
  <c r="E82" i="29"/>
  <c r="E88" i="29"/>
  <c r="E94" i="29"/>
  <c r="K94" i="29" s="1"/>
  <c r="L94" i="29" s="1"/>
  <c r="E100" i="29"/>
  <c r="E106" i="29"/>
  <c r="K106" i="29" s="1"/>
  <c r="L106" i="29" s="1"/>
  <c r="E112" i="29"/>
  <c r="M112" i="29" s="1"/>
  <c r="N112" i="29" s="1"/>
  <c r="E136" i="29"/>
  <c r="E142" i="29"/>
  <c r="E59" i="29"/>
  <c r="E56" i="29"/>
  <c r="K56" i="29" s="1"/>
  <c r="L56" i="29" s="1"/>
  <c r="E85" i="29"/>
  <c r="K85" i="29" s="1"/>
  <c r="E115" i="29"/>
  <c r="E54" i="29"/>
  <c r="M54" i="29" s="1"/>
  <c r="N54" i="29" s="1"/>
  <c r="E13" i="29"/>
  <c r="E27" i="29"/>
  <c r="E32" i="29"/>
  <c r="K32" i="29" s="1"/>
  <c r="L32" i="29" s="1"/>
  <c r="E38" i="29"/>
  <c r="K38" i="29" s="1"/>
  <c r="L38" i="29" s="1"/>
  <c r="E44" i="29"/>
  <c r="E77" i="29"/>
  <c r="M77" i="29" s="1"/>
  <c r="N77" i="29" s="1"/>
  <c r="E83" i="29"/>
  <c r="E113" i="29"/>
  <c r="E143" i="29"/>
  <c r="M143" i="29" s="1"/>
  <c r="N143" i="29" s="1"/>
  <c r="E9" i="29"/>
  <c r="E69" i="29"/>
  <c r="E17" i="29"/>
  <c r="E76" i="29"/>
  <c r="E117" i="29"/>
  <c r="E135" i="29"/>
  <c r="K135" i="29" s="1"/>
  <c r="L135" i="29" s="1"/>
  <c r="E26" i="29"/>
  <c r="E23" i="29"/>
  <c r="E111" i="29"/>
  <c r="E120" i="29"/>
  <c r="E129" i="29"/>
  <c r="E132" i="29"/>
  <c r="E42" i="29"/>
  <c r="E101" i="29"/>
  <c r="E110" i="29"/>
  <c r="AB110" i="29" s="1"/>
  <c r="AC110" i="29" s="1"/>
  <c r="E89" i="29"/>
  <c r="E92" i="29"/>
  <c r="M92" i="29" s="1"/>
  <c r="N92" i="29" s="1"/>
  <c r="E95" i="29"/>
  <c r="E138" i="29"/>
  <c r="E141" i="29"/>
  <c r="E144" i="29"/>
  <c r="M144" i="29" s="1"/>
  <c r="N144" i="29" s="1"/>
  <c r="E147" i="29"/>
  <c r="K147" i="29" s="1"/>
  <c r="L147" i="29" s="1"/>
  <c r="E11" i="29"/>
  <c r="E80" i="29"/>
  <c r="K80" i="29" s="1"/>
  <c r="E81" i="29"/>
  <c r="E90" i="29"/>
  <c r="E93" i="29"/>
  <c r="AD93" i="29" s="1"/>
  <c r="AE93" i="29" s="1"/>
  <c r="E96" i="29"/>
  <c r="E107" i="29"/>
  <c r="E84" i="29"/>
  <c r="E99" i="29"/>
  <c r="E105" i="29"/>
  <c r="M105" i="29" s="1"/>
  <c r="E114" i="29"/>
  <c r="E79" i="29"/>
  <c r="E91" i="29"/>
  <c r="AD91" i="29" s="1"/>
  <c r="AE91" i="29" s="1"/>
  <c r="E125" i="29"/>
  <c r="E87" i="29"/>
  <c r="E118" i="29"/>
  <c r="K118" i="29" s="1"/>
  <c r="L118" i="29" s="1"/>
  <c r="E130" i="29"/>
  <c r="E109" i="29"/>
  <c r="E122" i="29"/>
  <c r="E145" i="29"/>
  <c r="K145" i="29" s="1"/>
  <c r="L145" i="29" s="1"/>
  <c r="E119" i="29"/>
  <c r="M119" i="29" s="1"/>
  <c r="N119" i="29" s="1"/>
  <c r="E131" i="29"/>
  <c r="K131" i="29" s="1"/>
  <c r="E116" i="29"/>
  <c r="E124" i="29"/>
  <c r="K124" i="29" s="1"/>
  <c r="L124" i="29" s="1"/>
  <c r="E133" i="29"/>
  <c r="E137" i="29"/>
  <c r="E108" i="29"/>
  <c r="K108" i="29" s="1"/>
  <c r="E128" i="29"/>
  <c r="E134" i="29"/>
  <c r="E40" i="29"/>
  <c r="E43" i="29"/>
  <c r="K43" i="29" s="1"/>
  <c r="L43" i="29" s="1"/>
  <c r="E46" i="29"/>
  <c r="AD46" i="29" s="1"/>
  <c r="AE46" i="29" s="1"/>
  <c r="F35" i="29"/>
  <c r="G35" i="29" s="1"/>
  <c r="E31" i="29"/>
  <c r="M31" i="29" s="1"/>
  <c r="N31" i="29" s="1"/>
  <c r="E34" i="29"/>
  <c r="K34" i="29" s="1"/>
  <c r="L34" i="29" s="1"/>
  <c r="E37" i="29"/>
  <c r="K37" i="29" s="1"/>
  <c r="L37" i="29" s="1"/>
  <c r="E33" i="29"/>
  <c r="AD33" i="29" s="1"/>
  <c r="E36" i="29"/>
  <c r="E39" i="29"/>
  <c r="E72" i="29"/>
  <c r="M72" i="29" s="1"/>
  <c r="N72" i="29" s="1"/>
  <c r="E29" i="29"/>
  <c r="E30" i="29"/>
  <c r="E15" i="29"/>
  <c r="E18" i="29"/>
  <c r="Z18" i="29" s="1"/>
  <c r="F24" i="29"/>
  <c r="G24" i="29" s="1"/>
  <c r="E28" i="29"/>
  <c r="K28" i="29" s="1"/>
  <c r="L28" i="29" s="1"/>
  <c r="E25" i="29"/>
  <c r="K25" i="29" s="1"/>
  <c r="E22" i="29"/>
  <c r="E21" i="29"/>
  <c r="AD21" i="29" s="1"/>
  <c r="AE21" i="29" s="1"/>
  <c r="E16" i="29"/>
  <c r="E19" i="29"/>
  <c r="K19" i="29" s="1"/>
  <c r="L19" i="29" s="1"/>
  <c r="E12" i="29"/>
  <c r="AB12" i="29" s="1"/>
  <c r="AC12" i="29" s="1"/>
  <c r="E10" i="29"/>
  <c r="E60" i="29"/>
  <c r="E75" i="29"/>
  <c r="M75" i="29" s="1"/>
  <c r="N75" i="29" s="1"/>
  <c r="E51" i="29"/>
  <c r="K51" i="29" s="1"/>
  <c r="L51" i="29" s="1"/>
  <c r="E57" i="29"/>
  <c r="M57" i="29" s="1"/>
  <c r="N57" i="29" s="1"/>
  <c r="E63" i="29"/>
  <c r="M63" i="29" s="1"/>
  <c r="N63" i="29" s="1"/>
  <c r="E66" i="29"/>
  <c r="E49" i="29"/>
  <c r="Z49" i="29" s="1"/>
  <c r="AA49" i="29" s="1"/>
  <c r="E52" i="29"/>
  <c r="K52" i="29" s="1"/>
  <c r="L52" i="29" s="1"/>
  <c r="E55" i="29"/>
  <c r="K55" i="29" s="1"/>
  <c r="L55" i="29" s="1"/>
  <c r="E67" i="29"/>
  <c r="M67" i="29" s="1"/>
  <c r="N67" i="29" s="1"/>
  <c r="E70" i="29"/>
  <c r="E73" i="29"/>
  <c r="F71" i="29"/>
  <c r="G71" i="29" s="1"/>
  <c r="E58" i="29"/>
  <c r="K58" i="29" s="1"/>
  <c r="L58" i="29" s="1"/>
  <c r="E61" i="29"/>
  <c r="E64" i="29"/>
  <c r="E6" i="29"/>
  <c r="J7" i="29"/>
  <c r="H7" i="29"/>
  <c r="I7" i="29" s="1"/>
  <c r="AP99" i="32" l="1"/>
  <c r="AQ99" i="32" s="1"/>
  <c r="AN17" i="32"/>
  <c r="AO17" i="32" s="1"/>
  <c r="AE17" i="32"/>
  <c r="AF17" i="32" s="1"/>
  <c r="T17" i="32"/>
  <c r="U17" i="32" s="1"/>
  <c r="AL95" i="32"/>
  <c r="AM95" i="32" s="1"/>
  <c r="AY95" i="32"/>
  <c r="AZ95" i="32" s="1"/>
  <c r="T142" i="32"/>
  <c r="U142" i="32" s="1"/>
  <c r="AT18" i="32"/>
  <c r="F142" i="32"/>
  <c r="G142" i="32" s="1"/>
  <c r="AY110" i="32"/>
  <c r="AZ110" i="32" s="1"/>
  <c r="T11" i="32"/>
  <c r="U11" i="32" s="1"/>
  <c r="AU73" i="32"/>
  <c r="AV73" i="32" s="1"/>
  <c r="AA88" i="32"/>
  <c r="AC142" i="32"/>
  <c r="AD142" i="32" s="1"/>
  <c r="V17" i="32"/>
  <c r="W17" i="32" s="1"/>
  <c r="AL17" i="32"/>
  <c r="AM17" i="32" s="1"/>
  <c r="AT95" i="32"/>
  <c r="AW142" i="32"/>
  <c r="AX142" i="32" s="1"/>
  <c r="Z142" i="32"/>
  <c r="AL18" i="32"/>
  <c r="AM18" i="32" s="1"/>
  <c r="AN95" i="32"/>
  <c r="AO95" i="32" s="1"/>
  <c r="K11" i="32"/>
  <c r="K56" i="32"/>
  <c r="F56" i="32"/>
  <c r="G56" i="32" s="1"/>
  <c r="M17" i="32"/>
  <c r="N17" i="32" s="1"/>
  <c r="AR17" i="32"/>
  <c r="AS17" i="32" s="1"/>
  <c r="AW95" i="32"/>
  <c r="BA95" i="32"/>
  <c r="BB95" i="32" s="1"/>
  <c r="AN142" i="32"/>
  <c r="AO142" i="32" s="1"/>
  <c r="AY142" i="32"/>
  <c r="AZ142" i="32" s="1"/>
  <c r="AA142" i="32"/>
  <c r="F95" i="32"/>
  <c r="G95" i="32" s="1"/>
  <c r="F11" i="32"/>
  <c r="G11" i="32" s="1"/>
  <c r="H44" i="32"/>
  <c r="I44" i="32" s="1"/>
  <c r="AY11" i="32"/>
  <c r="AZ11" i="32" s="1"/>
  <c r="AR73" i="32"/>
  <c r="AS73" i="32" s="1"/>
  <c r="AP142" i="32"/>
  <c r="AQ142" i="32" s="1"/>
  <c r="V131" i="32"/>
  <c r="W131" i="32" s="1"/>
  <c r="AT50" i="32"/>
  <c r="J17" i="32"/>
  <c r="AE95" i="32"/>
  <c r="AF95" i="32" s="1"/>
  <c r="M95" i="32"/>
  <c r="N95" i="32" s="1"/>
  <c r="V142" i="32"/>
  <c r="W142" i="32" s="1"/>
  <c r="AW11" i="32"/>
  <c r="AX11" i="32" s="1"/>
  <c r="AE11" i="32"/>
  <c r="AF11" i="32" s="1"/>
  <c r="J11" i="32"/>
  <c r="AW120" i="32"/>
  <c r="AX120" i="32" s="1"/>
  <c r="AW73" i="32"/>
  <c r="AX73" i="32" s="1"/>
  <c r="H73" i="32"/>
  <c r="I73" i="32" s="1"/>
  <c r="K41" i="32"/>
  <c r="AA5" i="32"/>
  <c r="M4" i="32"/>
  <c r="N4" i="32" s="1"/>
  <c r="Z17" i="32"/>
  <c r="Z112" i="32"/>
  <c r="V95" i="32"/>
  <c r="W95" i="32" s="1"/>
  <c r="T95" i="32"/>
  <c r="U95" i="32" s="1"/>
  <c r="J142" i="32"/>
  <c r="AY18" i="32"/>
  <c r="AZ18" i="32" s="1"/>
  <c r="AE140" i="32"/>
  <c r="AF140" i="32" s="1"/>
  <c r="AP11" i="32"/>
  <c r="AQ11" i="32" s="1"/>
  <c r="AL11" i="32"/>
  <c r="AM11" i="32" s="1"/>
  <c r="Z11" i="32"/>
  <c r="AE73" i="32"/>
  <c r="AF73" i="32" s="1"/>
  <c r="BA41" i="32"/>
  <c r="BB41" i="32" s="1"/>
  <c r="AC132" i="32"/>
  <c r="AD132" i="32" s="1"/>
  <c r="T23" i="32"/>
  <c r="U23" i="32" s="1"/>
  <c r="H5" i="32"/>
  <c r="I5" i="32" s="1"/>
  <c r="AW22" i="32"/>
  <c r="AX22" i="32" s="1"/>
  <c r="AR84" i="32"/>
  <c r="AS84" i="32" s="1"/>
  <c r="AT142" i="32"/>
  <c r="X65" i="32"/>
  <c r="Y65" i="32" s="1"/>
  <c r="M121" i="32"/>
  <c r="N121" i="32" s="1"/>
  <c r="X44" i="32"/>
  <c r="Y44" i="32" s="1"/>
  <c r="K23" i="32"/>
  <c r="AL51" i="32"/>
  <c r="AM51" i="32" s="1"/>
  <c r="X99" i="32"/>
  <c r="Y99" i="32" s="1"/>
  <c r="H112" i="32"/>
  <c r="I112" i="32" s="1"/>
  <c r="AC46" i="32"/>
  <c r="AD46" i="32" s="1"/>
  <c r="K65" i="32"/>
  <c r="AR128" i="32"/>
  <c r="AS128" i="32" s="1"/>
  <c r="AP128" i="32"/>
  <c r="AQ128" i="32" s="1"/>
  <c r="Z48" i="32"/>
  <c r="K18" i="32"/>
  <c r="AN49" i="32"/>
  <c r="AO49" i="32" s="1"/>
  <c r="AC140" i="32"/>
  <c r="AD140" i="32" s="1"/>
  <c r="AW46" i="32"/>
  <c r="AX46" i="32" s="1"/>
  <c r="AU46" i="32"/>
  <c r="AR46" i="32"/>
  <c r="AS46" i="32" s="1"/>
  <c r="X46" i="32"/>
  <c r="Y46" i="32" s="1"/>
  <c r="J72" i="32"/>
  <c r="F121" i="32"/>
  <c r="G121" i="32" s="1"/>
  <c r="AT121" i="32"/>
  <c r="AA10" i="32"/>
  <c r="AU106" i="32"/>
  <c r="AC9" i="32"/>
  <c r="AD9" i="32" s="1"/>
  <c r="AC23" i="32"/>
  <c r="AD23" i="32" s="1"/>
  <c r="X23" i="32"/>
  <c r="Y23" i="32" s="1"/>
  <c r="M22" i="32"/>
  <c r="N22" i="32" s="1"/>
  <c r="AU22" i="32"/>
  <c r="AU37" i="32"/>
  <c r="AY4" i="32"/>
  <c r="AZ4" i="32" s="1"/>
  <c r="V75" i="32"/>
  <c r="W75" i="32" s="1"/>
  <c r="AP75" i="32"/>
  <c r="AQ75" i="32" s="1"/>
  <c r="AN60" i="32"/>
  <c r="AO60" i="32" s="1"/>
  <c r="AT15" i="32"/>
  <c r="K46" i="32"/>
  <c r="AL121" i="32"/>
  <c r="AM121" i="32" s="1"/>
  <c r="K121" i="32"/>
  <c r="L121" i="32" s="1"/>
  <c r="O121" i="32" s="1"/>
  <c r="T59" i="32"/>
  <c r="U59" i="32" s="1"/>
  <c r="AN121" i="32"/>
  <c r="AO121" i="32" s="1"/>
  <c r="T72" i="32"/>
  <c r="U72" i="32" s="1"/>
  <c r="AC73" i="32"/>
  <c r="AD73" i="32" s="1"/>
  <c r="AR9" i="32"/>
  <c r="AS9" i="32" s="1"/>
  <c r="J23" i="32"/>
  <c r="AA23" i="32"/>
  <c r="AW132" i="32"/>
  <c r="AX132" i="32" s="1"/>
  <c r="AT36" i="32"/>
  <c r="AC22" i="32"/>
  <c r="AD22" i="32" s="1"/>
  <c r="BA22" i="32"/>
  <c r="BB22" i="32" s="1"/>
  <c r="AC4" i="32"/>
  <c r="AD4" i="32" s="1"/>
  <c r="BA116" i="32"/>
  <c r="BB116" i="32" s="1"/>
  <c r="AA4" i="32"/>
  <c r="AE4" i="32"/>
  <c r="AF4" i="32" s="1"/>
  <c r="AP17" i="32"/>
  <c r="AQ17" i="32" s="1"/>
  <c r="AW65" i="32"/>
  <c r="AX65" i="32" s="1"/>
  <c r="T46" i="32"/>
  <c r="U46" i="32" s="1"/>
  <c r="BA46" i="32"/>
  <c r="BB46" i="32" s="1"/>
  <c r="AC128" i="32"/>
  <c r="AD128" i="32" s="1"/>
  <c r="Z65" i="32"/>
  <c r="K111" i="32"/>
  <c r="X49" i="32"/>
  <c r="Y49" i="32" s="1"/>
  <c r="M18" i="32"/>
  <c r="N18" i="32" s="1"/>
  <c r="AL31" i="32"/>
  <c r="AM31" i="32" s="1"/>
  <c r="AA46" i="32"/>
  <c r="V46" i="32"/>
  <c r="W46" i="32" s="1"/>
  <c r="AP46" i="32"/>
  <c r="AQ46" i="32" s="1"/>
  <c r="AA121" i="32"/>
  <c r="T44" i="32"/>
  <c r="U44" i="32" s="1"/>
  <c r="AP121" i="32"/>
  <c r="AQ121" i="32" s="1"/>
  <c r="AE121" i="32"/>
  <c r="AF121" i="32" s="1"/>
  <c r="X7" i="32"/>
  <c r="Y7" i="32" s="1"/>
  <c r="AY9" i="32"/>
  <c r="AZ9" i="32" s="1"/>
  <c r="AP23" i="32"/>
  <c r="AQ23" i="32" s="1"/>
  <c r="AE36" i="32"/>
  <c r="AF36" i="32" s="1"/>
  <c r="AR22" i="32"/>
  <c r="AS22" i="32" s="1"/>
  <c r="T4" i="32"/>
  <c r="U4" i="32" s="1"/>
  <c r="AR28" i="32"/>
  <c r="AS28" i="32" s="1"/>
  <c r="AY122" i="32"/>
  <c r="AZ122" i="32" s="1"/>
  <c r="F126" i="32"/>
  <c r="G126" i="32" s="1"/>
  <c r="X79" i="32"/>
  <c r="Y79" i="32" s="1"/>
  <c r="AC78" i="32"/>
  <c r="AD78" i="32" s="1"/>
  <c r="BA121" i="32"/>
  <c r="BB121" i="32" s="1"/>
  <c r="AR49" i="32"/>
  <c r="AS49" i="32" s="1"/>
  <c r="F46" i="32"/>
  <c r="G46" i="32" s="1"/>
  <c r="AR81" i="32"/>
  <c r="AS81" i="32" s="1"/>
  <c r="M64" i="32"/>
  <c r="N64" i="32" s="1"/>
  <c r="AR65" i="32"/>
  <c r="AS65" i="32" s="1"/>
  <c r="AU49" i="32"/>
  <c r="J16" i="32"/>
  <c r="AA78" i="32"/>
  <c r="AT46" i="32"/>
  <c r="AC121" i="32"/>
  <c r="AD121" i="32" s="1"/>
  <c r="T121" i="32"/>
  <c r="U121" i="32" s="1"/>
  <c r="V44" i="32"/>
  <c r="W44" i="32" s="1"/>
  <c r="V138" i="32"/>
  <c r="W138" i="32" s="1"/>
  <c r="V121" i="32"/>
  <c r="W121" i="32" s="1"/>
  <c r="AU23" i="32"/>
  <c r="F23" i="32"/>
  <c r="G23" i="32" s="1"/>
  <c r="AP22" i="32"/>
  <c r="AQ22" i="32" s="1"/>
  <c r="AR51" i="32"/>
  <c r="AS51" i="32" s="1"/>
  <c r="K33" i="32"/>
  <c r="BA130" i="32"/>
  <c r="BB130" i="32" s="1"/>
  <c r="AC85" i="32"/>
  <c r="AD85" i="32" s="1"/>
  <c r="AW25" i="32"/>
  <c r="AX25" i="32" s="1"/>
  <c r="AU5" i="32"/>
  <c r="AV5" i="32" s="1"/>
  <c r="AA128" i="32"/>
  <c r="AB128" i="32" s="1"/>
  <c r="AP81" i="32"/>
  <c r="AQ81" i="32" s="1"/>
  <c r="AW128" i="32"/>
  <c r="AX128" i="32" s="1"/>
  <c r="AW51" i="32"/>
  <c r="AX51" i="32" s="1"/>
  <c r="O19" i="32"/>
  <c r="Q19" i="32" s="1"/>
  <c r="Z51" i="32"/>
  <c r="T114" i="32"/>
  <c r="U114" i="32" s="1"/>
  <c r="AL65" i="32"/>
  <c r="AM65" i="32" s="1"/>
  <c r="AN65" i="32"/>
  <c r="AO65" i="32" s="1"/>
  <c r="AN33" i="32"/>
  <c r="AO33" i="32" s="1"/>
  <c r="F128" i="32"/>
  <c r="G128" i="32" s="1"/>
  <c r="BA128" i="32"/>
  <c r="BB128" i="32" s="1"/>
  <c r="H130" i="32"/>
  <c r="I130" i="32" s="1"/>
  <c r="AU98" i="32"/>
  <c r="AT65" i="32"/>
  <c r="M48" i="32"/>
  <c r="N48" i="32" s="1"/>
  <c r="AC18" i="32"/>
  <c r="AD18" i="32" s="1"/>
  <c r="V111" i="32"/>
  <c r="W111" i="32" s="1"/>
  <c r="AW18" i="32"/>
  <c r="AX18" i="32" s="1"/>
  <c r="AU18" i="32"/>
  <c r="T16" i="32"/>
  <c r="U16" i="32" s="1"/>
  <c r="X16" i="32"/>
  <c r="Y16" i="32" s="1"/>
  <c r="BA31" i="32"/>
  <c r="BB31" i="32" s="1"/>
  <c r="AU29" i="32"/>
  <c r="AV29" i="32" s="1"/>
  <c r="AA63" i="32"/>
  <c r="AA29" i="32"/>
  <c r="AC25" i="32"/>
  <c r="AD25" i="32" s="1"/>
  <c r="M12" i="32"/>
  <c r="N12" i="32" s="1"/>
  <c r="AN42" i="32"/>
  <c r="AO42" i="32" s="1"/>
  <c r="T10" i="32"/>
  <c r="U10" i="32" s="1"/>
  <c r="AN92" i="32"/>
  <c r="AO92" i="32" s="1"/>
  <c r="M138" i="32"/>
  <c r="N138" i="32" s="1"/>
  <c r="K120" i="32"/>
  <c r="J85" i="32"/>
  <c r="AN25" i="32"/>
  <c r="AO25" i="32" s="1"/>
  <c r="X25" i="32"/>
  <c r="Y25" i="32" s="1"/>
  <c r="H36" i="32"/>
  <c r="I36" i="32" s="1"/>
  <c r="BA86" i="32"/>
  <c r="BB86" i="32" s="1"/>
  <c r="BA5" i="32"/>
  <c r="BB5" i="32" s="1"/>
  <c r="AY36" i="32"/>
  <c r="AZ36" i="32" s="1"/>
  <c r="AW36" i="32"/>
  <c r="AX36" i="32" s="1"/>
  <c r="AU36" i="32"/>
  <c r="AV36" i="32" s="1"/>
  <c r="Z128" i="32"/>
  <c r="X75" i="32"/>
  <c r="Y75" i="32" s="1"/>
  <c r="K128" i="32"/>
  <c r="L128" i="32" s="1"/>
  <c r="Z25" i="32"/>
  <c r="AL128" i="32"/>
  <c r="AM128" i="32" s="1"/>
  <c r="M120" i="32"/>
  <c r="N120" i="32" s="1"/>
  <c r="M73" i="32"/>
  <c r="N73" i="32" s="1"/>
  <c r="AU25" i="32"/>
  <c r="AE25" i="32"/>
  <c r="AF25" i="32" s="1"/>
  <c r="J86" i="32"/>
  <c r="AN101" i="32"/>
  <c r="AO101" i="32" s="1"/>
  <c r="AY52" i="32"/>
  <c r="AZ52" i="32" s="1"/>
  <c r="AL4" i="32"/>
  <c r="AM4" i="32" s="1"/>
  <c r="AY22" i="32"/>
  <c r="AZ22" i="32" s="1"/>
  <c r="T22" i="32"/>
  <c r="U22" i="32" s="1"/>
  <c r="Z5" i="32"/>
  <c r="AL36" i="32"/>
  <c r="AM36" i="32" s="1"/>
  <c r="F4" i="32"/>
  <c r="G4" i="32" s="1"/>
  <c r="AR36" i="32"/>
  <c r="AS36" i="32" s="1"/>
  <c r="AW4" i="32"/>
  <c r="AX4" i="32" s="1"/>
  <c r="AT81" i="32"/>
  <c r="AY75" i="32"/>
  <c r="AZ75" i="32" s="1"/>
  <c r="AP85" i="32"/>
  <c r="AQ85" i="32" s="1"/>
  <c r="AR142" i="32"/>
  <c r="AS142" i="32" s="1"/>
  <c r="AT128" i="32"/>
  <c r="AP79" i="32"/>
  <c r="AQ79" i="32" s="1"/>
  <c r="F92" i="32"/>
  <c r="G92" i="32" s="1"/>
  <c r="V51" i="32"/>
  <c r="W51" i="32" s="1"/>
  <c r="X81" i="32"/>
  <c r="Y81" i="32" s="1"/>
  <c r="F14" i="32"/>
  <c r="G14" i="32" s="1"/>
  <c r="V79" i="32"/>
  <c r="W79" i="32" s="1"/>
  <c r="J25" i="32"/>
  <c r="AC51" i="32"/>
  <c r="AD51" i="32" s="1"/>
  <c r="AY51" i="32"/>
  <c r="AZ51" i="32" s="1"/>
  <c r="AC81" i="32"/>
  <c r="AD81" i="32" s="1"/>
  <c r="F81" i="32"/>
  <c r="G81" i="32" s="1"/>
  <c r="X130" i="32"/>
  <c r="Y130" i="32" s="1"/>
  <c r="H65" i="32"/>
  <c r="I65" i="32" s="1"/>
  <c r="AU65" i="32"/>
  <c r="M33" i="32"/>
  <c r="N33" i="32" s="1"/>
  <c r="H128" i="32"/>
  <c r="I128" i="32" s="1"/>
  <c r="BA32" i="32"/>
  <c r="BB32" i="32" s="1"/>
  <c r="T65" i="32"/>
  <c r="U65" i="32" s="1"/>
  <c r="AN98" i="32"/>
  <c r="AO98" i="32" s="1"/>
  <c r="AC98" i="32"/>
  <c r="AD98" i="32" s="1"/>
  <c r="BA48" i="32"/>
  <c r="BB48" i="32" s="1"/>
  <c r="AL126" i="32"/>
  <c r="AM126" i="32" s="1"/>
  <c r="AC75" i="32"/>
  <c r="AD75" i="32" s="1"/>
  <c r="K127" i="32"/>
  <c r="AU15" i="32"/>
  <c r="M14" i="32"/>
  <c r="N14" i="32" s="1"/>
  <c r="F49" i="32"/>
  <c r="G49" i="32" s="1"/>
  <c r="AY49" i="32"/>
  <c r="AZ49" i="32" s="1"/>
  <c r="AT49" i="32"/>
  <c r="J18" i="32"/>
  <c r="AN16" i="32"/>
  <c r="AO16" i="32" s="1"/>
  <c r="M140" i="32"/>
  <c r="N140" i="32" s="1"/>
  <c r="F29" i="32"/>
  <c r="G29" i="32" s="1"/>
  <c r="BA79" i="32"/>
  <c r="BB79" i="32" s="1"/>
  <c r="AL110" i="32"/>
  <c r="AM110" i="32" s="1"/>
  <c r="AT12" i="32"/>
  <c r="AU12" i="32"/>
  <c r="AY59" i="32"/>
  <c r="AZ59" i="32" s="1"/>
  <c r="M42" i="32"/>
  <c r="N42" i="32" s="1"/>
  <c r="AL59" i="32"/>
  <c r="AM59" i="32" s="1"/>
  <c r="AC106" i="32"/>
  <c r="AD106" i="32" s="1"/>
  <c r="T120" i="32"/>
  <c r="U120" i="32" s="1"/>
  <c r="AA73" i="32"/>
  <c r="F73" i="32"/>
  <c r="G73" i="32" s="1"/>
  <c r="T73" i="32"/>
  <c r="U73" i="32" s="1"/>
  <c r="M25" i="32"/>
  <c r="N25" i="32" s="1"/>
  <c r="AT25" i="32"/>
  <c r="AU9" i="32"/>
  <c r="AT23" i="32"/>
  <c r="BA23" i="32"/>
  <c r="BB23" i="32" s="1"/>
  <c r="AL23" i="32"/>
  <c r="AM23" i="32" s="1"/>
  <c r="F25" i="32"/>
  <c r="G25" i="32" s="1"/>
  <c r="AT88" i="32"/>
  <c r="AE86" i="32"/>
  <c r="AF86" i="32" s="1"/>
  <c r="K22" i="32"/>
  <c r="AA22" i="32"/>
  <c r="AC36" i="32"/>
  <c r="AD36" i="32" s="1"/>
  <c r="M36" i="32"/>
  <c r="N36" i="32" s="1"/>
  <c r="AP36" i="32"/>
  <c r="AQ36" i="32" s="1"/>
  <c r="BA4" i="32"/>
  <c r="BB4" i="32" s="1"/>
  <c r="Z75" i="32"/>
  <c r="AN128" i="32"/>
  <c r="AO128" i="32" s="1"/>
  <c r="X142" i="32"/>
  <c r="Y142" i="32" s="1"/>
  <c r="H81" i="32"/>
  <c r="I81" i="32" s="1"/>
  <c r="H142" i="32"/>
  <c r="I142" i="32" s="1"/>
  <c r="J128" i="32"/>
  <c r="AY81" i="32"/>
  <c r="AZ81" i="32" s="1"/>
  <c r="V128" i="32"/>
  <c r="W128" i="32" s="1"/>
  <c r="F12" i="32"/>
  <c r="G12" i="32" s="1"/>
  <c r="AP120" i="32"/>
  <c r="AQ120" i="32" s="1"/>
  <c r="H25" i="32"/>
  <c r="I25" i="32" s="1"/>
  <c r="F104" i="32"/>
  <c r="G104" i="32" s="1"/>
  <c r="F86" i="32"/>
  <c r="G86" i="32" s="1"/>
  <c r="AT21" i="32"/>
  <c r="K81" i="32"/>
  <c r="L81" i="32" s="1"/>
  <c r="BC19" i="32"/>
  <c r="BF19" i="32" s="1"/>
  <c r="AT33" i="32"/>
  <c r="AY128" i="32"/>
  <c r="AZ128" i="32" s="1"/>
  <c r="AP48" i="32"/>
  <c r="AQ48" i="32" s="1"/>
  <c r="BA18" i="32"/>
  <c r="BB18" i="32" s="1"/>
  <c r="V16" i="32"/>
  <c r="W16" i="32" s="1"/>
  <c r="AC12" i="32"/>
  <c r="AD12" i="32" s="1"/>
  <c r="AE51" i="32"/>
  <c r="AF51" i="32" s="1"/>
  <c r="AU35" i="32"/>
  <c r="V99" i="32"/>
  <c r="W99" i="32" s="1"/>
  <c r="X51" i="32"/>
  <c r="Y51" i="32" s="1"/>
  <c r="J81" i="32"/>
  <c r="M81" i="32"/>
  <c r="N81" i="32" s="1"/>
  <c r="AW50" i="32"/>
  <c r="AX50" i="32" s="1"/>
  <c r="AL112" i="32"/>
  <c r="AM112" i="32" s="1"/>
  <c r="AA65" i="32"/>
  <c r="BA65" i="32"/>
  <c r="BB65" i="32" s="1"/>
  <c r="Z33" i="32"/>
  <c r="X128" i="32"/>
  <c r="Y128" i="32" s="1"/>
  <c r="K130" i="32"/>
  <c r="L130" i="32" s="1"/>
  <c r="AL98" i="32"/>
  <c r="AM98" i="32" s="1"/>
  <c r="T128" i="32"/>
  <c r="U128" i="32" s="1"/>
  <c r="AN48" i="32"/>
  <c r="AO48" i="32" s="1"/>
  <c r="J75" i="32"/>
  <c r="BA127" i="32"/>
  <c r="BB127" i="32" s="1"/>
  <c r="T15" i="32"/>
  <c r="U15" i="32" s="1"/>
  <c r="H14" i="32"/>
  <c r="I14" i="32" s="1"/>
  <c r="AN18" i="32"/>
  <c r="AO18" i="32" s="1"/>
  <c r="AA18" i="32"/>
  <c r="AP16" i="32"/>
  <c r="AQ16" i="32" s="1"/>
  <c r="Z29" i="32"/>
  <c r="AE29" i="32"/>
  <c r="AF29" i="32" s="1"/>
  <c r="AN79" i="32"/>
  <c r="AO79" i="32" s="1"/>
  <c r="X109" i="32"/>
  <c r="Y109" i="32" s="1"/>
  <c r="AP110" i="32"/>
  <c r="AQ110" i="32" s="1"/>
  <c r="AE12" i="32"/>
  <c r="AF12" i="32" s="1"/>
  <c r="AL43" i="32"/>
  <c r="AM43" i="32" s="1"/>
  <c r="AP42" i="32"/>
  <c r="AQ42" i="32" s="1"/>
  <c r="T42" i="32"/>
  <c r="U42" i="32" s="1"/>
  <c r="AN44" i="32"/>
  <c r="AO44" i="32" s="1"/>
  <c r="F59" i="32"/>
  <c r="G59" i="32" s="1"/>
  <c r="AT10" i="32"/>
  <c r="Z59" i="32"/>
  <c r="BA92" i="32"/>
  <c r="BB92" i="32" s="1"/>
  <c r="AY120" i="32"/>
  <c r="AZ120" i="32" s="1"/>
  <c r="X73" i="32"/>
  <c r="Y73" i="32" s="1"/>
  <c r="V73" i="32"/>
  <c r="W73" i="32" s="1"/>
  <c r="Z73" i="32"/>
  <c r="AR25" i="32"/>
  <c r="AS25" i="32" s="1"/>
  <c r="BA25" i="32"/>
  <c r="BB25" i="32" s="1"/>
  <c r="M54" i="32"/>
  <c r="N54" i="32" s="1"/>
  <c r="AA104" i="32"/>
  <c r="V23" i="32"/>
  <c r="W23" i="32" s="1"/>
  <c r="AT5" i="32"/>
  <c r="BA36" i="32"/>
  <c r="BB36" i="32" s="1"/>
  <c r="AA86" i="32"/>
  <c r="AB86" i="32" s="1"/>
  <c r="F22" i="32"/>
  <c r="G22" i="32" s="1"/>
  <c r="Z22" i="32"/>
  <c r="V22" i="32"/>
  <c r="W22" i="32" s="1"/>
  <c r="V36" i="32"/>
  <c r="W36" i="32" s="1"/>
  <c r="F36" i="32"/>
  <c r="G36" i="32" s="1"/>
  <c r="AN81" i="32"/>
  <c r="AO81" i="32" s="1"/>
  <c r="BA72" i="32"/>
  <c r="BB72" i="32" s="1"/>
  <c r="M128" i="32"/>
  <c r="N128" i="32" s="1"/>
  <c r="AU75" i="32"/>
  <c r="AV75" i="32" s="1"/>
  <c r="AW81" i="32"/>
  <c r="AX81" i="32" s="1"/>
  <c r="AY60" i="32"/>
  <c r="AZ60" i="32" s="1"/>
  <c r="AU145" i="32"/>
  <c r="AV145" i="32" s="1"/>
  <c r="V140" i="32"/>
  <c r="W140" i="32" s="1"/>
  <c r="AP140" i="32"/>
  <c r="AQ140" i="32" s="1"/>
  <c r="F141" i="32"/>
  <c r="G141" i="32" s="1"/>
  <c r="AC137" i="32"/>
  <c r="AD137" i="32" s="1"/>
  <c r="BA142" i="32"/>
  <c r="BB142" i="32" s="1"/>
  <c r="K142" i="32"/>
  <c r="L142" i="32" s="1"/>
  <c r="AE146" i="32"/>
  <c r="AF146" i="32" s="1"/>
  <c r="X141" i="32"/>
  <c r="Y141" i="32" s="1"/>
  <c r="AA140" i="32"/>
  <c r="AN141" i="32"/>
  <c r="AO141" i="32" s="1"/>
  <c r="AP132" i="32"/>
  <c r="AQ132" i="32" s="1"/>
  <c r="AN140" i="32"/>
  <c r="AO140" i="32" s="1"/>
  <c r="Z141" i="32"/>
  <c r="X139" i="32"/>
  <c r="Y139" i="32" s="1"/>
  <c r="AE142" i="32"/>
  <c r="AF142" i="32" s="1"/>
  <c r="AC131" i="32"/>
  <c r="AD131" i="32" s="1"/>
  <c r="AP130" i="32"/>
  <c r="AQ130" i="32" s="1"/>
  <c r="AN130" i="32"/>
  <c r="AO130" i="32" s="1"/>
  <c r="AW126" i="32"/>
  <c r="AX126" i="32" s="1"/>
  <c r="T127" i="32"/>
  <c r="U127" i="32" s="1"/>
  <c r="AL122" i="32"/>
  <c r="AM122" i="32" s="1"/>
  <c r="AE122" i="32"/>
  <c r="AF122" i="32" s="1"/>
  <c r="AR116" i="32"/>
  <c r="AS116" i="32" s="1"/>
  <c r="AR122" i="32"/>
  <c r="AS122" i="32" s="1"/>
  <c r="F122" i="32"/>
  <c r="G122" i="32" s="1"/>
  <c r="AL131" i="32"/>
  <c r="AM131" i="32" s="1"/>
  <c r="F131" i="32"/>
  <c r="G131" i="32" s="1"/>
  <c r="J130" i="32"/>
  <c r="AL127" i="32"/>
  <c r="AM127" i="32" s="1"/>
  <c r="F116" i="32"/>
  <c r="G116" i="32" s="1"/>
  <c r="X116" i="32"/>
  <c r="Y116" i="32" s="1"/>
  <c r="AL116" i="32"/>
  <c r="AM116" i="32" s="1"/>
  <c r="AR131" i="32"/>
  <c r="AS131" i="32" s="1"/>
  <c r="AT127" i="32"/>
  <c r="AP129" i="32"/>
  <c r="AQ129" i="32" s="1"/>
  <c r="AC116" i="32"/>
  <c r="AD116" i="32" s="1"/>
  <c r="M116" i="32"/>
  <c r="N116" i="32" s="1"/>
  <c r="AA116" i="32"/>
  <c r="AE116" i="32"/>
  <c r="AF116" i="32" s="1"/>
  <c r="AW131" i="32"/>
  <c r="AX131" i="32" s="1"/>
  <c r="Z131" i="32"/>
  <c r="AW129" i="32"/>
  <c r="AX129" i="32" s="1"/>
  <c r="J127" i="32"/>
  <c r="J116" i="32"/>
  <c r="Z116" i="32"/>
  <c r="V116" i="32"/>
  <c r="W116" i="32" s="1"/>
  <c r="H116" i="32"/>
  <c r="I116" i="32" s="1"/>
  <c r="H131" i="32"/>
  <c r="I131" i="32" s="1"/>
  <c r="AL129" i="32"/>
  <c r="AM129" i="32" s="1"/>
  <c r="M130" i="32"/>
  <c r="N130" i="32" s="1"/>
  <c r="X127" i="32"/>
  <c r="Y127" i="32" s="1"/>
  <c r="V127" i="32"/>
  <c r="W127" i="32" s="1"/>
  <c r="Z127" i="32"/>
  <c r="H122" i="32"/>
  <c r="I122" i="32" s="1"/>
  <c r="AU116" i="32"/>
  <c r="K116" i="32"/>
  <c r="L116" i="32" s="1"/>
  <c r="AP103" i="32"/>
  <c r="AQ103" i="32" s="1"/>
  <c r="T102" i="32"/>
  <c r="U102" i="32" s="1"/>
  <c r="AA102" i="32"/>
  <c r="AB102" i="32" s="1"/>
  <c r="H111" i="32"/>
  <c r="I111" i="32" s="1"/>
  <c r="Z111" i="32"/>
  <c r="AC103" i="32"/>
  <c r="AD103" i="32" s="1"/>
  <c r="V112" i="32"/>
  <c r="W112" i="32" s="1"/>
  <c r="AA111" i="32"/>
  <c r="AB111" i="32" s="1"/>
  <c r="F111" i="32"/>
  <c r="G111" i="32" s="1"/>
  <c r="BC113" i="32"/>
  <c r="BF113" i="32" s="1"/>
  <c r="J103" i="32"/>
  <c r="BA112" i="32"/>
  <c r="BB112" i="32" s="1"/>
  <c r="AN111" i="32"/>
  <c r="AO111" i="32" s="1"/>
  <c r="X103" i="32"/>
  <c r="Y103" i="32" s="1"/>
  <c r="AW109" i="32"/>
  <c r="AX109" i="32" s="1"/>
  <c r="AU99" i="32"/>
  <c r="AA99" i="32"/>
  <c r="AB99" i="32" s="1"/>
  <c r="AP98" i="32"/>
  <c r="AQ98" i="32" s="1"/>
  <c r="AA89" i="32"/>
  <c r="H92" i="32"/>
  <c r="I92" i="32" s="1"/>
  <c r="T85" i="32"/>
  <c r="U85" i="32" s="1"/>
  <c r="AN86" i="32"/>
  <c r="AO86" i="32" s="1"/>
  <c r="T86" i="32"/>
  <c r="U86" i="32" s="1"/>
  <c r="V84" i="32"/>
  <c r="W84" i="32" s="1"/>
  <c r="AT85" i="32"/>
  <c r="J99" i="32"/>
  <c r="Z98" i="32"/>
  <c r="F84" i="32"/>
  <c r="G84" i="32" s="1"/>
  <c r="AE99" i="32"/>
  <c r="AF99" i="32" s="1"/>
  <c r="BA98" i="32"/>
  <c r="BB98" i="32" s="1"/>
  <c r="BA84" i="32"/>
  <c r="BB84" i="32" s="1"/>
  <c r="F99" i="32"/>
  <c r="G99" i="32" s="1"/>
  <c r="K99" i="32"/>
  <c r="L99" i="32" s="1"/>
  <c r="O99" i="32" s="1"/>
  <c r="R99" i="32" s="1"/>
  <c r="AL84" i="32"/>
  <c r="AM84" i="32" s="1"/>
  <c r="M99" i="32"/>
  <c r="N99" i="32" s="1"/>
  <c r="AW98" i="32"/>
  <c r="AX98" i="32" s="1"/>
  <c r="AC86" i="32"/>
  <c r="AD86" i="32" s="1"/>
  <c r="AY84" i="32"/>
  <c r="AZ84" i="32" s="1"/>
  <c r="AN78" i="32"/>
  <c r="AO78" i="32" s="1"/>
  <c r="AU78" i="32"/>
  <c r="X78" i="32"/>
  <c r="Y78" i="32" s="1"/>
  <c r="BA73" i="32"/>
  <c r="BB73" i="32" s="1"/>
  <c r="F75" i="32"/>
  <c r="G75" i="32" s="1"/>
  <c r="Z78" i="32"/>
  <c r="J79" i="32"/>
  <c r="K78" i="32"/>
  <c r="F79" i="32"/>
  <c r="G79" i="32" s="1"/>
  <c r="F78" i="32"/>
  <c r="G78" i="32" s="1"/>
  <c r="T78" i="32"/>
  <c r="U78" i="32" s="1"/>
  <c r="T79" i="32"/>
  <c r="U79" i="32" s="1"/>
  <c r="AE81" i="32"/>
  <c r="AF81" i="32" s="1"/>
  <c r="AC65" i="32"/>
  <c r="AD65" i="32" s="1"/>
  <c r="T63" i="32"/>
  <c r="U63" i="32" s="1"/>
  <c r="H59" i="32"/>
  <c r="I59" i="32" s="1"/>
  <c r="T57" i="32"/>
  <c r="U57" i="32" s="1"/>
  <c r="J57" i="32"/>
  <c r="AC60" i="32"/>
  <c r="AD60" i="32" s="1"/>
  <c r="J60" i="32"/>
  <c r="T67" i="32"/>
  <c r="U67" i="32" s="1"/>
  <c r="V59" i="32"/>
  <c r="W59" i="32" s="1"/>
  <c r="AU59" i="32"/>
  <c r="AW56" i="32"/>
  <c r="AX56" i="32" s="1"/>
  <c r="BA59" i="32"/>
  <c r="BB59" i="32" s="1"/>
  <c r="AC59" i="32"/>
  <c r="AD59" i="32" s="1"/>
  <c r="AW59" i="32"/>
  <c r="AX59" i="32" s="1"/>
  <c r="M59" i="32"/>
  <c r="N59" i="32" s="1"/>
  <c r="T56" i="32"/>
  <c r="U56" i="32" s="1"/>
  <c r="K54" i="32"/>
  <c r="M60" i="32"/>
  <c r="N60" i="32" s="1"/>
  <c r="L20" i="32"/>
  <c r="AR71" i="32"/>
  <c r="AS71" i="32" s="1"/>
  <c r="M71" i="32"/>
  <c r="N71" i="32" s="1"/>
  <c r="F71" i="32"/>
  <c r="G71" i="32" s="1"/>
  <c r="AU71" i="32"/>
  <c r="AV71" i="32" s="1"/>
  <c r="V71" i="32"/>
  <c r="W71" i="32" s="1"/>
  <c r="K8" i="32"/>
  <c r="V8" i="32"/>
  <c r="W8" i="32" s="1"/>
  <c r="BA8" i="32"/>
  <c r="BB8" i="32" s="1"/>
  <c r="J8" i="32"/>
  <c r="X8" i="32"/>
  <c r="Y8" i="32" s="1"/>
  <c r="AA8" i="32"/>
  <c r="AB8" i="32" s="1"/>
  <c r="AY8" i="32"/>
  <c r="AZ8" i="32" s="1"/>
  <c r="AP8" i="32"/>
  <c r="AQ8" i="32" s="1"/>
  <c r="AW8" i="32"/>
  <c r="AX8" i="32" s="1"/>
  <c r="X55" i="32"/>
  <c r="Y55" i="32" s="1"/>
  <c r="AN55" i="32"/>
  <c r="AO55" i="32" s="1"/>
  <c r="T55" i="32"/>
  <c r="U55" i="32" s="1"/>
  <c r="AE55" i="32"/>
  <c r="AF55" i="32" s="1"/>
  <c r="M55" i="32"/>
  <c r="N55" i="32" s="1"/>
  <c r="AP55" i="32"/>
  <c r="AQ55" i="32" s="1"/>
  <c r="H6" i="32"/>
  <c r="I6" i="32" s="1"/>
  <c r="BA6" i="32"/>
  <c r="BB6" i="32" s="1"/>
  <c r="M6" i="32"/>
  <c r="N6" i="32" s="1"/>
  <c r="Z6" i="32"/>
  <c r="J133" i="32"/>
  <c r="AE133" i="32"/>
  <c r="AF133" i="32" s="1"/>
  <c r="AT133" i="32"/>
  <c r="F133" i="32"/>
  <c r="G133" i="32" s="1"/>
  <c r="M133" i="32"/>
  <c r="N133" i="32" s="1"/>
  <c r="AC133" i="32"/>
  <c r="AD133" i="32" s="1"/>
  <c r="K133" i="32"/>
  <c r="H133" i="32"/>
  <c r="I133" i="32" s="1"/>
  <c r="AN133" i="32"/>
  <c r="AO133" i="32" s="1"/>
  <c r="AA133" i="32"/>
  <c r="AB133" i="32" s="1"/>
  <c r="X133" i="32"/>
  <c r="Y133" i="32" s="1"/>
  <c r="AU133" i="32"/>
  <c r="AV133" i="32" s="1"/>
  <c r="V133" i="32"/>
  <c r="W133" i="32" s="1"/>
  <c r="AY133" i="32"/>
  <c r="AZ133" i="32" s="1"/>
  <c r="AP133" i="32"/>
  <c r="AQ133" i="32" s="1"/>
  <c r="BA133" i="32"/>
  <c r="BB133" i="32" s="1"/>
  <c r="AL133" i="32"/>
  <c r="AM133" i="32" s="1"/>
  <c r="Z133" i="32"/>
  <c r="AW133" i="32"/>
  <c r="AX133" i="32" s="1"/>
  <c r="AW67" i="32"/>
  <c r="AX67" i="32" s="1"/>
  <c r="Z67" i="32"/>
  <c r="M51" i="32"/>
  <c r="N51" i="32" s="1"/>
  <c r="R19" i="32"/>
  <c r="AT146" i="32"/>
  <c r="AN35" i="32"/>
  <c r="AO35" i="32" s="1"/>
  <c r="BA99" i="32"/>
  <c r="BB99" i="32" s="1"/>
  <c r="AP131" i="32"/>
  <c r="AQ131" i="32" s="1"/>
  <c r="AP51" i="32"/>
  <c r="AQ51" i="32" s="1"/>
  <c r="BA131" i="32"/>
  <c r="BB131" i="32" s="1"/>
  <c r="AE50" i="32"/>
  <c r="AF50" i="32" s="1"/>
  <c r="T99" i="32"/>
  <c r="U99" i="32" s="1"/>
  <c r="H129" i="32"/>
  <c r="I129" i="32" s="1"/>
  <c r="AU129" i="32"/>
  <c r="AC33" i="32"/>
  <c r="AD33" i="32" s="1"/>
  <c r="T33" i="32"/>
  <c r="U33" i="32" s="1"/>
  <c r="AW32" i="32"/>
  <c r="AX32" i="32" s="1"/>
  <c r="AE130" i="32"/>
  <c r="AF130" i="32" s="1"/>
  <c r="F130" i="32"/>
  <c r="G130" i="32" s="1"/>
  <c r="AA130" i="32"/>
  <c r="M98" i="32"/>
  <c r="N98" i="32" s="1"/>
  <c r="X48" i="32"/>
  <c r="Y48" i="32" s="1"/>
  <c r="AT48" i="32"/>
  <c r="AN66" i="32"/>
  <c r="AO66" i="32" s="1"/>
  <c r="BA145" i="32"/>
  <c r="BB145" i="32" s="1"/>
  <c r="V145" i="32"/>
  <c r="W145" i="32" s="1"/>
  <c r="H145" i="32"/>
  <c r="I145" i="32" s="1"/>
  <c r="M127" i="32"/>
  <c r="N127" i="32" s="1"/>
  <c r="AN127" i="32"/>
  <c r="AO127" i="32" s="1"/>
  <c r="K15" i="32"/>
  <c r="AN15" i="32"/>
  <c r="AO15" i="32" s="1"/>
  <c r="AA14" i="32"/>
  <c r="AR77" i="32"/>
  <c r="AS77" i="32" s="1"/>
  <c r="X18" i="32"/>
  <c r="Y18" i="32" s="1"/>
  <c r="F18" i="32"/>
  <c r="G18" i="32" s="1"/>
  <c r="H18" i="32"/>
  <c r="I18" i="32" s="1"/>
  <c r="AR16" i="32"/>
  <c r="AS16" i="32" s="1"/>
  <c r="AY16" i="32"/>
  <c r="AZ16" i="32" s="1"/>
  <c r="AW16" i="32"/>
  <c r="AX16" i="32" s="1"/>
  <c r="Z15" i="32"/>
  <c r="X77" i="32"/>
  <c r="Y77" i="32" s="1"/>
  <c r="AW78" i="32"/>
  <c r="AX78" i="32" s="1"/>
  <c r="BA78" i="32"/>
  <c r="BB78" i="32" s="1"/>
  <c r="AT141" i="32"/>
  <c r="AU141" i="32"/>
  <c r="AV141" i="32" s="1"/>
  <c r="AC29" i="32"/>
  <c r="AD29" i="32" s="1"/>
  <c r="J137" i="32"/>
  <c r="AC79" i="32"/>
  <c r="AD79" i="32" s="1"/>
  <c r="Z79" i="32"/>
  <c r="AE63" i="32"/>
  <c r="AF63" i="32" s="1"/>
  <c r="AW63" i="32"/>
  <c r="AX63" i="32" s="1"/>
  <c r="T110" i="32"/>
  <c r="U110" i="32" s="1"/>
  <c r="AN29" i="32"/>
  <c r="AO29" i="32" s="1"/>
  <c r="T139" i="32"/>
  <c r="U139" i="32" s="1"/>
  <c r="AU43" i="32"/>
  <c r="H42" i="32"/>
  <c r="I42" i="32" s="1"/>
  <c r="Z42" i="32"/>
  <c r="AC7" i="32"/>
  <c r="AD7" i="32" s="1"/>
  <c r="AE139" i="32"/>
  <c r="AF139" i="32" s="1"/>
  <c r="AU44" i="32"/>
  <c r="AW44" i="32"/>
  <c r="AX44" i="32" s="1"/>
  <c r="AE92" i="32"/>
  <c r="AF92" i="32" s="1"/>
  <c r="AC138" i="32"/>
  <c r="AD138" i="32" s="1"/>
  <c r="Z9" i="32"/>
  <c r="H55" i="32"/>
  <c r="I55" i="32" s="1"/>
  <c r="AE71" i="32"/>
  <c r="AF71" i="32" s="1"/>
  <c r="AL24" i="32"/>
  <c r="AM24" i="32" s="1"/>
  <c r="AN24" i="32"/>
  <c r="AO24" i="32" s="1"/>
  <c r="H24" i="32"/>
  <c r="I24" i="32" s="1"/>
  <c r="AC20" i="32"/>
  <c r="AD20" i="32" s="1"/>
  <c r="BA117" i="32"/>
  <c r="BB117" i="32" s="1"/>
  <c r="AC117" i="32"/>
  <c r="AD117" i="32" s="1"/>
  <c r="V117" i="32"/>
  <c r="W117" i="32" s="1"/>
  <c r="AE117" i="32"/>
  <c r="AF117" i="32" s="1"/>
  <c r="AA117" i="32"/>
  <c r="AB117" i="32" s="1"/>
  <c r="F117" i="32"/>
  <c r="G117" i="32" s="1"/>
  <c r="AN117" i="32"/>
  <c r="AO117" i="32" s="1"/>
  <c r="AY117" i="32"/>
  <c r="AZ117" i="32" s="1"/>
  <c r="AE21" i="32"/>
  <c r="AF21" i="32" s="1"/>
  <c r="AY21" i="32"/>
  <c r="AZ21" i="32" s="1"/>
  <c r="X21" i="32"/>
  <c r="Y21" i="32" s="1"/>
  <c r="BA21" i="32"/>
  <c r="BB21" i="32" s="1"/>
  <c r="H21" i="32"/>
  <c r="I21" i="32" s="1"/>
  <c r="AU21" i="32"/>
  <c r="AA21" i="32"/>
  <c r="AL146" i="32"/>
  <c r="AM146" i="32" s="1"/>
  <c r="K145" i="32"/>
  <c r="L145" i="32" s="1"/>
  <c r="AA145" i="32"/>
  <c r="AB145" i="32" s="1"/>
  <c r="AN63" i="32"/>
  <c r="AO63" i="32" s="1"/>
  <c r="BA63" i="32"/>
  <c r="BB63" i="32" s="1"/>
  <c r="BC47" i="32"/>
  <c r="BF47" i="32" s="1"/>
  <c r="AN139" i="32"/>
  <c r="AO139" i="32" s="1"/>
  <c r="BA106" i="32"/>
  <c r="BB106" i="32" s="1"/>
  <c r="AY106" i="32"/>
  <c r="AZ106" i="32" s="1"/>
  <c r="AW106" i="32"/>
  <c r="AX106" i="32" s="1"/>
  <c r="AA55" i="32"/>
  <c r="AN71" i="32"/>
  <c r="AO71" i="32" s="1"/>
  <c r="AT8" i="32"/>
  <c r="J120" i="32"/>
  <c r="X120" i="32"/>
  <c r="Y120" i="32" s="1"/>
  <c r="AU120" i="32"/>
  <c r="AV120" i="32" s="1"/>
  <c r="AE120" i="32"/>
  <c r="AF120" i="32" s="1"/>
  <c r="H120" i="32"/>
  <c r="I120" i="32" s="1"/>
  <c r="V120" i="32"/>
  <c r="W120" i="32" s="1"/>
  <c r="F120" i="32"/>
  <c r="G120" i="32" s="1"/>
  <c r="AR120" i="32"/>
  <c r="AS120" i="32" s="1"/>
  <c r="AT120" i="32"/>
  <c r="AN120" i="32"/>
  <c r="AO120" i="32" s="1"/>
  <c r="AL120" i="32"/>
  <c r="AM120" i="32" s="1"/>
  <c r="AC120" i="32"/>
  <c r="AD120" i="32" s="1"/>
  <c r="BA120" i="32"/>
  <c r="BB120" i="32" s="1"/>
  <c r="AA120" i="32"/>
  <c r="AB120" i="32" s="1"/>
  <c r="AG120" i="32" s="1"/>
  <c r="AJ120" i="32" s="1"/>
  <c r="AA20" i="32"/>
  <c r="AB20" i="32" s="1"/>
  <c r="M20" i="32"/>
  <c r="N20" i="32" s="1"/>
  <c r="BA20" i="32"/>
  <c r="BB20" i="32" s="1"/>
  <c r="AN20" i="32"/>
  <c r="AO20" i="32" s="1"/>
  <c r="AP20" i="32"/>
  <c r="AQ20" i="32" s="1"/>
  <c r="X20" i="32"/>
  <c r="Y20" i="32" s="1"/>
  <c r="AU20" i="32"/>
  <c r="AL20" i="32"/>
  <c r="AM20" i="32" s="1"/>
  <c r="V20" i="32"/>
  <c r="W20" i="32" s="1"/>
  <c r="AT20" i="32"/>
  <c r="H20" i="32"/>
  <c r="I20" i="32" s="1"/>
  <c r="AY20" i="32"/>
  <c r="AZ20" i="32" s="1"/>
  <c r="AR20" i="32"/>
  <c r="AS20" i="32" s="1"/>
  <c r="AE20" i="32"/>
  <c r="AF20" i="32" s="1"/>
  <c r="AW20" i="32"/>
  <c r="AX20" i="32" s="1"/>
  <c r="T20" i="32"/>
  <c r="U20" i="32" s="1"/>
  <c r="F20" i="32"/>
  <c r="G20" i="32" s="1"/>
  <c r="J20" i="32"/>
  <c r="AR133" i="32"/>
  <c r="AS133" i="32" s="1"/>
  <c r="AY67" i="32"/>
  <c r="AZ67" i="32" s="1"/>
  <c r="AA67" i="32"/>
  <c r="AC146" i="32"/>
  <c r="AD146" i="32" s="1"/>
  <c r="AU146" i="32"/>
  <c r="AV146" i="32" s="1"/>
  <c r="BA35" i="32"/>
  <c r="BB35" i="32" s="1"/>
  <c r="F114" i="32"/>
  <c r="G114" i="32" s="1"/>
  <c r="BA50" i="32"/>
  <c r="BB50" i="32" s="1"/>
  <c r="K129" i="32"/>
  <c r="Z129" i="32"/>
  <c r="AU33" i="32"/>
  <c r="AV33" i="32" s="1"/>
  <c r="T130" i="32"/>
  <c r="U130" i="32" s="1"/>
  <c r="V130" i="32"/>
  <c r="W130" i="32" s="1"/>
  <c r="AA129" i="32"/>
  <c r="AB129" i="32" s="1"/>
  <c r="AL48" i="32"/>
  <c r="AM48" i="32" s="1"/>
  <c r="M66" i="32"/>
  <c r="N66" i="32" s="1"/>
  <c r="Z145" i="32"/>
  <c r="T145" i="32"/>
  <c r="U145" i="32" s="1"/>
  <c r="AN145" i="32"/>
  <c r="AO145" i="32" s="1"/>
  <c r="AC15" i="32"/>
  <c r="AD15" i="32" s="1"/>
  <c r="AE77" i="32"/>
  <c r="AF77" i="32" s="1"/>
  <c r="AU77" i="32"/>
  <c r="AV77" i="32" s="1"/>
  <c r="AG128" i="32"/>
  <c r="AJ128" i="32" s="1"/>
  <c r="V18" i="32"/>
  <c r="W18" i="32" s="1"/>
  <c r="AE16" i="32"/>
  <c r="AF16" i="32" s="1"/>
  <c r="Z16" i="32"/>
  <c r="AT31" i="32"/>
  <c r="AU63" i="32"/>
  <c r="AV63" i="32" s="1"/>
  <c r="AY141" i="32"/>
  <c r="AZ141" i="32" s="1"/>
  <c r="AL79" i="32"/>
  <c r="AM79" i="32" s="1"/>
  <c r="AU13" i="32"/>
  <c r="Z63" i="32"/>
  <c r="M63" i="32"/>
  <c r="N63" i="32" s="1"/>
  <c r="BA43" i="32"/>
  <c r="BB43" i="32" s="1"/>
  <c r="AP43" i="32"/>
  <c r="AQ43" i="32" s="1"/>
  <c r="AT139" i="32"/>
  <c r="AR44" i="32"/>
  <c r="AS44" i="32" s="1"/>
  <c r="AG30" i="32"/>
  <c r="AJ30" i="32" s="1"/>
  <c r="AP10" i="32"/>
  <c r="AQ10" i="32" s="1"/>
  <c r="V92" i="32"/>
  <c r="W92" i="32" s="1"/>
  <c r="AU92" i="32"/>
  <c r="AV92" i="32" s="1"/>
  <c r="V139" i="32"/>
  <c r="W139" i="32" s="1"/>
  <c r="Z106" i="32"/>
  <c r="T106" i="32"/>
  <c r="U106" i="32" s="1"/>
  <c r="AT55" i="32"/>
  <c r="AT71" i="32"/>
  <c r="F8" i="32"/>
  <c r="G8" i="32" s="1"/>
  <c r="AE67" i="32"/>
  <c r="AF67" i="32" s="1"/>
  <c r="F67" i="32"/>
  <c r="G67" i="32" s="1"/>
  <c r="AL67" i="32"/>
  <c r="AM67" i="32" s="1"/>
  <c r="AT67" i="32"/>
  <c r="V67" i="32"/>
  <c r="W67" i="32" s="1"/>
  <c r="AN67" i="32"/>
  <c r="AO67" i="32" s="1"/>
  <c r="H67" i="32"/>
  <c r="I67" i="32" s="1"/>
  <c r="X67" i="32"/>
  <c r="Y67" i="32" s="1"/>
  <c r="AC67" i="32"/>
  <c r="AD67" i="32" s="1"/>
  <c r="AU67" i="32"/>
  <c r="AV67" i="32" s="1"/>
  <c r="J67" i="32"/>
  <c r="AR67" i="32"/>
  <c r="AS67" i="32" s="1"/>
  <c r="AP67" i="32"/>
  <c r="AQ67" i="32" s="1"/>
  <c r="K67" i="32"/>
  <c r="T146" i="32"/>
  <c r="U146" i="32" s="1"/>
  <c r="BA146" i="32"/>
  <c r="BB146" i="32" s="1"/>
  <c r="AA35" i="32"/>
  <c r="AB35" i="32" s="1"/>
  <c r="AN97" i="32"/>
  <c r="AO97" i="32" s="1"/>
  <c r="V129" i="32"/>
  <c r="W129" i="32" s="1"/>
  <c r="AY129" i="32"/>
  <c r="AZ129" i="32" s="1"/>
  <c r="AR130" i="32"/>
  <c r="AS130" i="32" s="1"/>
  <c r="F129" i="32"/>
  <c r="G129" i="32" s="1"/>
  <c r="AT66" i="32"/>
  <c r="AR145" i="32"/>
  <c r="AS145" i="32" s="1"/>
  <c r="AC145" i="32"/>
  <c r="AD145" i="32" s="1"/>
  <c r="AT145" i="32"/>
  <c r="AL15" i="32"/>
  <c r="AM15" i="32" s="1"/>
  <c r="F77" i="32"/>
  <c r="G77" i="32" s="1"/>
  <c r="BA77" i="32"/>
  <c r="BB77" i="32" s="1"/>
  <c r="AC63" i="32"/>
  <c r="AD63" i="32" s="1"/>
  <c r="AR79" i="32"/>
  <c r="AS79" i="32" s="1"/>
  <c r="AR63" i="32"/>
  <c r="AS63" i="32" s="1"/>
  <c r="K79" i="32"/>
  <c r="Z43" i="32"/>
  <c r="AW43" i="32"/>
  <c r="AX43" i="32" s="1"/>
  <c r="J89" i="32"/>
  <c r="F89" i="32"/>
  <c r="G89" i="32" s="1"/>
  <c r="Z139" i="32"/>
  <c r="AT58" i="32"/>
  <c r="AY44" i="32"/>
  <c r="AZ44" i="32" s="1"/>
  <c r="AC44" i="32"/>
  <c r="AD44" i="32" s="1"/>
  <c r="AE44" i="32"/>
  <c r="AF44" i="32" s="1"/>
  <c r="J139" i="32"/>
  <c r="AY138" i="32"/>
  <c r="AZ138" i="32" s="1"/>
  <c r="AN138" i="32"/>
  <c r="AO138" i="32" s="1"/>
  <c r="F106" i="32"/>
  <c r="G106" i="32" s="1"/>
  <c r="AA106" i="32"/>
  <c r="AB106" i="32" s="1"/>
  <c r="AY71" i="32"/>
  <c r="AZ71" i="32" s="1"/>
  <c r="Z55" i="32"/>
  <c r="AC8" i="32"/>
  <c r="AD8" i="32" s="1"/>
  <c r="BC40" i="32"/>
  <c r="BF40" i="32" s="1"/>
  <c r="V54" i="32"/>
  <c r="W54" i="32" s="1"/>
  <c r="AW147" i="32"/>
  <c r="AX147" i="32" s="1"/>
  <c r="V147" i="32"/>
  <c r="W147" i="32" s="1"/>
  <c r="Z147" i="32"/>
  <c r="T147" i="32"/>
  <c r="U147" i="32" s="1"/>
  <c r="BA147" i="32"/>
  <c r="BB147" i="32" s="1"/>
  <c r="J147" i="32"/>
  <c r="K147" i="32"/>
  <c r="X147" i="32"/>
  <c r="Y147" i="32" s="1"/>
  <c r="AC147" i="32"/>
  <c r="AD147" i="32" s="1"/>
  <c r="AU147" i="32"/>
  <c r="AV147" i="32" s="1"/>
  <c r="V146" i="32"/>
  <c r="W146" i="32" s="1"/>
  <c r="M67" i="32"/>
  <c r="N67" i="32" s="1"/>
  <c r="K146" i="32"/>
  <c r="AN146" i="32"/>
  <c r="AO146" i="32" s="1"/>
  <c r="AU114" i="32"/>
  <c r="AV114" i="32" s="1"/>
  <c r="Z97" i="32"/>
  <c r="BA64" i="32"/>
  <c r="BB64" i="32" s="1"/>
  <c r="BA33" i="32"/>
  <c r="BB33" i="32" s="1"/>
  <c r="AU130" i="32"/>
  <c r="AV130" i="32" s="1"/>
  <c r="AL130" i="32"/>
  <c r="AM130" i="32" s="1"/>
  <c r="AE33" i="32"/>
  <c r="AF33" i="32" s="1"/>
  <c r="M145" i="32"/>
  <c r="N145" i="32" s="1"/>
  <c r="AY145" i="32"/>
  <c r="AZ145" i="32" s="1"/>
  <c r="M77" i="32"/>
  <c r="N77" i="32" s="1"/>
  <c r="AL16" i="32"/>
  <c r="AM16" i="32" s="1"/>
  <c r="F16" i="32"/>
  <c r="G16" i="32" s="1"/>
  <c r="V78" i="32"/>
  <c r="W78" i="32" s="1"/>
  <c r="AE141" i="32"/>
  <c r="AF141" i="32" s="1"/>
  <c r="H79" i="32"/>
  <c r="I79" i="32" s="1"/>
  <c r="AT63" i="32"/>
  <c r="AP18" i="32"/>
  <c r="AQ18" i="32" s="1"/>
  <c r="V63" i="32"/>
  <c r="W63" i="32" s="1"/>
  <c r="AY63" i="32"/>
  <c r="AZ63" i="32" s="1"/>
  <c r="H89" i="32"/>
  <c r="I89" i="32" s="1"/>
  <c r="J44" i="32"/>
  <c r="K44" i="32"/>
  <c r="K10" i="32"/>
  <c r="L10" i="32" s="1"/>
  <c r="M92" i="32"/>
  <c r="N92" i="32" s="1"/>
  <c r="AA138" i="32"/>
  <c r="AB138" i="32" s="1"/>
  <c r="AW138" i="32"/>
  <c r="AX138" i="32" s="1"/>
  <c r="M106" i="32"/>
  <c r="N106" i="32" s="1"/>
  <c r="V106" i="32"/>
  <c r="W106" i="32" s="1"/>
  <c r="V9" i="32"/>
  <c r="W9" i="32" s="1"/>
  <c r="AW9" i="32"/>
  <c r="AX9" i="32" s="1"/>
  <c r="X71" i="32"/>
  <c r="Y71" i="32" s="1"/>
  <c r="AY55" i="32"/>
  <c r="AZ55" i="32" s="1"/>
  <c r="T8" i="32"/>
  <c r="U8" i="32" s="1"/>
  <c r="T133" i="32"/>
  <c r="U133" i="32" s="1"/>
  <c r="AE46" i="32"/>
  <c r="AF46" i="32" s="1"/>
  <c r="AN46" i="32"/>
  <c r="AO46" i="32" s="1"/>
  <c r="AY46" i="32"/>
  <c r="AZ46" i="32" s="1"/>
  <c r="M46" i="32"/>
  <c r="N46" i="32" s="1"/>
  <c r="AG38" i="32"/>
  <c r="AJ38" i="32" s="1"/>
  <c r="V57" i="32"/>
  <c r="W57" i="32" s="1"/>
  <c r="Z57" i="32"/>
  <c r="AT57" i="32"/>
  <c r="AC57" i="32"/>
  <c r="AD57" i="32" s="1"/>
  <c r="M57" i="32"/>
  <c r="N57" i="32" s="1"/>
  <c r="AN57" i="32"/>
  <c r="AO57" i="32" s="1"/>
  <c r="X57" i="32"/>
  <c r="Y57" i="32" s="1"/>
  <c r="F57" i="32"/>
  <c r="G57" i="32" s="1"/>
  <c r="AR59" i="32"/>
  <c r="AS59" i="32" s="1"/>
  <c r="AT73" i="32"/>
  <c r="H41" i="32"/>
  <c r="I41" i="32" s="1"/>
  <c r="AN23" i="32"/>
  <c r="AO23" i="32" s="1"/>
  <c r="AN102" i="32"/>
  <c r="AO102" i="32" s="1"/>
  <c r="AY56" i="32"/>
  <c r="AZ56" i="32" s="1"/>
  <c r="H23" i="32"/>
  <c r="I23" i="32" s="1"/>
  <c r="AN56" i="32"/>
  <c r="AO56" i="32" s="1"/>
  <c r="Z56" i="32"/>
  <c r="AR23" i="32"/>
  <c r="AS23" i="32" s="1"/>
  <c r="V104" i="32"/>
  <c r="W104" i="32" s="1"/>
  <c r="AE104" i="32"/>
  <c r="AF104" i="32" s="1"/>
  <c r="BA88" i="32"/>
  <c r="BB88" i="32" s="1"/>
  <c r="X132" i="32"/>
  <c r="Y132" i="32" s="1"/>
  <c r="AC37" i="32"/>
  <c r="AD37" i="32" s="1"/>
  <c r="AA100" i="32"/>
  <c r="M52" i="32"/>
  <c r="N52" i="32" s="1"/>
  <c r="AP86" i="32"/>
  <c r="AQ86" i="32" s="1"/>
  <c r="AR86" i="32"/>
  <c r="AS86" i="32" s="1"/>
  <c r="Z86" i="32"/>
  <c r="V100" i="32"/>
  <c r="W100" i="32" s="1"/>
  <c r="M84" i="32"/>
  <c r="N84" i="32" s="1"/>
  <c r="T52" i="32"/>
  <c r="U52" i="32" s="1"/>
  <c r="T38" i="32"/>
  <c r="U38" i="32" s="1"/>
  <c r="X38" i="32"/>
  <c r="Y38" i="32" s="1"/>
  <c r="AE5" i="32"/>
  <c r="AF5" i="32" s="1"/>
  <c r="AY116" i="32"/>
  <c r="AZ116" i="32" s="1"/>
  <c r="T84" i="32"/>
  <c r="U84" i="32" s="1"/>
  <c r="V81" i="32"/>
  <c r="W81" i="32" s="1"/>
  <c r="H75" i="32"/>
  <c r="I75" i="32" s="1"/>
  <c r="V72" i="32"/>
  <c r="W72" i="32" s="1"/>
  <c r="X85" i="32"/>
  <c r="Y85" i="32" s="1"/>
  <c r="AU81" i="32"/>
  <c r="AV81" i="32" s="1"/>
  <c r="X28" i="32"/>
  <c r="Y28" i="32" s="1"/>
  <c r="K122" i="32"/>
  <c r="AN72" i="32"/>
  <c r="AO72" i="32" s="1"/>
  <c r="T116" i="32"/>
  <c r="U116" i="32" s="1"/>
  <c r="M38" i="32"/>
  <c r="N38" i="32" s="1"/>
  <c r="V122" i="32"/>
  <c r="W122" i="32" s="1"/>
  <c r="AE72" i="32"/>
  <c r="AF72" i="32" s="1"/>
  <c r="AA81" i="32"/>
  <c r="AW122" i="32"/>
  <c r="AX122" i="32" s="1"/>
  <c r="AW116" i="32"/>
  <c r="AX116" i="32" s="1"/>
  <c r="AR80" i="32"/>
  <c r="AS80" i="32" s="1"/>
  <c r="AT102" i="32"/>
  <c r="AC56" i="32"/>
  <c r="AD56" i="32" s="1"/>
  <c r="AA56" i="32"/>
  <c r="AE56" i="32"/>
  <c r="AF56" i="32" s="1"/>
  <c r="AC104" i="32"/>
  <c r="AD104" i="32" s="1"/>
  <c r="AL104" i="32"/>
  <c r="AM104" i="32" s="1"/>
  <c r="M102" i="32"/>
  <c r="N102" i="32" s="1"/>
  <c r="T100" i="32"/>
  <c r="U100" i="32" s="1"/>
  <c r="X86" i="32"/>
  <c r="Y86" i="32" s="1"/>
  <c r="AW86" i="32"/>
  <c r="AX86" i="32" s="1"/>
  <c r="H86" i="32"/>
  <c r="I86" i="32" s="1"/>
  <c r="AU100" i="32"/>
  <c r="AV100" i="32" s="1"/>
  <c r="K52" i="32"/>
  <c r="L52" i="32" s="1"/>
  <c r="O52" i="32" s="1"/>
  <c r="AL5" i="32"/>
  <c r="AM5" i="32" s="1"/>
  <c r="AW84" i="32"/>
  <c r="AX84" i="32" s="1"/>
  <c r="AY23" i="32"/>
  <c r="AZ23" i="32" s="1"/>
  <c r="AY17" i="32"/>
  <c r="AZ17" i="32" s="1"/>
  <c r="AT17" i="32"/>
  <c r="AA17" i="32"/>
  <c r="AB17" i="32" s="1"/>
  <c r="AG17" i="32" s="1"/>
  <c r="AJ17" i="32" s="1"/>
  <c r="H17" i="32"/>
  <c r="I17" i="32" s="1"/>
  <c r="K17" i="32"/>
  <c r="L17" i="32" s="1"/>
  <c r="AN108" i="32"/>
  <c r="AO108" i="32" s="1"/>
  <c r="AR108" i="32"/>
  <c r="AS108" i="32" s="1"/>
  <c r="J108" i="32"/>
  <c r="AA108" i="32"/>
  <c r="AB108" i="32" s="1"/>
  <c r="AC108" i="32"/>
  <c r="AD108" i="32" s="1"/>
  <c r="F108" i="32"/>
  <c r="G108" i="32" s="1"/>
  <c r="BA11" i="32"/>
  <c r="BB11" i="32" s="1"/>
  <c r="AN11" i="32"/>
  <c r="AO11" i="32" s="1"/>
  <c r="AT11" i="32"/>
  <c r="M11" i="32"/>
  <c r="N11" i="32" s="1"/>
  <c r="H11" i="32"/>
  <c r="I11" i="32" s="1"/>
  <c r="AA72" i="32"/>
  <c r="AB72" i="32" s="1"/>
  <c r="AT72" i="32"/>
  <c r="AY72" i="32"/>
  <c r="AZ72" i="32" s="1"/>
  <c r="AL72" i="32"/>
  <c r="AM72" i="32" s="1"/>
  <c r="K72" i="32"/>
  <c r="L72" i="32" s="1"/>
  <c r="X72" i="32"/>
  <c r="Y72" i="32" s="1"/>
  <c r="AU72" i="32"/>
  <c r="AV72" i="32" s="1"/>
  <c r="Z72" i="32"/>
  <c r="H72" i="32"/>
  <c r="I72" i="32" s="1"/>
  <c r="F72" i="32"/>
  <c r="G72" i="32" s="1"/>
  <c r="AA85" i="32"/>
  <c r="AB85" i="32" s="1"/>
  <c r="Z85" i="32"/>
  <c r="AN85" i="32"/>
  <c r="AO85" i="32" s="1"/>
  <c r="M85" i="32"/>
  <c r="N85" i="32" s="1"/>
  <c r="F85" i="32"/>
  <c r="G85" i="32" s="1"/>
  <c r="AW85" i="32"/>
  <c r="AX85" i="32" s="1"/>
  <c r="AE85" i="32"/>
  <c r="AF85" i="32" s="1"/>
  <c r="H85" i="32"/>
  <c r="I85" i="32" s="1"/>
  <c r="AU85" i="32"/>
  <c r="AV85" i="32" s="1"/>
  <c r="AP28" i="32"/>
  <c r="AQ28" i="32" s="1"/>
  <c r="AL25" i="32"/>
  <c r="AM25" i="32" s="1"/>
  <c r="M72" i="32"/>
  <c r="N72" i="32" s="1"/>
  <c r="AP95" i="32"/>
  <c r="AQ95" i="32" s="1"/>
  <c r="AC95" i="32"/>
  <c r="AD95" i="32" s="1"/>
  <c r="AL108" i="32"/>
  <c r="AM108" i="32" s="1"/>
  <c r="K85" i="32"/>
  <c r="L85" i="32" s="1"/>
  <c r="O85" i="32" s="1"/>
  <c r="R85" i="32" s="1"/>
  <c r="T122" i="32"/>
  <c r="U122" i="32" s="1"/>
  <c r="AU95" i="32"/>
  <c r="AV95" i="32" s="1"/>
  <c r="AT56" i="32"/>
  <c r="AT86" i="32"/>
  <c r="AR5" i="32"/>
  <c r="AS5" i="32" s="1"/>
  <c r="AP84" i="32"/>
  <c r="AQ84" i="32" s="1"/>
  <c r="M80" i="32"/>
  <c r="N80" i="32" s="1"/>
  <c r="V80" i="32"/>
  <c r="W80" i="32" s="1"/>
  <c r="Z28" i="32"/>
  <c r="AT108" i="32"/>
  <c r="AL123" i="32"/>
  <c r="AM123" i="32" s="1"/>
  <c r="AC123" i="32"/>
  <c r="AD123" i="32" s="1"/>
  <c r="AN123" i="32"/>
  <c r="AO123" i="32" s="1"/>
  <c r="AP72" i="32"/>
  <c r="AQ72" i="32" s="1"/>
  <c r="BA85" i="32"/>
  <c r="BB85" i="32" s="1"/>
  <c r="H108" i="32"/>
  <c r="I108" i="32" s="1"/>
  <c r="AA75" i="32"/>
  <c r="AB75" i="32" s="1"/>
  <c r="K75" i="32"/>
  <c r="BA75" i="32"/>
  <c r="BB75" i="32" s="1"/>
  <c r="Z121" i="32"/>
  <c r="AR121" i="32"/>
  <c r="AS121" i="32" s="1"/>
  <c r="AT116" i="32"/>
  <c r="AN116" i="32"/>
  <c r="AO116" i="32" s="1"/>
  <c r="AT75" i="32"/>
  <c r="AP122" i="32"/>
  <c r="AQ122" i="32" s="1"/>
  <c r="AC11" i="32"/>
  <c r="AD11" i="32" s="1"/>
  <c r="AL56" i="32"/>
  <c r="AM56" i="32" s="1"/>
  <c r="AW104" i="32"/>
  <c r="AX104" i="32" s="1"/>
  <c r="M104" i="32"/>
  <c r="N104" i="32" s="1"/>
  <c r="AN84" i="32"/>
  <c r="AO84" i="32" s="1"/>
  <c r="AU84" i="32"/>
  <c r="AV84" i="32" s="1"/>
  <c r="BA28" i="32"/>
  <c r="BB28" i="32" s="1"/>
  <c r="T28" i="32"/>
  <c r="U28" i="32" s="1"/>
  <c r="AT28" i="32"/>
  <c r="AW28" i="32"/>
  <c r="AX28" i="32" s="1"/>
  <c r="H28" i="32"/>
  <c r="I28" i="32" s="1"/>
  <c r="AA28" i="32"/>
  <c r="AB28" i="32" s="1"/>
  <c r="F28" i="32"/>
  <c r="G28" i="32" s="1"/>
  <c r="T25" i="32"/>
  <c r="U25" i="32" s="1"/>
  <c r="AA25" i="32"/>
  <c r="AB25" i="32" s="1"/>
  <c r="K25" i="32"/>
  <c r="L25" i="32" s="1"/>
  <c r="V25" i="32"/>
  <c r="W25" i="32" s="1"/>
  <c r="AA95" i="32"/>
  <c r="AB95" i="32" s="1"/>
  <c r="K95" i="32"/>
  <c r="X95" i="32"/>
  <c r="Y95" i="32" s="1"/>
  <c r="T108" i="32"/>
  <c r="U108" i="32" s="1"/>
  <c r="AR85" i="32"/>
  <c r="AS85" i="32" s="1"/>
  <c r="BA17" i="32"/>
  <c r="BB17" i="32" s="1"/>
  <c r="AL28" i="32"/>
  <c r="AM28" i="32" s="1"/>
  <c r="AU11" i="32"/>
  <c r="AE75" i="32"/>
  <c r="AF75" i="32" s="1"/>
  <c r="AY121" i="32"/>
  <c r="AZ121" i="32" s="1"/>
  <c r="BA81" i="32"/>
  <c r="BB81" i="32" s="1"/>
  <c r="X123" i="32"/>
  <c r="Y123" i="32" s="1"/>
  <c r="X121" i="32"/>
  <c r="Y121" i="32" s="1"/>
  <c r="AR56" i="32"/>
  <c r="AS56" i="32" s="1"/>
  <c r="J56" i="32"/>
  <c r="O87" i="32"/>
  <c r="R87" i="32" s="1"/>
  <c r="AP102" i="32"/>
  <c r="AQ102" i="32" s="1"/>
  <c r="Z23" i="32"/>
  <c r="AE23" i="32"/>
  <c r="AF23" i="32" s="1"/>
  <c r="AW23" i="32"/>
  <c r="AX23" i="32" s="1"/>
  <c r="AN104" i="32"/>
  <c r="AO104" i="32" s="1"/>
  <c r="AU86" i="32"/>
  <c r="V86" i="32"/>
  <c r="W86" i="32" s="1"/>
  <c r="M86" i="32"/>
  <c r="N86" i="32" s="1"/>
  <c r="AC84" i="32"/>
  <c r="AD84" i="32" s="1"/>
  <c r="AT84" i="32"/>
  <c r="X84" i="32"/>
  <c r="Y84" i="32" s="1"/>
  <c r="J95" i="32"/>
  <c r="AR75" i="32"/>
  <c r="AS75" i="32" s="1"/>
  <c r="T81" i="32"/>
  <c r="U81" i="32" s="1"/>
  <c r="AN75" i="32"/>
  <c r="AO75" i="32" s="1"/>
  <c r="V85" i="32"/>
  <c r="W85" i="32" s="1"/>
  <c r="Z81" i="32"/>
  <c r="Z122" i="32"/>
  <c r="X17" i="32"/>
  <c r="Y17" i="32" s="1"/>
  <c r="K28" i="32"/>
  <c r="L28" i="32" s="1"/>
  <c r="V11" i="32"/>
  <c r="W11" i="32" s="1"/>
  <c r="M75" i="32"/>
  <c r="N75" i="32" s="1"/>
  <c r="AP38" i="32"/>
  <c r="AQ38" i="32" s="1"/>
  <c r="AY108" i="32"/>
  <c r="AZ108" i="32" s="1"/>
  <c r="AY85" i="32"/>
  <c r="AZ85" i="32" s="1"/>
  <c r="L131" i="32"/>
  <c r="AV61" i="32"/>
  <c r="AB64" i="32"/>
  <c r="AV4" i="32"/>
  <c r="BC4" i="32" s="1"/>
  <c r="AV91" i="32"/>
  <c r="L8" i="32"/>
  <c r="L33" i="32"/>
  <c r="O33" i="32" s="1"/>
  <c r="J96" i="32"/>
  <c r="AR96" i="32"/>
  <c r="AS96" i="32" s="1"/>
  <c r="V96" i="32"/>
  <c r="W96" i="32" s="1"/>
  <c r="AT96" i="32"/>
  <c r="AV98" i="32"/>
  <c r="L82" i="32"/>
  <c r="O82" i="32" s="1"/>
  <c r="AB82" i="32"/>
  <c r="AG82" i="32" s="1"/>
  <c r="AV17" i="32"/>
  <c r="AB48" i="32"/>
  <c r="AC32" i="32"/>
  <c r="AD32" i="32" s="1"/>
  <c r="K32" i="32"/>
  <c r="AU32" i="32"/>
  <c r="J32" i="32"/>
  <c r="Z32" i="32"/>
  <c r="AA32" i="32"/>
  <c r="T32" i="32"/>
  <c r="U32" i="32" s="1"/>
  <c r="L45" i="32"/>
  <c r="O45" i="32" s="1"/>
  <c r="AP66" i="32"/>
  <c r="AQ66" i="32" s="1"/>
  <c r="Z66" i="32"/>
  <c r="AR66" i="32"/>
  <c r="AS66" i="32" s="1"/>
  <c r="L15" i="32"/>
  <c r="AB15" i="32"/>
  <c r="L18" i="32"/>
  <c r="AV49" i="32"/>
  <c r="AB80" i="32"/>
  <c r="AG80" i="32" s="1"/>
  <c r="AV80" i="32"/>
  <c r="BC80" i="32" s="1"/>
  <c r="L16" i="32"/>
  <c r="AV31" i="32"/>
  <c r="AB140" i="32"/>
  <c r="AG140" i="32" s="1"/>
  <c r="AB94" i="32"/>
  <c r="AG94" i="32" s="1"/>
  <c r="AY61" i="32"/>
  <c r="AZ61" i="32" s="1"/>
  <c r="AV93" i="32"/>
  <c r="BC93" i="32" s="1"/>
  <c r="AC110" i="32"/>
  <c r="AD110" i="32" s="1"/>
  <c r="AU110" i="32"/>
  <c r="M110" i="32"/>
  <c r="N110" i="32" s="1"/>
  <c r="AA110" i="32"/>
  <c r="AN110" i="32"/>
  <c r="AO110" i="32" s="1"/>
  <c r="Z110" i="32"/>
  <c r="K137" i="32"/>
  <c r="AV45" i="32"/>
  <c r="BC45" i="32" s="1"/>
  <c r="AV12" i="32"/>
  <c r="AY107" i="32"/>
  <c r="AZ107" i="32" s="1"/>
  <c r="BA58" i="32"/>
  <c r="BB58" i="32" s="1"/>
  <c r="J58" i="32"/>
  <c r="AW58" i="32"/>
  <c r="AX58" i="32" s="1"/>
  <c r="AN58" i="32"/>
  <c r="AO58" i="32" s="1"/>
  <c r="AA58" i="32"/>
  <c r="L26" i="32"/>
  <c r="O26" i="32" s="1"/>
  <c r="AE58" i="32"/>
  <c r="AF58" i="32" s="1"/>
  <c r="AV10" i="32"/>
  <c r="AV121" i="32"/>
  <c r="L44" i="32"/>
  <c r="AT107" i="32"/>
  <c r="T107" i="32"/>
  <c r="U107" i="32" s="1"/>
  <c r="AL107" i="32"/>
  <c r="AM107" i="32" s="1"/>
  <c r="AV105" i="32"/>
  <c r="BC105" i="32" s="1"/>
  <c r="M89" i="32"/>
  <c r="N89" i="32" s="1"/>
  <c r="L57" i="32"/>
  <c r="O57" i="32" s="1"/>
  <c r="AB73" i="32"/>
  <c r="AG73" i="32" s="1"/>
  <c r="AB136" i="32"/>
  <c r="AG136" i="32" s="1"/>
  <c r="AT24" i="32"/>
  <c r="BA119" i="32"/>
  <c r="BB119" i="32" s="1"/>
  <c r="V119" i="32"/>
  <c r="W119" i="32" s="1"/>
  <c r="M119" i="32"/>
  <c r="N119" i="32" s="1"/>
  <c r="AN119" i="32"/>
  <c r="AO119" i="32" s="1"/>
  <c r="AC119" i="32"/>
  <c r="AD119" i="32" s="1"/>
  <c r="J119" i="32"/>
  <c r="AW119" i="32"/>
  <c r="AX119" i="32" s="1"/>
  <c r="T119" i="32"/>
  <c r="U119" i="32" s="1"/>
  <c r="AU119" i="32"/>
  <c r="AA119" i="32"/>
  <c r="H119" i="32"/>
  <c r="I119" i="32" s="1"/>
  <c r="AT41" i="32"/>
  <c r="AE41" i="32"/>
  <c r="AF41" i="32" s="1"/>
  <c r="AP41" i="32"/>
  <c r="AQ41" i="32" s="1"/>
  <c r="AA41" i="32"/>
  <c r="AE24" i="32"/>
  <c r="AF24" i="32" s="1"/>
  <c r="Z54" i="32"/>
  <c r="J54" i="32"/>
  <c r="BA54" i="32"/>
  <c r="BB54" i="32" s="1"/>
  <c r="AE54" i="32"/>
  <c r="AF54" i="32" s="1"/>
  <c r="AU54" i="32"/>
  <c r="H54" i="32"/>
  <c r="I54" i="32" s="1"/>
  <c r="AT54" i="32"/>
  <c r="AN54" i="32"/>
  <c r="AO54" i="32" s="1"/>
  <c r="AY10" i="32"/>
  <c r="AZ10" i="32" s="1"/>
  <c r="BA24" i="32"/>
  <c r="BB24" i="32" s="1"/>
  <c r="L76" i="32"/>
  <c r="O76" i="32" s="1"/>
  <c r="AW24" i="32"/>
  <c r="AX24" i="32" s="1"/>
  <c r="AR24" i="32"/>
  <c r="AS24" i="32" s="1"/>
  <c r="AP58" i="32"/>
  <c r="AQ58" i="32" s="1"/>
  <c r="L23" i="32"/>
  <c r="O23" i="32" s="1"/>
  <c r="AB105" i="32"/>
  <c r="AG105" i="32" s="1"/>
  <c r="X24" i="32"/>
  <c r="Y24" i="32" s="1"/>
  <c r="V102" i="32"/>
  <c r="W102" i="32" s="1"/>
  <c r="AC54" i="32"/>
  <c r="AD54" i="32" s="1"/>
  <c r="L38" i="32"/>
  <c r="O38" i="32" s="1"/>
  <c r="AA101" i="32"/>
  <c r="AL37" i="32"/>
  <c r="AM37" i="32" s="1"/>
  <c r="F37" i="32"/>
  <c r="G37" i="32" s="1"/>
  <c r="AV116" i="32"/>
  <c r="AB4" i="32"/>
  <c r="X37" i="32"/>
  <c r="Y37" i="32" s="1"/>
  <c r="L134" i="32"/>
  <c r="O134" i="32" s="1"/>
  <c r="AV70" i="32"/>
  <c r="BC70" i="32" s="1"/>
  <c r="AT37" i="32"/>
  <c r="AT119" i="32"/>
  <c r="AE84" i="32"/>
  <c r="AF84" i="32" s="1"/>
  <c r="AW37" i="32"/>
  <c r="AX37" i="32" s="1"/>
  <c r="K86" i="32"/>
  <c r="AV111" i="32"/>
  <c r="AB14" i="32"/>
  <c r="AB18" i="32"/>
  <c r="Z14" i="32"/>
  <c r="K14" i="32"/>
  <c r="BA14" i="32"/>
  <c r="BB14" i="32" s="1"/>
  <c r="AL14" i="32"/>
  <c r="AM14" i="32" s="1"/>
  <c r="J14" i="32"/>
  <c r="T14" i="32"/>
  <c r="U14" i="32" s="1"/>
  <c r="AU14" i="32"/>
  <c r="L108" i="32"/>
  <c r="O108" i="32" s="1"/>
  <c r="AB60" i="32"/>
  <c r="AV78" i="32"/>
  <c r="AR61" i="32"/>
  <c r="AS61" i="32" s="1"/>
  <c r="AC61" i="32"/>
  <c r="AD61" i="32" s="1"/>
  <c r="BA61" i="32"/>
  <c r="BB61" i="32" s="1"/>
  <c r="AL61" i="32"/>
  <c r="AM61" i="32" s="1"/>
  <c r="Z61" i="32"/>
  <c r="K61" i="32"/>
  <c r="AW61" i="32"/>
  <c r="AX61" i="32" s="1"/>
  <c r="V61" i="32"/>
  <c r="W61" i="32" s="1"/>
  <c r="J61" i="32"/>
  <c r="H61" i="32"/>
  <c r="I61" i="32" s="1"/>
  <c r="AV13" i="32"/>
  <c r="AB143" i="32"/>
  <c r="AG143" i="32"/>
  <c r="AJ143" i="32" s="1"/>
  <c r="L93" i="32"/>
  <c r="O93" i="32" s="1"/>
  <c r="AG47" i="32"/>
  <c r="AJ47" i="32" s="1"/>
  <c r="L110" i="32"/>
  <c r="L46" i="32"/>
  <c r="O46" i="32" s="1"/>
  <c r="AV28" i="32"/>
  <c r="AC91" i="32"/>
  <c r="AD91" i="32" s="1"/>
  <c r="AL91" i="32"/>
  <c r="AM91" i="32" s="1"/>
  <c r="Z91" i="32"/>
  <c r="J91" i="32"/>
  <c r="AY91" i="32"/>
  <c r="AZ91" i="32" s="1"/>
  <c r="H91" i="32"/>
  <c r="I91" i="32" s="1"/>
  <c r="AT91" i="32"/>
  <c r="T91" i="32"/>
  <c r="U91" i="32" s="1"/>
  <c r="F91" i="32"/>
  <c r="G91" i="32" s="1"/>
  <c r="AR91" i="32"/>
  <c r="AS91" i="32" s="1"/>
  <c r="BA91" i="32"/>
  <c r="BB91" i="32" s="1"/>
  <c r="AP91" i="32"/>
  <c r="AQ91" i="32" s="1"/>
  <c r="AA91" i="32"/>
  <c r="AB11" i="32"/>
  <c r="AU137" i="32"/>
  <c r="T137" i="32"/>
  <c r="U137" i="32" s="1"/>
  <c r="AT137" i="32"/>
  <c r="AL137" i="32"/>
  <c r="AM137" i="32" s="1"/>
  <c r="AA137" i="32"/>
  <c r="H137" i="32"/>
  <c r="I137" i="32" s="1"/>
  <c r="BA137" i="32"/>
  <c r="BB137" i="32" s="1"/>
  <c r="Z137" i="32"/>
  <c r="AR137" i="32"/>
  <c r="AS137" i="32" s="1"/>
  <c r="F137" i="32"/>
  <c r="G137" i="32" s="1"/>
  <c r="AY137" i="32"/>
  <c r="AZ137" i="32" s="1"/>
  <c r="AN137" i="32"/>
  <c r="AO137" i="32" s="1"/>
  <c r="AE137" i="32"/>
  <c r="AF137" i="32" s="1"/>
  <c r="M137" i="32"/>
  <c r="N137" i="32" s="1"/>
  <c r="V137" i="32"/>
  <c r="W137" i="32" s="1"/>
  <c r="AB76" i="32"/>
  <c r="AG76" i="32" s="1"/>
  <c r="AV60" i="32"/>
  <c r="AV43" i="32"/>
  <c r="AB89" i="32"/>
  <c r="AV44" i="32"/>
  <c r="AB10" i="32"/>
  <c r="AU107" i="32"/>
  <c r="AR107" i="32"/>
  <c r="AS107" i="32" s="1"/>
  <c r="AB26" i="32"/>
  <c r="AG26" i="32" s="1"/>
  <c r="AB124" i="32"/>
  <c r="AG124" i="32" s="1"/>
  <c r="AV59" i="32"/>
  <c r="AB92" i="32"/>
  <c r="Z58" i="32"/>
  <c r="AB40" i="32"/>
  <c r="AG40" i="32" s="1"/>
  <c r="Z135" i="32"/>
  <c r="J135" i="32"/>
  <c r="BA135" i="32"/>
  <c r="BB135" i="32" s="1"/>
  <c r="AR135" i="32"/>
  <c r="AS135" i="32" s="1"/>
  <c r="AE135" i="32"/>
  <c r="AF135" i="32" s="1"/>
  <c r="H135" i="32"/>
  <c r="I135" i="32" s="1"/>
  <c r="AN135" i="32"/>
  <c r="AO135" i="32" s="1"/>
  <c r="AC135" i="32"/>
  <c r="AD135" i="32" s="1"/>
  <c r="AY135" i="32"/>
  <c r="AZ135" i="32" s="1"/>
  <c r="F135" i="32"/>
  <c r="G135" i="32" s="1"/>
  <c r="AU135" i="32"/>
  <c r="AL135" i="32"/>
  <c r="AM135" i="32" s="1"/>
  <c r="AT135" i="32"/>
  <c r="M135" i="32"/>
  <c r="N135" i="32" s="1"/>
  <c r="V135" i="32"/>
  <c r="W135" i="32" s="1"/>
  <c r="L103" i="32"/>
  <c r="L7" i="32"/>
  <c r="AV9" i="32"/>
  <c r="L119" i="32"/>
  <c r="L41" i="32"/>
  <c r="L54" i="32"/>
  <c r="O54" i="32" s="1"/>
  <c r="AB23" i="32"/>
  <c r="AV57" i="32"/>
  <c r="BC57" i="32" s="1"/>
  <c r="AB88" i="32"/>
  <c r="K24" i="32"/>
  <c r="AV118" i="32"/>
  <c r="BC118" i="32" s="1"/>
  <c r="L70" i="32"/>
  <c r="O70" i="32" s="1"/>
  <c r="R70" i="32" s="1"/>
  <c r="Z101" i="32"/>
  <c r="M101" i="32"/>
  <c r="N101" i="32" s="1"/>
  <c r="V101" i="32"/>
  <c r="W101" i="32" s="1"/>
  <c r="AR101" i="32"/>
  <c r="AS101" i="32" s="1"/>
  <c r="J101" i="32"/>
  <c r="AP101" i="32"/>
  <c r="AQ101" i="32" s="1"/>
  <c r="AC101" i="32"/>
  <c r="AD101" i="32" s="1"/>
  <c r="T101" i="32"/>
  <c r="U101" i="32" s="1"/>
  <c r="AV86" i="32"/>
  <c r="L22" i="32"/>
  <c r="O22" i="32" s="1"/>
  <c r="AB22" i="32"/>
  <c r="AV37" i="32"/>
  <c r="AU24" i="32"/>
  <c r="AL54" i="32"/>
  <c r="AM54" i="32" s="1"/>
  <c r="AB36" i="32"/>
  <c r="AP37" i="32"/>
  <c r="AQ37" i="32" s="1"/>
  <c r="M37" i="32"/>
  <c r="N37" i="32" s="1"/>
  <c r="V37" i="32"/>
  <c r="W37" i="32" s="1"/>
  <c r="AB116" i="32"/>
  <c r="AV35" i="32"/>
  <c r="AV99" i="32"/>
  <c r="K96" i="32"/>
  <c r="AY62" i="32"/>
  <c r="AZ62" i="32" s="1"/>
  <c r="F62" i="32"/>
  <c r="G62" i="32" s="1"/>
  <c r="AR62" i="32"/>
  <c r="AS62" i="32" s="1"/>
  <c r="AT62" i="32"/>
  <c r="AE62" i="32"/>
  <c r="AF62" i="32" s="1"/>
  <c r="AC62" i="32"/>
  <c r="AD62" i="32" s="1"/>
  <c r="AN62" i="32"/>
  <c r="AO62" i="32" s="1"/>
  <c r="M62" i="32"/>
  <c r="N62" i="32" s="1"/>
  <c r="BA62" i="32"/>
  <c r="BB62" i="32" s="1"/>
  <c r="Z62" i="32"/>
  <c r="J62" i="32"/>
  <c r="AL62" i="32"/>
  <c r="AM62" i="32" s="1"/>
  <c r="V62" i="32"/>
  <c r="W62" i="32" s="1"/>
  <c r="AU62" i="32"/>
  <c r="H62" i="32"/>
  <c r="I62" i="32" s="1"/>
  <c r="AT35" i="32"/>
  <c r="AL35" i="32"/>
  <c r="AM35" i="32" s="1"/>
  <c r="T35" i="32"/>
  <c r="U35" i="32" s="1"/>
  <c r="J35" i="32"/>
  <c r="J114" i="32"/>
  <c r="K114" i="32"/>
  <c r="AY114" i="32"/>
  <c r="AZ114" i="32" s="1"/>
  <c r="K97" i="32"/>
  <c r="BE113" i="32"/>
  <c r="BG113" i="32"/>
  <c r="F144" i="32"/>
  <c r="G144" i="32" s="1"/>
  <c r="X144" i="32"/>
  <c r="Y144" i="32" s="1"/>
  <c r="T64" i="32"/>
  <c r="U64" i="32" s="1"/>
  <c r="L129" i="32"/>
  <c r="AV129" i="32"/>
  <c r="AB65" i="32"/>
  <c r="AV65" i="32"/>
  <c r="V32" i="32"/>
  <c r="W32" i="32" s="1"/>
  <c r="AE32" i="32"/>
  <c r="AF32" i="32" s="1"/>
  <c r="AW96" i="32"/>
  <c r="AX96" i="32" s="1"/>
  <c r="X96" i="32"/>
  <c r="Y96" i="32" s="1"/>
  <c r="T96" i="32"/>
  <c r="U96" i="32" s="1"/>
  <c r="K62" i="32"/>
  <c r="L30" i="32"/>
  <c r="O30" i="32" s="1"/>
  <c r="AB125" i="32"/>
  <c r="AG125" i="32" s="1"/>
  <c r="X66" i="32"/>
  <c r="Y66" i="32" s="1"/>
  <c r="J66" i="32"/>
  <c r="AY66" i="32"/>
  <c r="AZ66" i="32" s="1"/>
  <c r="L111" i="32"/>
  <c r="V14" i="32"/>
  <c r="W14" i="32" s="1"/>
  <c r="AN14" i="32"/>
  <c r="AO14" i="32" s="1"/>
  <c r="BA49" i="32"/>
  <c r="BB49" i="32" s="1"/>
  <c r="M49" i="32"/>
  <c r="N49" i="32" s="1"/>
  <c r="AE49" i="32"/>
  <c r="AF49" i="32" s="1"/>
  <c r="AV18" i="32"/>
  <c r="BC18" i="32" s="1"/>
  <c r="X31" i="32"/>
  <c r="Y31" i="32" s="1"/>
  <c r="M31" i="32"/>
  <c r="N31" i="32" s="1"/>
  <c r="AR31" i="32"/>
  <c r="AS31" i="32" s="1"/>
  <c r="K31" i="32"/>
  <c r="AP31" i="32"/>
  <c r="AQ31" i="32" s="1"/>
  <c r="Z31" i="32"/>
  <c r="H31" i="32"/>
  <c r="I31" i="32" s="1"/>
  <c r="AN31" i="32"/>
  <c r="AO31" i="32" s="1"/>
  <c r="F31" i="32"/>
  <c r="G31" i="32" s="1"/>
  <c r="AY31" i="32"/>
  <c r="AZ31" i="32" s="1"/>
  <c r="AW31" i="32"/>
  <c r="AX31" i="32" s="1"/>
  <c r="AE31" i="32"/>
  <c r="AF31" i="32" s="1"/>
  <c r="L47" i="32"/>
  <c r="O47" i="32" s="1"/>
  <c r="BE47" i="32"/>
  <c r="BG47" i="32"/>
  <c r="L78" i="32"/>
  <c r="AV125" i="32"/>
  <c r="BC125" i="32" s="1"/>
  <c r="M61" i="32"/>
  <c r="N61" i="32" s="1"/>
  <c r="AA61" i="32"/>
  <c r="AV46" i="32"/>
  <c r="BC46" i="32" s="1"/>
  <c r="BF46" i="32" s="1"/>
  <c r="AR13" i="32"/>
  <c r="AS13" i="32" s="1"/>
  <c r="J13" i="32"/>
  <c r="AP13" i="32"/>
  <c r="AQ13" i="32" s="1"/>
  <c r="H13" i="32"/>
  <c r="I13" i="32" s="1"/>
  <c r="AE13" i="32"/>
  <c r="AF13" i="32" s="1"/>
  <c r="BA13" i="32"/>
  <c r="BB13" i="32" s="1"/>
  <c r="V13" i="32"/>
  <c r="W13" i="32" s="1"/>
  <c r="T13" i="32"/>
  <c r="U13" i="32" s="1"/>
  <c r="L94" i="32"/>
  <c r="O94" i="32" s="1"/>
  <c r="AG93" i="32"/>
  <c r="AJ93" i="32" s="1"/>
  <c r="AG113" i="32"/>
  <c r="AJ113" i="32" s="1"/>
  <c r="V110" i="32"/>
  <c r="W110" i="32" s="1"/>
  <c r="H110" i="32"/>
  <c r="I110" i="32" s="1"/>
  <c r="X110" i="32"/>
  <c r="Y110" i="32" s="1"/>
  <c r="AE91" i="32"/>
  <c r="AF91" i="32" s="1"/>
  <c r="K91" i="32"/>
  <c r="AV76" i="32"/>
  <c r="BC76" i="32" s="1"/>
  <c r="AY43" i="32"/>
  <c r="AZ43" i="32" s="1"/>
  <c r="X43" i="32"/>
  <c r="Y43" i="32" s="1"/>
  <c r="K43" i="32"/>
  <c r="J43" i="32"/>
  <c r="AR43" i="32"/>
  <c r="AS43" i="32" s="1"/>
  <c r="AE43" i="32"/>
  <c r="AF43" i="32" s="1"/>
  <c r="AN43" i="32"/>
  <c r="AO43" i="32" s="1"/>
  <c r="AC10" i="32"/>
  <c r="AD10" i="32" s="1"/>
  <c r="AL89" i="32"/>
  <c r="AM89" i="32" s="1"/>
  <c r="AE89" i="32"/>
  <c r="AF89" i="32" s="1"/>
  <c r="BA89" i="32"/>
  <c r="BB89" i="32" s="1"/>
  <c r="AU89" i="32"/>
  <c r="X89" i="32"/>
  <c r="Y89" i="32" s="1"/>
  <c r="AV123" i="32"/>
  <c r="BC123" i="32" s="1"/>
  <c r="AW107" i="32"/>
  <c r="AX107" i="32" s="1"/>
  <c r="V58" i="32"/>
  <c r="W58" i="32" s="1"/>
  <c r="AR58" i="32"/>
  <c r="AS58" i="32" s="1"/>
  <c r="AW89" i="32"/>
  <c r="AX89" i="32" s="1"/>
  <c r="AN89" i="32"/>
  <c r="AO89" i="32" s="1"/>
  <c r="H10" i="32"/>
  <c r="I10" i="32" s="1"/>
  <c r="T61" i="32"/>
  <c r="U61" i="32" s="1"/>
  <c r="V107" i="32"/>
  <c r="W107" i="32" s="1"/>
  <c r="L124" i="32"/>
  <c r="O124" i="32" s="1"/>
  <c r="R124" i="32" s="1"/>
  <c r="F10" i="32"/>
  <c r="G10" i="32" s="1"/>
  <c r="X10" i="32"/>
  <c r="Y10" i="32" s="1"/>
  <c r="AB122" i="32"/>
  <c r="AG122" i="32" s="1"/>
  <c r="AB90" i="32"/>
  <c r="AG90" i="32" s="1"/>
  <c r="F58" i="32"/>
  <c r="G58" i="32" s="1"/>
  <c r="V10" i="32"/>
  <c r="W10" i="32" s="1"/>
  <c r="AY89" i="32"/>
  <c r="AZ89" i="32" s="1"/>
  <c r="L120" i="32"/>
  <c r="O120" i="32" s="1"/>
  <c r="K135" i="32"/>
  <c r="AY103" i="32"/>
  <c r="AZ103" i="32" s="1"/>
  <c r="V103" i="32"/>
  <c r="W103" i="32" s="1"/>
  <c r="M103" i="32"/>
  <c r="N103" i="32" s="1"/>
  <c r="AN103" i="32"/>
  <c r="AO103" i="32" s="1"/>
  <c r="AE103" i="32"/>
  <c r="AF103" i="32" s="1"/>
  <c r="AU103" i="32"/>
  <c r="T103" i="32"/>
  <c r="U103" i="32" s="1"/>
  <c r="AT103" i="32"/>
  <c r="AL103" i="32"/>
  <c r="AM103" i="32" s="1"/>
  <c r="AA103" i="32"/>
  <c r="H103" i="32"/>
  <c r="I103" i="32" s="1"/>
  <c r="BA103" i="32"/>
  <c r="BB103" i="32" s="1"/>
  <c r="Z103" i="32"/>
  <c r="AR103" i="32"/>
  <c r="AS103" i="32" s="1"/>
  <c r="F103" i="32"/>
  <c r="G103" i="32" s="1"/>
  <c r="AU7" i="32"/>
  <c r="T7" i="32"/>
  <c r="U7" i="32" s="1"/>
  <c r="AT7" i="32"/>
  <c r="AL7" i="32"/>
  <c r="AM7" i="32" s="1"/>
  <c r="AA7" i="32"/>
  <c r="H7" i="32"/>
  <c r="I7" i="32" s="1"/>
  <c r="BA7" i="32"/>
  <c r="BB7" i="32" s="1"/>
  <c r="Z7" i="32"/>
  <c r="AR7" i="32"/>
  <c r="AS7" i="32" s="1"/>
  <c r="F7" i="32"/>
  <c r="G7" i="32" s="1"/>
  <c r="AY7" i="32"/>
  <c r="AZ7" i="32" s="1"/>
  <c r="AN7" i="32"/>
  <c r="AO7" i="32" s="1"/>
  <c r="AE7" i="32"/>
  <c r="AF7" i="32" s="1"/>
  <c r="V7" i="32"/>
  <c r="W7" i="32" s="1"/>
  <c r="M7" i="32"/>
  <c r="N7" i="32" s="1"/>
  <c r="AV136" i="32"/>
  <c r="BC136" i="32" s="1"/>
  <c r="L56" i="32"/>
  <c r="X119" i="32"/>
  <c r="Y119" i="32" s="1"/>
  <c r="T41" i="32"/>
  <c r="U41" i="32" s="1"/>
  <c r="F41" i="32"/>
  <c r="G41" i="32" s="1"/>
  <c r="X41" i="32"/>
  <c r="Y41" i="32" s="1"/>
  <c r="X54" i="32"/>
  <c r="Y54" i="32" s="1"/>
  <c r="AB56" i="32"/>
  <c r="AA24" i="32"/>
  <c r="M24" i="32"/>
  <c r="N24" i="32" s="1"/>
  <c r="AB39" i="32"/>
  <c r="AG39" i="32" s="1"/>
  <c r="AJ39" i="32" s="1"/>
  <c r="AN41" i="32"/>
  <c r="AO41" i="32" s="1"/>
  <c r="AB104" i="32"/>
  <c r="Z88" i="32"/>
  <c r="M88" i="32"/>
  <c r="N88" i="32" s="1"/>
  <c r="V88" i="32"/>
  <c r="W88" i="32" s="1"/>
  <c r="AR88" i="32"/>
  <c r="AS88" i="32" s="1"/>
  <c r="J88" i="32"/>
  <c r="AP88" i="32"/>
  <c r="AQ88" i="32" s="1"/>
  <c r="AC88" i="32"/>
  <c r="AD88" i="32" s="1"/>
  <c r="T88" i="32"/>
  <c r="U88" i="32" s="1"/>
  <c r="AY88" i="32"/>
  <c r="AZ88" i="32" s="1"/>
  <c r="F88" i="32"/>
  <c r="G88" i="32" s="1"/>
  <c r="AW55" i="32"/>
  <c r="AX55" i="32" s="1"/>
  <c r="V55" i="32"/>
  <c r="W55" i="32" s="1"/>
  <c r="K55" i="32"/>
  <c r="AL55" i="32"/>
  <c r="AM55" i="32" s="1"/>
  <c r="AC55" i="32"/>
  <c r="AD55" i="32" s="1"/>
  <c r="J55" i="32"/>
  <c r="AU55" i="32"/>
  <c r="AR55" i="32"/>
  <c r="AS55" i="32" s="1"/>
  <c r="F55" i="32"/>
  <c r="G55" i="32" s="1"/>
  <c r="L53" i="32"/>
  <c r="O53" i="32" s="1"/>
  <c r="AR6" i="32"/>
  <c r="AS6" i="32" s="1"/>
  <c r="V6" i="32"/>
  <c r="W6" i="32" s="1"/>
  <c r="K6" i="32"/>
  <c r="T6" i="32"/>
  <c r="U6" i="32" s="1"/>
  <c r="J6" i="32"/>
  <c r="AU101" i="32"/>
  <c r="K101" i="32"/>
  <c r="J37" i="32"/>
  <c r="AB100" i="32"/>
  <c r="X6" i="32"/>
  <c r="Y6" i="32" s="1"/>
  <c r="AA6" i="32"/>
  <c r="BA100" i="32"/>
  <c r="BB100" i="32" s="1"/>
  <c r="AV38" i="32"/>
  <c r="BC38" i="32" s="1"/>
  <c r="BF38" i="32" s="1"/>
  <c r="AN4" i="32"/>
  <c r="AO4" i="32" s="1"/>
  <c r="J4" i="32"/>
  <c r="AP21" i="32"/>
  <c r="AQ21" i="32" s="1"/>
  <c r="Z84" i="32"/>
  <c r="AP4" i="32"/>
  <c r="AQ4" i="32" s="1"/>
  <c r="AP7" i="32"/>
  <c r="AQ7" i="32" s="1"/>
  <c r="AE37" i="32"/>
  <c r="AF37" i="32" s="1"/>
  <c r="T37" i="32"/>
  <c r="U37" i="32" s="1"/>
  <c r="H22" i="32"/>
  <c r="I22" i="32" s="1"/>
  <c r="AV69" i="32"/>
  <c r="BC69" i="32" s="1"/>
  <c r="K37" i="32"/>
  <c r="X4" i="32"/>
  <c r="Y4" i="32" s="1"/>
  <c r="Z114" i="32"/>
  <c r="BA97" i="32"/>
  <c r="BB97" i="32" s="1"/>
  <c r="AA97" i="32"/>
  <c r="AR97" i="32"/>
  <c r="AS97" i="32" s="1"/>
  <c r="AL97" i="32"/>
  <c r="AM97" i="32" s="1"/>
  <c r="T97" i="32"/>
  <c r="U97" i="32" s="1"/>
  <c r="AU97" i="32"/>
  <c r="H97" i="32"/>
  <c r="I97" i="32" s="1"/>
  <c r="AT97" i="32"/>
  <c r="AC97" i="32"/>
  <c r="AD97" i="32" s="1"/>
  <c r="AA96" i="32"/>
  <c r="H35" i="32"/>
  <c r="I35" i="32" s="1"/>
  <c r="AY35" i="32"/>
  <c r="AZ35" i="32" s="1"/>
  <c r="K35" i="32"/>
  <c r="L115" i="32"/>
  <c r="O115" i="32" s="1"/>
  <c r="AC99" i="32"/>
  <c r="AD99" i="32" s="1"/>
  <c r="BA114" i="32"/>
  <c r="BB114" i="32" s="1"/>
  <c r="V97" i="32"/>
  <c r="W97" i="32" s="1"/>
  <c r="X97" i="32"/>
  <c r="Y97" i="32" s="1"/>
  <c r="F97" i="32"/>
  <c r="G97" i="32" s="1"/>
  <c r="AI17" i="32"/>
  <c r="AK17" i="32"/>
  <c r="M144" i="32"/>
  <c r="N144" i="32" s="1"/>
  <c r="AW112" i="32"/>
  <c r="AX112" i="32" s="1"/>
  <c r="J112" i="32"/>
  <c r="AT112" i="32"/>
  <c r="AY112" i="32"/>
  <c r="AZ112" i="32" s="1"/>
  <c r="X112" i="32"/>
  <c r="Y112" i="32" s="1"/>
  <c r="K112" i="32"/>
  <c r="AC112" i="32"/>
  <c r="AD112" i="32" s="1"/>
  <c r="AR112" i="32"/>
  <c r="AS112" i="32" s="1"/>
  <c r="AP112" i="32"/>
  <c r="AQ112" i="32" s="1"/>
  <c r="AN112" i="32"/>
  <c r="AO112" i="32" s="1"/>
  <c r="M112" i="32"/>
  <c r="N112" i="32" s="1"/>
  <c r="AE112" i="32"/>
  <c r="AF112" i="32" s="1"/>
  <c r="F112" i="32"/>
  <c r="G112" i="32" s="1"/>
  <c r="AW64" i="32"/>
  <c r="AX64" i="32" s="1"/>
  <c r="BA129" i="32"/>
  <c r="BB129" i="32" s="1"/>
  <c r="AE129" i="32"/>
  <c r="AF129" i="32" s="1"/>
  <c r="L65" i="32"/>
  <c r="M32" i="32"/>
  <c r="N32" i="32" s="1"/>
  <c r="AL32" i="32"/>
  <c r="AM32" i="32" s="1"/>
  <c r="AB130" i="32"/>
  <c r="F96" i="32"/>
  <c r="G96" i="32" s="1"/>
  <c r="AL96" i="32"/>
  <c r="AM96" i="32" s="1"/>
  <c r="AB98" i="32"/>
  <c r="AG98" i="32" s="1"/>
  <c r="BC34" i="32"/>
  <c r="H96" i="32"/>
  <c r="I96" i="32" s="1"/>
  <c r="AY32" i="32"/>
  <c r="AZ32" i="32" s="1"/>
  <c r="AN126" i="32"/>
  <c r="AO126" i="32" s="1"/>
  <c r="AC126" i="32"/>
  <c r="AD126" i="32" s="1"/>
  <c r="H126" i="32"/>
  <c r="I126" i="32" s="1"/>
  <c r="BA126" i="32"/>
  <c r="BB126" i="32" s="1"/>
  <c r="AP126" i="32"/>
  <c r="AQ126" i="32" s="1"/>
  <c r="T126" i="32"/>
  <c r="U126" i="32" s="1"/>
  <c r="Z126" i="32"/>
  <c r="J126" i="32"/>
  <c r="X126" i="32"/>
  <c r="Y126" i="32" s="1"/>
  <c r="V126" i="32"/>
  <c r="W126" i="32" s="1"/>
  <c r="AU126" i="32"/>
  <c r="AT126" i="32"/>
  <c r="AA126" i="32"/>
  <c r="K126" i="32"/>
  <c r="AR126" i="32"/>
  <c r="AS126" i="32" s="1"/>
  <c r="X62" i="32"/>
  <c r="Y62" i="32" s="1"/>
  <c r="H66" i="32"/>
  <c r="I66" i="32" s="1"/>
  <c r="T66" i="32"/>
  <c r="U66" i="32" s="1"/>
  <c r="F66" i="32"/>
  <c r="G66" i="32" s="1"/>
  <c r="L127" i="32"/>
  <c r="AB142" i="32"/>
  <c r="AG142" i="32" s="1"/>
  <c r="AJ142" i="32" s="1"/>
  <c r="AC14" i="32"/>
  <c r="AD14" i="32" s="1"/>
  <c r="AT14" i="32"/>
  <c r="BC82" i="32"/>
  <c r="BF82" i="32" s="1"/>
  <c r="V49" i="32"/>
  <c r="W49" i="32" s="1"/>
  <c r="J49" i="32"/>
  <c r="T49" i="32"/>
  <c r="U49" i="32" s="1"/>
  <c r="AY98" i="32"/>
  <c r="AZ98" i="32" s="1"/>
  <c r="L80" i="32"/>
  <c r="T31" i="32"/>
  <c r="U31" i="32" s="1"/>
  <c r="V15" i="32"/>
  <c r="W15" i="32" s="1"/>
  <c r="F15" i="32"/>
  <c r="G15" i="32" s="1"/>
  <c r="AY15" i="32"/>
  <c r="AZ15" i="32" s="1"/>
  <c r="AR15" i="32"/>
  <c r="AS15" i="32" s="1"/>
  <c r="AE15" i="32"/>
  <c r="AF15" i="32" s="1"/>
  <c r="J15" i="32"/>
  <c r="AP15" i="32"/>
  <c r="AQ15" i="32" s="1"/>
  <c r="X15" i="32"/>
  <c r="Y15" i="32" s="1"/>
  <c r="AV108" i="32"/>
  <c r="BC108" i="32" s="1"/>
  <c r="L60" i="32"/>
  <c r="AB78" i="32"/>
  <c r="AP61" i="32"/>
  <c r="AQ61" i="32" s="1"/>
  <c r="AN61" i="32"/>
  <c r="AO61" i="32" s="1"/>
  <c r="AL13" i="32"/>
  <c r="AM13" i="32" s="1"/>
  <c r="AB63" i="32"/>
  <c r="AT13" i="32"/>
  <c r="K13" i="32"/>
  <c r="AV143" i="32"/>
  <c r="BC143" i="32" s="1"/>
  <c r="BF143" i="32" s="1"/>
  <c r="AI143" i="32"/>
  <c r="J110" i="32"/>
  <c r="AE110" i="32"/>
  <c r="AF110" i="32" s="1"/>
  <c r="AW110" i="32"/>
  <c r="AX110" i="32" s="1"/>
  <c r="V91" i="32"/>
  <c r="W91" i="32" s="1"/>
  <c r="X91" i="32"/>
  <c r="Y91" i="32" s="1"/>
  <c r="L11" i="32"/>
  <c r="O11" i="32" s="1"/>
  <c r="AN12" i="32"/>
  <c r="AO12" i="32" s="1"/>
  <c r="AA12" i="32"/>
  <c r="Z12" i="32"/>
  <c r="K12" i="32"/>
  <c r="AW12" i="32"/>
  <c r="AX12" i="32" s="1"/>
  <c r="AL12" i="32"/>
  <c r="AM12" i="32" s="1"/>
  <c r="J12" i="32"/>
  <c r="AR12" i="32"/>
  <c r="AS12" i="32" s="1"/>
  <c r="AL139" i="32"/>
  <c r="AM139" i="32" s="1"/>
  <c r="K139" i="32"/>
  <c r="M43" i="32"/>
  <c r="N43" i="32" s="1"/>
  <c r="T43" i="32"/>
  <c r="U43" i="32" s="1"/>
  <c r="AT43" i="32"/>
  <c r="AV27" i="32"/>
  <c r="BC27" i="32" s="1"/>
  <c r="AU58" i="32"/>
  <c r="J10" i="32"/>
  <c r="AR139" i="32"/>
  <c r="AS139" i="32" s="1"/>
  <c r="AU139" i="32"/>
  <c r="H107" i="32"/>
  <c r="I107" i="32" s="1"/>
  <c r="L90" i="32"/>
  <c r="O90" i="32" s="1"/>
  <c r="R90" i="32" s="1"/>
  <c r="AC58" i="32"/>
  <c r="AD58" i="32" s="1"/>
  <c r="AP89" i="32"/>
  <c r="AQ89" i="32" s="1"/>
  <c r="AT89" i="32"/>
  <c r="T58" i="32"/>
  <c r="U58" i="32" s="1"/>
  <c r="K107" i="32"/>
  <c r="AC107" i="32"/>
  <c r="AD107" i="32" s="1"/>
  <c r="BA10" i="32"/>
  <c r="BB10" i="32" s="1"/>
  <c r="AA107" i="32"/>
  <c r="X59" i="32"/>
  <c r="Y59" i="32" s="1"/>
  <c r="AE10" i="32"/>
  <c r="AF10" i="32" s="1"/>
  <c r="AW10" i="32"/>
  <c r="AX10" i="32" s="1"/>
  <c r="Z92" i="32"/>
  <c r="K92" i="32"/>
  <c r="AW92" i="32"/>
  <c r="AX92" i="32" s="1"/>
  <c r="AL92" i="32"/>
  <c r="AM92" i="32" s="1"/>
  <c r="J92" i="32"/>
  <c r="T92" i="32"/>
  <c r="U92" i="32" s="1"/>
  <c r="AC92" i="32"/>
  <c r="AD92" i="32" s="1"/>
  <c r="AT92" i="32"/>
  <c r="BA107" i="32"/>
  <c r="BB107" i="32" s="1"/>
  <c r="Z138" i="32"/>
  <c r="AU138" i="32"/>
  <c r="AT138" i="32"/>
  <c r="J138" i="32"/>
  <c r="AP138" i="32"/>
  <c r="AQ138" i="32" s="1"/>
  <c r="T138" i="32"/>
  <c r="U138" i="32" s="1"/>
  <c r="BA138" i="32"/>
  <c r="BB138" i="32" s="1"/>
  <c r="AE138" i="32"/>
  <c r="AF138" i="32" s="1"/>
  <c r="H138" i="32"/>
  <c r="I138" i="32" s="1"/>
  <c r="AV106" i="32"/>
  <c r="M10" i="32"/>
  <c r="N10" i="32" s="1"/>
  <c r="AR89" i="32"/>
  <c r="AS89" i="32" s="1"/>
  <c r="BG40" i="32"/>
  <c r="BE40" i="32"/>
  <c r="X135" i="32"/>
  <c r="Y135" i="32" s="1"/>
  <c r="AG25" i="32"/>
  <c r="AL9" i="32"/>
  <c r="AM9" i="32" s="1"/>
  <c r="AT9" i="32"/>
  <c r="X9" i="32"/>
  <c r="Y9" i="32" s="1"/>
  <c r="K9" i="32"/>
  <c r="J9" i="32"/>
  <c r="AP9" i="32"/>
  <c r="AQ9" i="32" s="1"/>
  <c r="AE9" i="32"/>
  <c r="AF9" i="32" s="1"/>
  <c r="H9" i="32"/>
  <c r="I9" i="32" s="1"/>
  <c r="F119" i="32"/>
  <c r="G119" i="32" s="1"/>
  <c r="AR119" i="32"/>
  <c r="AS119" i="32" s="1"/>
  <c r="J102" i="32"/>
  <c r="AU102" i="32"/>
  <c r="AE102" i="32"/>
  <c r="AF102" i="32" s="1"/>
  <c r="X102" i="32"/>
  <c r="Y102" i="32" s="1"/>
  <c r="BA102" i="32"/>
  <c r="BB102" i="32" s="1"/>
  <c r="AL102" i="32"/>
  <c r="AM102" i="32" s="1"/>
  <c r="L27" i="32"/>
  <c r="O27" i="32" s="1"/>
  <c r="R27" i="32" s="1"/>
  <c r="V41" i="32"/>
  <c r="W41" i="32" s="1"/>
  <c r="M41" i="32"/>
  <c r="N41" i="32" s="1"/>
  <c r="AW41" i="32"/>
  <c r="AX41" i="32" s="1"/>
  <c r="BA71" i="32"/>
  <c r="BB71" i="32" s="1"/>
  <c r="Z102" i="32"/>
  <c r="AP54" i="32"/>
  <c r="AQ54" i="32" s="1"/>
  <c r="AW54" i="32"/>
  <c r="AX54" i="32" s="1"/>
  <c r="Z8" i="32"/>
  <c r="M8" i="32"/>
  <c r="N8" i="32" s="1"/>
  <c r="F24" i="32"/>
  <c r="G24" i="32" s="1"/>
  <c r="T24" i="32"/>
  <c r="U24" i="32" s="1"/>
  <c r="AN8" i="32"/>
  <c r="AO8" i="32" s="1"/>
  <c r="AE8" i="32"/>
  <c r="AF8" i="32" s="1"/>
  <c r="M56" i="32"/>
  <c r="N56" i="32" s="1"/>
  <c r="V56" i="32"/>
  <c r="W56" i="32" s="1"/>
  <c r="AU88" i="32"/>
  <c r="K88" i="32"/>
  <c r="Z119" i="32"/>
  <c r="L132" i="32"/>
  <c r="AU41" i="32"/>
  <c r="AL117" i="32"/>
  <c r="AM117" i="32" s="1"/>
  <c r="H101" i="32"/>
  <c r="I101" i="32" s="1"/>
  <c r="X101" i="32"/>
  <c r="Y101" i="32" s="1"/>
  <c r="AV21" i="32"/>
  <c r="Z52" i="32"/>
  <c r="J52" i="32"/>
  <c r="AU52" i="32"/>
  <c r="AN52" i="32"/>
  <c r="AO52" i="32" s="1"/>
  <c r="X52" i="32"/>
  <c r="Y52" i="32" s="1"/>
  <c r="BA52" i="32"/>
  <c r="BB52" i="32" s="1"/>
  <c r="AT52" i="32"/>
  <c r="H52" i="32"/>
  <c r="I52" i="32" s="1"/>
  <c r="AV22" i="32"/>
  <c r="BC22" i="32"/>
  <c r="AE6" i="32"/>
  <c r="AF6" i="32" s="1"/>
  <c r="AN6" i="32"/>
  <c r="AO6" i="32" s="1"/>
  <c r="L69" i="32"/>
  <c r="O69" i="32" s="1"/>
  <c r="R69" i="32" s="1"/>
  <c r="AB21" i="32"/>
  <c r="AR100" i="32"/>
  <c r="AS100" i="32" s="1"/>
  <c r="AN100" i="32"/>
  <c r="AO100" i="32" s="1"/>
  <c r="AW52" i="32"/>
  <c r="AX52" i="32" s="1"/>
  <c r="AE52" i="32"/>
  <c r="AF52" i="32" s="1"/>
  <c r="BA55" i="32"/>
  <c r="BB55" i="32" s="1"/>
  <c r="AW21" i="32"/>
  <c r="AX21" i="32" s="1"/>
  <c r="V21" i="32"/>
  <c r="W21" i="32" s="1"/>
  <c r="K21" i="32"/>
  <c r="AY5" i="32"/>
  <c r="AZ5" i="32" s="1"/>
  <c r="V5" i="32"/>
  <c r="W5" i="32" s="1"/>
  <c r="M5" i="32"/>
  <c r="N5" i="32" s="1"/>
  <c r="AN5" i="32"/>
  <c r="AO5" i="32" s="1"/>
  <c r="AC5" i="32"/>
  <c r="AD5" i="32" s="1"/>
  <c r="J5" i="32"/>
  <c r="AG118" i="32"/>
  <c r="AJ118" i="32" s="1"/>
  <c r="M21" i="32"/>
  <c r="N21" i="32" s="1"/>
  <c r="AL21" i="32"/>
  <c r="AM21" i="32" s="1"/>
  <c r="K84" i="32"/>
  <c r="Z36" i="32"/>
  <c r="J36" i="32"/>
  <c r="Z4" i="32"/>
  <c r="AB134" i="32"/>
  <c r="AG134" i="32" s="1"/>
  <c r="AJ134" i="32" s="1"/>
  <c r="H37" i="32"/>
  <c r="I37" i="32" s="1"/>
  <c r="Z37" i="32"/>
  <c r="AP6" i="32"/>
  <c r="AQ6" i="32" s="1"/>
  <c r="H117" i="32"/>
  <c r="I117" i="32" s="1"/>
  <c r="AC21" i="32"/>
  <c r="AD21" i="32" s="1"/>
  <c r="H4" i="32"/>
  <c r="I4" i="32" s="1"/>
  <c r="AN21" i="32"/>
  <c r="AO21" i="32" s="1"/>
  <c r="AC52" i="32"/>
  <c r="AD52" i="32" s="1"/>
  <c r="BA144" i="32"/>
  <c r="BB144" i="32" s="1"/>
  <c r="AP144" i="32"/>
  <c r="AQ144" i="32" s="1"/>
  <c r="AE144" i="32"/>
  <c r="AF144" i="32" s="1"/>
  <c r="T144" i="32"/>
  <c r="U144" i="32" s="1"/>
  <c r="Z144" i="32"/>
  <c r="AL144" i="32"/>
  <c r="AM144" i="32" s="1"/>
  <c r="J144" i="32"/>
  <c r="AN144" i="32"/>
  <c r="AO144" i="32" s="1"/>
  <c r="AA144" i="32"/>
  <c r="AC144" i="32"/>
  <c r="AD144" i="32" s="1"/>
  <c r="AU144" i="32"/>
  <c r="V144" i="32"/>
  <c r="W144" i="32" s="1"/>
  <c r="AT144" i="32"/>
  <c r="H144" i="32"/>
  <c r="I144" i="32" s="1"/>
  <c r="AB83" i="32"/>
  <c r="AG83" i="32" s="1"/>
  <c r="K144" i="32"/>
  <c r="AR64" i="32"/>
  <c r="AS64" i="32" s="1"/>
  <c r="J64" i="32"/>
  <c r="AP64" i="32"/>
  <c r="AQ64" i="32" s="1"/>
  <c r="H64" i="32"/>
  <c r="I64" i="32" s="1"/>
  <c r="X64" i="32"/>
  <c r="Y64" i="32" s="1"/>
  <c r="K64" i="32"/>
  <c r="AL64" i="32"/>
  <c r="AM64" i="32" s="1"/>
  <c r="AY64" i="32"/>
  <c r="AZ64" i="32" s="1"/>
  <c r="AC64" i="32"/>
  <c r="AD64" i="32" s="1"/>
  <c r="Z64" i="32"/>
  <c r="AT64" i="32"/>
  <c r="F64" i="32"/>
  <c r="G64" i="32" s="1"/>
  <c r="AD28" i="32"/>
  <c r="AE97" i="32"/>
  <c r="AF97" i="32" s="1"/>
  <c r="AB67" i="32"/>
  <c r="Z99" i="32"/>
  <c r="AP35" i="32"/>
  <c r="AQ35" i="32" s="1"/>
  <c r="AW99" i="32"/>
  <c r="AX99" i="32" s="1"/>
  <c r="AR99" i="32"/>
  <c r="AS99" i="32" s="1"/>
  <c r="AB115" i="32"/>
  <c r="AG115" i="32" s="1"/>
  <c r="AJ115" i="32" s="1"/>
  <c r="AT99" i="32"/>
  <c r="AA146" i="32"/>
  <c r="J146" i="32"/>
  <c r="AR146" i="32"/>
  <c r="AS146" i="32" s="1"/>
  <c r="AP146" i="32"/>
  <c r="AQ146" i="32" s="1"/>
  <c r="F146" i="32"/>
  <c r="G146" i="32" s="1"/>
  <c r="Z146" i="32"/>
  <c r="H146" i="32"/>
  <c r="I146" i="32" s="1"/>
  <c r="AY146" i="32"/>
  <c r="AZ146" i="32" s="1"/>
  <c r="M146" i="32"/>
  <c r="N146" i="32" s="1"/>
  <c r="M97" i="32"/>
  <c r="N97" i="32" s="1"/>
  <c r="AN50" i="32"/>
  <c r="AO50" i="32" s="1"/>
  <c r="AC50" i="32"/>
  <c r="AD50" i="32" s="1"/>
  <c r="AY50" i="32"/>
  <c r="AZ50" i="32" s="1"/>
  <c r="AL50" i="32"/>
  <c r="AM50" i="32" s="1"/>
  <c r="Z50" i="32"/>
  <c r="J50" i="32"/>
  <c r="AA50" i="32"/>
  <c r="F50" i="32"/>
  <c r="G50" i="32" s="1"/>
  <c r="AR50" i="32"/>
  <c r="AS50" i="32" s="1"/>
  <c r="T50" i="32"/>
  <c r="U50" i="32" s="1"/>
  <c r="AU50" i="32"/>
  <c r="AP50" i="32"/>
  <c r="AQ50" i="32" s="1"/>
  <c r="AG34" i="32"/>
  <c r="AJ34" i="32" s="1"/>
  <c r="T112" i="32"/>
  <c r="U112" i="32" s="1"/>
  <c r="AN64" i="32"/>
  <c r="AO64" i="32" s="1"/>
  <c r="V64" i="32"/>
  <c r="W64" i="32" s="1"/>
  <c r="AR129" i="32"/>
  <c r="AS129" i="32" s="1"/>
  <c r="AN129" i="32"/>
  <c r="AO129" i="32" s="1"/>
  <c r="M129" i="32"/>
  <c r="N129" i="32" s="1"/>
  <c r="AP33" i="32"/>
  <c r="AQ33" i="32" s="1"/>
  <c r="X33" i="32"/>
  <c r="Y33" i="32" s="1"/>
  <c r="V33" i="32"/>
  <c r="W33" i="32" s="1"/>
  <c r="AR33" i="32"/>
  <c r="AS33" i="32" s="1"/>
  <c r="J33" i="32"/>
  <c r="H33" i="32"/>
  <c r="I33" i="32" s="1"/>
  <c r="H32" i="32"/>
  <c r="I32" i="32" s="1"/>
  <c r="AR32" i="32"/>
  <c r="AS32" i="32" s="1"/>
  <c r="M96" i="32"/>
  <c r="N96" i="32" s="1"/>
  <c r="BA96" i="32"/>
  <c r="BB96" i="32" s="1"/>
  <c r="AR98" i="32"/>
  <c r="AS98" i="32" s="1"/>
  <c r="J98" i="32"/>
  <c r="K98" i="32"/>
  <c r="AE65" i="32"/>
  <c r="AF65" i="32" s="1"/>
  <c r="M65" i="32"/>
  <c r="N65" i="32" s="1"/>
  <c r="AY65" i="32"/>
  <c r="AZ65" i="32" s="1"/>
  <c r="AP32" i="32"/>
  <c r="AQ32" i="32" s="1"/>
  <c r="M126" i="32"/>
  <c r="N126" i="32" s="1"/>
  <c r="AP62" i="32"/>
  <c r="AQ62" i="32" s="1"/>
  <c r="AW62" i="32"/>
  <c r="AX62" i="32" s="1"/>
  <c r="AV30" i="32"/>
  <c r="BC30" i="32" s="1"/>
  <c r="L125" i="32"/>
  <c r="O125" i="32" s="1"/>
  <c r="AW66" i="32"/>
  <c r="AX66" i="32" s="1"/>
  <c r="AC66" i="32"/>
  <c r="AD66" i="32" s="1"/>
  <c r="AE66" i="32"/>
  <c r="AF66" i="32" s="1"/>
  <c r="L113" i="32"/>
  <c r="O113" i="32" s="1"/>
  <c r="R113" i="32" s="1"/>
  <c r="O17" i="32"/>
  <c r="R17" i="32" s="1"/>
  <c r="AR111" i="32"/>
  <c r="AS111" i="32" s="1"/>
  <c r="AP111" i="32"/>
  <c r="AQ111" i="32" s="1"/>
  <c r="M111" i="32"/>
  <c r="N111" i="32" s="1"/>
  <c r="BA111" i="32"/>
  <c r="BB111" i="32" s="1"/>
  <c r="AE111" i="32"/>
  <c r="AF111" i="32" s="1"/>
  <c r="J111" i="32"/>
  <c r="AY111" i="32"/>
  <c r="AZ111" i="32" s="1"/>
  <c r="AC111" i="32"/>
  <c r="AD111" i="32" s="1"/>
  <c r="X111" i="32"/>
  <c r="Y111" i="32" s="1"/>
  <c r="AV15" i="32"/>
  <c r="AW14" i="32"/>
  <c r="AX14" i="32" s="1"/>
  <c r="AR14" i="32"/>
  <c r="AS14" i="32" s="1"/>
  <c r="AP49" i="32"/>
  <c r="AQ49" i="32" s="1"/>
  <c r="AC49" i="32"/>
  <c r="AD49" i="32" s="1"/>
  <c r="H49" i="32"/>
  <c r="I49" i="32" s="1"/>
  <c r="Z18" i="32"/>
  <c r="AY97" i="32"/>
  <c r="AZ97" i="32" s="1"/>
  <c r="AE127" i="32"/>
  <c r="AF127" i="32" s="1"/>
  <c r="H127" i="32"/>
  <c r="I127" i="32" s="1"/>
  <c r="AA127" i="32"/>
  <c r="F127" i="32"/>
  <c r="G127" i="32" s="1"/>
  <c r="AR127" i="32"/>
  <c r="AS127" i="32" s="1"/>
  <c r="AP127" i="32"/>
  <c r="AQ127" i="32" s="1"/>
  <c r="AY127" i="32"/>
  <c r="AZ127" i="32" s="1"/>
  <c r="J31" i="32"/>
  <c r="AA31" i="32"/>
  <c r="AA77" i="32"/>
  <c r="Z77" i="32"/>
  <c r="K77" i="32"/>
  <c r="AL77" i="32"/>
  <c r="AM77" i="32" s="1"/>
  <c r="J77" i="32"/>
  <c r="T77" i="32"/>
  <c r="U77" i="32" s="1"/>
  <c r="H77" i="32"/>
  <c r="I77" i="32" s="1"/>
  <c r="AT77" i="32"/>
  <c r="AY140" i="32"/>
  <c r="AZ140" i="32" s="1"/>
  <c r="AU140" i="32"/>
  <c r="AL140" i="32"/>
  <c r="AM140" i="32" s="1"/>
  <c r="Z140" i="32"/>
  <c r="AT140" i="32"/>
  <c r="H140" i="32"/>
  <c r="I140" i="32" s="1"/>
  <c r="AR140" i="32"/>
  <c r="AS140" i="32" s="1"/>
  <c r="K140" i="32"/>
  <c r="F140" i="32"/>
  <c r="G140" i="32" s="1"/>
  <c r="X140" i="32"/>
  <c r="Y140" i="32" s="1"/>
  <c r="BA140" i="32"/>
  <c r="BB140" i="32" s="1"/>
  <c r="AB123" i="32"/>
  <c r="AW111" i="32"/>
  <c r="AX111" i="32" s="1"/>
  <c r="AR141" i="32"/>
  <c r="AS141" i="32" s="1"/>
  <c r="AC141" i="32"/>
  <c r="AD141" i="32" s="1"/>
  <c r="BA141" i="32"/>
  <c r="BB141" i="32" s="1"/>
  <c r="AL141" i="32"/>
  <c r="AM141" i="32" s="1"/>
  <c r="AA141" i="32"/>
  <c r="K141" i="32"/>
  <c r="AW141" i="32"/>
  <c r="AX141" i="32" s="1"/>
  <c r="V141" i="32"/>
  <c r="W141" i="32" s="1"/>
  <c r="J141" i="32"/>
  <c r="M141" i="32"/>
  <c r="N141" i="32" s="1"/>
  <c r="X61" i="32"/>
  <c r="Y61" i="32" s="1"/>
  <c r="AT61" i="32"/>
  <c r="AA13" i="32"/>
  <c r="AW15" i="32"/>
  <c r="AX15" i="32" s="1"/>
  <c r="AB46" i="32"/>
  <c r="AG46" i="32" s="1"/>
  <c r="Z13" i="32"/>
  <c r="X13" i="32"/>
  <c r="Y13" i="32" s="1"/>
  <c r="AV109" i="32"/>
  <c r="F109" i="32"/>
  <c r="G109" i="32" s="1"/>
  <c r="AP109" i="32"/>
  <c r="AQ109" i="32" s="1"/>
  <c r="AE109" i="32"/>
  <c r="AF109" i="32" s="1"/>
  <c r="BA109" i="32"/>
  <c r="BB109" i="32" s="1"/>
  <c r="Z109" i="32"/>
  <c r="M109" i="32"/>
  <c r="N109" i="32" s="1"/>
  <c r="AN32" i="32"/>
  <c r="AO32" i="32" s="1"/>
  <c r="AP63" i="32"/>
  <c r="AQ63" i="32" s="1"/>
  <c r="K63" i="32"/>
  <c r="BC94" i="32"/>
  <c r="BF94" i="32" s="1"/>
  <c r="L79" i="32"/>
  <c r="AR110" i="32"/>
  <c r="AS110" i="32" s="1"/>
  <c r="AT110" i="32"/>
  <c r="AP14" i="32"/>
  <c r="AQ14" i="32" s="1"/>
  <c r="AB29" i="32"/>
  <c r="M91" i="32"/>
  <c r="N91" i="32" s="1"/>
  <c r="AW91" i="32"/>
  <c r="AX91" i="32" s="1"/>
  <c r="AB74" i="32"/>
  <c r="AG74" i="32" s="1"/>
  <c r="AJ74" i="32" s="1"/>
  <c r="AW137" i="32"/>
  <c r="AX137" i="32" s="1"/>
  <c r="X12" i="32"/>
  <c r="Y12" i="32" s="1"/>
  <c r="AY12" i="32"/>
  <c r="AZ12" i="32" s="1"/>
  <c r="V43" i="32"/>
  <c r="W43" i="32" s="1"/>
  <c r="H43" i="32"/>
  <c r="I43" i="32" s="1"/>
  <c r="X58" i="32"/>
  <c r="Y58" i="32" s="1"/>
  <c r="AB42" i="32"/>
  <c r="BA139" i="32"/>
  <c r="BB139" i="32" s="1"/>
  <c r="H139" i="32"/>
  <c r="I139" i="32" s="1"/>
  <c r="H58" i="32"/>
  <c r="I58" i="32" s="1"/>
  <c r="AB121" i="32"/>
  <c r="Z89" i="32"/>
  <c r="AC139" i="32"/>
  <c r="AD139" i="32" s="1"/>
  <c r="K58" i="32"/>
  <c r="AN107" i="32"/>
  <c r="AO107" i="32" s="1"/>
  <c r="F107" i="32"/>
  <c r="G107" i="32" s="1"/>
  <c r="Z10" i="32"/>
  <c r="AV124" i="32"/>
  <c r="BC124" i="32" s="1"/>
  <c r="J59" i="32"/>
  <c r="AE59" i="32"/>
  <c r="AF59" i="32" s="1"/>
  <c r="AL10" i="32"/>
  <c r="AM10" i="32" s="1"/>
  <c r="X92" i="32"/>
  <c r="Y92" i="32" s="1"/>
  <c r="AR92" i="32"/>
  <c r="AS92" i="32" s="1"/>
  <c r="H12" i="32"/>
  <c r="I12" i="32" s="1"/>
  <c r="Z107" i="32"/>
  <c r="AL138" i="32"/>
  <c r="AM138" i="32" s="1"/>
  <c r="K138" i="32"/>
  <c r="AV122" i="32"/>
  <c r="AV90" i="32"/>
  <c r="BC90" i="32" s="1"/>
  <c r="AW42" i="32"/>
  <c r="AX42" i="32" s="1"/>
  <c r="V42" i="32"/>
  <c r="W42" i="32" s="1"/>
  <c r="K42" i="32"/>
  <c r="AL42" i="32"/>
  <c r="AM42" i="32" s="1"/>
  <c r="AC42" i="32"/>
  <c r="AD42" i="32" s="1"/>
  <c r="J42" i="32"/>
  <c r="AU42" i="32"/>
  <c r="AR42" i="32"/>
  <c r="AS42" i="32" s="1"/>
  <c r="F42" i="32"/>
  <c r="G42" i="32" s="1"/>
  <c r="L105" i="32"/>
  <c r="O105" i="32" s="1"/>
  <c r="AC89" i="32"/>
  <c r="AD89" i="32" s="1"/>
  <c r="AB57" i="32"/>
  <c r="AP135" i="32"/>
  <c r="AQ135" i="32" s="1"/>
  <c r="AW135" i="32"/>
  <c r="AX135" i="32" s="1"/>
  <c r="Q87" i="32"/>
  <c r="S87" i="32"/>
  <c r="F9" i="32"/>
  <c r="G9" i="32" s="1"/>
  <c r="T9" i="32"/>
  <c r="U9" i="32" s="1"/>
  <c r="AE119" i="32"/>
  <c r="AF119" i="32" s="1"/>
  <c r="AY119" i="32"/>
  <c r="AZ119" i="32" s="1"/>
  <c r="AW71" i="32"/>
  <c r="AX71" i="32" s="1"/>
  <c r="T71" i="32"/>
  <c r="U71" i="32" s="1"/>
  <c r="K71" i="32"/>
  <c r="AL71" i="32"/>
  <c r="AM71" i="32" s="1"/>
  <c r="AC71" i="32"/>
  <c r="AD71" i="32" s="1"/>
  <c r="J71" i="32"/>
  <c r="Z71" i="32"/>
  <c r="L39" i="32"/>
  <c r="O39" i="32" s="1"/>
  <c r="AY54" i="32"/>
  <c r="AZ54" i="32" s="1"/>
  <c r="AC41" i="32"/>
  <c r="AD41" i="32" s="1"/>
  <c r="AR41" i="32"/>
  <c r="AS41" i="32" s="1"/>
  <c r="H71" i="32"/>
  <c r="I71" i="32" s="1"/>
  <c r="K102" i="32"/>
  <c r="AA54" i="32"/>
  <c r="T12" i="32"/>
  <c r="U12" i="32" s="1"/>
  <c r="AP139" i="32"/>
  <c r="AQ139" i="32" s="1"/>
  <c r="V24" i="32"/>
  <c r="W24" i="32" s="1"/>
  <c r="Z24" i="32"/>
  <c r="AU8" i="32"/>
  <c r="AL8" i="32"/>
  <c r="AM8" i="32" s="1"/>
  <c r="H56" i="32"/>
  <c r="I56" i="32" s="1"/>
  <c r="AU56" i="32"/>
  <c r="AP59" i="32"/>
  <c r="AQ59" i="32" s="1"/>
  <c r="H88" i="32"/>
  <c r="I88" i="32" s="1"/>
  <c r="X88" i="32"/>
  <c r="Y88" i="32" s="1"/>
  <c r="AG87" i="32"/>
  <c r="AR102" i="32"/>
  <c r="AS102" i="32" s="1"/>
  <c r="AB53" i="32"/>
  <c r="AG53" i="32" s="1"/>
  <c r="BA132" i="32"/>
  <c r="BB132" i="32" s="1"/>
  <c r="Z132" i="32"/>
  <c r="AR132" i="32"/>
  <c r="AS132" i="32" s="1"/>
  <c r="F132" i="32"/>
  <c r="G132" i="32" s="1"/>
  <c r="AY132" i="32"/>
  <c r="AZ132" i="32" s="1"/>
  <c r="V132" i="32"/>
  <c r="W132" i="32" s="1"/>
  <c r="M132" i="32"/>
  <c r="N132" i="32" s="1"/>
  <c r="AN132" i="32"/>
  <c r="AO132" i="32" s="1"/>
  <c r="AE132" i="32"/>
  <c r="AF132" i="32" s="1"/>
  <c r="AU132" i="32"/>
  <c r="T132" i="32"/>
  <c r="U132" i="32" s="1"/>
  <c r="AT132" i="32"/>
  <c r="AL132" i="32"/>
  <c r="AM132" i="32" s="1"/>
  <c r="AA132" i="32"/>
  <c r="H132" i="32"/>
  <c r="I132" i="32" s="1"/>
  <c r="Z117" i="32"/>
  <c r="AU117" i="32"/>
  <c r="X117" i="32"/>
  <c r="Y117" i="32" s="1"/>
  <c r="K117" i="32"/>
  <c r="AT117" i="32"/>
  <c r="J117" i="32"/>
  <c r="AP117" i="32"/>
  <c r="AQ117" i="32" s="1"/>
  <c r="T117" i="32"/>
  <c r="U117" i="32" s="1"/>
  <c r="AR117" i="32"/>
  <c r="AS117" i="32" s="1"/>
  <c r="AE101" i="32"/>
  <c r="AF101" i="32" s="1"/>
  <c r="AW101" i="32"/>
  <c r="AX101" i="32" s="1"/>
  <c r="AY100" i="32"/>
  <c r="AZ100" i="32" s="1"/>
  <c r="J100" i="32"/>
  <c r="AP100" i="32"/>
  <c r="AQ100" i="32" s="1"/>
  <c r="AE100" i="32"/>
  <c r="AF100" i="32" s="1"/>
  <c r="X100" i="32"/>
  <c r="Y100" i="32" s="1"/>
  <c r="H100" i="32"/>
  <c r="I100" i="32" s="1"/>
  <c r="AW100" i="32"/>
  <c r="AX100" i="32" s="1"/>
  <c r="AU6" i="32"/>
  <c r="AT6" i="32"/>
  <c r="Z100" i="32"/>
  <c r="AT100" i="32"/>
  <c r="AP52" i="32"/>
  <c r="AQ52" i="32" s="1"/>
  <c r="AL52" i="32"/>
  <c r="AM52" i="32" s="1"/>
  <c r="AN9" i="32"/>
  <c r="AO9" i="32" s="1"/>
  <c r="AP5" i="32"/>
  <c r="AQ5" i="32" s="1"/>
  <c r="K5" i="32"/>
  <c r="L136" i="32"/>
  <c r="O136" i="32" s="1"/>
  <c r="R136" i="32" s="1"/>
  <c r="T21" i="32"/>
  <c r="U21" i="32" s="1"/>
  <c r="AR21" i="32"/>
  <c r="AS21" i="32" s="1"/>
  <c r="H84" i="32"/>
  <c r="I84" i="32" s="1"/>
  <c r="K36" i="32"/>
  <c r="K4" i="32"/>
  <c r="AV134" i="32"/>
  <c r="BC134" i="32" s="1"/>
  <c r="AB69" i="32"/>
  <c r="AG69" i="32" s="1"/>
  <c r="AA37" i="32"/>
  <c r="AY37" i="32"/>
  <c r="AZ37" i="32" s="1"/>
  <c r="AC6" i="32"/>
  <c r="AD6" i="32" s="1"/>
  <c r="F101" i="32"/>
  <c r="G101" i="32" s="1"/>
  <c r="AV53" i="32"/>
  <c r="BC53" i="32" s="1"/>
  <c r="BF53" i="32" s="1"/>
  <c r="J21" i="32"/>
  <c r="M100" i="32"/>
  <c r="N100" i="32" s="1"/>
  <c r="AB68" i="32"/>
  <c r="V52" i="32"/>
  <c r="W52" i="32" s="1"/>
  <c r="AY6" i="32"/>
  <c r="AZ6" i="32" s="1"/>
  <c r="AL100" i="32"/>
  <c r="AM100" i="32" s="1"/>
  <c r="AW114" i="32"/>
  <c r="AX114" i="32" s="1"/>
  <c r="AC114" i="32"/>
  <c r="AD114" i="32" s="1"/>
  <c r="M114" i="32"/>
  <c r="N114" i="32" s="1"/>
  <c r="AP114" i="32"/>
  <c r="AQ114" i="32" s="1"/>
  <c r="V114" i="32"/>
  <c r="W114" i="32" s="1"/>
  <c r="AT114" i="32"/>
  <c r="AR114" i="32"/>
  <c r="AS114" i="32" s="1"/>
  <c r="AA114" i="32"/>
  <c r="AV112" i="32"/>
  <c r="AX95" i="32"/>
  <c r="AN131" i="32"/>
  <c r="AO131" i="32" s="1"/>
  <c r="AE131" i="32"/>
  <c r="AF131" i="32" s="1"/>
  <c r="AU131" i="32"/>
  <c r="T131" i="32"/>
  <c r="U131" i="32" s="1"/>
  <c r="J131" i="32"/>
  <c r="AT131" i="32"/>
  <c r="AA131" i="32"/>
  <c r="AE35" i="32"/>
  <c r="AF35" i="32" s="1"/>
  <c r="L146" i="32"/>
  <c r="O146" i="32" s="1"/>
  <c r="AV115" i="32"/>
  <c r="BC115" i="32" s="1"/>
  <c r="BF115" i="32" s="1"/>
  <c r="V35" i="32"/>
  <c r="W35" i="32" s="1"/>
  <c r="X35" i="32"/>
  <c r="Y35" i="32" s="1"/>
  <c r="AN51" i="32"/>
  <c r="AO51" i="32" s="1"/>
  <c r="K51" i="32"/>
  <c r="AU51" i="32"/>
  <c r="T51" i="32"/>
  <c r="U51" i="32" s="1"/>
  <c r="J51" i="32"/>
  <c r="AT51" i="32"/>
  <c r="AA51" i="32"/>
  <c r="H114" i="32"/>
  <c r="I114" i="32" s="1"/>
  <c r="AE114" i="32"/>
  <c r="AF114" i="32" s="1"/>
  <c r="L34" i="32"/>
  <c r="O34" i="32" s="1"/>
  <c r="AW97" i="32"/>
  <c r="AX97" i="32" s="1"/>
  <c r="V50" i="32"/>
  <c r="W50" i="32" s="1"/>
  <c r="AR144" i="32"/>
  <c r="AS144" i="32" s="1"/>
  <c r="AB147" i="32"/>
  <c r="M131" i="32"/>
  <c r="N131" i="32" s="1"/>
  <c r="X131" i="32"/>
  <c r="Y131" i="32" s="1"/>
  <c r="H99" i="32"/>
  <c r="I99" i="32" s="1"/>
  <c r="F51" i="32"/>
  <c r="G51" i="32" s="1"/>
  <c r="F35" i="32"/>
  <c r="G35" i="32" s="1"/>
  <c r="X146" i="32"/>
  <c r="Y146" i="32" s="1"/>
  <c r="M35" i="32"/>
  <c r="N35" i="32" s="1"/>
  <c r="AW35" i="32"/>
  <c r="AX35" i="32" s="1"/>
  <c r="AN99" i="32"/>
  <c r="AO99" i="32" s="1"/>
  <c r="AY99" i="32"/>
  <c r="AZ99" i="32" s="1"/>
  <c r="AV83" i="32"/>
  <c r="BC83" i="32" s="1"/>
  <c r="H51" i="32"/>
  <c r="I51" i="32" s="1"/>
  <c r="AY131" i="32"/>
  <c r="AZ131" i="32" s="1"/>
  <c r="L83" i="32"/>
  <c r="O83" i="32" s="1"/>
  <c r="AR35" i="32"/>
  <c r="AS35" i="32" s="1"/>
  <c r="AG19" i="32"/>
  <c r="AL114" i="32"/>
  <c r="AM114" i="32" s="1"/>
  <c r="AN114" i="32"/>
  <c r="AO114" i="32" s="1"/>
  <c r="AK34" i="32"/>
  <c r="J97" i="32"/>
  <c r="M50" i="32"/>
  <c r="N50" i="32" s="1"/>
  <c r="K50" i="32"/>
  <c r="AY144" i="32"/>
  <c r="AZ144" i="32" s="1"/>
  <c r="BC147" i="32"/>
  <c r="BF147" i="32" s="1"/>
  <c r="AA112" i="32"/>
  <c r="AE64" i="32"/>
  <c r="AF64" i="32" s="1"/>
  <c r="AU64" i="32"/>
  <c r="X129" i="32"/>
  <c r="Y129" i="32" s="1"/>
  <c r="J129" i="32"/>
  <c r="T129" i="32"/>
  <c r="U129" i="32" s="1"/>
  <c r="F65" i="32"/>
  <c r="G65" i="32" s="1"/>
  <c r="J65" i="32"/>
  <c r="AA33" i="32"/>
  <c r="AL33" i="32"/>
  <c r="AM33" i="32" s="1"/>
  <c r="AY33" i="32"/>
  <c r="AZ33" i="32" s="1"/>
  <c r="AP96" i="32"/>
  <c r="AQ96" i="32" s="1"/>
  <c r="AT32" i="32"/>
  <c r="AW130" i="32"/>
  <c r="AX130" i="32" s="1"/>
  <c r="Z130" i="32"/>
  <c r="AC130" i="32"/>
  <c r="AD130" i="32" s="1"/>
  <c r="AT130" i="32"/>
  <c r="AY96" i="32"/>
  <c r="AZ96" i="32" s="1"/>
  <c r="AU96" i="32"/>
  <c r="AN96" i="32"/>
  <c r="AO96" i="32" s="1"/>
  <c r="V98" i="32"/>
  <c r="W98" i="32" s="1"/>
  <c r="T98" i="32"/>
  <c r="U98" i="32" s="1"/>
  <c r="X98" i="32"/>
  <c r="Y98" i="32" s="1"/>
  <c r="AC35" i="32"/>
  <c r="AD35" i="32" s="1"/>
  <c r="AT129" i="32"/>
  <c r="F33" i="32"/>
  <c r="G33" i="32" s="1"/>
  <c r="AU48" i="32"/>
  <c r="AR48" i="32"/>
  <c r="AS48" i="32" s="1"/>
  <c r="V48" i="32"/>
  <c r="W48" i="32" s="1"/>
  <c r="K48" i="32"/>
  <c r="AY48" i="32"/>
  <c r="AZ48" i="32" s="1"/>
  <c r="AC48" i="32"/>
  <c r="AD48" i="32" s="1"/>
  <c r="AW48" i="32"/>
  <c r="AX48" i="32" s="1"/>
  <c r="T48" i="32"/>
  <c r="U48" i="32" s="1"/>
  <c r="AE48" i="32"/>
  <c r="AF48" i="32" s="1"/>
  <c r="J48" i="32"/>
  <c r="F48" i="32"/>
  <c r="G48" i="32" s="1"/>
  <c r="H48" i="32"/>
  <c r="I48" i="32" s="1"/>
  <c r="X32" i="32"/>
  <c r="Y32" i="32" s="1"/>
  <c r="AY126" i="32"/>
  <c r="AZ126" i="32" s="1"/>
  <c r="AA62" i="32"/>
  <c r="AB45" i="32"/>
  <c r="AG45" i="32" s="1"/>
  <c r="AJ45" i="32" s="1"/>
  <c r="AA66" i="32"/>
  <c r="K66" i="32"/>
  <c r="AU66" i="32"/>
  <c r="AL66" i="32"/>
  <c r="AM66" i="32" s="1"/>
  <c r="AP145" i="32"/>
  <c r="AQ145" i="32" s="1"/>
  <c r="X145" i="32"/>
  <c r="Y145" i="32" s="1"/>
  <c r="AW145" i="32"/>
  <c r="AX145" i="32" s="1"/>
  <c r="J145" i="32"/>
  <c r="AC127" i="32"/>
  <c r="AD127" i="32" s="1"/>
  <c r="AU127" i="32"/>
  <c r="T111" i="32"/>
  <c r="U111" i="32" s="1"/>
  <c r="M15" i="32"/>
  <c r="N15" i="32" s="1"/>
  <c r="H15" i="32"/>
  <c r="I15" i="32" s="1"/>
  <c r="AE14" i="32"/>
  <c r="AF14" i="32" s="1"/>
  <c r="AY14" i="32"/>
  <c r="AZ14" i="32" s="1"/>
  <c r="AN77" i="32"/>
  <c r="AO77" i="32" s="1"/>
  <c r="AY77" i="32"/>
  <c r="AZ77" i="32" s="1"/>
  <c r="AE96" i="32"/>
  <c r="AF96" i="32" s="1"/>
  <c r="K49" i="32"/>
  <c r="AL49" i="32"/>
  <c r="AM49" i="32" s="1"/>
  <c r="AA49" i="32"/>
  <c r="AE18" i="32"/>
  <c r="AF18" i="32" s="1"/>
  <c r="T18" i="32"/>
  <c r="U18" i="32" s="1"/>
  <c r="BA16" i="32"/>
  <c r="BB16" i="32" s="1"/>
  <c r="AT16" i="32"/>
  <c r="AC16" i="32"/>
  <c r="AD16" i="32" s="1"/>
  <c r="AA16" i="32"/>
  <c r="M16" i="32"/>
  <c r="N16" i="32" s="1"/>
  <c r="AU16" i="32"/>
  <c r="H16" i="32"/>
  <c r="I16" i="32" s="1"/>
  <c r="AL111" i="32"/>
  <c r="AM111" i="32" s="1"/>
  <c r="AC31" i="32"/>
  <c r="AD31" i="32" s="1"/>
  <c r="V31" i="32"/>
  <c r="W31" i="32" s="1"/>
  <c r="AW140" i="32"/>
  <c r="AX140" i="32" s="1"/>
  <c r="T140" i="32"/>
  <c r="U140" i="32" s="1"/>
  <c r="L123" i="32"/>
  <c r="O123" i="32" s="1"/>
  <c r="AY78" i="32"/>
  <c r="AZ78" i="32" s="1"/>
  <c r="AT78" i="32"/>
  <c r="M78" i="32"/>
  <c r="N78" i="32" s="1"/>
  <c r="AR78" i="32"/>
  <c r="AS78" i="32" s="1"/>
  <c r="AE78" i="32"/>
  <c r="AF78" i="32" s="1"/>
  <c r="J78" i="32"/>
  <c r="AL78" i="32"/>
  <c r="AM78" i="32" s="1"/>
  <c r="AP141" i="32"/>
  <c r="AQ141" i="32" s="1"/>
  <c r="T141" i="32"/>
  <c r="U141" i="32" s="1"/>
  <c r="F61" i="32"/>
  <c r="G61" i="32" s="1"/>
  <c r="AE61" i="32"/>
  <c r="AF61" i="32" s="1"/>
  <c r="F13" i="32"/>
  <c r="G13" i="32" s="1"/>
  <c r="AW79" i="32"/>
  <c r="AX79" i="32" s="1"/>
  <c r="AU79" i="32"/>
  <c r="AT79" i="32"/>
  <c r="M79" i="32"/>
  <c r="N79" i="32" s="1"/>
  <c r="AE79" i="32"/>
  <c r="AF79" i="32" s="1"/>
  <c r="AC13" i="32"/>
  <c r="AD13" i="32" s="1"/>
  <c r="AW13" i="32"/>
  <c r="AX13" i="32" s="1"/>
  <c r="L143" i="32"/>
  <c r="O143" i="32" s="1"/>
  <c r="R143" i="32" s="1"/>
  <c r="H63" i="32"/>
  <c r="I63" i="32" s="1"/>
  <c r="BE94" i="32"/>
  <c r="AA109" i="32"/>
  <c r="K109" i="32"/>
  <c r="J63" i="32"/>
  <c r="F63" i="32"/>
  <c r="G63" i="32" s="1"/>
  <c r="X63" i="32"/>
  <c r="Y63" i="32" s="1"/>
  <c r="F110" i="32"/>
  <c r="G110" i="32" s="1"/>
  <c r="BA110" i="32"/>
  <c r="BB110" i="32" s="1"/>
  <c r="H78" i="32"/>
  <c r="I78" i="32" s="1"/>
  <c r="AN109" i="32"/>
  <c r="AO109" i="32" s="1"/>
  <c r="AT29" i="32"/>
  <c r="X29" i="32"/>
  <c r="Y29" i="32" s="1"/>
  <c r="M29" i="32"/>
  <c r="N29" i="32" s="1"/>
  <c r="K29" i="32"/>
  <c r="BA29" i="32"/>
  <c r="BB29" i="32" s="1"/>
  <c r="AP29" i="32"/>
  <c r="AQ29" i="32" s="1"/>
  <c r="AY29" i="32"/>
  <c r="AZ29" i="32" s="1"/>
  <c r="H29" i="32"/>
  <c r="I29" i="32" s="1"/>
  <c r="N28" i="32"/>
  <c r="AN91" i="32"/>
  <c r="AO91" i="32" s="1"/>
  <c r="L74" i="32"/>
  <c r="O74" i="32" s="1"/>
  <c r="X137" i="32"/>
  <c r="Y137" i="32" s="1"/>
  <c r="AP12" i="32"/>
  <c r="AQ12" i="32" s="1"/>
  <c r="V12" i="32"/>
  <c r="W12" i="32" s="1"/>
  <c r="AN59" i="32"/>
  <c r="AO59" i="32" s="1"/>
  <c r="AC43" i="32"/>
  <c r="AD43" i="32" s="1"/>
  <c r="AA43" i="32"/>
  <c r="AB27" i="32"/>
  <c r="AG27" i="32" s="1"/>
  <c r="AJ27" i="32" s="1"/>
  <c r="M58" i="32"/>
  <c r="N58" i="32" s="1"/>
  <c r="F139" i="32"/>
  <c r="G139" i="32" s="1"/>
  <c r="AA139" i="32"/>
  <c r="K59" i="32"/>
  <c r="AY58" i="32"/>
  <c r="AZ58" i="32" s="1"/>
  <c r="K89" i="32"/>
  <c r="M13" i="32"/>
  <c r="N13" i="32" s="1"/>
  <c r="AT44" i="32"/>
  <c r="F44" i="32"/>
  <c r="G44" i="32" s="1"/>
  <c r="AP44" i="32"/>
  <c r="AQ44" i="32" s="1"/>
  <c r="AA44" i="32"/>
  <c r="BA44" i="32"/>
  <c r="BB44" i="32" s="1"/>
  <c r="Z44" i="32"/>
  <c r="M44" i="32"/>
  <c r="N44" i="32" s="1"/>
  <c r="M139" i="32"/>
  <c r="N139" i="32" s="1"/>
  <c r="AV26" i="32"/>
  <c r="BC26" i="32" s="1"/>
  <c r="AA79" i="32"/>
  <c r="J107" i="32"/>
  <c r="AE107" i="32"/>
  <c r="AF107" i="32" s="1"/>
  <c r="AA59" i="32"/>
  <c r="AP92" i="32"/>
  <c r="AQ92" i="32" s="1"/>
  <c r="AY92" i="32"/>
  <c r="AZ92" i="32" s="1"/>
  <c r="AW139" i="32"/>
  <c r="AX139" i="32" s="1"/>
  <c r="M107" i="32"/>
  <c r="N107" i="32" s="1"/>
  <c r="F138" i="32"/>
  <c r="G138" i="32" s="1"/>
  <c r="X138" i="32"/>
  <c r="Y138" i="32" s="1"/>
  <c r="AL106" i="32"/>
  <c r="AM106" i="32" s="1"/>
  <c r="AT106" i="32"/>
  <c r="X106" i="32"/>
  <c r="Y106" i="32" s="1"/>
  <c r="K106" i="32"/>
  <c r="J106" i="32"/>
  <c r="AP106" i="32"/>
  <c r="AQ106" i="32" s="1"/>
  <c r="AE106" i="32"/>
  <c r="AF106" i="32" s="1"/>
  <c r="H106" i="32"/>
  <c r="I106" i="32" s="1"/>
  <c r="AN106" i="32"/>
  <c r="AO106" i="32" s="1"/>
  <c r="AV74" i="32"/>
  <c r="BC74" i="32" s="1"/>
  <c r="BF74" i="32" s="1"/>
  <c r="V89" i="32"/>
  <c r="W89" i="32" s="1"/>
  <c r="L40" i="32"/>
  <c r="O40" i="32" s="1"/>
  <c r="AA135" i="32"/>
  <c r="AW103" i="32"/>
  <c r="AX103" i="32" s="1"/>
  <c r="AW7" i="32"/>
  <c r="AX7" i="32" s="1"/>
  <c r="AP73" i="32"/>
  <c r="AQ73" i="32" s="1"/>
  <c r="K73" i="32"/>
  <c r="AL73" i="32"/>
  <c r="AM73" i="32" s="1"/>
  <c r="AY73" i="32"/>
  <c r="AZ73" i="32" s="1"/>
  <c r="AV25" i="32"/>
  <c r="M9" i="32"/>
  <c r="N9" i="32" s="1"/>
  <c r="AA9" i="32"/>
  <c r="AL119" i="32"/>
  <c r="AM119" i="32" s="1"/>
  <c r="AP119" i="32"/>
  <c r="AQ119" i="32" s="1"/>
  <c r="AV87" i="32"/>
  <c r="BC87" i="32" s="1"/>
  <c r="AR54" i="32"/>
  <c r="AS54" i="32" s="1"/>
  <c r="AL41" i="32"/>
  <c r="AM41" i="32" s="1"/>
  <c r="AY41" i="32"/>
  <c r="AZ41" i="32" s="1"/>
  <c r="AP24" i="32"/>
  <c r="AQ24" i="32" s="1"/>
  <c r="AP71" i="32"/>
  <c r="AQ71" i="32" s="1"/>
  <c r="AA71" i="32"/>
  <c r="AV23" i="32"/>
  <c r="H102" i="32"/>
  <c r="I102" i="32" s="1"/>
  <c r="T54" i="32"/>
  <c r="U54" i="32" s="1"/>
  <c r="AP56" i="32"/>
  <c r="AQ56" i="32" s="1"/>
  <c r="AV39" i="32"/>
  <c r="BC39" i="32" s="1"/>
  <c r="AC24" i="32"/>
  <c r="AD24" i="32" s="1"/>
  <c r="AY24" i="32"/>
  <c r="AZ24" i="32" s="1"/>
  <c r="H8" i="32"/>
  <c r="I8" i="32" s="1"/>
  <c r="AR8" i="32"/>
  <c r="AS8" i="32" s="1"/>
  <c r="X56" i="32"/>
  <c r="Y56" i="32" s="1"/>
  <c r="BA42" i="32"/>
  <c r="BB42" i="32" s="1"/>
  <c r="Z104" i="32"/>
  <c r="AU104" i="32"/>
  <c r="X104" i="32"/>
  <c r="Y104" i="32" s="1"/>
  <c r="K104" i="32"/>
  <c r="AT104" i="32"/>
  <c r="J104" i="32"/>
  <c r="AP104" i="32"/>
  <c r="AQ104" i="32" s="1"/>
  <c r="T104" i="32"/>
  <c r="U104" i="32" s="1"/>
  <c r="BA104" i="32"/>
  <c r="BB104" i="32" s="1"/>
  <c r="H104" i="32"/>
  <c r="I104" i="32" s="1"/>
  <c r="AR104" i="32"/>
  <c r="AS104" i="32" s="1"/>
  <c r="AE88" i="32"/>
  <c r="AF88" i="32" s="1"/>
  <c r="AW88" i="32"/>
  <c r="AX88" i="32" s="1"/>
  <c r="L118" i="32"/>
  <c r="O118" i="32" s="1"/>
  <c r="AC102" i="32"/>
  <c r="AD102" i="32" s="1"/>
  <c r="AB70" i="32"/>
  <c r="AG70" i="32" s="1"/>
  <c r="AJ70" i="32" s="1"/>
  <c r="L133" i="32"/>
  <c r="AK38" i="32"/>
  <c r="AI38" i="32"/>
  <c r="AW117" i="32"/>
  <c r="AX117" i="32" s="1"/>
  <c r="M117" i="32"/>
  <c r="N117" i="32" s="1"/>
  <c r="AL101" i="32"/>
  <c r="AM101" i="32" s="1"/>
  <c r="AT101" i="32"/>
  <c r="AB5" i="32"/>
  <c r="AL86" i="32"/>
  <c r="AM86" i="32" s="1"/>
  <c r="AT22" i="32"/>
  <c r="AE22" i="32"/>
  <c r="AF22" i="32" s="1"/>
  <c r="AN22" i="32"/>
  <c r="AO22" i="32" s="1"/>
  <c r="J22" i="32"/>
  <c r="AW6" i="32"/>
  <c r="AX6" i="32" s="1"/>
  <c r="AL6" i="32"/>
  <c r="AM6" i="32" s="1"/>
  <c r="K100" i="32"/>
  <c r="AV68" i="32"/>
  <c r="BC68" i="32" s="1"/>
  <c r="AA52" i="32"/>
  <c r="AR52" i="32"/>
  <c r="AS52" i="32" s="1"/>
  <c r="AR4" i="32"/>
  <c r="AS4" i="32" s="1"/>
  <c r="AR37" i="32"/>
  <c r="AS37" i="32" s="1"/>
  <c r="F5" i="32"/>
  <c r="G5" i="32" s="1"/>
  <c r="X5" i="32"/>
  <c r="Y5" i="32" s="1"/>
  <c r="AY102" i="32"/>
  <c r="AZ102" i="32" s="1"/>
  <c r="BA37" i="32"/>
  <c r="BB37" i="32" s="1"/>
  <c r="Z21" i="32"/>
  <c r="AA84" i="32"/>
  <c r="X36" i="32"/>
  <c r="Y36" i="32" s="1"/>
  <c r="V4" i="32"/>
  <c r="W4" i="32" s="1"/>
  <c r="F6" i="32"/>
  <c r="G6" i="32" s="1"/>
  <c r="T5" i="32"/>
  <c r="U5" i="32" s="1"/>
  <c r="F100" i="32"/>
  <c r="G100" i="32" s="1"/>
  <c r="L68" i="32"/>
  <c r="O68" i="32" s="1"/>
  <c r="AN36" i="32"/>
  <c r="AO36" i="32" s="1"/>
  <c r="AY101" i="32"/>
  <c r="AZ101" i="32" s="1"/>
  <c r="AT4" i="32"/>
  <c r="N105" i="29"/>
  <c r="O105" i="29" s="1"/>
  <c r="O135" i="29"/>
  <c r="M56" i="29"/>
  <c r="K21" i="29"/>
  <c r="L21" i="29" s="1"/>
  <c r="O21" i="29" s="1"/>
  <c r="Q21" i="29" s="1"/>
  <c r="J8" i="29"/>
  <c r="O34" i="29"/>
  <c r="K102" i="29"/>
  <c r="L102" i="29" s="1"/>
  <c r="M62" i="29"/>
  <c r="N62" i="29" s="1"/>
  <c r="K93" i="29"/>
  <c r="M104" i="29"/>
  <c r="N104" i="29" s="1"/>
  <c r="K91" i="29"/>
  <c r="L91" i="29" s="1"/>
  <c r="M147" i="29"/>
  <c r="N147" i="29" s="1"/>
  <c r="O28" i="29"/>
  <c r="O139" i="29"/>
  <c r="M21" i="29"/>
  <c r="N21" i="29" s="1"/>
  <c r="M65" i="29"/>
  <c r="N65" i="29" s="1"/>
  <c r="M108" i="29"/>
  <c r="N108" i="29" s="1"/>
  <c r="M91" i="29"/>
  <c r="N91" i="29" s="1"/>
  <c r="K33" i="29"/>
  <c r="L33" i="29" s="1"/>
  <c r="M8" i="29"/>
  <c r="N8" i="29" s="1"/>
  <c r="L25" i="29"/>
  <c r="L131" i="29"/>
  <c r="O38" i="29"/>
  <c r="AD70" i="29"/>
  <c r="AE70" i="29" s="1"/>
  <c r="M70" i="29"/>
  <c r="N70" i="29" s="1"/>
  <c r="K70" i="29"/>
  <c r="L70" i="29" s="1"/>
  <c r="O70" i="29" s="1"/>
  <c r="M134" i="29"/>
  <c r="N134" i="29" s="1"/>
  <c r="K134" i="29"/>
  <c r="K116" i="29"/>
  <c r="M116" i="29"/>
  <c r="N116" i="29" s="1"/>
  <c r="Z130" i="29"/>
  <c r="M130" i="29"/>
  <c r="N130" i="29" s="1"/>
  <c r="AD114" i="29"/>
  <c r="AE114" i="29" s="1"/>
  <c r="M114" i="29"/>
  <c r="N114" i="29" s="1"/>
  <c r="K114" i="29"/>
  <c r="K142" i="29"/>
  <c r="L142" i="29" s="1"/>
  <c r="O142" i="29" s="1"/>
  <c r="M142" i="29"/>
  <c r="N142" i="29" s="1"/>
  <c r="F5" i="29"/>
  <c r="G5" i="29" s="1"/>
  <c r="K5" i="29"/>
  <c r="L5" i="29" s="1"/>
  <c r="M5" i="29"/>
  <c r="N5" i="29" s="1"/>
  <c r="M123" i="29"/>
  <c r="N123" i="29" s="1"/>
  <c r="K123" i="29"/>
  <c r="M146" i="29"/>
  <c r="N146" i="29" s="1"/>
  <c r="K146" i="29"/>
  <c r="AD41" i="29"/>
  <c r="AE41" i="29" s="1"/>
  <c r="K41" i="29"/>
  <c r="L41" i="29" s="1"/>
  <c r="M41" i="29"/>
  <c r="N41" i="29" s="1"/>
  <c r="M55" i="29"/>
  <c r="N55" i="29" s="1"/>
  <c r="M145" i="29"/>
  <c r="N145" i="29" s="1"/>
  <c r="AB64" i="29"/>
  <c r="AC64" i="29" s="1"/>
  <c r="K64" i="29"/>
  <c r="M64" i="29"/>
  <c r="N64" i="29" s="1"/>
  <c r="AD67" i="29"/>
  <c r="AE67" i="29" s="1"/>
  <c r="K67" i="29"/>
  <c r="Z39" i="29"/>
  <c r="AA39" i="29" s="1"/>
  <c r="K39" i="29"/>
  <c r="M39" i="29"/>
  <c r="N39" i="29" s="1"/>
  <c r="U128" i="29"/>
  <c r="V128" i="29" s="1"/>
  <c r="M128" i="29"/>
  <c r="N128" i="29" s="1"/>
  <c r="AB90" i="29"/>
  <c r="AC90" i="29" s="1"/>
  <c r="K90" i="29"/>
  <c r="M90" i="29"/>
  <c r="N90" i="29" s="1"/>
  <c r="Z141" i="29"/>
  <c r="AA141" i="29" s="1"/>
  <c r="M141" i="29"/>
  <c r="N141" i="29" s="1"/>
  <c r="K141" i="29"/>
  <c r="AD101" i="29"/>
  <c r="AE101" i="29" s="1"/>
  <c r="M101" i="29"/>
  <c r="N101" i="29" s="1"/>
  <c r="AB23" i="29"/>
  <c r="AC23" i="29" s="1"/>
  <c r="K23" i="29"/>
  <c r="L23" i="29" s="1"/>
  <c r="M23" i="29"/>
  <c r="N23" i="29" s="1"/>
  <c r="Z69" i="29"/>
  <c r="K69" i="29"/>
  <c r="M69" i="29"/>
  <c r="N69" i="29" s="1"/>
  <c r="K44" i="29"/>
  <c r="M44" i="29"/>
  <c r="N44" i="29" s="1"/>
  <c r="AB115" i="29"/>
  <c r="AC115" i="29" s="1"/>
  <c r="K115" i="29"/>
  <c r="L115" i="29" s="1"/>
  <c r="O115" i="29" s="1"/>
  <c r="J115" i="29"/>
  <c r="Z136" i="29"/>
  <c r="AA136" i="29" s="1"/>
  <c r="M136" i="29"/>
  <c r="N136" i="29" s="1"/>
  <c r="AB82" i="29"/>
  <c r="AC82" i="29" s="1"/>
  <c r="K82" i="29"/>
  <c r="M82" i="29"/>
  <c r="N82" i="29" s="1"/>
  <c r="H82" i="29"/>
  <c r="I82" i="29" s="1"/>
  <c r="AB14" i="29"/>
  <c r="AC14" i="29" s="1"/>
  <c r="K14" i="29"/>
  <c r="L14" i="29" s="1"/>
  <c r="AB48" i="29"/>
  <c r="AC48" i="29" s="1"/>
  <c r="K48" i="29"/>
  <c r="L48" i="29" s="1"/>
  <c r="AB140" i="29"/>
  <c r="AC140" i="29" s="1"/>
  <c r="K140" i="29"/>
  <c r="M140" i="29"/>
  <c r="N140" i="29" s="1"/>
  <c r="H140" i="29"/>
  <c r="I140" i="29" s="1"/>
  <c r="AB35" i="29"/>
  <c r="AC35" i="29" s="1"/>
  <c r="M35" i="29"/>
  <c r="N35" i="29" s="1"/>
  <c r="K35" i="29"/>
  <c r="L35" i="29" s="1"/>
  <c r="M38" i="29"/>
  <c r="N38" i="29" s="1"/>
  <c r="L93" i="29"/>
  <c r="M85" i="29"/>
  <c r="N85" i="29" s="1"/>
  <c r="K92" i="29"/>
  <c r="L92" i="29" s="1"/>
  <c r="O92" i="29" s="1"/>
  <c r="Q92" i="29" s="1"/>
  <c r="K57" i="29"/>
  <c r="L57" i="29" s="1"/>
  <c r="K6" i="29"/>
  <c r="M6" i="29"/>
  <c r="N6" i="29" s="1"/>
  <c r="AB88" i="29"/>
  <c r="AC88" i="29" s="1"/>
  <c r="K88" i="29"/>
  <c r="M88" i="29"/>
  <c r="N88" i="29" s="1"/>
  <c r="AD126" i="29"/>
  <c r="AE126" i="29" s="1"/>
  <c r="K126" i="29"/>
  <c r="AB61" i="29"/>
  <c r="AC61" i="29" s="1"/>
  <c r="M61" i="29"/>
  <c r="N61" i="29" s="1"/>
  <c r="K61" i="29"/>
  <c r="O55" i="29"/>
  <c r="K16" i="29"/>
  <c r="M16" i="29"/>
  <c r="N16" i="29" s="1"/>
  <c r="Z36" i="29"/>
  <c r="AA36" i="29" s="1"/>
  <c r="M36" i="29"/>
  <c r="N36" i="29" s="1"/>
  <c r="K36" i="29"/>
  <c r="L108" i="29"/>
  <c r="O108" i="29" s="1"/>
  <c r="M87" i="29"/>
  <c r="N87" i="29" s="1"/>
  <c r="K87" i="29"/>
  <c r="M99" i="29"/>
  <c r="N99" i="29" s="1"/>
  <c r="K99" i="29"/>
  <c r="L99" i="29" s="1"/>
  <c r="Z81" i="29"/>
  <c r="AA81" i="29" s="1"/>
  <c r="K81" i="29"/>
  <c r="K138" i="29"/>
  <c r="M138" i="29"/>
  <c r="N138" i="29" s="1"/>
  <c r="AD42" i="29"/>
  <c r="AE42" i="29" s="1"/>
  <c r="K42" i="29"/>
  <c r="M42" i="29"/>
  <c r="N42" i="29" s="1"/>
  <c r="Z26" i="29"/>
  <c r="K26" i="29"/>
  <c r="L26" i="29" s="1"/>
  <c r="M26" i="29"/>
  <c r="N26" i="29" s="1"/>
  <c r="AB9" i="29"/>
  <c r="AC9" i="29" s="1"/>
  <c r="K9" i="29"/>
  <c r="L9" i="29" s="1"/>
  <c r="O9" i="29" s="1"/>
  <c r="Q9" i="29" s="1"/>
  <c r="M9" i="29"/>
  <c r="N9" i="29" s="1"/>
  <c r="L85" i="29"/>
  <c r="O85" i="29" s="1"/>
  <c r="Q85" i="29" s="1"/>
  <c r="M14" i="29"/>
  <c r="N14" i="29" s="1"/>
  <c r="M48" i="29"/>
  <c r="N48" i="29" s="1"/>
  <c r="K46" i="29"/>
  <c r="L78" i="29"/>
  <c r="O78" i="29" s="1"/>
  <c r="Q78" i="29" s="1"/>
  <c r="M19" i="29"/>
  <c r="N19" i="29" s="1"/>
  <c r="K130" i="29"/>
  <c r="L130" i="29" s="1"/>
  <c r="O130" i="29" s="1"/>
  <c r="O147" i="29"/>
  <c r="M131" i="29"/>
  <c r="N131" i="29" s="1"/>
  <c r="M106" i="29"/>
  <c r="N106" i="29" s="1"/>
  <c r="K18" i="29"/>
  <c r="L18" i="29" s="1"/>
  <c r="M115" i="29"/>
  <c r="N115" i="29" s="1"/>
  <c r="M37" i="29"/>
  <c r="K136" i="29"/>
  <c r="K137" i="29"/>
  <c r="M137" i="29"/>
  <c r="N137" i="29" s="1"/>
  <c r="AB84" i="29"/>
  <c r="AC84" i="29" s="1"/>
  <c r="K84" i="29"/>
  <c r="M84" i="29"/>
  <c r="N84" i="29" s="1"/>
  <c r="AB113" i="29"/>
  <c r="AC113" i="29" s="1"/>
  <c r="K113" i="29"/>
  <c r="M113" i="29"/>
  <c r="N113" i="29" s="1"/>
  <c r="M18" i="29"/>
  <c r="N18" i="29" s="1"/>
  <c r="K49" i="29"/>
  <c r="L49" i="29" s="1"/>
  <c r="O118" i="29"/>
  <c r="M51" i="29"/>
  <c r="N51" i="29" s="1"/>
  <c r="O58" i="29"/>
  <c r="Q58" i="29" s="1"/>
  <c r="AD125" i="29"/>
  <c r="AE125" i="29" s="1"/>
  <c r="M125" i="29"/>
  <c r="N125" i="29" s="1"/>
  <c r="K125" i="29"/>
  <c r="L80" i="29"/>
  <c r="J74" i="29"/>
  <c r="K74" i="29"/>
  <c r="M74" i="29"/>
  <c r="N74" i="29" s="1"/>
  <c r="M121" i="29"/>
  <c r="N121" i="29" s="1"/>
  <c r="K121" i="29"/>
  <c r="L121" i="29" s="1"/>
  <c r="Z127" i="29"/>
  <c r="M127" i="29"/>
  <c r="N127" i="29" s="1"/>
  <c r="Z98" i="29"/>
  <c r="AA98" i="29" s="1"/>
  <c r="M98" i="29"/>
  <c r="N98" i="29" s="1"/>
  <c r="W4" i="29"/>
  <c r="X4" i="29" s="1"/>
  <c r="AD4" i="29"/>
  <c r="K4" i="29"/>
  <c r="U4" i="29"/>
  <c r="V4" i="29" s="1"/>
  <c r="M4" i="29"/>
  <c r="M45" i="29"/>
  <c r="N45" i="29" s="1"/>
  <c r="K45" i="29"/>
  <c r="L45" i="29" s="1"/>
  <c r="AD60" i="29"/>
  <c r="AE60" i="29" s="1"/>
  <c r="K60" i="29"/>
  <c r="M60" i="29"/>
  <c r="N60" i="29" s="1"/>
  <c r="Z22" i="29"/>
  <c r="AA22" i="29" s="1"/>
  <c r="M22" i="29"/>
  <c r="N22" i="29" s="1"/>
  <c r="K22" i="29"/>
  <c r="Z30" i="29"/>
  <c r="AA30" i="29" s="1"/>
  <c r="K30" i="29"/>
  <c r="M30" i="29"/>
  <c r="N30" i="29" s="1"/>
  <c r="K40" i="29"/>
  <c r="M40" i="29"/>
  <c r="N40" i="29" s="1"/>
  <c r="AB133" i="29"/>
  <c r="AC133" i="29" s="1"/>
  <c r="K133" i="29"/>
  <c r="M133" i="29"/>
  <c r="N133" i="29" s="1"/>
  <c r="AB122" i="29"/>
  <c r="AC122" i="29" s="1"/>
  <c r="K122" i="29"/>
  <c r="M122" i="29"/>
  <c r="N122" i="29" s="1"/>
  <c r="Z107" i="29"/>
  <c r="K107" i="29"/>
  <c r="M107" i="29"/>
  <c r="N107" i="29" s="1"/>
  <c r="K11" i="29"/>
  <c r="M11" i="29"/>
  <c r="N11" i="29" s="1"/>
  <c r="M129" i="29"/>
  <c r="N129" i="29" s="1"/>
  <c r="K129" i="29"/>
  <c r="AB117" i="29"/>
  <c r="AC117" i="29" s="1"/>
  <c r="K117" i="29"/>
  <c r="Y27" i="29"/>
  <c r="K27" i="29"/>
  <c r="M27" i="29"/>
  <c r="N27" i="29" s="1"/>
  <c r="AB59" i="29"/>
  <c r="AC59" i="29" s="1"/>
  <c r="K59" i="29"/>
  <c r="M59" i="29"/>
  <c r="N59" i="29" s="1"/>
  <c r="AB100" i="29"/>
  <c r="AC100" i="29" s="1"/>
  <c r="M100" i="29"/>
  <c r="N100" i="29" s="1"/>
  <c r="K100" i="29"/>
  <c r="AB68" i="29"/>
  <c r="AC68" i="29" s="1"/>
  <c r="M68" i="29"/>
  <c r="N68" i="29" s="1"/>
  <c r="AD97" i="29"/>
  <c r="AE97" i="29" s="1"/>
  <c r="K97" i="29"/>
  <c r="M97" i="29"/>
  <c r="N97" i="29" s="1"/>
  <c r="F103" i="29"/>
  <c r="G103" i="29" s="1"/>
  <c r="K103" i="29"/>
  <c r="L103" i="29" s="1"/>
  <c r="O103" i="29" s="1"/>
  <c r="Z71" i="29"/>
  <c r="AA71" i="29" s="1"/>
  <c r="K71" i="29"/>
  <c r="AD7" i="29"/>
  <c r="AE7" i="29" s="1"/>
  <c r="K7" i="29"/>
  <c r="F7" i="29"/>
  <c r="G7" i="29" s="1"/>
  <c r="M7" i="29"/>
  <c r="N7" i="29" s="1"/>
  <c r="M81" i="29"/>
  <c r="N81" i="29" s="1"/>
  <c r="K73" i="29"/>
  <c r="M73" i="29"/>
  <c r="N73" i="29" s="1"/>
  <c r="Z66" i="29"/>
  <c r="AA66" i="29" s="1"/>
  <c r="K66" i="29"/>
  <c r="L66" i="29" s="1"/>
  <c r="M66" i="29"/>
  <c r="N66" i="29" s="1"/>
  <c r="Z10" i="29"/>
  <c r="AA10" i="29" s="1"/>
  <c r="M10" i="29"/>
  <c r="N10" i="29" s="1"/>
  <c r="K10" i="29"/>
  <c r="AB25" i="29"/>
  <c r="AC25" i="29" s="1"/>
  <c r="M25" i="29"/>
  <c r="N25" i="29" s="1"/>
  <c r="K29" i="29"/>
  <c r="L29" i="29" s="1"/>
  <c r="O29" i="29" s="1"/>
  <c r="M29" i="29"/>
  <c r="N29" i="29" s="1"/>
  <c r="H146" i="29"/>
  <c r="I146" i="29" s="1"/>
  <c r="K109" i="29"/>
  <c r="L109" i="29" s="1"/>
  <c r="M109" i="29"/>
  <c r="N109" i="29" s="1"/>
  <c r="AB79" i="29"/>
  <c r="AC79" i="29" s="1"/>
  <c r="K79" i="29"/>
  <c r="L79" i="29" s="1"/>
  <c r="M79" i="29"/>
  <c r="N79" i="29" s="1"/>
  <c r="AD96" i="29"/>
  <c r="AE96" i="29" s="1"/>
  <c r="M96" i="29"/>
  <c r="N96" i="29" s="1"/>
  <c r="K96" i="29"/>
  <c r="M89" i="29"/>
  <c r="N89" i="29" s="1"/>
  <c r="K89" i="29"/>
  <c r="L89" i="29" s="1"/>
  <c r="M120" i="29"/>
  <c r="N120" i="29" s="1"/>
  <c r="K120" i="29"/>
  <c r="Z76" i="29"/>
  <c r="AA76" i="29" s="1"/>
  <c r="K76" i="29"/>
  <c r="L76" i="29" s="1"/>
  <c r="O76" i="29" s="1"/>
  <c r="M76" i="29"/>
  <c r="N76" i="29" s="1"/>
  <c r="H83" i="29"/>
  <c r="I83" i="29" s="1"/>
  <c r="K83" i="29"/>
  <c r="M83" i="29"/>
  <c r="N83" i="29" s="1"/>
  <c r="K13" i="29"/>
  <c r="M13" i="29"/>
  <c r="N13" i="29" s="1"/>
  <c r="Y123" i="29"/>
  <c r="L65" i="29"/>
  <c r="O65" i="29" s="1"/>
  <c r="O102" i="29"/>
  <c r="M49" i="29"/>
  <c r="N49" i="29" s="1"/>
  <c r="M117" i="29"/>
  <c r="N117" i="29" s="1"/>
  <c r="M46" i="29"/>
  <c r="N46" i="29" s="1"/>
  <c r="K101" i="29"/>
  <c r="K128" i="29"/>
  <c r="K68" i="29"/>
  <c r="K98" i="29"/>
  <c r="L98" i="29" s="1"/>
  <c r="O98" i="29" s="1"/>
  <c r="O8" i="29"/>
  <c r="M80" i="29"/>
  <c r="N80" i="29" s="1"/>
  <c r="Z63" i="29"/>
  <c r="K63" i="29"/>
  <c r="L63" i="29" s="1"/>
  <c r="Z95" i="29"/>
  <c r="AA95" i="29" s="1"/>
  <c r="K95" i="29"/>
  <c r="L95" i="29" s="1"/>
  <c r="AD132" i="29"/>
  <c r="AE132" i="29" s="1"/>
  <c r="M132" i="29"/>
  <c r="N132" i="29" s="1"/>
  <c r="Z32" i="29"/>
  <c r="AA32" i="29" s="1"/>
  <c r="M32" i="29"/>
  <c r="N32" i="29" s="1"/>
  <c r="Z20" i="29"/>
  <c r="AA20" i="29" s="1"/>
  <c r="M20" i="29"/>
  <c r="N20" i="29" s="1"/>
  <c r="K20" i="29"/>
  <c r="L20" i="29" s="1"/>
  <c r="AD78" i="29"/>
  <c r="AE78" i="29" s="1"/>
  <c r="M78" i="29"/>
  <c r="N78" i="29" s="1"/>
  <c r="M58" i="29"/>
  <c r="N58" i="29" s="1"/>
  <c r="M47" i="29"/>
  <c r="N47" i="29" s="1"/>
  <c r="K72" i="29"/>
  <c r="L72" i="29" s="1"/>
  <c r="M95" i="29"/>
  <c r="N95" i="29" s="1"/>
  <c r="M124" i="29"/>
  <c r="N124" i="29" s="1"/>
  <c r="K47" i="29"/>
  <c r="K31" i="29"/>
  <c r="K110" i="29"/>
  <c r="M24" i="29"/>
  <c r="N24" i="29" s="1"/>
  <c r="M12" i="29"/>
  <c r="N12" i="29" s="1"/>
  <c r="K53" i="29"/>
  <c r="AB75" i="29"/>
  <c r="AC75" i="29" s="1"/>
  <c r="K75" i="29"/>
  <c r="AB15" i="29"/>
  <c r="AC15" i="29" s="1"/>
  <c r="M15" i="29"/>
  <c r="N15" i="29" s="1"/>
  <c r="Z43" i="29"/>
  <c r="AA43" i="29" s="1"/>
  <c r="M43" i="29"/>
  <c r="N43" i="29" s="1"/>
  <c r="AB119" i="29"/>
  <c r="AC119" i="29" s="1"/>
  <c r="K119" i="29"/>
  <c r="Z144" i="29"/>
  <c r="AA144" i="29" s="1"/>
  <c r="K144" i="29"/>
  <c r="W17" i="29"/>
  <c r="X17" i="29" s="1"/>
  <c r="M17" i="29"/>
  <c r="N17" i="29" s="1"/>
  <c r="AB77" i="29"/>
  <c r="AC77" i="29" s="1"/>
  <c r="K77" i="29"/>
  <c r="AD54" i="29"/>
  <c r="AE54" i="29" s="1"/>
  <c r="K54" i="29"/>
  <c r="Y94" i="29"/>
  <c r="M94" i="29"/>
  <c r="M93" i="29"/>
  <c r="N93" i="29" s="1"/>
  <c r="M33" i="29"/>
  <c r="N33" i="29" s="1"/>
  <c r="K50" i="29"/>
  <c r="M52" i="29"/>
  <c r="N52" i="29" s="1"/>
  <c r="K17" i="29"/>
  <c r="K132" i="29"/>
  <c r="K143" i="29"/>
  <c r="K104" i="29"/>
  <c r="K15" i="29"/>
  <c r="L15" i="29" s="1"/>
  <c r="M110" i="29"/>
  <c r="N110" i="29" s="1"/>
  <c r="K24" i="29"/>
  <c r="K12" i="29"/>
  <c r="L12" i="29" s="1"/>
  <c r="K62" i="29"/>
  <c r="P115" i="29"/>
  <c r="Q115" i="29"/>
  <c r="R115" i="29"/>
  <c r="Q38" i="29"/>
  <c r="F68" i="29"/>
  <c r="G68" i="29" s="1"/>
  <c r="J35" i="29"/>
  <c r="J103" i="29"/>
  <c r="P103" i="29" s="1"/>
  <c r="AB71" i="29"/>
  <c r="AC71" i="29" s="1"/>
  <c r="Z59" i="29"/>
  <c r="AA59" i="29" s="1"/>
  <c r="F74" i="29"/>
  <c r="G74" i="29" s="1"/>
  <c r="F14" i="29"/>
  <c r="G14" i="29" s="1"/>
  <c r="F113" i="29"/>
  <c r="G113" i="29" s="1"/>
  <c r="Y68" i="29"/>
  <c r="Y98" i="29"/>
  <c r="AD59" i="29"/>
  <c r="AE59" i="29" s="1"/>
  <c r="AD23" i="29"/>
  <c r="AE23" i="29" s="1"/>
  <c r="Z23" i="29"/>
  <c r="AA23" i="29" s="1"/>
  <c r="AD26" i="29"/>
  <c r="AE26" i="29" s="1"/>
  <c r="AB49" i="29"/>
  <c r="AC49" i="29" s="1"/>
  <c r="Z94" i="29"/>
  <c r="AA94" i="29" s="1"/>
  <c r="AB128" i="29"/>
  <c r="AC128" i="29" s="1"/>
  <c r="Z47" i="29"/>
  <c r="AA47" i="29" s="1"/>
  <c r="F8" i="29"/>
  <c r="G8" i="29" s="1"/>
  <c r="H68" i="29"/>
  <c r="I68" i="29" s="1"/>
  <c r="AB18" i="29"/>
  <c r="AC18" i="29" s="1"/>
  <c r="AD39" i="29"/>
  <c r="AE39" i="29" s="1"/>
  <c r="AD83" i="29"/>
  <c r="AE83" i="29" s="1"/>
  <c r="AB63" i="29"/>
  <c r="AC63" i="29" s="1"/>
  <c r="Z100" i="29"/>
  <c r="AA100" i="29" s="1"/>
  <c r="AD110" i="29"/>
  <c r="AE110" i="29" s="1"/>
  <c r="Z83" i="29"/>
  <c r="AA83" i="29" s="1"/>
  <c r="AB33" i="29"/>
  <c r="AC33" i="29" s="1"/>
  <c r="AB83" i="29"/>
  <c r="AC83" i="29" s="1"/>
  <c r="Z9" i="29"/>
  <c r="AA9" i="29" s="1"/>
  <c r="Z33" i="29"/>
  <c r="AA33" i="29" s="1"/>
  <c r="AD36" i="29"/>
  <c r="AE36" i="29" s="1"/>
  <c r="AB91" i="29"/>
  <c r="AC91" i="29" s="1"/>
  <c r="AD107" i="29"/>
  <c r="AE107" i="29" s="1"/>
  <c r="AD32" i="29"/>
  <c r="AE32" i="29" s="1"/>
  <c r="Z15" i="29"/>
  <c r="AA15" i="29" s="1"/>
  <c r="AD17" i="29"/>
  <c r="AE17" i="29" s="1"/>
  <c r="Z93" i="29"/>
  <c r="AA93" i="29" s="1"/>
  <c r="AF93" i="29" s="1"/>
  <c r="AB98" i="29"/>
  <c r="AC98" i="29" s="1"/>
  <c r="Z46" i="29"/>
  <c r="AA46" i="29" s="1"/>
  <c r="AB17" i="29"/>
  <c r="AC17" i="29" s="1"/>
  <c r="AD15" i="29"/>
  <c r="AE15" i="29" s="1"/>
  <c r="Z17" i="29"/>
  <c r="AA17" i="29" s="1"/>
  <c r="AB94" i="29"/>
  <c r="AC94" i="29" s="1"/>
  <c r="AD81" i="29"/>
  <c r="AE81" i="29" s="1"/>
  <c r="AD128" i="29"/>
  <c r="AE128" i="29" s="1"/>
  <c r="S72" i="29"/>
  <c r="T72" i="29" s="1"/>
  <c r="AB72" i="29"/>
  <c r="AC72" i="29" s="1"/>
  <c r="AD72" i="29"/>
  <c r="AE72" i="29" s="1"/>
  <c r="Y31" i="29"/>
  <c r="AB31" i="29"/>
  <c r="AC31" i="29" s="1"/>
  <c r="Z31" i="29"/>
  <c r="AA26" i="29"/>
  <c r="U6" i="29"/>
  <c r="V6" i="29" s="1"/>
  <c r="AB6" i="29"/>
  <c r="AC6" i="29" s="1"/>
  <c r="Z6" i="29"/>
  <c r="U55" i="29"/>
  <c r="V55" i="29" s="1"/>
  <c r="AB55" i="29"/>
  <c r="AC55" i="29" s="1"/>
  <c r="AD55" i="29"/>
  <c r="AE55" i="29" s="1"/>
  <c r="Z55" i="29"/>
  <c r="Y57" i="29"/>
  <c r="AD57" i="29"/>
  <c r="AE57" i="29" s="1"/>
  <c r="Z57" i="29"/>
  <c r="AB57" i="29"/>
  <c r="AC57" i="29" s="1"/>
  <c r="Y19" i="29"/>
  <c r="AD19" i="29"/>
  <c r="AE19" i="29" s="1"/>
  <c r="Z19" i="29"/>
  <c r="AA19" i="29" s="1"/>
  <c r="AB19" i="29"/>
  <c r="AC19" i="29" s="1"/>
  <c r="AA107" i="29"/>
  <c r="AD31" i="29"/>
  <c r="AE31" i="29" s="1"/>
  <c r="AB52" i="29"/>
  <c r="AC52" i="29" s="1"/>
  <c r="AD52" i="29"/>
  <c r="AE52" i="29" s="1"/>
  <c r="Z52" i="29"/>
  <c r="W51" i="29"/>
  <c r="X51" i="29" s="1"/>
  <c r="AB51" i="29"/>
  <c r="AC51" i="29" s="1"/>
  <c r="Z51" i="29"/>
  <c r="AD51" i="29"/>
  <c r="AE51" i="29" s="1"/>
  <c r="W16" i="29"/>
  <c r="X16" i="29" s="1"/>
  <c r="Z16" i="29"/>
  <c r="AD16" i="29"/>
  <c r="AE16" i="29" s="1"/>
  <c r="AB16" i="29"/>
  <c r="AC16" i="29" s="1"/>
  <c r="AA18" i="29"/>
  <c r="U96" i="29"/>
  <c r="V96" i="29" s="1"/>
  <c r="Z96" i="29"/>
  <c r="AB96" i="29"/>
  <c r="AC96" i="29" s="1"/>
  <c r="W11" i="29"/>
  <c r="X11" i="29" s="1"/>
  <c r="AB11" i="29"/>
  <c r="AC11" i="29" s="1"/>
  <c r="AD11" i="29"/>
  <c r="AE11" i="29" s="1"/>
  <c r="Z11" i="29"/>
  <c r="AB92" i="29"/>
  <c r="AC92" i="29" s="1"/>
  <c r="Z92" i="29"/>
  <c r="AD92" i="29"/>
  <c r="AE92" i="29" s="1"/>
  <c r="W129" i="29"/>
  <c r="X129" i="29" s="1"/>
  <c r="AD129" i="29"/>
  <c r="AE129" i="29" s="1"/>
  <c r="AB129" i="29"/>
  <c r="AC129" i="29" s="1"/>
  <c r="Z129" i="29"/>
  <c r="AA129" i="29" s="1"/>
  <c r="Y117" i="29"/>
  <c r="AD117" i="29"/>
  <c r="AE117" i="29" s="1"/>
  <c r="Z117" i="29"/>
  <c r="Z45" i="29"/>
  <c r="AD45" i="29"/>
  <c r="AE45" i="29" s="1"/>
  <c r="AB45" i="29"/>
  <c r="AC45" i="29" s="1"/>
  <c r="Z72" i="29"/>
  <c r="AA127" i="29"/>
  <c r="S28" i="29"/>
  <c r="T28" i="29" s="1"/>
  <c r="Z28" i="29"/>
  <c r="AD28" i="29"/>
  <c r="AE28" i="29" s="1"/>
  <c r="AB28" i="29"/>
  <c r="AC28" i="29" s="1"/>
  <c r="AB38" i="29"/>
  <c r="AC38" i="29" s="1"/>
  <c r="AD38" i="29"/>
  <c r="AE38" i="29" s="1"/>
  <c r="Z38" i="29"/>
  <c r="H85" i="29"/>
  <c r="I85" i="29" s="1"/>
  <c r="AB85" i="29"/>
  <c r="AC85" i="29" s="1"/>
  <c r="AD85" i="29"/>
  <c r="AE85" i="29" s="1"/>
  <c r="Z85" i="29"/>
  <c r="AA85" i="29" s="1"/>
  <c r="U142" i="29"/>
  <c r="V142" i="29" s="1"/>
  <c r="Z142" i="29"/>
  <c r="AB142" i="29"/>
  <c r="AC142" i="29" s="1"/>
  <c r="F142" i="29"/>
  <c r="G142" i="29" s="1"/>
  <c r="AD142" i="29"/>
  <c r="AE142" i="29" s="1"/>
  <c r="AD106" i="29"/>
  <c r="AE106" i="29" s="1"/>
  <c r="Z106" i="29"/>
  <c r="H106" i="29"/>
  <c r="I106" i="29" s="1"/>
  <c r="W53" i="29"/>
  <c r="X53" i="29" s="1"/>
  <c r="AD53" i="29"/>
  <c r="AE53" i="29" s="1"/>
  <c r="H53" i="29"/>
  <c r="I53" i="29" s="1"/>
  <c r="AB53" i="29"/>
  <c r="AC53" i="29" s="1"/>
  <c r="Z53" i="29"/>
  <c r="Y5" i="29"/>
  <c r="AB5" i="29"/>
  <c r="AC5" i="29" s="1"/>
  <c r="AD5" i="29"/>
  <c r="AE5" i="29" s="1"/>
  <c r="Z5" i="29"/>
  <c r="U121" i="29"/>
  <c r="V121" i="29" s="1"/>
  <c r="AD121" i="29"/>
  <c r="AE121" i="29" s="1"/>
  <c r="Z121" i="29"/>
  <c r="AA121" i="29" s="1"/>
  <c r="AB121" i="29"/>
  <c r="AC121" i="29" s="1"/>
  <c r="U61" i="29"/>
  <c r="V61" i="29" s="1"/>
  <c r="AD61" i="29"/>
  <c r="AE61" i="29" s="1"/>
  <c r="Z61" i="29"/>
  <c r="AD73" i="29"/>
  <c r="AE73" i="29" s="1"/>
  <c r="Z73" i="29"/>
  <c r="AA73" i="29" s="1"/>
  <c r="AB73" i="29"/>
  <c r="AC73" i="29" s="1"/>
  <c r="AE33" i="29"/>
  <c r="W118" i="29"/>
  <c r="X118" i="29" s="1"/>
  <c r="AD118" i="29"/>
  <c r="AE118" i="29" s="1"/>
  <c r="Z118" i="29"/>
  <c r="AB118" i="29"/>
  <c r="AC118" i="29" s="1"/>
  <c r="AD105" i="29"/>
  <c r="AE105" i="29" s="1"/>
  <c r="Z105" i="29"/>
  <c r="AB105" i="29"/>
  <c r="AC105" i="29" s="1"/>
  <c r="Z147" i="29"/>
  <c r="AA147" i="29" s="1"/>
  <c r="AB147" i="29"/>
  <c r="AC147" i="29" s="1"/>
  <c r="U89" i="29"/>
  <c r="V89" i="29" s="1"/>
  <c r="AB89" i="29"/>
  <c r="AC89" i="29" s="1"/>
  <c r="Z89" i="29"/>
  <c r="AD89" i="29"/>
  <c r="AE89" i="29" s="1"/>
  <c r="U120" i="29"/>
  <c r="V120" i="29" s="1"/>
  <c r="AB120" i="29"/>
  <c r="AC120" i="29" s="1"/>
  <c r="Z120" i="29"/>
  <c r="AD120" i="29"/>
  <c r="AE120" i="29" s="1"/>
  <c r="AD102" i="29"/>
  <c r="AE102" i="29" s="1"/>
  <c r="AB102" i="29"/>
  <c r="AC102" i="29" s="1"/>
  <c r="Z102" i="29"/>
  <c r="J102" i="29"/>
  <c r="P102" i="29" s="1"/>
  <c r="AA130" i="29"/>
  <c r="Y58" i="29"/>
  <c r="AB58" i="29"/>
  <c r="AC58" i="29" s="1"/>
  <c r="Z58" i="29"/>
  <c r="AD58" i="29"/>
  <c r="AE58" i="29" s="1"/>
  <c r="AD108" i="29"/>
  <c r="AE108" i="29" s="1"/>
  <c r="Z108" i="29"/>
  <c r="AB108" i="29"/>
  <c r="AC108" i="29" s="1"/>
  <c r="J106" i="29"/>
  <c r="W87" i="29"/>
  <c r="X87" i="29" s="1"/>
  <c r="AB87" i="29"/>
  <c r="AC87" i="29" s="1"/>
  <c r="Z87" i="29"/>
  <c r="AD87" i="29"/>
  <c r="AE87" i="29" s="1"/>
  <c r="Z99" i="29"/>
  <c r="AB99" i="29"/>
  <c r="AC99" i="29" s="1"/>
  <c r="AD99" i="29"/>
  <c r="AE99" i="29" s="1"/>
  <c r="W65" i="29"/>
  <c r="X65" i="29" s="1"/>
  <c r="Z65" i="29"/>
  <c r="AD65" i="29"/>
  <c r="AE65" i="29" s="1"/>
  <c r="Y65" i="29"/>
  <c r="F65" i="29"/>
  <c r="G65" i="29" s="1"/>
  <c r="AB65" i="29"/>
  <c r="AC65" i="29" s="1"/>
  <c r="J65" i="29"/>
  <c r="H65" i="29"/>
  <c r="I65" i="29" s="1"/>
  <c r="AB50" i="29"/>
  <c r="AC50" i="29" s="1"/>
  <c r="Z50" i="29"/>
  <c r="AD50" i="29"/>
  <c r="AE50" i="29" s="1"/>
  <c r="AD86" i="29"/>
  <c r="AE86" i="29" s="1"/>
  <c r="Z86" i="29"/>
  <c r="AB86" i="29"/>
  <c r="AC86" i="29" s="1"/>
  <c r="AB24" i="29"/>
  <c r="AC24" i="29" s="1"/>
  <c r="AD24" i="29"/>
  <c r="AE24" i="29" s="1"/>
  <c r="AB106" i="29"/>
  <c r="AC106" i="29" s="1"/>
  <c r="AA63" i="29"/>
  <c r="W29" i="29"/>
  <c r="X29" i="29" s="1"/>
  <c r="AB29" i="29"/>
  <c r="AC29" i="29" s="1"/>
  <c r="AD29" i="29"/>
  <c r="AE29" i="29" s="1"/>
  <c r="Z29" i="29"/>
  <c r="U34" i="29"/>
  <c r="V34" i="29" s="1"/>
  <c r="AB34" i="29"/>
  <c r="AC34" i="29" s="1"/>
  <c r="Z34" i="29"/>
  <c r="AD34" i="29"/>
  <c r="AE34" i="29" s="1"/>
  <c r="Y40" i="29"/>
  <c r="AB40" i="29"/>
  <c r="AC40" i="29" s="1"/>
  <c r="AD40" i="29"/>
  <c r="AE40" i="29" s="1"/>
  <c r="Z40" i="29"/>
  <c r="F106" i="29"/>
  <c r="G106" i="29" s="1"/>
  <c r="Z131" i="29"/>
  <c r="AA131" i="29" s="1"/>
  <c r="AD131" i="29"/>
  <c r="AE131" i="29" s="1"/>
  <c r="AB131" i="29"/>
  <c r="AC131" i="29" s="1"/>
  <c r="H102" i="29"/>
  <c r="I102" i="29" s="1"/>
  <c r="J143" i="29"/>
  <c r="Z143" i="29"/>
  <c r="AB143" i="29"/>
  <c r="AC143" i="29" s="1"/>
  <c r="AD143" i="29"/>
  <c r="AE143" i="29" s="1"/>
  <c r="S44" i="29"/>
  <c r="T44" i="29" s="1"/>
  <c r="AD44" i="29"/>
  <c r="AE44" i="29" s="1"/>
  <c r="Z44" i="29"/>
  <c r="AB44" i="29"/>
  <c r="AC44" i="29" s="1"/>
  <c r="S54" i="29"/>
  <c r="T54" i="29" s="1"/>
  <c r="AB54" i="29"/>
  <c r="AC54" i="29" s="1"/>
  <c r="Z54" i="29"/>
  <c r="W85" i="29"/>
  <c r="X85" i="29" s="1"/>
  <c r="U112" i="29"/>
  <c r="V112" i="29" s="1"/>
  <c r="Z112" i="29"/>
  <c r="AD112" i="29"/>
  <c r="AE112" i="29" s="1"/>
  <c r="AB112" i="29"/>
  <c r="AC112" i="29" s="1"/>
  <c r="H139" i="29"/>
  <c r="I139" i="29" s="1"/>
  <c r="AB139" i="29"/>
  <c r="AC139" i="29" s="1"/>
  <c r="AD139" i="29"/>
  <c r="AE139" i="29" s="1"/>
  <c r="Z139" i="29"/>
  <c r="U146" i="29"/>
  <c r="V146" i="29" s="1"/>
  <c r="AD146" i="29"/>
  <c r="AE146" i="29" s="1"/>
  <c r="AB146" i="29"/>
  <c r="AC146" i="29" s="1"/>
  <c r="Z146" i="29"/>
  <c r="AD6" i="29"/>
  <c r="AE6" i="29" s="1"/>
  <c r="AD147" i="29"/>
  <c r="AE147" i="29" s="1"/>
  <c r="S70" i="29"/>
  <c r="T70" i="29" s="1"/>
  <c r="AB70" i="29"/>
  <c r="AC70" i="29" s="1"/>
  <c r="U49" i="29"/>
  <c r="V49" i="29" s="1"/>
  <c r="AD49" i="29"/>
  <c r="AD75" i="29"/>
  <c r="AE75" i="29" s="1"/>
  <c r="Z75" i="29"/>
  <c r="J20" i="29"/>
  <c r="F27" i="29"/>
  <c r="G27" i="29" s="1"/>
  <c r="W39" i="29"/>
  <c r="X39" i="29" s="1"/>
  <c r="AB39" i="29"/>
  <c r="AC39" i="29" s="1"/>
  <c r="W137" i="29"/>
  <c r="X137" i="29" s="1"/>
  <c r="AD137" i="29"/>
  <c r="AE137" i="29" s="1"/>
  <c r="Z137" i="29"/>
  <c r="Z119" i="29"/>
  <c r="AA119" i="29" s="1"/>
  <c r="AD119" i="29"/>
  <c r="AE119" i="29" s="1"/>
  <c r="F94" i="29"/>
  <c r="G94" i="29" s="1"/>
  <c r="W125" i="29"/>
  <c r="X125" i="29" s="1"/>
  <c r="Z125" i="29"/>
  <c r="AA125" i="29" s="1"/>
  <c r="Y84" i="29"/>
  <c r="AD84" i="29"/>
  <c r="AE84" i="29" s="1"/>
  <c r="Y93" i="29"/>
  <c r="AB93" i="29"/>
  <c r="AC93" i="29" s="1"/>
  <c r="AD144" i="29"/>
  <c r="AE144" i="29" s="1"/>
  <c r="AB144" i="29"/>
  <c r="AC144" i="29" s="1"/>
  <c r="Y111" i="29"/>
  <c r="Z111" i="29"/>
  <c r="AD111" i="29"/>
  <c r="AE111" i="29" s="1"/>
  <c r="AB69" i="29"/>
  <c r="AC69" i="29" s="1"/>
  <c r="AB32" i="29"/>
  <c r="AC32" i="29" s="1"/>
  <c r="U136" i="29"/>
  <c r="V136" i="29" s="1"/>
  <c r="AD136" i="29"/>
  <c r="AE136" i="29" s="1"/>
  <c r="AD100" i="29"/>
  <c r="AE100" i="29" s="1"/>
  <c r="S74" i="29"/>
  <c r="T74" i="29" s="1"/>
  <c r="AB74" i="29"/>
  <c r="AC74" i="29" s="1"/>
  <c r="Z74" i="29"/>
  <c r="W14" i="29"/>
  <c r="X14" i="29" s="1"/>
  <c r="AD14" i="29"/>
  <c r="AE14" i="29" s="1"/>
  <c r="Z14" i="29"/>
  <c r="Z97" i="29"/>
  <c r="AB97" i="29"/>
  <c r="AC97" i="29" s="1"/>
  <c r="U127" i="29"/>
  <c r="V127" i="29" s="1"/>
  <c r="AD127" i="29"/>
  <c r="AE127" i="29" s="1"/>
  <c r="U140" i="29"/>
  <c r="V140" i="29" s="1"/>
  <c r="AD140" i="29"/>
  <c r="AE140" i="29" s="1"/>
  <c r="Z140" i="29"/>
  <c r="J104" i="29"/>
  <c r="Z104" i="29"/>
  <c r="AB104" i="29"/>
  <c r="AC104" i="29" s="1"/>
  <c r="AD47" i="29"/>
  <c r="AE47" i="29" s="1"/>
  <c r="AB107" i="29"/>
  <c r="AC107" i="29" s="1"/>
  <c r="Z91" i="29"/>
  <c r="AD63" i="29"/>
  <c r="AE63" i="29" s="1"/>
  <c r="AB137" i="29"/>
  <c r="AC137" i="29" s="1"/>
  <c r="Z90" i="29"/>
  <c r="Z62" i="29"/>
  <c r="AB27" i="29"/>
  <c r="AC27" i="29" s="1"/>
  <c r="AD69" i="29"/>
  <c r="AE69" i="29" s="1"/>
  <c r="Z37" i="29"/>
  <c r="AB111" i="29"/>
  <c r="AC111" i="29" s="1"/>
  <c r="Y66" i="29"/>
  <c r="AB66" i="29"/>
  <c r="AC66" i="29" s="1"/>
  <c r="AD66" i="29"/>
  <c r="AE66" i="29" s="1"/>
  <c r="AB21" i="29"/>
  <c r="AC21" i="29" s="1"/>
  <c r="Z21" i="29"/>
  <c r="W36" i="29"/>
  <c r="X36" i="29" s="1"/>
  <c r="AB36" i="29"/>
  <c r="W56" i="29"/>
  <c r="X56" i="29" s="1"/>
  <c r="AB56" i="29"/>
  <c r="AC56" i="29" s="1"/>
  <c r="Y103" i="29"/>
  <c r="AB103" i="29"/>
  <c r="AC103" i="29" s="1"/>
  <c r="Z103" i="29"/>
  <c r="AB41" i="29"/>
  <c r="AC41" i="29" s="1"/>
  <c r="Z41" i="29"/>
  <c r="S4" i="29"/>
  <c r="T4" i="29" s="1"/>
  <c r="Z4" i="29"/>
  <c r="AA4" i="29" s="1"/>
  <c r="AC4" i="29"/>
  <c r="AE4" i="29"/>
  <c r="H71" i="29"/>
  <c r="I71" i="29" s="1"/>
  <c r="AD71" i="29"/>
  <c r="AE71" i="29" s="1"/>
  <c r="AB126" i="29"/>
  <c r="AC126" i="29" s="1"/>
  <c r="Z126" i="29"/>
  <c r="AD56" i="29"/>
  <c r="AE56" i="29" s="1"/>
  <c r="AD62" i="29"/>
  <c r="AE62" i="29" s="1"/>
  <c r="Z27" i="29"/>
  <c r="AD12" i="29"/>
  <c r="AE12" i="29" s="1"/>
  <c r="H8" i="29"/>
  <c r="I8" i="29" s="1"/>
  <c r="AB10" i="29"/>
  <c r="AD10" i="29"/>
  <c r="AE10" i="29" s="1"/>
  <c r="AB22" i="29"/>
  <c r="AD22" i="29"/>
  <c r="AE22" i="29" s="1"/>
  <c r="Y46" i="29"/>
  <c r="AB46" i="29"/>
  <c r="AB134" i="29"/>
  <c r="AC134" i="29" s="1"/>
  <c r="Z134" i="29"/>
  <c r="AA134" i="29" s="1"/>
  <c r="AD134" i="29"/>
  <c r="AE134" i="29" s="1"/>
  <c r="W124" i="29"/>
  <c r="X124" i="29" s="1"/>
  <c r="AD124" i="29"/>
  <c r="AE124" i="29" s="1"/>
  <c r="AB124" i="29"/>
  <c r="AC124" i="29" s="1"/>
  <c r="Z124" i="29"/>
  <c r="Z122" i="29"/>
  <c r="AD122" i="29"/>
  <c r="AE122" i="29" s="1"/>
  <c r="Z109" i="29"/>
  <c r="AB109" i="29"/>
  <c r="AC109" i="29" s="1"/>
  <c r="U79" i="29"/>
  <c r="V79" i="29" s="1"/>
  <c r="AD79" i="29"/>
  <c r="AE79" i="29" s="1"/>
  <c r="Y138" i="29"/>
  <c r="Z138" i="29"/>
  <c r="AA138" i="29" s="1"/>
  <c r="AB138" i="29"/>
  <c r="AC138" i="29" s="1"/>
  <c r="AD138" i="29"/>
  <c r="AE138" i="29" s="1"/>
  <c r="Y42" i="29"/>
  <c r="Z42" i="29"/>
  <c r="U26" i="29"/>
  <c r="V26" i="29" s="1"/>
  <c r="AB26" i="29"/>
  <c r="AC26" i="29" s="1"/>
  <c r="J9" i="29"/>
  <c r="AD9" i="29"/>
  <c r="AE9" i="29" s="1"/>
  <c r="Y13" i="29"/>
  <c r="AD13" i="29"/>
  <c r="AE13" i="29" s="1"/>
  <c r="W88" i="29"/>
  <c r="X88" i="29" s="1"/>
  <c r="AD88" i="29"/>
  <c r="AE88" i="29" s="1"/>
  <c r="Z68" i="29"/>
  <c r="AD68" i="29"/>
  <c r="AE68" i="29" s="1"/>
  <c r="Y48" i="29"/>
  <c r="Z48" i="29"/>
  <c r="AD48" i="29"/>
  <c r="AE48" i="29" s="1"/>
  <c r="AD98" i="29"/>
  <c r="AE98" i="29" s="1"/>
  <c r="AD35" i="29"/>
  <c r="AE35" i="29" s="1"/>
  <c r="U8" i="29"/>
  <c r="V8" i="29" s="1"/>
  <c r="Z7" i="29"/>
  <c r="AA7" i="29" s="1"/>
  <c r="AB7" i="29"/>
  <c r="AC7" i="29" s="1"/>
  <c r="Z13" i="29"/>
  <c r="AA13" i="29" s="1"/>
  <c r="AD109" i="29"/>
  <c r="AE109" i="29" s="1"/>
  <c r="Z79" i="29"/>
  <c r="AA79" i="29" s="1"/>
  <c r="Z56" i="29"/>
  <c r="AD74" i="29"/>
  <c r="AE74" i="29" s="1"/>
  <c r="AD90" i="29"/>
  <c r="AE90" i="29" s="1"/>
  <c r="Z70" i="29"/>
  <c r="AA70" i="29" s="1"/>
  <c r="Z88" i="29"/>
  <c r="AD37" i="29"/>
  <c r="AE37" i="29" s="1"/>
  <c r="AB127" i="29"/>
  <c r="AC127" i="29" s="1"/>
  <c r="AB13" i="29"/>
  <c r="AC13" i="29" s="1"/>
  <c r="AB30" i="29"/>
  <c r="Z84" i="29"/>
  <c r="AB125" i="29"/>
  <c r="AC125" i="29" s="1"/>
  <c r="AB42" i="29"/>
  <c r="AC42" i="29" s="1"/>
  <c r="AB81" i="29"/>
  <c r="Z110" i="29"/>
  <c r="Z35" i="29"/>
  <c r="AB136" i="29"/>
  <c r="S67" i="29"/>
  <c r="T67" i="29" s="1"/>
  <c r="AB67" i="29"/>
  <c r="AC67" i="29" s="1"/>
  <c r="Z60" i="29"/>
  <c r="AB60" i="29"/>
  <c r="AC60" i="29" s="1"/>
  <c r="Y18" i="29"/>
  <c r="AD18" i="29"/>
  <c r="AE18" i="29" s="1"/>
  <c r="W133" i="29"/>
  <c r="X133" i="29" s="1"/>
  <c r="AD133" i="29"/>
  <c r="AE133" i="29" s="1"/>
  <c r="Z133" i="29"/>
  <c r="AA133" i="29" s="1"/>
  <c r="AD145" i="29"/>
  <c r="AE145" i="29" s="1"/>
  <c r="Z145" i="29"/>
  <c r="Y141" i="29"/>
  <c r="AB141" i="29"/>
  <c r="AC141" i="29" s="1"/>
  <c r="AD141" i="29"/>
  <c r="AE141" i="29" s="1"/>
  <c r="W101" i="29"/>
  <c r="X101" i="29" s="1"/>
  <c r="Z101" i="29"/>
  <c r="AB101" i="29"/>
  <c r="AC101" i="29" s="1"/>
  <c r="Y64" i="29"/>
  <c r="Z64" i="29"/>
  <c r="AD64" i="29"/>
  <c r="AE64" i="29" s="1"/>
  <c r="S12" i="29"/>
  <c r="T12" i="29" s="1"/>
  <c r="Z12" i="29"/>
  <c r="U25" i="29"/>
  <c r="V25" i="29" s="1"/>
  <c r="AD25" i="29"/>
  <c r="AE25" i="29" s="1"/>
  <c r="Z25" i="29"/>
  <c r="W43" i="29"/>
  <c r="X43" i="29" s="1"/>
  <c r="AB43" i="29"/>
  <c r="AD43" i="29"/>
  <c r="AE43" i="29" s="1"/>
  <c r="U116" i="29"/>
  <c r="V116" i="29" s="1"/>
  <c r="AB116" i="29"/>
  <c r="AC116" i="29" s="1"/>
  <c r="AD116" i="29"/>
  <c r="AE116" i="29" s="1"/>
  <c r="U130" i="29"/>
  <c r="V130" i="29" s="1"/>
  <c r="AD130" i="29"/>
  <c r="AE130" i="29" s="1"/>
  <c r="AB114" i="29"/>
  <c r="AC114" i="29" s="1"/>
  <c r="Z114" i="29"/>
  <c r="Z80" i="29"/>
  <c r="AD80" i="29"/>
  <c r="AE80" i="29" s="1"/>
  <c r="W95" i="29"/>
  <c r="X95" i="29" s="1"/>
  <c r="AD95" i="29"/>
  <c r="AE95" i="29" s="1"/>
  <c r="AB95" i="29"/>
  <c r="AC95" i="29" s="1"/>
  <c r="Z132" i="29"/>
  <c r="AB132" i="29"/>
  <c r="AC132" i="29" s="1"/>
  <c r="Y135" i="29"/>
  <c r="AB135" i="29"/>
  <c r="AC135" i="29" s="1"/>
  <c r="AD135" i="29"/>
  <c r="AE135" i="29" s="1"/>
  <c r="Z135" i="29"/>
  <c r="S76" i="29"/>
  <c r="T76" i="29" s="1"/>
  <c r="AD76" i="29"/>
  <c r="AE76" i="29" s="1"/>
  <c r="AB76" i="29"/>
  <c r="AC76" i="29" s="1"/>
  <c r="H113" i="29"/>
  <c r="I113" i="29" s="1"/>
  <c r="AD113" i="29"/>
  <c r="AE113" i="29" s="1"/>
  <c r="Z113" i="29"/>
  <c r="AA113" i="29" s="1"/>
  <c r="U77" i="29"/>
  <c r="V77" i="29" s="1"/>
  <c r="Z77" i="29"/>
  <c r="AD77" i="29"/>
  <c r="AE77" i="29" s="1"/>
  <c r="W115" i="29"/>
  <c r="X115" i="29" s="1"/>
  <c r="AD115" i="29"/>
  <c r="AE115" i="29" s="1"/>
  <c r="Z115" i="29"/>
  <c r="Z82" i="29"/>
  <c r="AA82" i="29" s="1"/>
  <c r="AD82" i="29"/>
  <c r="AE82" i="29" s="1"/>
  <c r="AB62" i="29"/>
  <c r="AC62" i="29" s="1"/>
  <c r="U123" i="29"/>
  <c r="V123" i="29" s="1"/>
  <c r="AD123" i="29"/>
  <c r="AE123" i="29" s="1"/>
  <c r="AB123" i="29"/>
  <c r="AC123" i="29" s="1"/>
  <c r="S20" i="29"/>
  <c r="T20" i="29" s="1"/>
  <c r="AD20" i="29"/>
  <c r="AE20" i="29" s="1"/>
  <c r="Y8" i="29"/>
  <c r="Z8" i="29"/>
  <c r="Y78" i="29"/>
  <c r="Z78" i="29"/>
  <c r="AD103" i="29"/>
  <c r="AE103" i="29" s="1"/>
  <c r="AB8" i="29"/>
  <c r="AC8" i="29" s="1"/>
  <c r="AD27" i="29"/>
  <c r="AE27" i="29" s="1"/>
  <c r="AD94" i="29"/>
  <c r="AE94" i="29" s="1"/>
  <c r="AB78" i="29"/>
  <c r="AC78" i="29" s="1"/>
  <c r="AB37" i="29"/>
  <c r="AC37" i="29" s="1"/>
  <c r="AA69" i="29"/>
  <c r="AB130" i="29"/>
  <c r="AC130" i="29" s="1"/>
  <c r="Z116" i="29"/>
  <c r="Z128" i="29"/>
  <c r="Z123" i="29"/>
  <c r="AA123" i="29" s="1"/>
  <c r="AB20" i="29"/>
  <c r="AC20" i="29" s="1"/>
  <c r="Z67" i="29"/>
  <c r="AB80" i="29"/>
  <c r="AC80" i="29" s="1"/>
  <c r="AD30" i="29"/>
  <c r="AE30" i="29" s="1"/>
  <c r="AB145" i="29"/>
  <c r="AC145" i="29" s="1"/>
  <c r="H4" i="29"/>
  <c r="I4" i="29" s="1"/>
  <c r="J71" i="29"/>
  <c r="J121" i="29"/>
  <c r="J139" i="29"/>
  <c r="P139" i="29" s="1"/>
  <c r="F100" i="29"/>
  <c r="G100" i="29" s="1"/>
  <c r="F104" i="29"/>
  <c r="G104" i="29" s="1"/>
  <c r="H98" i="29"/>
  <c r="I98" i="29" s="1"/>
  <c r="S104" i="29"/>
  <c r="T104" i="29" s="1"/>
  <c r="W102" i="29"/>
  <c r="X102" i="29" s="1"/>
  <c r="J48" i="29"/>
  <c r="H103" i="29"/>
  <c r="I103" i="29" s="1"/>
  <c r="F102" i="29"/>
  <c r="G102" i="29" s="1"/>
  <c r="U53" i="29"/>
  <c r="V53" i="29" s="1"/>
  <c r="H56" i="29"/>
  <c r="I56" i="29" s="1"/>
  <c r="J44" i="29"/>
  <c r="J127" i="29"/>
  <c r="J68" i="29"/>
  <c r="J54" i="29"/>
  <c r="H38" i="29"/>
  <c r="I38" i="29" s="1"/>
  <c r="H41" i="29"/>
  <c r="I41" i="29" s="1"/>
  <c r="H127" i="29"/>
  <c r="I127" i="29" s="1"/>
  <c r="H123" i="29"/>
  <c r="I123" i="29" s="1"/>
  <c r="H104" i="29"/>
  <c r="I104" i="29" s="1"/>
  <c r="N4" i="29"/>
  <c r="U5" i="29"/>
  <c r="V5" i="29" s="1"/>
  <c r="J97" i="29"/>
  <c r="Y4" i="29"/>
  <c r="W69" i="29"/>
  <c r="X69" i="29" s="1"/>
  <c r="W100" i="29"/>
  <c r="X100" i="29" s="1"/>
  <c r="H62" i="29"/>
  <c r="I62" i="29" s="1"/>
  <c r="H74" i="29"/>
  <c r="I74" i="29" s="1"/>
  <c r="J53" i="29"/>
  <c r="J142" i="29"/>
  <c r="P142" i="29" s="1"/>
  <c r="F97" i="29"/>
  <c r="G97" i="29" s="1"/>
  <c r="W8" i="29"/>
  <c r="X8" i="29" s="1"/>
  <c r="W83" i="29"/>
  <c r="X83" i="29" s="1"/>
  <c r="Y100" i="29"/>
  <c r="U68" i="29"/>
  <c r="V68" i="29" s="1"/>
  <c r="Y104" i="29"/>
  <c r="W70" i="29"/>
  <c r="X70" i="29" s="1"/>
  <c r="S69" i="29"/>
  <c r="T69" i="29" s="1"/>
  <c r="H100" i="29"/>
  <c r="I100" i="29" s="1"/>
  <c r="U137" i="29"/>
  <c r="V137" i="29" s="1"/>
  <c r="Y69" i="29"/>
  <c r="Y139" i="29"/>
  <c r="J100" i="29"/>
  <c r="U74" i="29"/>
  <c r="V74" i="29" s="1"/>
  <c r="U62" i="29"/>
  <c r="V62" i="29" s="1"/>
  <c r="Y97" i="29"/>
  <c r="W35" i="29"/>
  <c r="X35" i="29" s="1"/>
  <c r="U37" i="29"/>
  <c r="V37" i="29" s="1"/>
  <c r="F82" i="29"/>
  <c r="G82" i="29" s="1"/>
  <c r="Y54" i="29"/>
  <c r="S56" i="29"/>
  <c r="T56" i="29" s="1"/>
  <c r="S82" i="29"/>
  <c r="T82" i="29" s="1"/>
  <c r="Y62" i="29"/>
  <c r="U104" i="29"/>
  <c r="V104" i="29" s="1"/>
  <c r="W28" i="29"/>
  <c r="X28" i="29" s="1"/>
  <c r="H20" i="29"/>
  <c r="I20" i="29" s="1"/>
  <c r="H54" i="29"/>
  <c r="I54" i="29" s="1"/>
  <c r="H35" i="29"/>
  <c r="I35" i="29" s="1"/>
  <c r="F47" i="29"/>
  <c r="G47" i="29" s="1"/>
  <c r="J47" i="29"/>
  <c r="H142" i="29"/>
  <c r="I142" i="29" s="1"/>
  <c r="H126" i="29"/>
  <c r="I126" i="29" s="1"/>
  <c r="J123" i="29"/>
  <c r="H94" i="29"/>
  <c r="I94" i="29" s="1"/>
  <c r="F78" i="29"/>
  <c r="G78" i="29" s="1"/>
  <c r="J13" i="29"/>
  <c r="W113" i="29"/>
  <c r="X113" i="29" s="1"/>
  <c r="U115" i="29"/>
  <c r="V115" i="29" s="1"/>
  <c r="Y56" i="29"/>
  <c r="Y76" i="29"/>
  <c r="S35" i="29"/>
  <c r="T35" i="29" s="1"/>
  <c r="W12" i="29"/>
  <c r="X12" i="29" s="1"/>
  <c r="H14" i="29"/>
  <c r="I14" i="29" s="1"/>
  <c r="U38" i="29"/>
  <c r="V38" i="29" s="1"/>
  <c r="S94" i="29"/>
  <c r="T94" i="29" s="1"/>
  <c r="J136" i="29"/>
  <c r="U72" i="29"/>
  <c r="V72" i="29" s="1"/>
  <c r="Y126" i="29"/>
  <c r="F136" i="29"/>
  <c r="G136" i="29" s="1"/>
  <c r="J24" i="29"/>
  <c r="F38" i="29"/>
  <c r="G38" i="29" s="1"/>
  <c r="H136" i="29"/>
  <c r="I136" i="29" s="1"/>
  <c r="F77" i="29"/>
  <c r="G77" i="29" s="1"/>
  <c r="F126" i="29"/>
  <c r="G126" i="29" s="1"/>
  <c r="S38" i="29"/>
  <c r="T38" i="29" s="1"/>
  <c r="F20" i="29"/>
  <c r="G20" i="29" s="1"/>
  <c r="F54" i="29"/>
  <c r="G54" i="29" s="1"/>
  <c r="H24" i="29"/>
  <c r="I24" i="29" s="1"/>
  <c r="J38" i="29"/>
  <c r="R38" i="29" s="1"/>
  <c r="F143" i="29"/>
  <c r="G143" i="29" s="1"/>
  <c r="F115" i="29"/>
  <c r="G115" i="29" s="1"/>
  <c r="J126" i="29"/>
  <c r="H77" i="29"/>
  <c r="I77" i="29" s="1"/>
  <c r="H97" i="29"/>
  <c r="I97" i="29" s="1"/>
  <c r="H115" i="29"/>
  <c r="I115" i="29" s="1"/>
  <c r="H48" i="29"/>
  <c r="I48" i="29" s="1"/>
  <c r="W123" i="29"/>
  <c r="X123" i="29" s="1"/>
  <c r="Y101" i="29"/>
  <c r="W77" i="29"/>
  <c r="X77" i="29" s="1"/>
  <c r="Y38" i="29"/>
  <c r="U97" i="29"/>
  <c r="V97" i="29" s="1"/>
  <c r="U47" i="29"/>
  <c r="V47" i="29" s="1"/>
  <c r="U100" i="29"/>
  <c r="V100" i="29" s="1"/>
  <c r="S126" i="29"/>
  <c r="T126" i="29" s="1"/>
  <c r="F4" i="29"/>
  <c r="G4" i="29" s="1"/>
  <c r="F53" i="29"/>
  <c r="G53" i="29" s="1"/>
  <c r="H27" i="29"/>
  <c r="I27" i="29" s="1"/>
  <c r="F41" i="29"/>
  <c r="G41" i="29" s="1"/>
  <c r="J41" i="29"/>
  <c r="F146" i="29"/>
  <c r="G146" i="29" s="1"/>
  <c r="H121" i="29"/>
  <c r="I121" i="29" s="1"/>
  <c r="J94" i="29"/>
  <c r="J113" i="29"/>
  <c r="J78" i="29"/>
  <c r="H78" i="29"/>
  <c r="I78" i="29" s="1"/>
  <c r="F121" i="29"/>
  <c r="G121" i="29" s="1"/>
  <c r="U113" i="29"/>
  <c r="V113" i="29" s="1"/>
  <c r="S89" i="29"/>
  <c r="T89" i="29" s="1"/>
  <c r="U9" i="29"/>
  <c r="V9" i="29" s="1"/>
  <c r="Y82" i="29"/>
  <c r="S37" i="29"/>
  <c r="T37" i="29" s="1"/>
  <c r="S62" i="29"/>
  <c r="T62" i="29" s="1"/>
  <c r="W67" i="29"/>
  <c r="X67" i="29" s="1"/>
  <c r="S97" i="29"/>
  <c r="T97" i="29" s="1"/>
  <c r="S65" i="29"/>
  <c r="T65" i="29" s="1"/>
  <c r="W98" i="29"/>
  <c r="X98" i="29" s="1"/>
  <c r="S47" i="29"/>
  <c r="T47" i="29" s="1"/>
  <c r="U35" i="29"/>
  <c r="V35" i="29" s="1"/>
  <c r="U24" i="29"/>
  <c r="V24" i="29" s="1"/>
  <c r="U20" i="29"/>
  <c r="V20" i="29" s="1"/>
  <c r="W126" i="29"/>
  <c r="X126" i="29" s="1"/>
  <c r="W89" i="29"/>
  <c r="X89" i="29" s="1"/>
  <c r="U32" i="29"/>
  <c r="V32" i="29" s="1"/>
  <c r="S34" i="29"/>
  <c r="T34" i="29" s="1"/>
  <c r="S87" i="29"/>
  <c r="T87" i="29" s="1"/>
  <c r="S18" i="29"/>
  <c r="T18" i="29" s="1"/>
  <c r="F32" i="29"/>
  <c r="G32" i="29" s="1"/>
  <c r="H112" i="29"/>
  <c r="I112" i="29" s="1"/>
  <c r="Y6" i="29"/>
  <c r="J62" i="29"/>
  <c r="H32" i="29"/>
  <c r="I32" i="29" s="1"/>
  <c r="H47" i="29"/>
  <c r="I47" i="29" s="1"/>
  <c r="F140" i="29"/>
  <c r="G140" i="29" s="1"/>
  <c r="F123" i="29"/>
  <c r="G123" i="29" s="1"/>
  <c r="F98" i="29"/>
  <c r="G98" i="29" s="1"/>
  <c r="J98" i="29"/>
  <c r="U125" i="29"/>
  <c r="V125" i="29" s="1"/>
  <c r="S32" i="29"/>
  <c r="T32" i="29" s="1"/>
  <c r="U69" i="29"/>
  <c r="V69" i="29" s="1"/>
  <c r="Y34" i="29"/>
  <c r="S100" i="29"/>
  <c r="T100" i="29" s="1"/>
  <c r="S68" i="29"/>
  <c r="T68" i="29" s="1"/>
  <c r="W62" i="29"/>
  <c r="X62" i="29" s="1"/>
  <c r="S93" i="29"/>
  <c r="T93" i="29" s="1"/>
  <c r="Y25" i="29"/>
  <c r="U41" i="29"/>
  <c r="V41" i="29" s="1"/>
  <c r="Y35" i="29"/>
  <c r="U19" i="29"/>
  <c r="V19" i="29" s="1"/>
  <c r="J32" i="29"/>
  <c r="W111" i="29"/>
  <c r="X111" i="29" s="1"/>
  <c r="Y32" i="29"/>
  <c r="U118" i="29"/>
  <c r="V118" i="29" s="1"/>
  <c r="S79" i="29"/>
  <c r="T79" i="29" s="1"/>
  <c r="U98" i="29"/>
  <c r="V98" i="29" s="1"/>
  <c r="S41" i="29"/>
  <c r="T41" i="29" s="1"/>
  <c r="F112" i="29"/>
  <c r="G112" i="29" s="1"/>
  <c r="H143" i="29"/>
  <c r="I143" i="29" s="1"/>
  <c r="J112" i="29"/>
  <c r="R112" i="29" s="1"/>
  <c r="J82" i="29"/>
  <c r="F48" i="29"/>
  <c r="G48" i="29" s="1"/>
  <c r="W121" i="29"/>
  <c r="X121" i="29" s="1"/>
  <c r="W32" i="29"/>
  <c r="X32" i="29" s="1"/>
  <c r="Y121" i="29"/>
  <c r="W82" i="29"/>
  <c r="X82" i="29" s="1"/>
  <c r="S98" i="29"/>
  <c r="T98" i="29" s="1"/>
  <c r="Y41" i="29"/>
  <c r="U82" i="29"/>
  <c r="V82" i="29" s="1"/>
  <c r="Y60" i="29"/>
  <c r="S60" i="29"/>
  <c r="T60" i="29" s="1"/>
  <c r="U60" i="29"/>
  <c r="V60" i="29" s="1"/>
  <c r="U15" i="29"/>
  <c r="V15" i="29" s="1"/>
  <c r="Y33" i="29"/>
  <c r="S33" i="29"/>
  <c r="T33" i="29" s="1"/>
  <c r="S114" i="29"/>
  <c r="T114" i="29" s="1"/>
  <c r="W114" i="29"/>
  <c r="X114" i="29" s="1"/>
  <c r="Y114" i="29"/>
  <c r="W80" i="29"/>
  <c r="X80" i="29" s="1"/>
  <c r="Y80" i="29"/>
  <c r="S80" i="29"/>
  <c r="T80" i="29" s="1"/>
  <c r="Y23" i="29"/>
  <c r="S23" i="29"/>
  <c r="T23" i="29" s="1"/>
  <c r="U23" i="29"/>
  <c r="V23" i="29" s="1"/>
  <c r="S15" i="29"/>
  <c r="T15" i="29" s="1"/>
  <c r="Y50" i="29"/>
  <c r="S50" i="29"/>
  <c r="T50" i="29" s="1"/>
  <c r="U50" i="29"/>
  <c r="V50" i="29" s="1"/>
  <c r="W86" i="29"/>
  <c r="X86" i="29" s="1"/>
  <c r="Y86" i="29"/>
  <c r="S86" i="29"/>
  <c r="T86" i="29" s="1"/>
  <c r="U86" i="29"/>
  <c r="V86" i="29" s="1"/>
  <c r="Y45" i="29"/>
  <c r="S45" i="29"/>
  <c r="T45" i="29" s="1"/>
  <c r="U45" i="29"/>
  <c r="V45" i="29" s="1"/>
  <c r="W45" i="29"/>
  <c r="X45" i="29" s="1"/>
  <c r="Y91" i="29"/>
  <c r="U91" i="29"/>
  <c r="V91" i="29" s="1"/>
  <c r="S91" i="29"/>
  <c r="T91" i="29" s="1"/>
  <c r="Y105" i="29"/>
  <c r="W105" i="29"/>
  <c r="X105" i="29" s="1"/>
  <c r="W81" i="29"/>
  <c r="X81" i="29" s="1"/>
  <c r="S81" i="29"/>
  <c r="T81" i="29" s="1"/>
  <c r="U81" i="29"/>
  <c r="V81" i="29" s="1"/>
  <c r="S147" i="29"/>
  <c r="T147" i="29" s="1"/>
  <c r="W147" i="29"/>
  <c r="X147" i="29" s="1"/>
  <c r="Y147" i="29"/>
  <c r="Y92" i="29"/>
  <c r="S92" i="29"/>
  <c r="T92" i="29" s="1"/>
  <c r="U92" i="29"/>
  <c r="V92" i="29" s="1"/>
  <c r="U132" i="29"/>
  <c r="V132" i="29" s="1"/>
  <c r="S132" i="29"/>
  <c r="T132" i="29" s="1"/>
  <c r="Y26" i="29"/>
  <c r="S26" i="29"/>
  <c r="T26" i="29" s="1"/>
  <c r="S6" i="29"/>
  <c r="T6" i="29" s="1"/>
  <c r="S83" i="29"/>
  <c r="T83" i="29" s="1"/>
  <c r="U83" i="29"/>
  <c r="V83" i="29" s="1"/>
  <c r="W44" i="29"/>
  <c r="X44" i="29" s="1"/>
  <c r="Y44" i="29"/>
  <c r="U27" i="29"/>
  <c r="V27" i="29" s="1"/>
  <c r="U85" i="29"/>
  <c r="V85" i="29" s="1"/>
  <c r="Y85" i="29"/>
  <c r="S85" i="29"/>
  <c r="T85" i="29" s="1"/>
  <c r="Y88" i="29"/>
  <c r="S88" i="29"/>
  <c r="T88" i="29" s="1"/>
  <c r="Y37" i="29"/>
  <c r="W26" i="29"/>
  <c r="X26" i="29" s="1"/>
  <c r="W15" i="29"/>
  <c r="X15" i="29" s="1"/>
  <c r="U105" i="29"/>
  <c r="V105" i="29" s="1"/>
  <c r="U80" i="29"/>
  <c r="V80" i="29" s="1"/>
  <c r="S19" i="29"/>
  <c r="T19" i="29" s="1"/>
  <c r="Y15" i="29"/>
  <c r="W96" i="29"/>
  <c r="X96" i="29" s="1"/>
  <c r="S84" i="29"/>
  <c r="T84" i="29" s="1"/>
  <c r="J5" i="29"/>
  <c r="U67" i="29"/>
  <c r="V67" i="29" s="1"/>
  <c r="Y67" i="29"/>
  <c r="F56" i="29"/>
  <c r="G56" i="29" s="1"/>
  <c r="J56" i="29"/>
  <c r="W57" i="29"/>
  <c r="X57" i="29" s="1"/>
  <c r="S57" i="29"/>
  <c r="T57" i="29" s="1"/>
  <c r="U57" i="29"/>
  <c r="V57" i="29" s="1"/>
  <c r="Y12" i="29"/>
  <c r="U12" i="29"/>
  <c r="V12" i="29" s="1"/>
  <c r="S22" i="29"/>
  <c r="T22" i="29" s="1"/>
  <c r="U22" i="29"/>
  <c r="V22" i="29" s="1"/>
  <c r="J27" i="29"/>
  <c r="S29" i="29"/>
  <c r="T29" i="29" s="1"/>
  <c r="U29" i="29"/>
  <c r="V29" i="29" s="1"/>
  <c r="J45" i="29"/>
  <c r="U40" i="29"/>
  <c r="V40" i="29" s="1"/>
  <c r="S40" i="29"/>
  <c r="T40" i="29" s="1"/>
  <c r="W40" i="29"/>
  <c r="X40" i="29" s="1"/>
  <c r="S137" i="29"/>
  <c r="T137" i="29" s="1"/>
  <c r="Y137" i="29"/>
  <c r="S131" i="29"/>
  <c r="T131" i="29" s="1"/>
  <c r="Y131" i="29"/>
  <c r="U131" i="29"/>
  <c r="V131" i="29" s="1"/>
  <c r="W131" i="29"/>
  <c r="X131" i="29" s="1"/>
  <c r="J83" i="29"/>
  <c r="Y99" i="29"/>
  <c r="S99" i="29"/>
  <c r="T99" i="29" s="1"/>
  <c r="U99" i="29"/>
  <c r="V99" i="29" s="1"/>
  <c r="W99" i="29"/>
  <c r="X99" i="29" s="1"/>
  <c r="J77" i="29"/>
  <c r="H88" i="29"/>
  <c r="I88" i="29" s="1"/>
  <c r="U144" i="29"/>
  <c r="V144" i="29" s="1"/>
  <c r="S144" i="29"/>
  <c r="T144" i="29" s="1"/>
  <c r="W144" i="29"/>
  <c r="X144" i="29" s="1"/>
  <c r="Y144" i="29"/>
  <c r="S129" i="29"/>
  <c r="T129" i="29" s="1"/>
  <c r="Y129" i="29"/>
  <c r="F127" i="29"/>
  <c r="G127" i="29" s="1"/>
  <c r="S135" i="29"/>
  <c r="T135" i="29" s="1"/>
  <c r="U135" i="29"/>
  <c r="V135" i="29" s="1"/>
  <c r="W42" i="29"/>
  <c r="X42" i="29" s="1"/>
  <c r="W135" i="29"/>
  <c r="X135" i="29" s="1"/>
  <c r="S113" i="29"/>
  <c r="T113" i="29" s="1"/>
  <c r="Y113" i="29"/>
  <c r="U95" i="29"/>
  <c r="V95" i="29" s="1"/>
  <c r="Y89" i="29"/>
  <c r="W34" i="29"/>
  <c r="X34" i="29" s="1"/>
  <c r="W19" i="29"/>
  <c r="X19" i="29" s="1"/>
  <c r="S136" i="29"/>
  <c r="T136" i="29" s="1"/>
  <c r="Y136" i="29"/>
  <c r="W136" i="29"/>
  <c r="X136" i="29" s="1"/>
  <c r="W74" i="29"/>
  <c r="X74" i="29" s="1"/>
  <c r="Y74" i="29"/>
  <c r="U36" i="29"/>
  <c r="V36" i="29" s="1"/>
  <c r="W97" i="29"/>
  <c r="X97" i="29" s="1"/>
  <c r="U18" i="29"/>
  <c r="V18" i="29" s="1"/>
  <c r="U65" i="29"/>
  <c r="V65" i="29" s="1"/>
  <c r="U129" i="29"/>
  <c r="V129" i="29" s="1"/>
  <c r="S105" i="29"/>
  <c r="T105" i="29" s="1"/>
  <c r="Y29" i="29"/>
  <c r="U114" i="29"/>
  <c r="V114" i="29" s="1"/>
  <c r="Y7" i="29"/>
  <c r="W7" i="29"/>
  <c r="X7" i="29" s="1"/>
  <c r="S7" i="29"/>
  <c r="T7" i="29" s="1"/>
  <c r="U7" i="29"/>
  <c r="V7" i="29" s="1"/>
  <c r="Y61" i="29"/>
  <c r="S61" i="29"/>
  <c r="T61" i="29" s="1"/>
  <c r="W61" i="29"/>
  <c r="X61" i="29" s="1"/>
  <c r="U73" i="29"/>
  <c r="V73" i="29" s="1"/>
  <c r="S73" i="29"/>
  <c r="T73" i="29" s="1"/>
  <c r="W73" i="29"/>
  <c r="X73" i="29" s="1"/>
  <c r="S52" i="29"/>
  <c r="T52" i="29" s="1"/>
  <c r="U52" i="29"/>
  <c r="V52" i="29" s="1"/>
  <c r="W52" i="29"/>
  <c r="X52" i="29" s="1"/>
  <c r="U84" i="29"/>
  <c r="V84" i="29" s="1"/>
  <c r="W84" i="29"/>
  <c r="X84" i="29" s="1"/>
  <c r="Y96" i="29"/>
  <c r="S96" i="29"/>
  <c r="T96" i="29" s="1"/>
  <c r="U11" i="29"/>
  <c r="V11" i="29" s="1"/>
  <c r="S117" i="29"/>
  <c r="T117" i="29" s="1"/>
  <c r="U117" i="29"/>
  <c r="V117" i="29" s="1"/>
  <c r="S42" i="29"/>
  <c r="T42" i="29" s="1"/>
  <c r="S139" i="29"/>
  <c r="T139" i="29" s="1"/>
  <c r="S63" i="29"/>
  <c r="T63" i="29" s="1"/>
  <c r="W63" i="29"/>
  <c r="X63" i="29" s="1"/>
  <c r="U63" i="29"/>
  <c r="V63" i="29" s="1"/>
  <c r="Y21" i="29"/>
  <c r="S21" i="29"/>
  <c r="T21" i="29" s="1"/>
  <c r="W6" i="29"/>
  <c r="X6" i="29" s="1"/>
  <c r="S133" i="29"/>
  <c r="T133" i="29" s="1"/>
  <c r="U133" i="29"/>
  <c r="V133" i="29" s="1"/>
  <c r="S119" i="29"/>
  <c r="T119" i="29" s="1"/>
  <c r="U119" i="29"/>
  <c r="V119" i="29" s="1"/>
  <c r="W119" i="29"/>
  <c r="X119" i="29" s="1"/>
  <c r="S109" i="29"/>
  <c r="T109" i="29" s="1"/>
  <c r="U109" i="29"/>
  <c r="V109" i="29" s="1"/>
  <c r="Y109" i="29"/>
  <c r="W109" i="29"/>
  <c r="X109" i="29" s="1"/>
  <c r="Y87" i="29"/>
  <c r="S107" i="29"/>
  <c r="T107" i="29" s="1"/>
  <c r="U107" i="29"/>
  <c r="V107" i="29" s="1"/>
  <c r="W107" i="29"/>
  <c r="X107" i="29" s="1"/>
  <c r="S141" i="29"/>
  <c r="T141" i="29" s="1"/>
  <c r="S110" i="29"/>
  <c r="T110" i="29" s="1"/>
  <c r="Y110" i="29"/>
  <c r="U110" i="29"/>
  <c r="V110" i="29" s="1"/>
  <c r="W110" i="29"/>
  <c r="X110" i="29" s="1"/>
  <c r="S120" i="29"/>
  <c r="T120" i="29" s="1"/>
  <c r="W120" i="29"/>
  <c r="X120" i="29" s="1"/>
  <c r="W117" i="29"/>
  <c r="X117" i="29" s="1"/>
  <c r="W139" i="29"/>
  <c r="X139" i="29" s="1"/>
  <c r="S143" i="29"/>
  <c r="T143" i="29" s="1"/>
  <c r="U143" i="29"/>
  <c r="V143" i="29" s="1"/>
  <c r="W143" i="29"/>
  <c r="X143" i="29" s="1"/>
  <c r="S95" i="29"/>
  <c r="T95" i="29" s="1"/>
  <c r="U13" i="29"/>
  <c r="V13" i="29" s="1"/>
  <c r="W13" i="29"/>
  <c r="X13" i="29" s="1"/>
  <c r="U56" i="29"/>
  <c r="V56" i="29" s="1"/>
  <c r="S112" i="29"/>
  <c r="T112" i="29" s="1"/>
  <c r="Y112" i="29"/>
  <c r="W112" i="29"/>
  <c r="X112" i="29" s="1"/>
  <c r="S31" i="29"/>
  <c r="T31" i="29" s="1"/>
  <c r="W21" i="29"/>
  <c r="X21" i="29" s="1"/>
  <c r="H5" i="29"/>
  <c r="I5" i="29" s="1"/>
  <c r="W5" i="29"/>
  <c r="X5" i="29" s="1"/>
  <c r="S5" i="29"/>
  <c r="T5" i="29" s="1"/>
  <c r="Y81" i="29"/>
  <c r="S36" i="29"/>
  <c r="T36" i="29" s="1"/>
  <c r="S14" i="29"/>
  <c r="T14" i="29" s="1"/>
  <c r="U14" i="29"/>
  <c r="V14" i="29" s="1"/>
  <c r="Y11" i="29"/>
  <c r="U147" i="29"/>
  <c r="V147" i="29" s="1"/>
  <c r="W48" i="29"/>
  <c r="X48" i="29" s="1"/>
  <c r="S48" i="29"/>
  <c r="T48" i="29" s="1"/>
  <c r="U48" i="29"/>
  <c r="V48" i="29" s="1"/>
  <c r="S127" i="29"/>
  <c r="T127" i="29" s="1"/>
  <c r="Y127" i="29"/>
  <c r="W127" i="29"/>
  <c r="X127" i="29" s="1"/>
  <c r="W23" i="29"/>
  <c r="X23" i="29" s="1"/>
  <c r="Y119" i="29"/>
  <c r="W33" i="29"/>
  <c r="X33" i="29" s="1"/>
  <c r="Y22" i="29"/>
  <c r="S64" i="29"/>
  <c r="T64" i="29" s="1"/>
  <c r="Y143" i="29"/>
  <c r="W66" i="29"/>
  <c r="X66" i="29" s="1"/>
  <c r="S66" i="29"/>
  <c r="T66" i="29" s="1"/>
  <c r="U66" i="29"/>
  <c r="V66" i="29" s="1"/>
  <c r="W46" i="29"/>
  <c r="X46" i="29" s="1"/>
  <c r="U46" i="29"/>
  <c r="V46" i="29" s="1"/>
  <c r="U108" i="29"/>
  <c r="V108" i="29" s="1"/>
  <c r="S108" i="29"/>
  <c r="T108" i="29" s="1"/>
  <c r="W108" i="29"/>
  <c r="X108" i="29" s="1"/>
  <c r="Y108" i="29"/>
  <c r="W90" i="29"/>
  <c r="X90" i="29" s="1"/>
  <c r="Y90" i="29"/>
  <c r="S59" i="29"/>
  <c r="T59" i="29" s="1"/>
  <c r="U59" i="29"/>
  <c r="V59" i="29" s="1"/>
  <c r="S58" i="29"/>
  <c r="T58" i="29" s="1"/>
  <c r="W58" i="29"/>
  <c r="X58" i="29" s="1"/>
  <c r="U58" i="29"/>
  <c r="V58" i="29" s="1"/>
  <c r="U70" i="29"/>
  <c r="V70" i="29" s="1"/>
  <c r="Y70" i="29"/>
  <c r="Y49" i="29"/>
  <c r="S49" i="29"/>
  <c r="T49" i="29" s="1"/>
  <c r="W10" i="29"/>
  <c r="X10" i="29" s="1"/>
  <c r="S10" i="29"/>
  <c r="T10" i="29" s="1"/>
  <c r="U10" i="29"/>
  <c r="V10" i="29" s="1"/>
  <c r="Y10" i="29"/>
  <c r="Y43" i="29"/>
  <c r="S43" i="29"/>
  <c r="T43" i="29" s="1"/>
  <c r="U43" i="29"/>
  <c r="V43" i="29" s="1"/>
  <c r="S130" i="29"/>
  <c r="T130" i="29" s="1"/>
  <c r="Y130" i="29"/>
  <c r="W130" i="29"/>
  <c r="X130" i="29" s="1"/>
  <c r="W72" i="29"/>
  <c r="X72" i="29" s="1"/>
  <c r="Y72" i="29"/>
  <c r="H45" i="29"/>
  <c r="I45" i="29" s="1"/>
  <c r="F59" i="29"/>
  <c r="G59" i="29" s="1"/>
  <c r="J59" i="29"/>
  <c r="F50" i="29"/>
  <c r="G50" i="29" s="1"/>
  <c r="Y51" i="29"/>
  <c r="S51" i="29"/>
  <c r="T51" i="29" s="1"/>
  <c r="U51" i="29"/>
  <c r="V51" i="29" s="1"/>
  <c r="U16" i="29"/>
  <c r="V16" i="29" s="1"/>
  <c r="U28" i="29"/>
  <c r="V28" i="29" s="1"/>
  <c r="Y28" i="29"/>
  <c r="Y39" i="29"/>
  <c r="S39" i="29"/>
  <c r="T39" i="29" s="1"/>
  <c r="U39" i="29"/>
  <c r="V39" i="29" s="1"/>
  <c r="F44" i="29"/>
  <c r="G44" i="29" s="1"/>
  <c r="H44" i="29"/>
  <c r="I44" i="29" s="1"/>
  <c r="F45" i="29"/>
  <c r="G45" i="29" s="1"/>
  <c r="S134" i="29"/>
  <c r="T134" i="29" s="1"/>
  <c r="Y134" i="29"/>
  <c r="U134" i="29"/>
  <c r="V134" i="29" s="1"/>
  <c r="W134" i="29"/>
  <c r="X134" i="29" s="1"/>
  <c r="S128" i="29"/>
  <c r="T128" i="29" s="1"/>
  <c r="Y128" i="29"/>
  <c r="W128" i="29"/>
  <c r="X128" i="29" s="1"/>
  <c r="S124" i="29"/>
  <c r="T124" i="29" s="1"/>
  <c r="Y124" i="29"/>
  <c r="U124" i="29"/>
  <c r="V124" i="29" s="1"/>
  <c r="S145" i="29"/>
  <c r="T145" i="29" s="1"/>
  <c r="Y145" i="29"/>
  <c r="U145" i="29"/>
  <c r="V145" i="29" s="1"/>
  <c r="W145" i="29"/>
  <c r="X145" i="29" s="1"/>
  <c r="J86" i="29"/>
  <c r="P86" i="29" s="1"/>
  <c r="Y79" i="29"/>
  <c r="F88" i="29"/>
  <c r="G88" i="29" s="1"/>
  <c r="U138" i="29"/>
  <c r="V138" i="29" s="1"/>
  <c r="S138" i="29"/>
  <c r="T138" i="29" s="1"/>
  <c r="W138" i="29"/>
  <c r="X138" i="29" s="1"/>
  <c r="F85" i="29"/>
  <c r="G85" i="29" s="1"/>
  <c r="U76" i="29"/>
  <c r="V76" i="29" s="1"/>
  <c r="W76" i="29"/>
  <c r="X76" i="29" s="1"/>
  <c r="F9" i="29"/>
  <c r="G9" i="29" s="1"/>
  <c r="W9" i="29"/>
  <c r="X9" i="29" s="1"/>
  <c r="S9" i="29"/>
  <c r="T9" i="29" s="1"/>
  <c r="Y9" i="29"/>
  <c r="J14" i="29"/>
  <c r="W60" i="29"/>
  <c r="X60" i="29" s="1"/>
  <c r="W141" i="29"/>
  <c r="X141" i="29" s="1"/>
  <c r="U101" i="29"/>
  <c r="V101" i="29" s="1"/>
  <c r="Y95" i="29"/>
  <c r="Y77" i="29"/>
  <c r="S77" i="29"/>
  <c r="T77" i="29" s="1"/>
  <c r="S16" i="29"/>
  <c r="T16" i="29" s="1"/>
  <c r="U54" i="29"/>
  <c r="V54" i="29" s="1"/>
  <c r="W54" i="29"/>
  <c r="X54" i="29" s="1"/>
  <c r="Y63" i="29"/>
  <c r="Y59" i="29"/>
  <c r="U88" i="29"/>
  <c r="V88" i="29" s="1"/>
  <c r="Y133" i="29"/>
  <c r="S11" i="29"/>
  <c r="T11" i="29" s="1"/>
  <c r="Y106" i="29"/>
  <c r="W106" i="29"/>
  <c r="X106" i="29" s="1"/>
  <c r="S106" i="29"/>
  <c r="T106" i="29" s="1"/>
  <c r="U106" i="29"/>
  <c r="V106" i="29" s="1"/>
  <c r="U21" i="29"/>
  <c r="V21" i="29" s="1"/>
  <c r="Y36" i="29"/>
  <c r="Y52" i="29"/>
  <c r="W92" i="29"/>
  <c r="X92" i="29" s="1"/>
  <c r="W91" i="29"/>
  <c r="X91" i="29" s="1"/>
  <c r="S13" i="29"/>
  <c r="T13" i="29" s="1"/>
  <c r="Y132" i="29"/>
  <c r="U90" i="29"/>
  <c r="V90" i="29" s="1"/>
  <c r="U33" i="29"/>
  <c r="V33" i="29" s="1"/>
  <c r="W22" i="29"/>
  <c r="X22" i="29" s="1"/>
  <c r="W49" i="29"/>
  <c r="X49" i="29" s="1"/>
  <c r="Y107" i="29"/>
  <c r="S46" i="29"/>
  <c r="T46" i="29" s="1"/>
  <c r="H59" i="29"/>
  <c r="I59" i="29" s="1"/>
  <c r="H50" i="29"/>
  <c r="I50" i="29" s="1"/>
  <c r="W30" i="29"/>
  <c r="X30" i="29" s="1"/>
  <c r="Y30" i="29"/>
  <c r="S30" i="29"/>
  <c r="T30" i="29" s="1"/>
  <c r="U30" i="29"/>
  <c r="V30" i="29" s="1"/>
  <c r="J50" i="29"/>
  <c r="S25" i="29"/>
  <c r="T25" i="29" s="1"/>
  <c r="W25" i="29"/>
  <c r="X25" i="29" s="1"/>
  <c r="U31" i="29"/>
  <c r="V31" i="29" s="1"/>
  <c r="W31" i="29"/>
  <c r="X31" i="29" s="1"/>
  <c r="Y122" i="29"/>
  <c r="S122" i="29"/>
  <c r="T122" i="29" s="1"/>
  <c r="U122" i="29"/>
  <c r="V122" i="29" s="1"/>
  <c r="W122" i="29"/>
  <c r="X122" i="29" s="1"/>
  <c r="W64" i="29"/>
  <c r="X64" i="29" s="1"/>
  <c r="U64" i="29"/>
  <c r="V64" i="29" s="1"/>
  <c r="Y55" i="29"/>
  <c r="S55" i="29"/>
  <c r="T55" i="29" s="1"/>
  <c r="W55" i="29"/>
  <c r="X55" i="29" s="1"/>
  <c r="W75" i="29"/>
  <c r="X75" i="29" s="1"/>
  <c r="Y75" i="29"/>
  <c r="S75" i="29"/>
  <c r="T75" i="29" s="1"/>
  <c r="W18" i="29"/>
  <c r="X18" i="29" s="1"/>
  <c r="S116" i="29"/>
  <c r="T116" i="29" s="1"/>
  <c r="Y116" i="29"/>
  <c r="W116" i="29"/>
  <c r="X116" i="29" s="1"/>
  <c r="F139" i="29"/>
  <c r="G139" i="29" s="1"/>
  <c r="H86" i="29"/>
  <c r="I86" i="29" s="1"/>
  <c r="S118" i="29"/>
  <c r="T118" i="29" s="1"/>
  <c r="Y118" i="29"/>
  <c r="S125" i="29"/>
  <c r="T125" i="29" s="1"/>
  <c r="Y125" i="29"/>
  <c r="F86" i="29"/>
  <c r="G86" i="29" s="1"/>
  <c r="W93" i="29"/>
  <c r="X93" i="29" s="1"/>
  <c r="F83" i="29"/>
  <c r="G83" i="29" s="1"/>
  <c r="J85" i="29"/>
  <c r="S111" i="29"/>
  <c r="T111" i="29" s="1"/>
  <c r="U111" i="29"/>
  <c r="V111" i="29" s="1"/>
  <c r="J88" i="29"/>
  <c r="Y17" i="29"/>
  <c r="S17" i="29"/>
  <c r="T17" i="29" s="1"/>
  <c r="U17" i="29"/>
  <c r="V17" i="29" s="1"/>
  <c r="Y14" i="29"/>
  <c r="S101" i="29"/>
  <c r="T101" i="29" s="1"/>
  <c r="Y83" i="29"/>
  <c r="U44" i="29"/>
  <c r="V44" i="29" s="1"/>
  <c r="S27" i="29"/>
  <c r="T27" i="29" s="1"/>
  <c r="Y16" i="29"/>
  <c r="U75" i="29"/>
  <c r="V75" i="29" s="1"/>
  <c r="S115" i="29"/>
  <c r="T115" i="29" s="1"/>
  <c r="Y115" i="29"/>
  <c r="W59" i="29"/>
  <c r="X59" i="29" s="1"/>
  <c r="U94" i="29"/>
  <c r="V94" i="29" s="1"/>
  <c r="W94" i="29"/>
  <c r="X94" i="29" s="1"/>
  <c r="W37" i="29"/>
  <c r="X37" i="29" s="1"/>
  <c r="Y53" i="29"/>
  <c r="S53" i="29"/>
  <c r="T53" i="29" s="1"/>
  <c r="U93" i="29"/>
  <c r="V93" i="29" s="1"/>
  <c r="U42" i="29"/>
  <c r="V42" i="29" s="1"/>
  <c r="U139" i="29"/>
  <c r="V139" i="29" s="1"/>
  <c r="U141" i="29"/>
  <c r="V141" i="29" s="1"/>
  <c r="U87" i="29"/>
  <c r="V87" i="29" s="1"/>
  <c r="Y73" i="29"/>
  <c r="W79" i="29"/>
  <c r="X79" i="29" s="1"/>
  <c r="W50" i="29"/>
  <c r="X50" i="29" s="1"/>
  <c r="J140" i="29"/>
  <c r="S140" i="29"/>
  <c r="T140" i="29" s="1"/>
  <c r="Y140" i="29"/>
  <c r="W140" i="29"/>
  <c r="X140" i="29" s="1"/>
  <c r="W71" i="29"/>
  <c r="X71" i="29" s="1"/>
  <c r="Y71" i="29"/>
  <c r="S71" i="29"/>
  <c r="T71" i="29" s="1"/>
  <c r="U71" i="29"/>
  <c r="V71" i="29" s="1"/>
  <c r="W132" i="29"/>
  <c r="X132" i="29" s="1"/>
  <c r="Y120" i="29"/>
  <c r="S90" i="29"/>
  <c r="T90" i="29" s="1"/>
  <c r="S78" i="29"/>
  <c r="T78" i="29" s="1"/>
  <c r="U78" i="29"/>
  <c r="V78" i="29" s="1"/>
  <c r="W78" i="29"/>
  <c r="X78" i="29" s="1"/>
  <c r="W27" i="29"/>
  <c r="X27" i="29" s="1"/>
  <c r="W38" i="29"/>
  <c r="X38" i="29" s="1"/>
  <c r="W68" i="29"/>
  <c r="X68" i="29" s="1"/>
  <c r="S123" i="29"/>
  <c r="T123" i="29" s="1"/>
  <c r="W103" i="29"/>
  <c r="X103" i="29" s="1"/>
  <c r="W146" i="29"/>
  <c r="X146" i="29" s="1"/>
  <c r="W104" i="29"/>
  <c r="X104" i="29" s="1"/>
  <c r="Y47" i="29"/>
  <c r="W41" i="29"/>
  <c r="X41" i="29" s="1"/>
  <c r="S24" i="29"/>
  <c r="T24" i="29" s="1"/>
  <c r="S8" i="29"/>
  <c r="T8" i="29" s="1"/>
  <c r="U126" i="29"/>
  <c r="V126" i="29" s="1"/>
  <c r="U102" i="29"/>
  <c r="V102" i="29" s="1"/>
  <c r="S142" i="29"/>
  <c r="T142" i="29" s="1"/>
  <c r="Y142" i="29"/>
  <c r="S121" i="29"/>
  <c r="T121" i="29" s="1"/>
  <c r="W20" i="29"/>
  <c r="X20" i="29" s="1"/>
  <c r="Y20" i="29"/>
  <c r="S103" i="29"/>
  <c r="T103" i="29" s="1"/>
  <c r="W47" i="29"/>
  <c r="X47" i="29" s="1"/>
  <c r="Y24" i="29"/>
  <c r="W142" i="29"/>
  <c r="X142" i="29" s="1"/>
  <c r="S102" i="29"/>
  <c r="T102" i="29" s="1"/>
  <c r="J146" i="29"/>
  <c r="S146" i="29"/>
  <c r="T146" i="29" s="1"/>
  <c r="Y146" i="29"/>
  <c r="W24" i="29"/>
  <c r="X24" i="29" s="1"/>
  <c r="Y102" i="29"/>
  <c r="U103" i="29"/>
  <c r="V103" i="29" s="1"/>
  <c r="H110" i="29"/>
  <c r="I110" i="29" s="1"/>
  <c r="J12" i="29"/>
  <c r="J42" i="29"/>
  <c r="H11" i="29"/>
  <c r="I11" i="29" s="1"/>
  <c r="J76" i="29"/>
  <c r="J117" i="29"/>
  <c r="J57" i="29"/>
  <c r="H9" i="29"/>
  <c r="I9" i="29" s="1"/>
  <c r="J11" i="29"/>
  <c r="F11" i="29"/>
  <c r="G11" i="29" s="1"/>
  <c r="F117" i="29"/>
  <c r="G117" i="29" s="1"/>
  <c r="H69" i="29"/>
  <c r="I69" i="29" s="1"/>
  <c r="H117" i="29"/>
  <c r="I117" i="29" s="1"/>
  <c r="H17" i="29"/>
  <c r="I17" i="29" s="1"/>
  <c r="H111" i="29"/>
  <c r="I111" i="29" s="1"/>
  <c r="F69" i="29"/>
  <c r="G69" i="29" s="1"/>
  <c r="F17" i="29"/>
  <c r="G17" i="29" s="1"/>
  <c r="J17" i="29"/>
  <c r="J111" i="29"/>
  <c r="Q111" i="29" s="1"/>
  <c r="H135" i="29"/>
  <c r="I135" i="29" s="1"/>
  <c r="J69" i="29"/>
  <c r="J26" i="29"/>
  <c r="J92" i="29"/>
  <c r="J70" i="29"/>
  <c r="R70" i="29" s="1"/>
  <c r="F134" i="29"/>
  <c r="G134" i="29" s="1"/>
  <c r="J116" i="29"/>
  <c r="J110" i="29"/>
  <c r="J107" i="29"/>
  <c r="H128" i="29"/>
  <c r="I128" i="29" s="1"/>
  <c r="F91" i="29"/>
  <c r="G91" i="29" s="1"/>
  <c r="H105" i="29"/>
  <c r="I105" i="29" s="1"/>
  <c r="H84" i="29"/>
  <c r="I84" i="29" s="1"/>
  <c r="H67" i="29"/>
  <c r="I67" i="29" s="1"/>
  <c r="F10" i="29"/>
  <c r="G10" i="29" s="1"/>
  <c r="J87" i="29"/>
  <c r="F81" i="29"/>
  <c r="G81" i="29" s="1"/>
  <c r="F95" i="29"/>
  <c r="G95" i="29" s="1"/>
  <c r="H23" i="29"/>
  <c r="I23" i="29" s="1"/>
  <c r="J73" i="29"/>
  <c r="J132" i="29"/>
  <c r="J39" i="29"/>
  <c r="F131" i="29"/>
  <c r="G131" i="29" s="1"/>
  <c r="F141" i="29"/>
  <c r="G141" i="29" s="1"/>
  <c r="F92" i="29"/>
  <c r="G92" i="29" s="1"/>
  <c r="J72" i="29"/>
  <c r="F72" i="29"/>
  <c r="G72" i="29" s="1"/>
  <c r="H72" i="29"/>
  <c r="I72" i="29" s="1"/>
  <c r="F51" i="29"/>
  <c r="G51" i="29" s="1"/>
  <c r="J18" i="29"/>
  <c r="J36" i="29"/>
  <c r="J119" i="29"/>
  <c r="H130" i="29"/>
  <c r="I130" i="29" s="1"/>
  <c r="H118" i="29"/>
  <c r="I118" i="29" s="1"/>
  <c r="F42" i="29"/>
  <c r="G42" i="29" s="1"/>
  <c r="F138" i="29"/>
  <c r="G138" i="29" s="1"/>
  <c r="J129" i="29"/>
  <c r="F110" i="29"/>
  <c r="G110" i="29" s="1"/>
  <c r="J101" i="29"/>
  <c r="H15" i="29"/>
  <c r="I15" i="29" s="1"/>
  <c r="J15" i="29"/>
  <c r="F34" i="29"/>
  <c r="G34" i="29" s="1"/>
  <c r="J130" i="29"/>
  <c r="P130" i="29" s="1"/>
  <c r="F89" i="29"/>
  <c r="G89" i="29" s="1"/>
  <c r="F132" i="29"/>
  <c r="G132" i="29" s="1"/>
  <c r="F135" i="29"/>
  <c r="G135" i="29" s="1"/>
  <c r="H134" i="29"/>
  <c r="I134" i="29" s="1"/>
  <c r="F114" i="29"/>
  <c r="G114" i="29" s="1"/>
  <c r="J99" i="29"/>
  <c r="F111" i="29"/>
  <c r="G111" i="29" s="1"/>
  <c r="J37" i="29"/>
  <c r="J135" i="29"/>
  <c r="P135" i="29" s="1"/>
  <c r="J23" i="29"/>
  <c r="F63" i="29"/>
  <c r="G63" i="29" s="1"/>
  <c r="F16" i="29"/>
  <c r="G16" i="29" s="1"/>
  <c r="F26" i="29"/>
  <c r="G26" i="29" s="1"/>
  <c r="H132" i="29"/>
  <c r="I132" i="29" s="1"/>
  <c r="H95" i="29"/>
  <c r="I95" i="29" s="1"/>
  <c r="H22" i="29"/>
  <c r="I22" i="29" s="1"/>
  <c r="H120" i="29"/>
  <c r="I120" i="29" s="1"/>
  <c r="J60" i="29"/>
  <c r="H57" i="29"/>
  <c r="I57" i="29" s="1"/>
  <c r="H125" i="29"/>
  <c r="I125" i="29" s="1"/>
  <c r="J96" i="29"/>
  <c r="J120" i="29"/>
  <c r="F23" i="29"/>
  <c r="G23" i="29" s="1"/>
  <c r="J125" i="29"/>
  <c r="F125" i="29"/>
  <c r="G125" i="29" s="1"/>
  <c r="F120" i="29"/>
  <c r="G120" i="29" s="1"/>
  <c r="H26" i="29"/>
  <c r="I26" i="29" s="1"/>
  <c r="J147" i="29"/>
  <c r="Q147" i="29" s="1"/>
  <c r="F137" i="29"/>
  <c r="G137" i="29" s="1"/>
  <c r="F130" i="29"/>
  <c r="G130" i="29" s="1"/>
  <c r="H87" i="29"/>
  <c r="I87" i="29" s="1"/>
  <c r="J105" i="29"/>
  <c r="F99" i="29"/>
  <c r="G99" i="29" s="1"/>
  <c r="F96" i="29"/>
  <c r="G96" i="29" s="1"/>
  <c r="J89" i="29"/>
  <c r="J90" i="29"/>
  <c r="J109" i="29"/>
  <c r="H147" i="29"/>
  <c r="I147" i="29" s="1"/>
  <c r="J141" i="29"/>
  <c r="H141" i="29"/>
  <c r="I141" i="29" s="1"/>
  <c r="H92" i="29"/>
  <c r="I92" i="29" s="1"/>
  <c r="H42" i="29"/>
  <c r="I42" i="29" s="1"/>
  <c r="H129" i="29"/>
  <c r="I129" i="29" s="1"/>
  <c r="H10" i="29"/>
  <c r="I10" i="29" s="1"/>
  <c r="J137" i="29"/>
  <c r="H145" i="29"/>
  <c r="I145" i="29" s="1"/>
  <c r="J144" i="29"/>
  <c r="H144" i="29"/>
  <c r="I144" i="29" s="1"/>
  <c r="F15" i="29"/>
  <c r="G15" i="29" s="1"/>
  <c r="F129" i="29"/>
  <c r="G129" i="29" s="1"/>
  <c r="H137" i="29"/>
  <c r="I137" i="29" s="1"/>
  <c r="F90" i="29"/>
  <c r="G90" i="29" s="1"/>
  <c r="J114" i="29"/>
  <c r="H107" i="29"/>
  <c r="I107" i="29" s="1"/>
  <c r="J95" i="29"/>
  <c r="H89" i="29"/>
  <c r="I89" i="29" s="1"/>
  <c r="H90" i="29"/>
  <c r="I90" i="29" s="1"/>
  <c r="J138" i="29"/>
  <c r="H138" i="29"/>
  <c r="I138" i="29" s="1"/>
  <c r="F144" i="29"/>
  <c r="G144" i="29" s="1"/>
  <c r="F105" i="29"/>
  <c r="G105" i="29" s="1"/>
  <c r="F87" i="29"/>
  <c r="G87" i="29" s="1"/>
  <c r="J43" i="29"/>
  <c r="H101" i="29"/>
  <c r="I101" i="29" s="1"/>
  <c r="F145" i="29"/>
  <c r="G145" i="29" s="1"/>
  <c r="H109" i="29"/>
  <c r="I109" i="29" s="1"/>
  <c r="F147" i="29"/>
  <c r="G147" i="29" s="1"/>
  <c r="F101" i="29"/>
  <c r="G101" i="29" s="1"/>
  <c r="F80" i="29"/>
  <c r="G80" i="29" s="1"/>
  <c r="J80" i="29"/>
  <c r="H80" i="29"/>
  <c r="I80" i="29" s="1"/>
  <c r="J84" i="29"/>
  <c r="H76" i="29"/>
  <c r="I76" i="29" s="1"/>
  <c r="F76" i="29"/>
  <c r="G76" i="29" s="1"/>
  <c r="F133" i="29"/>
  <c r="G133" i="29" s="1"/>
  <c r="H131" i="29"/>
  <c r="I131" i="29" s="1"/>
  <c r="H124" i="29"/>
  <c r="I124" i="29" s="1"/>
  <c r="H114" i="29"/>
  <c r="I114" i="29" s="1"/>
  <c r="H99" i="29"/>
  <c r="I99" i="29" s="1"/>
  <c r="F84" i="29"/>
  <c r="G84" i="29" s="1"/>
  <c r="F107" i="29"/>
  <c r="G107" i="29" s="1"/>
  <c r="J128" i="29"/>
  <c r="F116" i="29"/>
  <c r="G116" i="29" s="1"/>
  <c r="F119" i="29"/>
  <c r="G119" i="29" s="1"/>
  <c r="F122" i="29"/>
  <c r="G122" i="29" s="1"/>
  <c r="H116" i="29"/>
  <c r="I116" i="29" s="1"/>
  <c r="H96" i="29"/>
  <c r="I96" i="29" s="1"/>
  <c r="J131" i="29"/>
  <c r="F109" i="29"/>
  <c r="G109" i="29" s="1"/>
  <c r="J93" i="29"/>
  <c r="J81" i="29"/>
  <c r="J91" i="29"/>
  <c r="J124" i="29"/>
  <c r="J108" i="29"/>
  <c r="J133" i="29"/>
  <c r="F118" i="29"/>
  <c r="G118" i="29" s="1"/>
  <c r="F108" i="29"/>
  <c r="G108" i="29" s="1"/>
  <c r="F93" i="29"/>
  <c r="G93" i="29" s="1"/>
  <c r="H81" i="29"/>
  <c r="I81" i="29" s="1"/>
  <c r="H133" i="29"/>
  <c r="I133" i="29" s="1"/>
  <c r="F124" i="29"/>
  <c r="G124" i="29" s="1"/>
  <c r="H119" i="29"/>
  <c r="I119" i="29" s="1"/>
  <c r="H122" i="29"/>
  <c r="I122" i="29" s="1"/>
  <c r="J122" i="29"/>
  <c r="F128" i="29"/>
  <c r="G128" i="29" s="1"/>
  <c r="J134" i="29"/>
  <c r="H108" i="29"/>
  <c r="I108" i="29" s="1"/>
  <c r="J145" i="29"/>
  <c r="J118" i="29"/>
  <c r="R118" i="29" s="1"/>
  <c r="H91" i="29"/>
  <c r="I91" i="29" s="1"/>
  <c r="F79" i="29"/>
  <c r="G79" i="29" s="1"/>
  <c r="H79" i="29"/>
  <c r="I79" i="29" s="1"/>
  <c r="J79" i="29"/>
  <c r="H93" i="29"/>
  <c r="I93" i="29" s="1"/>
  <c r="F75" i="29"/>
  <c r="G75" i="29" s="1"/>
  <c r="F55" i="29"/>
  <c r="G55" i="29" s="1"/>
  <c r="F40" i="29"/>
  <c r="G40" i="29" s="1"/>
  <c r="F46" i="29"/>
  <c r="G46" i="29" s="1"/>
  <c r="J46" i="29"/>
  <c r="F43" i="29"/>
  <c r="G43" i="29" s="1"/>
  <c r="H46" i="29"/>
  <c r="I46" i="29" s="1"/>
  <c r="H43" i="29"/>
  <c r="I43" i="29" s="1"/>
  <c r="J40" i="29"/>
  <c r="H40" i="29"/>
  <c r="I40" i="29" s="1"/>
  <c r="F31" i="29"/>
  <c r="G31" i="29" s="1"/>
  <c r="F37" i="29"/>
  <c r="G37" i="29" s="1"/>
  <c r="J34" i="29"/>
  <c r="F39" i="29"/>
  <c r="G39" i="29" s="1"/>
  <c r="H39" i="29"/>
  <c r="I39" i="29" s="1"/>
  <c r="F36" i="29"/>
  <c r="G36" i="29" s="1"/>
  <c r="H36" i="29"/>
  <c r="I36" i="29" s="1"/>
  <c r="J31" i="29"/>
  <c r="H31" i="29"/>
  <c r="I31" i="29" s="1"/>
  <c r="F33" i="29"/>
  <c r="G33" i="29" s="1"/>
  <c r="H33" i="29"/>
  <c r="I33" i="29" s="1"/>
  <c r="H34" i="29"/>
  <c r="I34" i="29" s="1"/>
  <c r="J33" i="29"/>
  <c r="H37" i="29"/>
  <c r="I37" i="29" s="1"/>
  <c r="F22" i="29"/>
  <c r="G22" i="29" s="1"/>
  <c r="H30" i="29"/>
  <c r="I30" i="29" s="1"/>
  <c r="F18" i="29"/>
  <c r="G18" i="29" s="1"/>
  <c r="H18" i="29"/>
  <c r="I18" i="29" s="1"/>
  <c r="H66" i="29"/>
  <c r="I66" i="29" s="1"/>
  <c r="F66" i="29"/>
  <c r="G66" i="29" s="1"/>
  <c r="H75" i="29"/>
  <c r="I75" i="29" s="1"/>
  <c r="H12" i="29"/>
  <c r="I12" i="29" s="1"/>
  <c r="F30" i="29"/>
  <c r="G30" i="29" s="1"/>
  <c r="J30" i="29"/>
  <c r="J29" i="29"/>
  <c r="R29" i="29" s="1"/>
  <c r="J66" i="29"/>
  <c r="J75" i="29"/>
  <c r="H63" i="29"/>
  <c r="I63" i="29" s="1"/>
  <c r="J21" i="29"/>
  <c r="J10" i="29"/>
  <c r="F29" i="29"/>
  <c r="G29" i="29" s="1"/>
  <c r="H21" i="29"/>
  <c r="I21" i="29" s="1"/>
  <c r="H29" i="29"/>
  <c r="I29" i="29" s="1"/>
  <c r="F25" i="29"/>
  <c r="G25" i="29" s="1"/>
  <c r="J25" i="29"/>
  <c r="F28" i="29"/>
  <c r="G28" i="29" s="1"/>
  <c r="H25" i="29"/>
  <c r="I25" i="29" s="1"/>
  <c r="J28" i="29"/>
  <c r="Q28" i="29" s="1"/>
  <c r="J22" i="29"/>
  <c r="H28" i="29"/>
  <c r="I28" i="29" s="1"/>
  <c r="F21" i="29"/>
  <c r="G21" i="29" s="1"/>
  <c r="F19" i="29"/>
  <c r="G19" i="29" s="1"/>
  <c r="H16" i="29"/>
  <c r="I16" i="29" s="1"/>
  <c r="J16" i="29"/>
  <c r="H13" i="29"/>
  <c r="I13" i="29" s="1"/>
  <c r="F13" i="29"/>
  <c r="G13" i="29" s="1"/>
  <c r="F61" i="29"/>
  <c r="G61" i="29" s="1"/>
  <c r="H49" i="29"/>
  <c r="I49" i="29" s="1"/>
  <c r="J63" i="29"/>
  <c r="F57" i="29"/>
  <c r="G57" i="29" s="1"/>
  <c r="F49" i="29"/>
  <c r="G49" i="29" s="1"/>
  <c r="J55" i="29"/>
  <c r="P55" i="29" s="1"/>
  <c r="J49" i="29"/>
  <c r="J19" i="29"/>
  <c r="J51" i="29"/>
  <c r="H60" i="29"/>
  <c r="I60" i="29" s="1"/>
  <c r="J61" i="29"/>
  <c r="H19" i="29"/>
  <c r="I19" i="29" s="1"/>
  <c r="F60" i="29"/>
  <c r="G60" i="29" s="1"/>
  <c r="F12" i="29"/>
  <c r="G12" i="29" s="1"/>
  <c r="H51" i="29"/>
  <c r="I51" i="29" s="1"/>
  <c r="H73" i="29"/>
  <c r="I73" i="29" s="1"/>
  <c r="F64" i="29"/>
  <c r="G64" i="29" s="1"/>
  <c r="J58" i="29"/>
  <c r="F58" i="29"/>
  <c r="G58" i="29" s="1"/>
  <c r="H58" i="29"/>
  <c r="I58" i="29" s="1"/>
  <c r="F52" i="29"/>
  <c r="G52" i="29" s="1"/>
  <c r="H52" i="29"/>
  <c r="I52" i="29" s="1"/>
  <c r="J52" i="29"/>
  <c r="H55" i="29"/>
  <c r="I55" i="29" s="1"/>
  <c r="F70" i="29"/>
  <c r="G70" i="29" s="1"/>
  <c r="F67" i="29"/>
  <c r="G67" i="29" s="1"/>
  <c r="J67" i="29"/>
  <c r="F73" i="29"/>
  <c r="G73" i="29" s="1"/>
  <c r="H70" i="29"/>
  <c r="I70" i="29" s="1"/>
  <c r="H61" i="29"/>
  <c r="I61" i="29" s="1"/>
  <c r="J64" i="29"/>
  <c r="H64" i="29"/>
  <c r="I64" i="29" s="1"/>
  <c r="H6" i="29"/>
  <c r="I6" i="29" s="1"/>
  <c r="J6" i="29"/>
  <c r="F6" i="29"/>
  <c r="G6" i="29" s="1"/>
  <c r="R146" i="32" l="1"/>
  <c r="AG36" i="32"/>
  <c r="AG4" i="32"/>
  <c r="O81" i="32"/>
  <c r="BC84" i="32"/>
  <c r="BC23" i="32"/>
  <c r="BC25" i="32"/>
  <c r="BF25" i="32" s="1"/>
  <c r="AG147" i="32"/>
  <c r="S19" i="32"/>
  <c r="AG11" i="32"/>
  <c r="AI11" i="32" s="1"/>
  <c r="BE19" i="32"/>
  <c r="BC60" i="32"/>
  <c r="BF60" i="32" s="1"/>
  <c r="O18" i="32"/>
  <c r="R18" i="32" s="1"/>
  <c r="AG121" i="32"/>
  <c r="AI121" i="32" s="1"/>
  <c r="AG67" i="32"/>
  <c r="AK143" i="32"/>
  <c r="AG68" i="32"/>
  <c r="AJ68" i="32" s="1"/>
  <c r="R23" i="32"/>
  <c r="AG86" i="32"/>
  <c r="AJ86" i="32" s="1"/>
  <c r="BC36" i="32"/>
  <c r="AG145" i="32"/>
  <c r="AJ145" i="32" s="1"/>
  <c r="O145" i="32"/>
  <c r="AG133" i="32"/>
  <c r="AJ133" i="32" s="1"/>
  <c r="BC63" i="32"/>
  <c r="BF63" i="32" s="1"/>
  <c r="BG94" i="32"/>
  <c r="AI34" i="32"/>
  <c r="AJ125" i="32"/>
  <c r="AI125" i="32"/>
  <c r="AK125" i="32"/>
  <c r="R26" i="32"/>
  <c r="S26" i="32"/>
  <c r="Q26" i="32"/>
  <c r="R30" i="32"/>
  <c r="Q30" i="32"/>
  <c r="BC17" i="32"/>
  <c r="BE17" i="32" s="1"/>
  <c r="AK118" i="32"/>
  <c r="BC128" i="32"/>
  <c r="BF128" i="32" s="1"/>
  <c r="AG95" i="32"/>
  <c r="AK47" i="32"/>
  <c r="AG104" i="32"/>
  <c r="AK104" i="32" s="1"/>
  <c r="BG19" i="32"/>
  <c r="AI128" i="32"/>
  <c r="BC75" i="32"/>
  <c r="BE75" i="32" s="1"/>
  <c r="O25" i="32"/>
  <c r="BC142" i="32"/>
  <c r="BF142" i="32" s="1"/>
  <c r="O28" i="32"/>
  <c r="R28" i="32" s="1"/>
  <c r="BC122" i="32"/>
  <c r="BF122" i="32" s="1"/>
  <c r="AG63" i="32"/>
  <c r="AI47" i="32"/>
  <c r="O80" i="32"/>
  <c r="Q80" i="32" s="1"/>
  <c r="Q23" i="32"/>
  <c r="AG10" i="32"/>
  <c r="AJ10" i="32" s="1"/>
  <c r="AK128" i="32"/>
  <c r="O116" i="32"/>
  <c r="Q116" i="32"/>
  <c r="O128" i="32"/>
  <c r="AG29" i="32"/>
  <c r="AJ29" i="32" s="1"/>
  <c r="AG28" i="32"/>
  <c r="AK28" i="32" s="1"/>
  <c r="S85" i="32"/>
  <c r="O133" i="32"/>
  <c r="BC9" i="32"/>
  <c r="BE9" i="32" s="1"/>
  <c r="R134" i="32"/>
  <c r="Q134" i="32"/>
  <c r="O142" i="32"/>
  <c r="AG138" i="32"/>
  <c r="AJ138" i="32" s="1"/>
  <c r="AJ124" i="32"/>
  <c r="AK124" i="32"/>
  <c r="AI124" i="32"/>
  <c r="S116" i="32"/>
  <c r="R116" i="32"/>
  <c r="BC116" i="32"/>
  <c r="BG116" i="32" s="1"/>
  <c r="O130" i="32"/>
  <c r="R130" i="32" s="1"/>
  <c r="O127" i="32"/>
  <c r="R127" i="32" s="1"/>
  <c r="AG116" i="32"/>
  <c r="AI116" i="32" s="1"/>
  <c r="BC121" i="32"/>
  <c r="BF121" i="32" s="1"/>
  <c r="O119" i="32"/>
  <c r="R119" i="32" s="1"/>
  <c r="AG123" i="32"/>
  <c r="AJ123" i="32" s="1"/>
  <c r="BC114" i="32"/>
  <c r="BF114" i="32" s="1"/>
  <c r="BC112" i="32"/>
  <c r="BF112" i="32" s="1"/>
  <c r="BC106" i="32"/>
  <c r="BF106" i="32" s="1"/>
  <c r="AK95" i="32"/>
  <c r="Q85" i="32"/>
  <c r="BC86" i="32"/>
  <c r="BG86" i="32" s="1"/>
  <c r="AK86" i="32"/>
  <c r="R76" i="32"/>
  <c r="S76" i="32"/>
  <c r="Q76" i="32"/>
  <c r="R80" i="32"/>
  <c r="S80" i="32"/>
  <c r="AJ73" i="32"/>
  <c r="AI73" i="32"/>
  <c r="AK73" i="32"/>
  <c r="BF76" i="32"/>
  <c r="BG76" i="32"/>
  <c r="BE76" i="32"/>
  <c r="BC71" i="32"/>
  <c r="BE71" i="32" s="1"/>
  <c r="AG72" i="32"/>
  <c r="AK72" i="32" s="1"/>
  <c r="AG75" i="32"/>
  <c r="AI75" i="32" s="1"/>
  <c r="O60" i="32"/>
  <c r="R60" i="32" s="1"/>
  <c r="BC59" i="32"/>
  <c r="BG59" i="32" s="1"/>
  <c r="BC61" i="32"/>
  <c r="BF61" i="32" s="1"/>
  <c r="AG56" i="32"/>
  <c r="AI56" i="32" s="1"/>
  <c r="R54" i="32"/>
  <c r="AG60" i="32"/>
  <c r="AK60" i="32" s="1"/>
  <c r="BC21" i="32"/>
  <c r="BF21" i="32" s="1"/>
  <c r="BF93" i="32"/>
  <c r="BE93" i="32"/>
  <c r="BG93" i="32"/>
  <c r="BF90" i="32"/>
  <c r="BE90" i="32"/>
  <c r="BG90" i="32"/>
  <c r="AJ83" i="32"/>
  <c r="AK83" i="32"/>
  <c r="AI83" i="32"/>
  <c r="AJ80" i="32"/>
  <c r="AK80" i="32"/>
  <c r="AI80" i="32"/>
  <c r="BF69" i="32"/>
  <c r="BE69" i="32"/>
  <c r="BG69" i="32"/>
  <c r="AJ90" i="32"/>
  <c r="AK90" i="32"/>
  <c r="BF36" i="32"/>
  <c r="BG36" i="32"/>
  <c r="BE36" i="32"/>
  <c r="R57" i="32"/>
  <c r="S57" i="32"/>
  <c r="Q57" i="32"/>
  <c r="R94" i="32"/>
  <c r="Q94" i="32"/>
  <c r="S94" i="32"/>
  <c r="BF57" i="32"/>
  <c r="BE57" i="32"/>
  <c r="BG57" i="32"/>
  <c r="AJ76" i="32"/>
  <c r="AI76" i="32"/>
  <c r="AK76" i="32"/>
  <c r="BF105" i="32"/>
  <c r="BE105" i="32"/>
  <c r="BG105" i="32"/>
  <c r="BF18" i="32"/>
  <c r="BG18" i="32"/>
  <c r="R38" i="32"/>
  <c r="Q38" i="32"/>
  <c r="R45" i="32"/>
  <c r="Q45" i="32"/>
  <c r="S45" i="32"/>
  <c r="S30" i="32"/>
  <c r="AI118" i="32"/>
  <c r="BC109" i="32"/>
  <c r="BG109" i="32" s="1"/>
  <c r="BG60" i="32"/>
  <c r="R52" i="32"/>
  <c r="S23" i="32"/>
  <c r="O110" i="32"/>
  <c r="R110" i="32" s="1"/>
  <c r="BC92" i="32"/>
  <c r="BF92" i="32" s="1"/>
  <c r="BC10" i="32"/>
  <c r="BG10" i="32" s="1"/>
  <c r="O15" i="32"/>
  <c r="R15" i="32" s="1"/>
  <c r="BF4" i="32"/>
  <c r="BE142" i="32"/>
  <c r="BC72" i="32"/>
  <c r="BG72" i="32" s="1"/>
  <c r="AV20" i="32"/>
  <c r="BC20" i="32" s="1"/>
  <c r="BC120" i="32"/>
  <c r="BC99" i="32"/>
  <c r="BF99" i="32" s="1"/>
  <c r="AK120" i="32"/>
  <c r="BE46" i="32"/>
  <c r="L67" i="32"/>
  <c r="O67" i="32" s="1"/>
  <c r="AB55" i="32"/>
  <c r="AG55" i="32" s="1"/>
  <c r="BE60" i="32"/>
  <c r="AG23" i="32"/>
  <c r="AG106" i="32"/>
  <c r="AK106" i="32" s="1"/>
  <c r="AG89" i="32"/>
  <c r="AJ89" i="32" s="1"/>
  <c r="AG14" i="32"/>
  <c r="AJ14" i="32" s="1"/>
  <c r="AK30" i="32"/>
  <c r="AJ4" i="32"/>
  <c r="R145" i="32"/>
  <c r="BC85" i="32"/>
  <c r="L75" i="32"/>
  <c r="O75" i="32" s="1"/>
  <c r="L147" i="32"/>
  <c r="O147" i="32" s="1"/>
  <c r="L95" i="32"/>
  <c r="O95" i="32" s="1"/>
  <c r="AI120" i="32"/>
  <c r="BG46" i="32"/>
  <c r="BC95" i="32"/>
  <c r="BF95" i="32" s="1"/>
  <c r="BC145" i="32"/>
  <c r="BE145" i="32" s="1"/>
  <c r="BC29" i="32"/>
  <c r="BF29" i="32" s="1"/>
  <c r="AI30" i="32"/>
  <c r="AG102" i="32"/>
  <c r="AJ102" i="32" s="1"/>
  <c r="R33" i="32"/>
  <c r="AB81" i="32"/>
  <c r="AG81" i="32" s="1"/>
  <c r="L122" i="32"/>
  <c r="O122" i="32" s="1"/>
  <c r="BG147" i="32"/>
  <c r="AI86" i="32"/>
  <c r="BC73" i="32"/>
  <c r="BF73" i="32" s="1"/>
  <c r="BC146" i="32"/>
  <c r="BE146" i="32" s="1"/>
  <c r="AJ36" i="32"/>
  <c r="AG22" i="32"/>
  <c r="AJ22" i="32" s="1"/>
  <c r="AG117" i="32"/>
  <c r="AK117" i="32" s="1"/>
  <c r="BC111" i="32"/>
  <c r="BF111" i="32" s="1"/>
  <c r="AG20" i="32"/>
  <c r="AI20" i="32" s="1"/>
  <c r="BC31" i="32"/>
  <c r="BC49" i="32"/>
  <c r="BG49" i="32" s="1"/>
  <c r="BC67" i="32"/>
  <c r="O20" i="32"/>
  <c r="O103" i="32"/>
  <c r="R103" i="32" s="1"/>
  <c r="BC12" i="32"/>
  <c r="BG12" i="32" s="1"/>
  <c r="AG5" i="32"/>
  <c r="AK5" i="32" s="1"/>
  <c r="S134" i="32"/>
  <c r="AG57" i="32"/>
  <c r="AJ57" i="32" s="1"/>
  <c r="O132" i="32"/>
  <c r="AG78" i="32"/>
  <c r="AJ78" i="32" s="1"/>
  <c r="O111" i="32"/>
  <c r="R111" i="32" s="1"/>
  <c r="O129" i="32"/>
  <c r="R129" i="32" s="1"/>
  <c r="AG35" i="32"/>
  <c r="AI35" i="32" s="1"/>
  <c r="O41" i="32"/>
  <c r="R41" i="32" s="1"/>
  <c r="O10" i="32"/>
  <c r="R10" i="32" s="1"/>
  <c r="BC28" i="32"/>
  <c r="BF28" i="32" s="1"/>
  <c r="AG18" i="32"/>
  <c r="AJ18" i="32" s="1"/>
  <c r="AK113" i="32"/>
  <c r="BC133" i="32"/>
  <c r="BG133" i="32" s="1"/>
  <c r="O16" i="32"/>
  <c r="R16" i="32" s="1"/>
  <c r="AV11" i="32"/>
  <c r="BC11" i="32" s="1"/>
  <c r="AG85" i="32"/>
  <c r="O72" i="32"/>
  <c r="AG108" i="32"/>
  <c r="BC81" i="32"/>
  <c r="R39" i="32"/>
  <c r="Q39" i="32"/>
  <c r="S39" i="32"/>
  <c r="BF124" i="32"/>
  <c r="BE124" i="32"/>
  <c r="BG124" i="32"/>
  <c r="AK29" i="32"/>
  <c r="R121" i="32"/>
  <c r="Q121" i="32"/>
  <c r="S121" i="32"/>
  <c r="BF27" i="32"/>
  <c r="BE27" i="32"/>
  <c r="BG27" i="32"/>
  <c r="AJ98" i="32"/>
  <c r="AK98" i="32"/>
  <c r="AI98" i="32"/>
  <c r="R115" i="32"/>
  <c r="Q115" i="32"/>
  <c r="S115" i="32"/>
  <c r="BF118" i="32"/>
  <c r="BG118" i="32"/>
  <c r="BE118" i="32"/>
  <c r="R82" i="32"/>
  <c r="Q82" i="32"/>
  <c r="S82" i="32"/>
  <c r="BF23" i="32"/>
  <c r="BE23" i="32"/>
  <c r="BG23" i="32"/>
  <c r="R123" i="32"/>
  <c r="S123" i="32"/>
  <c r="Q123" i="32"/>
  <c r="R34" i="32"/>
  <c r="S34" i="32"/>
  <c r="Q34" i="32"/>
  <c r="AJ53" i="32"/>
  <c r="AK53" i="32"/>
  <c r="AI53" i="32"/>
  <c r="R125" i="32"/>
  <c r="S125" i="32"/>
  <c r="Q125" i="32"/>
  <c r="AJ67" i="32"/>
  <c r="AI67" i="32"/>
  <c r="AK67" i="32"/>
  <c r="BF108" i="32"/>
  <c r="BE108" i="32"/>
  <c r="BG108" i="32"/>
  <c r="AJ26" i="32"/>
  <c r="AK26" i="32"/>
  <c r="AI26" i="32"/>
  <c r="R93" i="32"/>
  <c r="S93" i="32"/>
  <c r="Q93" i="32"/>
  <c r="BF116" i="32"/>
  <c r="AJ105" i="32"/>
  <c r="AK105" i="32"/>
  <c r="AI105" i="32"/>
  <c r="AJ136" i="32"/>
  <c r="AK136" i="32"/>
  <c r="AI136" i="32"/>
  <c r="AJ69" i="32"/>
  <c r="AI69" i="32"/>
  <c r="AK69" i="32"/>
  <c r="AI133" i="32"/>
  <c r="AK133" i="32"/>
  <c r="BE73" i="32"/>
  <c r="AJ46" i="32"/>
  <c r="AI46" i="32"/>
  <c r="AK46" i="32"/>
  <c r="BF30" i="32"/>
  <c r="BE30" i="32"/>
  <c r="BG30" i="32"/>
  <c r="R53" i="32"/>
  <c r="Q53" i="32"/>
  <c r="S53" i="32"/>
  <c r="R120" i="32"/>
  <c r="Q120" i="32"/>
  <c r="S120" i="32"/>
  <c r="AJ122" i="32"/>
  <c r="AI122" i="32"/>
  <c r="AK122" i="32"/>
  <c r="AJ40" i="32"/>
  <c r="AI40" i="32"/>
  <c r="AK40" i="32"/>
  <c r="BG111" i="32"/>
  <c r="BF70" i="32"/>
  <c r="BG70" i="32"/>
  <c r="BE70" i="32"/>
  <c r="BF49" i="32"/>
  <c r="AJ5" i="32"/>
  <c r="R118" i="32"/>
  <c r="Q118" i="32"/>
  <c r="S118" i="32"/>
  <c r="BF39" i="32"/>
  <c r="BE39" i="32"/>
  <c r="BG39" i="32"/>
  <c r="BF134" i="32"/>
  <c r="BE134" i="32"/>
  <c r="BG134" i="32"/>
  <c r="AI123" i="32"/>
  <c r="R11" i="32"/>
  <c r="S11" i="32"/>
  <c r="Q11" i="32"/>
  <c r="AI78" i="32"/>
  <c r="BF123" i="32"/>
  <c r="BG123" i="32"/>
  <c r="BE123" i="32"/>
  <c r="R47" i="32"/>
  <c r="S47" i="32"/>
  <c r="Q47" i="32"/>
  <c r="AJ35" i="32"/>
  <c r="AK35" i="32"/>
  <c r="BF84" i="32"/>
  <c r="BE84" i="32"/>
  <c r="BG84" i="32"/>
  <c r="BE28" i="32"/>
  <c r="Q16" i="32"/>
  <c r="R68" i="32"/>
  <c r="Q68" i="32"/>
  <c r="S68" i="32"/>
  <c r="BF68" i="32"/>
  <c r="BE68" i="32"/>
  <c r="BG68" i="32"/>
  <c r="BF26" i="32"/>
  <c r="BE26" i="32"/>
  <c r="BG26" i="32"/>
  <c r="AJ63" i="32"/>
  <c r="AK63" i="32"/>
  <c r="AI63" i="32"/>
  <c r="BF136" i="32"/>
  <c r="BG136" i="32"/>
  <c r="BE136" i="32"/>
  <c r="Q103" i="32"/>
  <c r="S103" i="32"/>
  <c r="BF59" i="32"/>
  <c r="BE59" i="32"/>
  <c r="R46" i="32"/>
  <c r="Q46" i="32"/>
  <c r="S46" i="32"/>
  <c r="AI60" i="32"/>
  <c r="BE121" i="32"/>
  <c r="AJ94" i="32"/>
  <c r="AI94" i="32"/>
  <c r="AK94" i="32"/>
  <c r="BF80" i="32"/>
  <c r="BE80" i="32"/>
  <c r="BG80" i="32"/>
  <c r="R40" i="32"/>
  <c r="S40" i="32"/>
  <c r="Q40" i="32"/>
  <c r="BF83" i="32"/>
  <c r="BG83" i="32"/>
  <c r="BE83" i="32"/>
  <c r="R105" i="32"/>
  <c r="Q105" i="32"/>
  <c r="S105" i="32"/>
  <c r="BE109" i="32"/>
  <c r="BF86" i="32"/>
  <c r="BE86" i="32"/>
  <c r="BF10" i="32"/>
  <c r="BF45" i="32"/>
  <c r="BG45" i="32"/>
  <c r="BE45" i="32"/>
  <c r="AJ82" i="32"/>
  <c r="AK82" i="32"/>
  <c r="AI82" i="32"/>
  <c r="AB52" i="32"/>
  <c r="S22" i="32"/>
  <c r="Q22" i="32"/>
  <c r="AB135" i="32"/>
  <c r="AG135" i="32" s="1"/>
  <c r="AB16" i="32"/>
  <c r="AG16" i="32" s="1"/>
  <c r="AB49" i="32"/>
  <c r="AG49" i="32" s="1"/>
  <c r="AV66" i="32"/>
  <c r="BC66" i="32" s="1"/>
  <c r="Q143" i="32"/>
  <c r="AJ147" i="32"/>
  <c r="AI147" i="32"/>
  <c r="AK147" i="32"/>
  <c r="AB131" i="32"/>
  <c r="AG131" i="32" s="1"/>
  <c r="AB132" i="32"/>
  <c r="O138" i="32"/>
  <c r="R138" i="32" s="1"/>
  <c r="L138" i="32"/>
  <c r="AG42" i="32"/>
  <c r="AB141" i="32"/>
  <c r="AG141" i="32" s="1"/>
  <c r="L77" i="32"/>
  <c r="O77" i="32" s="1"/>
  <c r="Q146" i="32"/>
  <c r="S146" i="32"/>
  <c r="AB144" i="32"/>
  <c r="AG144" i="32" s="1"/>
  <c r="L84" i="32"/>
  <c r="O84" i="32" s="1"/>
  <c r="L21" i="32"/>
  <c r="O21" i="32" s="1"/>
  <c r="S52" i="32"/>
  <c r="Q52" i="32"/>
  <c r="L9" i="32"/>
  <c r="O9" i="32" s="1"/>
  <c r="AJ25" i="32"/>
  <c r="AK25" i="32"/>
  <c r="AI25" i="32"/>
  <c r="AK138" i="32"/>
  <c r="AI138" i="32"/>
  <c r="L13" i="32"/>
  <c r="O13" i="32" s="1"/>
  <c r="BC33" i="32"/>
  <c r="Q136" i="32"/>
  <c r="BE38" i="32"/>
  <c r="AB6" i="32"/>
  <c r="AG6" i="32" s="1"/>
  <c r="AV55" i="32"/>
  <c r="BC55" i="32" s="1"/>
  <c r="O56" i="32"/>
  <c r="BG122" i="32"/>
  <c r="L91" i="32"/>
  <c r="O91" i="32" s="1"/>
  <c r="R91" i="32" s="1"/>
  <c r="BF125" i="32"/>
  <c r="BE125" i="32"/>
  <c r="BG125" i="32"/>
  <c r="S127" i="32"/>
  <c r="BC65" i="32"/>
  <c r="Q17" i="32"/>
  <c r="L97" i="32"/>
  <c r="O97" i="32" s="1"/>
  <c r="S70" i="32"/>
  <c r="BC100" i="32"/>
  <c r="BF100" i="32" s="1"/>
  <c r="R22" i="32"/>
  <c r="BC43" i="32"/>
  <c r="BF43" i="32" s="1"/>
  <c r="AV14" i="32"/>
  <c r="BC14" i="32" s="1"/>
  <c r="AI113" i="32"/>
  <c r="AV119" i="32"/>
  <c r="BC119" i="32" s="1"/>
  <c r="BE25" i="32"/>
  <c r="S38" i="32"/>
  <c r="AB58" i="32"/>
  <c r="AG58" i="32" s="1"/>
  <c r="L137" i="32"/>
  <c r="O137" i="32" s="1"/>
  <c r="AG15" i="32"/>
  <c r="AI142" i="32"/>
  <c r="AG48" i="32"/>
  <c r="BC130" i="32"/>
  <c r="BF130" i="32" s="1"/>
  <c r="BC91" i="32"/>
  <c r="BF91" i="32" s="1"/>
  <c r="AB84" i="32"/>
  <c r="L29" i="32"/>
  <c r="O29" i="32" s="1"/>
  <c r="S145" i="32"/>
  <c r="Q145" i="32"/>
  <c r="AV48" i="32"/>
  <c r="BC48" i="32" s="1"/>
  <c r="AV64" i="32"/>
  <c r="BC64" i="32" s="1"/>
  <c r="AJ19" i="32"/>
  <c r="AI19" i="32"/>
  <c r="AK19" i="32"/>
  <c r="L4" i="32"/>
  <c r="O4" i="32" s="1"/>
  <c r="AV117" i="32"/>
  <c r="BC117" i="32" s="1"/>
  <c r="AV56" i="32"/>
  <c r="BC56" i="32" s="1"/>
  <c r="L71" i="32"/>
  <c r="O71" i="32" s="1"/>
  <c r="P68" i="32" s="1"/>
  <c r="AI10" i="32"/>
  <c r="L63" i="32"/>
  <c r="O63" i="32" s="1"/>
  <c r="R63" i="32" s="1"/>
  <c r="AB146" i="32"/>
  <c r="AG146" i="32" s="1"/>
  <c r="AV41" i="32"/>
  <c r="BC41" i="32" s="1"/>
  <c r="L88" i="32"/>
  <c r="O88" i="32" s="1"/>
  <c r="R88" i="32" s="1"/>
  <c r="AB107" i="32"/>
  <c r="AG107" i="32" s="1"/>
  <c r="AV58" i="32"/>
  <c r="BC58" i="32" s="1"/>
  <c r="S99" i="32"/>
  <c r="AI68" i="32"/>
  <c r="AG100" i="32"/>
  <c r="AJ100" i="32" s="1"/>
  <c r="L6" i="32"/>
  <c r="O6" i="32" s="1"/>
  <c r="AB24" i="32"/>
  <c r="AG24" i="32" s="1"/>
  <c r="AV103" i="32"/>
  <c r="BC103" i="32" s="1"/>
  <c r="L135" i="32"/>
  <c r="O135" i="32" s="1"/>
  <c r="BG74" i="32"/>
  <c r="L43" i="32"/>
  <c r="O43" i="32" s="1"/>
  <c r="AG65" i="32"/>
  <c r="S17" i="32"/>
  <c r="AK134" i="32"/>
  <c r="BC37" i="32"/>
  <c r="BF37" i="32" s="1"/>
  <c r="AJ117" i="32"/>
  <c r="AG88" i="32"/>
  <c r="AJ88" i="32" s="1"/>
  <c r="AG8" i="32"/>
  <c r="AJ8" i="32" s="1"/>
  <c r="O7" i="32"/>
  <c r="AG92" i="32"/>
  <c r="AJ92" i="32" s="1"/>
  <c r="AV137" i="32"/>
  <c r="BC137" i="32" s="1"/>
  <c r="BC13" i="32"/>
  <c r="BF13" i="32" s="1"/>
  <c r="AG111" i="32"/>
  <c r="AI39" i="32"/>
  <c r="BG25" i="32"/>
  <c r="S90" i="32"/>
  <c r="AI93" i="32"/>
  <c r="AV110" i="32"/>
  <c r="BC110" i="32" s="1"/>
  <c r="AK142" i="32"/>
  <c r="AG99" i="32"/>
  <c r="AJ99" i="32" s="1"/>
  <c r="L104" i="32"/>
  <c r="O104" i="32" s="1"/>
  <c r="L106" i="32"/>
  <c r="O106" i="32" s="1"/>
  <c r="AB9" i="32"/>
  <c r="AG9" i="32"/>
  <c r="L73" i="32"/>
  <c r="O73" i="32" s="1"/>
  <c r="AB79" i="32"/>
  <c r="AG79" i="32" s="1"/>
  <c r="L59" i="32"/>
  <c r="O59" i="32" s="1"/>
  <c r="AB43" i="32"/>
  <c r="AG43" i="32" s="1"/>
  <c r="L109" i="32"/>
  <c r="O109" i="32" s="1"/>
  <c r="L49" i="32"/>
  <c r="O49" i="32" s="1"/>
  <c r="AB66" i="32"/>
  <c r="AG66" i="32" s="1"/>
  <c r="L50" i="32"/>
  <c r="O50" i="32" s="1"/>
  <c r="AV51" i="32"/>
  <c r="BC51" i="32" s="1"/>
  <c r="AB37" i="32"/>
  <c r="AG37" i="32" s="1"/>
  <c r="L36" i="32"/>
  <c r="O36" i="32" s="1"/>
  <c r="L5" i="32"/>
  <c r="O5" i="32" s="1"/>
  <c r="R5" i="32" s="1"/>
  <c r="AK121" i="32"/>
  <c r="AI27" i="32"/>
  <c r="O79" i="32"/>
  <c r="AB13" i="32"/>
  <c r="AG13" i="32" s="1"/>
  <c r="AB77" i="32"/>
  <c r="AG77" i="32" s="1"/>
  <c r="BC15" i="32"/>
  <c r="L98" i="32"/>
  <c r="O98" i="32" s="1"/>
  <c r="AV88" i="32"/>
  <c r="BC88" i="32" s="1"/>
  <c r="BG9" i="32"/>
  <c r="BG92" i="32"/>
  <c r="BE92" i="32"/>
  <c r="L92" i="32"/>
  <c r="O92" i="32" s="1"/>
  <c r="AV139" i="32"/>
  <c r="BC139" i="32" s="1"/>
  <c r="L139" i="32"/>
  <c r="O139" i="32" s="1"/>
  <c r="L12" i="32"/>
  <c r="O12" i="32" s="1"/>
  <c r="L126" i="32"/>
  <c r="O126" i="32" s="1"/>
  <c r="BF34" i="32"/>
  <c r="BE34" i="32"/>
  <c r="BG34" i="32"/>
  <c r="BG112" i="32"/>
  <c r="BE112" i="32"/>
  <c r="AB97" i="32"/>
  <c r="AG97" i="32" s="1"/>
  <c r="Q99" i="32"/>
  <c r="AK68" i="32"/>
  <c r="AV89" i="32"/>
  <c r="BC89" i="32" s="1"/>
  <c r="BF89" i="32" s="1"/>
  <c r="BE74" i="32"/>
  <c r="L114" i="32"/>
  <c r="O114" i="32" s="1"/>
  <c r="AI134" i="32"/>
  <c r="AV24" i="32"/>
  <c r="BC24" i="32" s="1"/>
  <c r="AV135" i="32"/>
  <c r="BC135" i="32" s="1"/>
  <c r="BE143" i="32"/>
  <c r="BE31" i="32"/>
  <c r="AJ20" i="32"/>
  <c r="AK39" i="32"/>
  <c r="AV54" i="32"/>
  <c r="BC54" i="32" s="1"/>
  <c r="AI90" i="32"/>
  <c r="Q90" i="32"/>
  <c r="AK93" i="32"/>
  <c r="S124" i="32"/>
  <c r="AV32" i="32"/>
  <c r="BC32" i="32" s="1"/>
  <c r="L100" i="32"/>
  <c r="O100" i="32" s="1"/>
  <c r="R100" i="32" s="1"/>
  <c r="BE22" i="32"/>
  <c r="BG22" i="32"/>
  <c r="AV104" i="32"/>
  <c r="BC104" i="32" s="1"/>
  <c r="BG106" i="32"/>
  <c r="BE106" i="32"/>
  <c r="AB59" i="32"/>
  <c r="AG59" i="32" s="1"/>
  <c r="AB44" i="32"/>
  <c r="AG44" i="32" s="1"/>
  <c r="AB139" i="32"/>
  <c r="AG139" i="32" s="1"/>
  <c r="AB109" i="32"/>
  <c r="AG109" i="32" s="1"/>
  <c r="AJ109" i="32" s="1"/>
  <c r="S129" i="32"/>
  <c r="Q129" i="32"/>
  <c r="AB112" i="32"/>
  <c r="AG112" i="32" s="1"/>
  <c r="L51" i="32"/>
  <c r="O51" i="32" s="1"/>
  <c r="R51" i="32" s="1"/>
  <c r="AJ87" i="32"/>
  <c r="AI87" i="32"/>
  <c r="AK87" i="32"/>
  <c r="AB54" i="32"/>
  <c r="AG54" i="32" s="1"/>
  <c r="AJ54" i="32" s="1"/>
  <c r="L42" i="32"/>
  <c r="O42" i="32" s="1"/>
  <c r="AK27" i="32"/>
  <c r="BG61" i="32"/>
  <c r="AI140" i="32"/>
  <c r="AK140" i="32"/>
  <c r="AB31" i="32"/>
  <c r="AG31" i="32" s="1"/>
  <c r="AJ31" i="32" s="1"/>
  <c r="AB127" i="32"/>
  <c r="AG127" i="32" s="1"/>
  <c r="AB50" i="32"/>
  <c r="AG50" i="32" s="1"/>
  <c r="AI4" i="32"/>
  <c r="AK4" i="32"/>
  <c r="AJ75" i="32"/>
  <c r="AK75" i="32"/>
  <c r="AK102" i="32"/>
  <c r="AB126" i="32"/>
  <c r="AG126" i="32" s="1"/>
  <c r="BG128" i="32"/>
  <c r="L37" i="32"/>
  <c r="O37" i="32" s="1"/>
  <c r="AK70" i="32"/>
  <c r="S69" i="32"/>
  <c r="L101" i="32"/>
  <c r="O101" i="32" s="1"/>
  <c r="AV7" i="32"/>
  <c r="BC7" i="32" s="1"/>
  <c r="AB103" i="32"/>
  <c r="AG103" i="32" s="1"/>
  <c r="AB61" i="32"/>
  <c r="AG61" i="32" s="1"/>
  <c r="AJ61" i="32" s="1"/>
  <c r="L96" i="32"/>
  <c r="O96" i="32" s="1"/>
  <c r="R96" i="32" s="1"/>
  <c r="BC35" i="32"/>
  <c r="BF35" i="32" s="1"/>
  <c r="BC5" i="32"/>
  <c r="BC44" i="32"/>
  <c r="BF44" i="32" s="1"/>
  <c r="AB137" i="32"/>
  <c r="AG137" i="32" s="1"/>
  <c r="AJ137" i="32" s="1"/>
  <c r="BG143" i="32"/>
  <c r="R108" i="32"/>
  <c r="Q108" i="32"/>
  <c r="S108" i="32"/>
  <c r="BC77" i="32"/>
  <c r="BF77" i="32" s="1"/>
  <c r="L86" i="32"/>
  <c r="O86" i="32" s="1"/>
  <c r="BG37" i="32"/>
  <c r="BE37" i="32"/>
  <c r="BE53" i="32"/>
  <c r="Q119" i="32"/>
  <c r="Q113" i="32"/>
  <c r="Q124" i="32"/>
  <c r="L32" i="32"/>
  <c r="O32" i="32" s="1"/>
  <c r="AG129" i="32"/>
  <c r="BC98" i="32"/>
  <c r="O8" i="32"/>
  <c r="AG64" i="32"/>
  <c r="AJ64" i="32" s="1"/>
  <c r="L66" i="32"/>
  <c r="O66" i="32" s="1"/>
  <c r="R133" i="32"/>
  <c r="Q133" i="32"/>
  <c r="S133" i="32"/>
  <c r="AB71" i="32"/>
  <c r="AG71" i="32" s="1"/>
  <c r="BF87" i="32"/>
  <c r="BG87" i="32"/>
  <c r="BE87" i="32"/>
  <c r="L89" i="32"/>
  <c r="O89" i="32" s="1"/>
  <c r="R74" i="32"/>
  <c r="S74" i="32"/>
  <c r="Q74" i="32"/>
  <c r="BE29" i="32"/>
  <c r="BG29" i="32"/>
  <c r="AV79" i="32"/>
  <c r="BC79" i="32" s="1"/>
  <c r="AV16" i="32"/>
  <c r="BC16" i="32" s="1"/>
  <c r="BF16" i="32" s="1"/>
  <c r="L48" i="32"/>
  <c r="O48" i="32" s="1"/>
  <c r="R83" i="32"/>
  <c r="Q83" i="32"/>
  <c r="S83" i="32"/>
  <c r="AB51" i="32"/>
  <c r="AG51" i="32" s="1"/>
  <c r="AV131" i="32"/>
  <c r="BC131" i="32" s="1"/>
  <c r="AV6" i="32"/>
  <c r="BC6" i="32" s="1"/>
  <c r="AV132" i="32"/>
  <c r="BC132" i="32" s="1"/>
  <c r="BF132" i="32" s="1"/>
  <c r="AV8" i="32"/>
  <c r="BC8" i="32" s="1"/>
  <c r="L102" i="32"/>
  <c r="O102" i="32" s="1"/>
  <c r="R102" i="32" s="1"/>
  <c r="L58" i="32"/>
  <c r="O58" i="32" s="1"/>
  <c r="Q33" i="32"/>
  <c r="S33" i="32"/>
  <c r="AI99" i="32"/>
  <c r="L64" i="32"/>
  <c r="O64" i="32" s="1"/>
  <c r="L144" i="32"/>
  <c r="O144" i="32" s="1"/>
  <c r="AV144" i="32"/>
  <c r="BC144" i="32" s="1"/>
  <c r="AG21" i="32"/>
  <c r="AJ21" i="32" s="1"/>
  <c r="BF22" i="32"/>
  <c r="AV102" i="32"/>
  <c r="BC102" i="32" s="1"/>
  <c r="L107" i="32"/>
  <c r="O107" i="32" s="1"/>
  <c r="S10" i="32"/>
  <c r="AB12" i="32"/>
  <c r="AG12" i="32"/>
  <c r="AJ12" i="32" s="1"/>
  <c r="BC141" i="32"/>
  <c r="AK45" i="32"/>
  <c r="AG130" i="32"/>
  <c r="AJ130" i="32" s="1"/>
  <c r="BE128" i="32"/>
  <c r="O65" i="32"/>
  <c r="R65" i="32" s="1"/>
  <c r="AI115" i="32"/>
  <c r="AB96" i="32"/>
  <c r="AG96" i="32" s="1"/>
  <c r="AV97" i="32"/>
  <c r="BC97" i="32" s="1"/>
  <c r="AI70" i="32"/>
  <c r="Q69" i="32"/>
  <c r="AV101" i="32"/>
  <c r="BC101" i="32" s="1"/>
  <c r="L55" i="32"/>
  <c r="O55" i="32" s="1"/>
  <c r="R55" i="32" s="1"/>
  <c r="AK88" i="32"/>
  <c r="AI88" i="32"/>
  <c r="S27" i="32"/>
  <c r="AK74" i="32"/>
  <c r="O78" i="32"/>
  <c r="R78" i="32" s="1"/>
  <c r="L62" i="32"/>
  <c r="O62" i="32" s="1"/>
  <c r="BE82" i="32"/>
  <c r="BC129" i="32"/>
  <c r="BF129" i="32" s="1"/>
  <c r="BE115" i="32"/>
  <c r="AB91" i="32"/>
  <c r="AG91" i="32" s="1"/>
  <c r="L61" i="32"/>
  <c r="O61" i="32" s="1"/>
  <c r="BC78" i="32"/>
  <c r="BF78" i="32" s="1"/>
  <c r="BE133" i="32"/>
  <c r="AB101" i="32"/>
  <c r="AG101" i="32" s="1"/>
  <c r="AJ101" i="32" s="1"/>
  <c r="BG53" i="32"/>
  <c r="AB41" i="32"/>
  <c r="AG41" i="32" s="1"/>
  <c r="O44" i="32"/>
  <c r="AJ140" i="32"/>
  <c r="S113" i="32"/>
  <c r="O131" i="32"/>
  <c r="R131" i="32" s="1"/>
  <c r="BG4" i="32"/>
  <c r="BE4" i="32"/>
  <c r="AV127" i="32"/>
  <c r="BC127" i="32" s="1"/>
  <c r="AB62" i="32"/>
  <c r="AG62" i="32" s="1"/>
  <c r="AV96" i="32"/>
  <c r="BC96" i="32" s="1"/>
  <c r="AB33" i="32"/>
  <c r="AG33" i="32" s="1"/>
  <c r="S143" i="32"/>
  <c r="AB114" i="32"/>
  <c r="AG114" i="32" s="1"/>
  <c r="BE147" i="32"/>
  <c r="L117" i="32"/>
  <c r="O117" i="32" s="1"/>
  <c r="R117" i="32" s="1"/>
  <c r="AV42" i="32"/>
  <c r="BC42" i="32" s="1"/>
  <c r="L141" i="32"/>
  <c r="O141" i="32" s="1"/>
  <c r="R141" i="32" s="1"/>
  <c r="L140" i="32"/>
  <c r="O140" i="32" s="1"/>
  <c r="AV140" i="32"/>
  <c r="BC140" i="32" s="1"/>
  <c r="BF140" i="32" s="1"/>
  <c r="AV50" i="32"/>
  <c r="BC50" i="32" s="1"/>
  <c r="AK36" i="32"/>
  <c r="AI36" i="32"/>
  <c r="AV52" i="32"/>
  <c r="BC52" i="32" s="1"/>
  <c r="AV138" i="32"/>
  <c r="BC138" i="32" s="1"/>
  <c r="BF138" i="32" s="1"/>
  <c r="AI45" i="32"/>
  <c r="AV126" i="32"/>
  <c r="BC126" i="32" s="1"/>
  <c r="L112" i="32"/>
  <c r="O112" i="32" s="1"/>
  <c r="AK115" i="32"/>
  <c r="L35" i="32"/>
  <c r="O35" i="32" s="1"/>
  <c r="R35" i="32" s="1"/>
  <c r="S136" i="32"/>
  <c r="BG38" i="32"/>
  <c r="Q27" i="32"/>
  <c r="AB7" i="32"/>
  <c r="AG7" i="32" s="1"/>
  <c r="BE122" i="32"/>
  <c r="AI74" i="32"/>
  <c r="L31" i="32"/>
  <c r="O31" i="32" s="1"/>
  <c r="BE18" i="32"/>
  <c r="BG82" i="32"/>
  <c r="AV62" i="32"/>
  <c r="BC62" i="32" s="1"/>
  <c r="BF62" i="32" s="1"/>
  <c r="BG115" i="32"/>
  <c r="Q70" i="32"/>
  <c r="L24" i="32"/>
  <c r="O24" i="32"/>
  <c r="AV107" i="32"/>
  <c r="BC107" i="32" s="1"/>
  <c r="BF107" i="32" s="1"/>
  <c r="L14" i="32"/>
  <c r="O14" i="32" s="1"/>
  <c r="S54" i="32"/>
  <c r="Q54" i="32"/>
  <c r="AB119" i="32"/>
  <c r="AG119" i="32" s="1"/>
  <c r="AJ119" i="32" s="1"/>
  <c r="AB110" i="32"/>
  <c r="AG110" i="32" s="1"/>
  <c r="AJ110" i="32" s="1"/>
  <c r="AB32" i="32"/>
  <c r="AG32" i="32" s="1"/>
  <c r="P20" i="29"/>
  <c r="O91" i="29"/>
  <c r="P91" i="29" s="1"/>
  <c r="O48" i="29"/>
  <c r="O99" i="29"/>
  <c r="P58" i="29"/>
  <c r="Q91" i="29"/>
  <c r="Q105" i="29"/>
  <c r="R9" i="29"/>
  <c r="P9" i="29"/>
  <c r="Q118" i="29"/>
  <c r="R103" i="29"/>
  <c r="O33" i="29"/>
  <c r="Q33" i="29" s="1"/>
  <c r="Q102" i="29"/>
  <c r="O80" i="29"/>
  <c r="O93" i="29"/>
  <c r="Q93" i="29" s="1"/>
  <c r="O14" i="29"/>
  <c r="Q14" i="29" s="1"/>
  <c r="N56" i="29"/>
  <c r="O56" i="29" s="1"/>
  <c r="O131" i="29"/>
  <c r="AF47" i="29"/>
  <c r="P29" i="29"/>
  <c r="Q112" i="29"/>
  <c r="Q103" i="29"/>
  <c r="O32" i="29"/>
  <c r="Q32" i="29" s="1"/>
  <c r="O26" i="29"/>
  <c r="Q26" i="29" s="1"/>
  <c r="R92" i="29"/>
  <c r="AF24" i="29"/>
  <c r="AH24" i="29" s="1"/>
  <c r="P112" i="29"/>
  <c r="O15" i="29"/>
  <c r="P15" i="29" s="1"/>
  <c r="O20" i="29"/>
  <c r="Q20" i="29" s="1"/>
  <c r="O18" i="29"/>
  <c r="Q18" i="29" s="1"/>
  <c r="Q142" i="29"/>
  <c r="R85" i="29"/>
  <c r="P32" i="29"/>
  <c r="P98" i="29"/>
  <c r="P18" i="29"/>
  <c r="AH93" i="29"/>
  <c r="P38" i="29"/>
  <c r="R135" i="29"/>
  <c r="P8" i="29"/>
  <c r="P124" i="29"/>
  <c r="P41" i="29"/>
  <c r="P80" i="29"/>
  <c r="Q80" i="29"/>
  <c r="R80" i="29"/>
  <c r="L40" i="29"/>
  <c r="O40" i="29" s="1"/>
  <c r="L39" i="29"/>
  <c r="O39" i="29" s="1"/>
  <c r="O52" i="29"/>
  <c r="Q52" i="29" s="1"/>
  <c r="L123" i="29"/>
  <c r="O123" i="29"/>
  <c r="Q123" i="29" s="1"/>
  <c r="AF79" i="29"/>
  <c r="AH79" i="29" s="1"/>
  <c r="R65" i="29"/>
  <c r="P65" i="29"/>
  <c r="Q29" i="29"/>
  <c r="P52" i="29"/>
  <c r="P70" i="29"/>
  <c r="P92" i="29"/>
  <c r="P118" i="29"/>
  <c r="Q135" i="29"/>
  <c r="L50" i="29"/>
  <c r="O50" i="29" s="1"/>
  <c r="Q65" i="29"/>
  <c r="L83" i="29"/>
  <c r="O83" i="29" s="1"/>
  <c r="L73" i="29"/>
  <c r="O73" i="29"/>
  <c r="Q73" i="29" s="1"/>
  <c r="L97" i="29"/>
  <c r="O97" i="29"/>
  <c r="Q97" i="29" s="1"/>
  <c r="L11" i="29"/>
  <c r="O11" i="29" s="1"/>
  <c r="L113" i="29"/>
  <c r="O113" i="29"/>
  <c r="Q113" i="29" s="1"/>
  <c r="L137" i="29"/>
  <c r="O137" i="29"/>
  <c r="Q137" i="29" s="1"/>
  <c r="L81" i="29"/>
  <c r="O81" i="29" s="1"/>
  <c r="P81" i="29" s="1"/>
  <c r="Q108" i="29"/>
  <c r="L16" i="29"/>
  <c r="O16" i="29" s="1"/>
  <c r="L126" i="29"/>
  <c r="O126" i="29" s="1"/>
  <c r="L90" i="29"/>
  <c r="O90" i="29" s="1"/>
  <c r="O64" i="29"/>
  <c r="Q64" i="29" s="1"/>
  <c r="L64" i="29"/>
  <c r="L114" i="29"/>
  <c r="O114" i="29" s="1"/>
  <c r="L116" i="29"/>
  <c r="O116" i="29" s="1"/>
  <c r="R76" i="29"/>
  <c r="P76" i="29"/>
  <c r="P14" i="29"/>
  <c r="R48" i="29"/>
  <c r="P48" i="29"/>
  <c r="R18" i="29"/>
  <c r="R41" i="29"/>
  <c r="R32" i="29"/>
  <c r="R55" i="29"/>
  <c r="R58" i="29"/>
  <c r="P85" i="29"/>
  <c r="R98" i="29"/>
  <c r="R86" i="29"/>
  <c r="P105" i="29"/>
  <c r="R130" i="29"/>
  <c r="P147" i="29"/>
  <c r="P111" i="29"/>
  <c r="R124" i="29"/>
  <c r="R139" i="29"/>
  <c r="R142" i="29"/>
  <c r="L104" i="29"/>
  <c r="O104" i="29" s="1"/>
  <c r="L54" i="29"/>
  <c r="O54" i="29"/>
  <c r="Q54" i="29" s="1"/>
  <c r="L144" i="29"/>
  <c r="O144" i="29"/>
  <c r="O95" i="29"/>
  <c r="Q95" i="29" s="1"/>
  <c r="L101" i="29"/>
  <c r="O101" i="29" s="1"/>
  <c r="O89" i="29"/>
  <c r="Q89" i="29" s="1"/>
  <c r="O79" i="29"/>
  <c r="Q79" i="29" s="1"/>
  <c r="L71" i="29"/>
  <c r="O71" i="29" s="1"/>
  <c r="L117" i="29"/>
  <c r="O117" i="29" s="1"/>
  <c r="O30" i="29"/>
  <c r="Q30" i="29" s="1"/>
  <c r="L30" i="29"/>
  <c r="L60" i="29"/>
  <c r="O60" i="29" s="1"/>
  <c r="O43" i="29"/>
  <c r="Q43" i="29" s="1"/>
  <c r="L46" i="29"/>
  <c r="O46" i="29" s="1"/>
  <c r="O51" i="29"/>
  <c r="Q51" i="29" s="1"/>
  <c r="L6" i="29"/>
  <c r="O6" i="29" s="1"/>
  <c r="L140" i="29"/>
  <c r="O140" i="29" s="1"/>
  <c r="L69" i="29"/>
  <c r="O69" i="29" s="1"/>
  <c r="O19" i="29"/>
  <c r="Q19" i="29" s="1"/>
  <c r="O41" i="29"/>
  <c r="Q41" i="29" s="1"/>
  <c r="O5" i="29"/>
  <c r="Q5" i="29" s="1"/>
  <c r="L134" i="29"/>
  <c r="O134" i="29" s="1"/>
  <c r="O145" i="29"/>
  <c r="Q145" i="29" s="1"/>
  <c r="R19" i="29"/>
  <c r="R131" i="29"/>
  <c r="P131" i="29"/>
  <c r="Q15" i="29"/>
  <c r="R102" i="29"/>
  <c r="N94" i="29"/>
  <c r="O94" i="29"/>
  <c r="L53" i="29"/>
  <c r="O53" i="29" s="1"/>
  <c r="R53" i="29" s="1"/>
  <c r="L128" i="29"/>
  <c r="O128" i="29"/>
  <c r="Q128" i="29" s="1"/>
  <c r="O124" i="29"/>
  <c r="Q124" i="29" s="1"/>
  <c r="L122" i="29"/>
  <c r="O122" i="29" s="1"/>
  <c r="O74" i="29"/>
  <c r="Q74" i="29" s="1"/>
  <c r="L74" i="29"/>
  <c r="R34" i="29"/>
  <c r="P34" i="29"/>
  <c r="R72" i="29"/>
  <c r="R73" i="29"/>
  <c r="P78" i="29"/>
  <c r="R78" i="29"/>
  <c r="AF69" i="29"/>
  <c r="AH69" i="29" s="1"/>
  <c r="AF98" i="29"/>
  <c r="AI98" i="29" s="1"/>
  <c r="AF59" i="29"/>
  <c r="AH59" i="29" s="1"/>
  <c r="Q55" i="29"/>
  <c r="R91" i="29"/>
  <c r="Q98" i="29"/>
  <c r="Q86" i="29"/>
  <c r="R105" i="29"/>
  <c r="Q130" i="29"/>
  <c r="R147" i="29"/>
  <c r="R111" i="29"/>
  <c r="Q139" i="29"/>
  <c r="L62" i="29"/>
  <c r="O62" i="29" s="1"/>
  <c r="L143" i="29"/>
  <c r="O143" i="29" s="1"/>
  <c r="L110" i="29"/>
  <c r="O110" i="29" s="1"/>
  <c r="Q8" i="29"/>
  <c r="R8" i="29"/>
  <c r="O66" i="29"/>
  <c r="Q66" i="29" s="1"/>
  <c r="L59" i="29"/>
  <c r="O59" i="29"/>
  <c r="L107" i="29"/>
  <c r="O107" i="29" s="1"/>
  <c r="L133" i="29"/>
  <c r="O133" i="29" s="1"/>
  <c r="O121" i="29"/>
  <c r="Q121" i="29" s="1"/>
  <c r="L136" i="29"/>
  <c r="O136" i="29" s="1"/>
  <c r="Q48" i="29"/>
  <c r="L42" i="29"/>
  <c r="O42" i="29" s="1"/>
  <c r="Q42" i="29" s="1"/>
  <c r="L36" i="29"/>
  <c r="O36" i="29" s="1"/>
  <c r="O35" i="29"/>
  <c r="L141" i="29"/>
  <c r="O141" i="29" s="1"/>
  <c r="O57" i="29"/>
  <c r="Q57" i="29" s="1"/>
  <c r="O127" i="29"/>
  <c r="Q127" i="29" s="1"/>
  <c r="Q34" i="29"/>
  <c r="P108" i="29"/>
  <c r="R108" i="29"/>
  <c r="P54" i="29"/>
  <c r="L120" i="29"/>
  <c r="O120" i="29" s="1"/>
  <c r="L7" i="29"/>
  <c r="O7" i="29" s="1"/>
  <c r="R28" i="29"/>
  <c r="P28" i="29"/>
  <c r="P93" i="29"/>
  <c r="R93" i="29"/>
  <c r="P99" i="29"/>
  <c r="R99" i="29"/>
  <c r="R113" i="29"/>
  <c r="P113" i="29"/>
  <c r="AF94" i="29"/>
  <c r="AH47" i="29"/>
  <c r="AF23" i="29"/>
  <c r="AH23" i="29" s="1"/>
  <c r="O12" i="29"/>
  <c r="Q12" i="29" s="1"/>
  <c r="L132" i="29"/>
  <c r="O132" i="29" s="1"/>
  <c r="L77" i="29"/>
  <c r="O77" i="29" s="1"/>
  <c r="L119" i="29"/>
  <c r="O119" i="29" s="1"/>
  <c r="L75" i="29"/>
  <c r="O75" i="29" s="1"/>
  <c r="L31" i="29"/>
  <c r="O31" i="29" s="1"/>
  <c r="Q76" i="29"/>
  <c r="L96" i="29"/>
  <c r="O96" i="29" s="1"/>
  <c r="Q96" i="29" s="1"/>
  <c r="L129" i="29"/>
  <c r="O129" i="29" s="1"/>
  <c r="L22" i="29"/>
  <c r="O22" i="29"/>
  <c r="Q22" i="29" s="1"/>
  <c r="L125" i="29"/>
  <c r="O125" i="29" s="1"/>
  <c r="Q125" i="29" s="1"/>
  <c r="O49" i="29"/>
  <c r="Q49" i="29" s="1"/>
  <c r="L84" i="29"/>
  <c r="O84" i="29" s="1"/>
  <c r="N37" i="29"/>
  <c r="O37" i="29" s="1"/>
  <c r="Q99" i="29"/>
  <c r="L61" i="29"/>
  <c r="O61" i="29" s="1"/>
  <c r="L88" i="29"/>
  <c r="O88" i="29"/>
  <c r="Q88" i="29" s="1"/>
  <c r="L82" i="29"/>
  <c r="O82" i="29"/>
  <c r="P82" i="29" s="1"/>
  <c r="L67" i="29"/>
  <c r="O67" i="29" s="1"/>
  <c r="Q67" i="29" s="1"/>
  <c r="L146" i="29"/>
  <c r="O146" i="29"/>
  <c r="O72" i="29"/>
  <c r="Q72" i="29" s="1"/>
  <c r="O106" i="29"/>
  <c r="R106" i="29" s="1"/>
  <c r="O25" i="29"/>
  <c r="Q25" i="29" s="1"/>
  <c r="Q70" i="29"/>
  <c r="L10" i="29"/>
  <c r="O10" i="29" s="1"/>
  <c r="L27" i="29"/>
  <c r="O27" i="29" s="1"/>
  <c r="L138" i="29"/>
  <c r="O138" i="29" s="1"/>
  <c r="L44" i="29"/>
  <c r="O44" i="29" s="1"/>
  <c r="Q131" i="29"/>
  <c r="R21" i="29"/>
  <c r="P21" i="29"/>
  <c r="P51" i="29"/>
  <c r="R51" i="29"/>
  <c r="P79" i="29"/>
  <c r="P57" i="29"/>
  <c r="AF18" i="29"/>
  <c r="AH18" i="29" s="1"/>
  <c r="L24" i="29"/>
  <c r="O24" i="29"/>
  <c r="Q24" i="29" s="1"/>
  <c r="L17" i="29"/>
  <c r="O17" i="29"/>
  <c r="Q17" i="29" s="1"/>
  <c r="L47" i="29"/>
  <c r="O47" i="29" s="1"/>
  <c r="L68" i="29"/>
  <c r="O68" i="29" s="1"/>
  <c r="Q68" i="29" s="1"/>
  <c r="L13" i="29"/>
  <c r="O13" i="29" s="1"/>
  <c r="O109" i="29"/>
  <c r="Q109" i="29" s="1"/>
  <c r="O100" i="29"/>
  <c r="R100" i="29" s="1"/>
  <c r="L100" i="29"/>
  <c r="O45" i="29"/>
  <c r="Q45" i="29" s="1"/>
  <c r="L87" i="29"/>
  <c r="O87" i="29" s="1"/>
  <c r="O23" i="29"/>
  <c r="Q23" i="29" s="1"/>
  <c r="O63" i="29"/>
  <c r="Q63" i="29" s="1"/>
  <c r="AF26" i="29"/>
  <c r="AH26" i="29" s="1"/>
  <c r="AF71" i="29"/>
  <c r="AF83" i="29"/>
  <c r="AH83" i="29" s="1"/>
  <c r="AF147" i="29"/>
  <c r="AH147" i="29" s="1"/>
  <c r="AI79" i="29"/>
  <c r="AF107" i="29"/>
  <c r="AG107" i="29" s="1"/>
  <c r="AI47" i="29"/>
  <c r="AI83" i="29"/>
  <c r="AG147" i="29"/>
  <c r="AF9" i="29"/>
  <c r="AI9" i="29" s="1"/>
  <c r="AF144" i="29"/>
  <c r="AH144" i="29" s="1"/>
  <c r="AF33" i="29"/>
  <c r="AI93" i="29"/>
  <c r="AG47" i="29"/>
  <c r="AF39" i="29"/>
  <c r="AF32" i="29"/>
  <c r="AF141" i="29"/>
  <c r="AI69" i="29"/>
  <c r="AG59" i="29"/>
  <c r="AF17" i="29"/>
  <c r="AF133" i="29"/>
  <c r="AG133" i="29" s="1"/>
  <c r="AF7" i="29"/>
  <c r="AF66" i="29"/>
  <c r="AF85" i="29"/>
  <c r="AF15" i="29"/>
  <c r="AG15" i="29" s="1"/>
  <c r="AI23" i="29"/>
  <c r="AG119" i="29"/>
  <c r="AA116" i="29"/>
  <c r="AF116" i="29" s="1"/>
  <c r="AA25" i="29"/>
  <c r="AF25" i="29" s="1"/>
  <c r="AH25" i="29" s="1"/>
  <c r="AA64" i="29"/>
  <c r="AF64" i="29" s="1"/>
  <c r="AH64" i="29" s="1"/>
  <c r="AA48" i="29"/>
  <c r="AF48" i="29" s="1"/>
  <c r="AH48" i="29" s="1"/>
  <c r="AF138" i="29"/>
  <c r="AH138" i="29" s="1"/>
  <c r="AC22" i="29"/>
  <c r="AF22" i="29" s="1"/>
  <c r="AH22" i="29" s="1"/>
  <c r="AA103" i="29"/>
  <c r="AF103" i="29" s="1"/>
  <c r="AH103" i="29" s="1"/>
  <c r="AA74" i="29"/>
  <c r="AF74" i="29" s="1"/>
  <c r="AA111" i="29"/>
  <c r="AF111" i="29" s="1"/>
  <c r="AH111" i="29" s="1"/>
  <c r="AF119" i="29"/>
  <c r="AF76" i="29"/>
  <c r="AA139" i="29"/>
  <c r="AF139" i="29"/>
  <c r="AA112" i="29"/>
  <c r="AF112" i="29" s="1"/>
  <c r="AH112" i="29" s="1"/>
  <c r="AA143" i="29"/>
  <c r="AF143" i="29" s="1"/>
  <c r="AH143" i="29" s="1"/>
  <c r="AA58" i="29"/>
  <c r="AF58" i="29"/>
  <c r="AH58" i="29" s="1"/>
  <c r="AA61" i="29"/>
  <c r="AF61" i="29" s="1"/>
  <c r="AH61" i="29" s="1"/>
  <c r="AF127" i="29"/>
  <c r="AA117" i="29"/>
  <c r="AF117" i="29" s="1"/>
  <c r="AA51" i="29"/>
  <c r="AF51" i="29" s="1"/>
  <c r="AH51" i="29" s="1"/>
  <c r="AG93" i="29"/>
  <c r="AA57" i="29"/>
  <c r="AF57" i="29" s="1"/>
  <c r="AH57" i="29" s="1"/>
  <c r="AA31" i="29"/>
  <c r="AF31" i="29" s="1"/>
  <c r="AH31" i="29" s="1"/>
  <c r="AG26" i="29"/>
  <c r="AG94" i="29"/>
  <c r="AA78" i="29"/>
  <c r="AF78" i="29" s="1"/>
  <c r="AH78" i="29" s="1"/>
  <c r="AF82" i="29"/>
  <c r="AG82" i="29" s="1"/>
  <c r="AA77" i="29"/>
  <c r="AF77" i="29" s="1"/>
  <c r="AA80" i="29"/>
  <c r="AF80" i="29" s="1"/>
  <c r="AH80" i="29" s="1"/>
  <c r="AA88" i="29"/>
  <c r="AF88" i="29" s="1"/>
  <c r="AH88" i="29" s="1"/>
  <c r="AA122" i="29"/>
  <c r="AF122" i="29" s="1"/>
  <c r="AF134" i="29"/>
  <c r="AA21" i="29"/>
  <c r="AF21" i="29" s="1"/>
  <c r="AA37" i="29"/>
  <c r="AF37" i="29" s="1"/>
  <c r="AH37" i="29" s="1"/>
  <c r="AA140" i="29"/>
  <c r="AF140" i="29" s="1"/>
  <c r="AA97" i="29"/>
  <c r="AF97" i="29"/>
  <c r="AH97" i="29" s="1"/>
  <c r="AA137" i="29"/>
  <c r="AF137" i="29" s="1"/>
  <c r="AH137" i="29" s="1"/>
  <c r="AA44" i="29"/>
  <c r="AF44" i="29" s="1"/>
  <c r="AF131" i="29"/>
  <c r="AA102" i="29"/>
  <c r="AF102" i="29" s="1"/>
  <c r="AH102" i="29" s="1"/>
  <c r="AA89" i="29"/>
  <c r="AF89" i="29"/>
  <c r="AA105" i="29"/>
  <c r="AF105" i="29" s="1"/>
  <c r="AH105" i="29" s="1"/>
  <c r="AA5" i="29"/>
  <c r="AF5" i="29" s="1"/>
  <c r="AH5" i="29" s="1"/>
  <c r="AA6" i="29"/>
  <c r="AF6" i="29" s="1"/>
  <c r="AI66" i="29"/>
  <c r="AI147" i="29"/>
  <c r="AA67" i="29"/>
  <c r="AF67" i="29" s="1"/>
  <c r="AH67" i="29" s="1"/>
  <c r="AA132" i="29"/>
  <c r="AF132" i="29" s="1"/>
  <c r="AH132" i="29" s="1"/>
  <c r="AA114" i="29"/>
  <c r="AF114" i="29" s="1"/>
  <c r="AC136" i="29"/>
  <c r="AF136" i="29" s="1"/>
  <c r="AA84" i="29"/>
  <c r="AF84" i="29" s="1"/>
  <c r="AH84" i="29" s="1"/>
  <c r="AF70" i="29"/>
  <c r="AF13" i="29"/>
  <c r="AA42" i="29"/>
  <c r="AF42" i="29" s="1"/>
  <c r="AH42" i="29" s="1"/>
  <c r="AA124" i="29"/>
  <c r="AF124" i="29" s="1"/>
  <c r="AC10" i="29"/>
  <c r="AF10" i="29" s="1"/>
  <c r="AH10" i="29" s="1"/>
  <c r="AA41" i="29"/>
  <c r="AF41" i="29" s="1"/>
  <c r="AH41" i="29" s="1"/>
  <c r="AA91" i="29"/>
  <c r="AF91" i="29" s="1"/>
  <c r="AF125" i="29"/>
  <c r="AA75" i="29"/>
  <c r="AF75" i="29" s="1"/>
  <c r="AH75" i="29" s="1"/>
  <c r="AA146" i="29"/>
  <c r="AF146" i="29" s="1"/>
  <c r="AA34" i="29"/>
  <c r="AF34" i="29" s="1"/>
  <c r="AH34" i="29" s="1"/>
  <c r="AA50" i="29"/>
  <c r="AF50" i="29" s="1"/>
  <c r="AH50" i="29" s="1"/>
  <c r="AA99" i="29"/>
  <c r="AF99" i="29" s="1"/>
  <c r="AH99" i="29" s="1"/>
  <c r="AA72" i="29"/>
  <c r="AF72" i="29" s="1"/>
  <c r="AH72" i="29" s="1"/>
  <c r="AA92" i="29"/>
  <c r="AF92" i="29" s="1"/>
  <c r="AH92" i="29" s="1"/>
  <c r="AF19" i="29"/>
  <c r="AA8" i="29"/>
  <c r="AF8" i="29" s="1"/>
  <c r="AH8" i="29" s="1"/>
  <c r="AA115" i="29"/>
  <c r="AF115" i="29" s="1"/>
  <c r="AH115" i="29" s="1"/>
  <c r="AF113" i="29"/>
  <c r="AA135" i="29"/>
  <c r="AF135" i="29" s="1"/>
  <c r="AA12" i="29"/>
  <c r="AF12" i="29" s="1"/>
  <c r="AH12" i="29" s="1"/>
  <c r="AA145" i="29"/>
  <c r="AF145" i="29" s="1"/>
  <c r="AH145" i="29" s="1"/>
  <c r="AA35" i="29"/>
  <c r="AF35" i="29" s="1"/>
  <c r="AH35" i="29" s="1"/>
  <c r="AC30" i="29"/>
  <c r="AF30" i="29" s="1"/>
  <c r="AH30" i="29" s="1"/>
  <c r="AA68" i="29"/>
  <c r="AF68" i="29" s="1"/>
  <c r="AH68" i="29" s="1"/>
  <c r="AC46" i="29"/>
  <c r="AF46" i="29" s="1"/>
  <c r="AH46" i="29" s="1"/>
  <c r="AA14" i="29"/>
  <c r="AF14" i="29" s="1"/>
  <c r="AH14" i="29" s="1"/>
  <c r="AA54" i="29"/>
  <c r="AF54" i="29" s="1"/>
  <c r="AH54" i="29" s="1"/>
  <c r="AA40" i="29"/>
  <c r="AF40" i="29" s="1"/>
  <c r="AF63" i="29"/>
  <c r="AA108" i="29"/>
  <c r="AF108" i="29" s="1"/>
  <c r="AF130" i="29"/>
  <c r="AA120" i="29"/>
  <c r="AF120" i="29" s="1"/>
  <c r="AF129" i="29"/>
  <c r="AA96" i="29"/>
  <c r="AF96" i="29" s="1"/>
  <c r="AA16" i="29"/>
  <c r="AF16" i="29" s="1"/>
  <c r="AH16" i="29" s="1"/>
  <c r="AA52" i="29"/>
  <c r="AF52" i="29" s="1"/>
  <c r="AF95" i="29"/>
  <c r="AA55" i="29"/>
  <c r="AF55" i="29" s="1"/>
  <c r="AH55" i="29" s="1"/>
  <c r="AI73" i="29"/>
  <c r="AG79" i="29"/>
  <c r="AG125" i="29"/>
  <c r="AF123" i="29"/>
  <c r="AH123" i="29" s="1"/>
  <c r="AC43" i="29"/>
  <c r="AF43" i="29" s="1"/>
  <c r="AA101" i="29"/>
  <c r="AF101" i="29" s="1"/>
  <c r="AH101" i="29" s="1"/>
  <c r="AA110" i="29"/>
  <c r="AF110" i="29" s="1"/>
  <c r="AH110" i="29" s="1"/>
  <c r="AA62" i="29"/>
  <c r="AF62" i="29" s="1"/>
  <c r="AH62" i="29" s="1"/>
  <c r="AF100" i="29"/>
  <c r="AE49" i="29"/>
  <c r="AF49" i="29" s="1"/>
  <c r="AH49" i="29" s="1"/>
  <c r="AA65" i="29"/>
  <c r="AF65" i="29" s="1"/>
  <c r="AH65" i="29" s="1"/>
  <c r="AA87" i="29"/>
  <c r="AF87" i="29" s="1"/>
  <c r="AA118" i="29"/>
  <c r="AF118" i="29"/>
  <c r="AF73" i="29"/>
  <c r="AF121" i="29"/>
  <c r="AH121" i="29" s="1"/>
  <c r="AA142" i="29"/>
  <c r="AF142" i="29" s="1"/>
  <c r="AA38" i="29"/>
  <c r="AF38" i="29"/>
  <c r="AA28" i="29"/>
  <c r="AF28" i="29" s="1"/>
  <c r="AH28" i="29" s="1"/>
  <c r="AA11" i="29"/>
  <c r="AF11" i="29" s="1"/>
  <c r="AA128" i="29"/>
  <c r="AF128" i="29" s="1"/>
  <c r="AH128" i="29" s="1"/>
  <c r="AA60" i="29"/>
  <c r="AF60" i="29" s="1"/>
  <c r="AC81" i="29"/>
  <c r="AF81" i="29"/>
  <c r="AA56" i="29"/>
  <c r="AF56" i="29" s="1"/>
  <c r="AH56" i="29" s="1"/>
  <c r="AA109" i="29"/>
  <c r="AF109" i="29" s="1"/>
  <c r="AA27" i="29"/>
  <c r="AF27" i="29" s="1"/>
  <c r="AH27" i="29" s="1"/>
  <c r="AA126" i="29"/>
  <c r="AF126" i="29" s="1"/>
  <c r="AH126" i="29" s="1"/>
  <c r="AC36" i="29"/>
  <c r="AF36" i="29" s="1"/>
  <c r="AA90" i="29"/>
  <c r="AF90" i="29" s="1"/>
  <c r="AA104" i="29"/>
  <c r="AF104" i="29" s="1"/>
  <c r="AH104" i="29" s="1"/>
  <c r="AA29" i="29"/>
  <c r="AF29" i="29" s="1"/>
  <c r="AA86" i="29"/>
  <c r="AF86" i="29" s="1"/>
  <c r="AH86" i="29" s="1"/>
  <c r="AF20" i="29"/>
  <c r="AA53" i="29"/>
  <c r="AF53" i="29" s="1"/>
  <c r="AA106" i="29"/>
  <c r="AF106" i="29" s="1"/>
  <c r="AH106" i="29" s="1"/>
  <c r="AA45" i="29"/>
  <c r="AF45" i="29" s="1"/>
  <c r="AH45" i="29" s="1"/>
  <c r="AF4" i="29"/>
  <c r="AH4" i="29" s="1"/>
  <c r="L4" i="29"/>
  <c r="O4" i="29" s="1"/>
  <c r="BE63" i="32" l="1"/>
  <c r="BF133" i="32"/>
  <c r="S110" i="32"/>
  <c r="AJ121" i="32"/>
  <c r="AJ60" i="32"/>
  <c r="Q41" i="32"/>
  <c r="BG63" i="32"/>
  <c r="AK11" i="32"/>
  <c r="Q110" i="32"/>
  <c r="S18" i="32"/>
  <c r="AJ104" i="32"/>
  <c r="AJ11" i="32"/>
  <c r="P36" i="32"/>
  <c r="AG132" i="32"/>
  <c r="AG52" i="32"/>
  <c r="AJ52" i="32" s="1"/>
  <c r="AJ116" i="32"/>
  <c r="Q18" i="32"/>
  <c r="Q60" i="32"/>
  <c r="R81" i="32"/>
  <c r="S81" i="32"/>
  <c r="AG84" i="32"/>
  <c r="AI8" i="32"/>
  <c r="AJ28" i="32"/>
  <c r="AK89" i="32"/>
  <c r="BE21" i="32"/>
  <c r="BE49" i="32"/>
  <c r="AI29" i="32"/>
  <c r="P20" i="32"/>
  <c r="BG142" i="32"/>
  <c r="Q81" i="32"/>
  <c r="P84" i="32"/>
  <c r="P4" i="32"/>
  <c r="AI102" i="32"/>
  <c r="Q111" i="32"/>
  <c r="AK10" i="32"/>
  <c r="S28" i="32"/>
  <c r="S60" i="32"/>
  <c r="BG43" i="32"/>
  <c r="AI104" i="32"/>
  <c r="AK18" i="32"/>
  <c r="AJ56" i="32"/>
  <c r="Q28" i="32"/>
  <c r="BG71" i="32"/>
  <c r="R132" i="32"/>
  <c r="P132" i="32"/>
  <c r="P52" i="32"/>
  <c r="AI18" i="32"/>
  <c r="BE12" i="32"/>
  <c r="P116" i="32"/>
  <c r="P100" i="32"/>
  <c r="S15" i="32"/>
  <c r="AI28" i="32"/>
  <c r="BF12" i="32"/>
  <c r="BG17" i="32"/>
  <c r="AI145" i="32"/>
  <c r="Q138" i="32"/>
  <c r="AK145" i="32"/>
  <c r="AK20" i="32"/>
  <c r="BG121" i="32"/>
  <c r="BF17" i="32"/>
  <c r="BG145" i="32"/>
  <c r="AJ24" i="32"/>
  <c r="AI24" i="32"/>
  <c r="AK24" i="32"/>
  <c r="S130" i="32"/>
  <c r="AK8" i="32"/>
  <c r="BF9" i="32"/>
  <c r="S119" i="32"/>
  <c r="AI89" i="32"/>
  <c r="AK14" i="32"/>
  <c r="AI72" i="32"/>
  <c r="BE44" i="32"/>
  <c r="BE10" i="32"/>
  <c r="BG21" i="32"/>
  <c r="BG28" i="32"/>
  <c r="BE111" i="32"/>
  <c r="BF71" i="32"/>
  <c r="BG73" i="32"/>
  <c r="AI117" i="32"/>
  <c r="BG114" i="32"/>
  <c r="S132" i="32"/>
  <c r="Q10" i="32"/>
  <c r="BE114" i="32"/>
  <c r="Q132" i="32"/>
  <c r="BF75" i="32"/>
  <c r="AI106" i="32"/>
  <c r="BG75" i="32"/>
  <c r="S102" i="32"/>
  <c r="BE61" i="32"/>
  <c r="Q130" i="32"/>
  <c r="AI5" i="32"/>
  <c r="BG146" i="32"/>
  <c r="AJ106" i="32"/>
  <c r="R128" i="32"/>
  <c r="Q128" i="32"/>
  <c r="S128" i="32"/>
  <c r="R25" i="32"/>
  <c r="Q25" i="32"/>
  <c r="S25" i="32"/>
  <c r="AJ95" i="32"/>
  <c r="AI95" i="32"/>
  <c r="S138" i="32"/>
  <c r="BF145" i="32"/>
  <c r="R142" i="32"/>
  <c r="Q142" i="32"/>
  <c r="S142" i="32"/>
  <c r="BF146" i="32"/>
  <c r="AK116" i="32"/>
  <c r="AK123" i="32"/>
  <c r="BE116" i="32"/>
  <c r="Q127" i="32"/>
  <c r="AJ103" i="32"/>
  <c r="AK103" i="32"/>
  <c r="BF109" i="32"/>
  <c r="AI100" i="32"/>
  <c r="BF96" i="32"/>
  <c r="BE96" i="32"/>
  <c r="BG91" i="32"/>
  <c r="AK99" i="32"/>
  <c r="BE91" i="32"/>
  <c r="BG99" i="32"/>
  <c r="AJ72" i="32"/>
  <c r="AK78" i="32"/>
  <c r="AK56" i="32"/>
  <c r="AK52" i="32"/>
  <c r="R61" i="32"/>
  <c r="Q61" i="32"/>
  <c r="AI132" i="32"/>
  <c r="AJ81" i="32"/>
  <c r="AI81" i="32"/>
  <c r="AK81" i="32"/>
  <c r="R147" i="32"/>
  <c r="S147" i="32"/>
  <c r="Q147" i="32"/>
  <c r="R104" i="32"/>
  <c r="Q104" i="32"/>
  <c r="S104" i="32"/>
  <c r="AJ146" i="32"/>
  <c r="AI146" i="32"/>
  <c r="AK146" i="32"/>
  <c r="R13" i="32"/>
  <c r="Q13" i="32"/>
  <c r="S13" i="32"/>
  <c r="R21" i="32"/>
  <c r="Q21" i="32"/>
  <c r="R75" i="32"/>
  <c r="Q75" i="32"/>
  <c r="S75" i="32"/>
  <c r="AJ55" i="32"/>
  <c r="AK55" i="32"/>
  <c r="AI55" i="32"/>
  <c r="R107" i="32"/>
  <c r="S107" i="32"/>
  <c r="Q107" i="32"/>
  <c r="AJ66" i="32"/>
  <c r="AK66" i="32"/>
  <c r="AI66" i="32"/>
  <c r="R67" i="32"/>
  <c r="Q67" i="32"/>
  <c r="S67" i="32"/>
  <c r="BG20" i="32"/>
  <c r="BF20" i="32"/>
  <c r="BE20" i="32"/>
  <c r="R92" i="32"/>
  <c r="Q92" i="32"/>
  <c r="R71" i="32"/>
  <c r="S71" i="32"/>
  <c r="Q71" i="32"/>
  <c r="AJ144" i="32"/>
  <c r="AI144" i="32"/>
  <c r="BF11" i="32"/>
  <c r="BE11" i="32"/>
  <c r="BG11" i="32"/>
  <c r="AJ50" i="32"/>
  <c r="AK50" i="32"/>
  <c r="AI50" i="32"/>
  <c r="AJ37" i="32"/>
  <c r="AK37" i="32"/>
  <c r="AI37" i="32"/>
  <c r="R135" i="32"/>
  <c r="Q135" i="32"/>
  <c r="S135" i="32"/>
  <c r="Q122" i="32"/>
  <c r="S122" i="32"/>
  <c r="R122" i="32"/>
  <c r="BE81" i="32"/>
  <c r="BF81" i="32"/>
  <c r="BG81" i="32"/>
  <c r="BE67" i="32"/>
  <c r="BG67" i="32"/>
  <c r="BF67" i="32"/>
  <c r="AJ23" i="32"/>
  <c r="AI23" i="32"/>
  <c r="AK23" i="32"/>
  <c r="BG96" i="32"/>
  <c r="Q102" i="32"/>
  <c r="Q15" i="32"/>
  <c r="BE95" i="32"/>
  <c r="S111" i="32"/>
  <c r="AI14" i="32"/>
  <c r="S16" i="32"/>
  <c r="S41" i="32"/>
  <c r="AJ108" i="32"/>
  <c r="AK108" i="32"/>
  <c r="AI108" i="32"/>
  <c r="BG95" i="32"/>
  <c r="BG16" i="32"/>
  <c r="Q72" i="32"/>
  <c r="S72" i="32"/>
  <c r="R72" i="32"/>
  <c r="BF31" i="32"/>
  <c r="BG31" i="32"/>
  <c r="BF120" i="32"/>
  <c r="BE120" i="32"/>
  <c r="BG120" i="32"/>
  <c r="AK57" i="32"/>
  <c r="AK22" i="32"/>
  <c r="AJ85" i="32"/>
  <c r="AK85" i="32"/>
  <c r="AI85" i="32"/>
  <c r="AI130" i="32"/>
  <c r="BE100" i="32"/>
  <c r="AI57" i="32"/>
  <c r="AI22" i="32"/>
  <c r="R95" i="32"/>
  <c r="Q95" i="32"/>
  <c r="S95" i="32"/>
  <c r="BE99" i="32"/>
  <c r="BG77" i="32"/>
  <c r="BG100" i="32"/>
  <c r="Q20" i="32"/>
  <c r="S20" i="32"/>
  <c r="R20" i="32"/>
  <c r="BF85" i="32"/>
  <c r="BG85" i="32"/>
  <c r="BE85" i="32"/>
  <c r="BE72" i="32"/>
  <c r="BF72" i="32"/>
  <c r="R31" i="32"/>
  <c r="S31" i="32"/>
  <c r="Q31" i="32"/>
  <c r="R112" i="32"/>
  <c r="S112" i="32"/>
  <c r="Q112" i="32"/>
  <c r="BF101" i="32"/>
  <c r="BE101" i="32"/>
  <c r="BG101" i="32"/>
  <c r="R144" i="32"/>
  <c r="S144" i="32"/>
  <c r="Q144" i="32"/>
  <c r="R58" i="32"/>
  <c r="S58" i="32"/>
  <c r="Q58" i="32"/>
  <c r="R101" i="32"/>
  <c r="S101" i="32"/>
  <c r="Q101" i="32"/>
  <c r="BF32" i="32"/>
  <c r="BE32" i="32"/>
  <c r="BG32" i="32"/>
  <c r="AJ13" i="32"/>
  <c r="AK13" i="32"/>
  <c r="AI13" i="32"/>
  <c r="R59" i="32"/>
  <c r="Q59" i="32"/>
  <c r="S59" i="32"/>
  <c r="R106" i="32"/>
  <c r="S106" i="32"/>
  <c r="Q106" i="32"/>
  <c r="R6" i="32"/>
  <c r="Q6" i="32"/>
  <c r="S6" i="32"/>
  <c r="R4" i="32"/>
  <c r="S4" i="32"/>
  <c r="Q4" i="32"/>
  <c r="BF64" i="32"/>
  <c r="BG64" i="32"/>
  <c r="BE64" i="32"/>
  <c r="AJ84" i="32"/>
  <c r="AK84" i="32"/>
  <c r="AI84" i="32"/>
  <c r="AJ141" i="32"/>
  <c r="AI141" i="32"/>
  <c r="AK141" i="32"/>
  <c r="BF42" i="32"/>
  <c r="BG42" i="32"/>
  <c r="BE42" i="32"/>
  <c r="AJ114" i="32"/>
  <c r="AI114" i="32"/>
  <c r="AK114" i="32"/>
  <c r="AJ62" i="32"/>
  <c r="AK62" i="32"/>
  <c r="AI62" i="32"/>
  <c r="BF102" i="32"/>
  <c r="BG102" i="32"/>
  <c r="BE102" i="32"/>
  <c r="R64" i="32"/>
  <c r="S64" i="32"/>
  <c r="Q64" i="32"/>
  <c r="R48" i="32"/>
  <c r="Q48" i="32"/>
  <c r="S48" i="32"/>
  <c r="R32" i="32"/>
  <c r="S32" i="32"/>
  <c r="Q32" i="32"/>
  <c r="AJ139" i="32"/>
  <c r="AK139" i="32"/>
  <c r="AI139" i="32"/>
  <c r="BF104" i="32"/>
  <c r="BE104" i="32"/>
  <c r="BG104" i="32"/>
  <c r="BF54" i="32"/>
  <c r="BG54" i="32"/>
  <c r="BE54" i="32"/>
  <c r="R49" i="32"/>
  <c r="S49" i="32"/>
  <c r="Q49" i="32"/>
  <c r="BF137" i="32"/>
  <c r="BE137" i="32"/>
  <c r="BG137" i="32"/>
  <c r="BF66" i="32"/>
  <c r="BE66" i="32"/>
  <c r="BG66" i="32"/>
  <c r="AJ135" i="32"/>
  <c r="AK135" i="32"/>
  <c r="AI135" i="32"/>
  <c r="AJ32" i="32"/>
  <c r="AI32" i="32"/>
  <c r="AK32" i="32"/>
  <c r="BF126" i="32"/>
  <c r="BG126" i="32"/>
  <c r="BE126" i="32"/>
  <c r="AJ71" i="32"/>
  <c r="AI71" i="32"/>
  <c r="AK71" i="32"/>
  <c r="R66" i="32"/>
  <c r="S66" i="32"/>
  <c r="Q66" i="32"/>
  <c r="AJ44" i="32"/>
  <c r="AK44" i="32"/>
  <c r="AI44" i="32"/>
  <c r="BF135" i="32"/>
  <c r="BE135" i="32"/>
  <c r="BG135" i="32"/>
  <c r="R12" i="32"/>
  <c r="Q12" i="32"/>
  <c r="S12" i="32"/>
  <c r="BF41" i="32"/>
  <c r="BG41" i="32"/>
  <c r="BE41" i="32"/>
  <c r="BF56" i="32"/>
  <c r="BE56" i="32"/>
  <c r="BG56" i="32"/>
  <c r="AJ58" i="32"/>
  <c r="AK58" i="32"/>
  <c r="AI58" i="32"/>
  <c r="R97" i="32"/>
  <c r="Q97" i="32"/>
  <c r="S97" i="32"/>
  <c r="BF55" i="32"/>
  <c r="BG55" i="32"/>
  <c r="BE55" i="32"/>
  <c r="AJ131" i="32"/>
  <c r="AK131" i="32"/>
  <c r="AI131" i="32"/>
  <c r="R14" i="32"/>
  <c r="Q14" i="32"/>
  <c r="S14" i="32"/>
  <c r="BF97" i="32"/>
  <c r="BE97" i="32"/>
  <c r="BG97" i="32"/>
  <c r="BF6" i="32"/>
  <c r="BE6" i="32"/>
  <c r="BG6" i="32"/>
  <c r="R37" i="32"/>
  <c r="S37" i="32"/>
  <c r="Q37" i="32"/>
  <c r="BF24" i="32"/>
  <c r="BE24" i="32"/>
  <c r="BG24" i="32"/>
  <c r="R98" i="32"/>
  <c r="S98" i="32"/>
  <c r="Q98" i="32"/>
  <c r="BF51" i="32"/>
  <c r="BE51" i="32"/>
  <c r="BG51" i="32"/>
  <c r="R73" i="32"/>
  <c r="Q73" i="32"/>
  <c r="S73" i="32"/>
  <c r="BF103" i="32"/>
  <c r="BG103" i="32"/>
  <c r="BE103" i="32"/>
  <c r="BF117" i="32"/>
  <c r="BE117" i="32"/>
  <c r="BG117" i="32"/>
  <c r="BF14" i="32"/>
  <c r="BG14" i="32"/>
  <c r="BE14" i="32"/>
  <c r="AJ6" i="32"/>
  <c r="AI6" i="32"/>
  <c r="AK6" i="32"/>
  <c r="R9" i="32"/>
  <c r="Q9" i="32"/>
  <c r="S9" i="32"/>
  <c r="R140" i="32"/>
  <c r="Q140" i="32"/>
  <c r="S140" i="32"/>
  <c r="AJ41" i="32"/>
  <c r="AK41" i="32"/>
  <c r="AI41" i="32"/>
  <c r="AJ91" i="32"/>
  <c r="AK91" i="32"/>
  <c r="AI91" i="32"/>
  <c r="R62" i="32"/>
  <c r="S62" i="32"/>
  <c r="Q62" i="32"/>
  <c r="BF131" i="32"/>
  <c r="BG131" i="32"/>
  <c r="BE131" i="32"/>
  <c r="BF79" i="32"/>
  <c r="BG79" i="32"/>
  <c r="BE79" i="32"/>
  <c r="R89" i="32"/>
  <c r="S89" i="32"/>
  <c r="Q89" i="32"/>
  <c r="R42" i="32"/>
  <c r="S42" i="32"/>
  <c r="Q42" i="32"/>
  <c r="R50" i="32"/>
  <c r="Q50" i="32"/>
  <c r="S50" i="32"/>
  <c r="BF58" i="32"/>
  <c r="BE58" i="32"/>
  <c r="BG58" i="32"/>
  <c r="AJ7" i="32"/>
  <c r="AK7" i="32"/>
  <c r="AI7" i="32"/>
  <c r="BF52" i="32"/>
  <c r="BE52" i="32"/>
  <c r="BG52" i="32"/>
  <c r="BF144" i="32"/>
  <c r="BG144" i="32"/>
  <c r="BE144" i="32"/>
  <c r="BF7" i="32"/>
  <c r="BE7" i="32"/>
  <c r="BG7" i="32"/>
  <c r="AJ126" i="32"/>
  <c r="AK126" i="32"/>
  <c r="AI126" i="32"/>
  <c r="R114" i="32"/>
  <c r="S114" i="32"/>
  <c r="Q114" i="32"/>
  <c r="AJ97" i="32"/>
  <c r="AK97" i="32"/>
  <c r="AI97" i="32"/>
  <c r="R126" i="32"/>
  <c r="S126" i="32"/>
  <c r="Q126" i="32"/>
  <c r="BF139" i="32"/>
  <c r="BG139" i="32"/>
  <c r="BE139" i="32"/>
  <c r="AJ77" i="32"/>
  <c r="AI77" i="32"/>
  <c r="AK77" i="32"/>
  <c r="R36" i="32"/>
  <c r="Q36" i="32"/>
  <c r="S36" i="32"/>
  <c r="AJ43" i="32"/>
  <c r="AI43" i="32"/>
  <c r="AK43" i="32"/>
  <c r="BF110" i="32"/>
  <c r="BG110" i="32"/>
  <c r="BE110" i="32"/>
  <c r="R43" i="32"/>
  <c r="Q43" i="32"/>
  <c r="S43" i="32"/>
  <c r="AJ107" i="32"/>
  <c r="AI107" i="32"/>
  <c r="AK107" i="32"/>
  <c r="R29" i="32"/>
  <c r="S29" i="32"/>
  <c r="Q29" i="32"/>
  <c r="BF119" i="32"/>
  <c r="BG119" i="32"/>
  <c r="BE119" i="32"/>
  <c r="R77" i="32"/>
  <c r="S77" i="32"/>
  <c r="Q77" i="32"/>
  <c r="R24" i="32"/>
  <c r="S24" i="32"/>
  <c r="Q24" i="32"/>
  <c r="S92" i="32"/>
  <c r="AJ96" i="32"/>
  <c r="AK96" i="32"/>
  <c r="AI96" i="32"/>
  <c r="BG138" i="32"/>
  <c r="BF8" i="32"/>
  <c r="BE8" i="32"/>
  <c r="BG8" i="32"/>
  <c r="BF98" i="32"/>
  <c r="BG98" i="32"/>
  <c r="BE98" i="32"/>
  <c r="BE107" i="32"/>
  <c r="BF5" i="32"/>
  <c r="BE5" i="32"/>
  <c r="BG5" i="32"/>
  <c r="R109" i="32"/>
  <c r="S109" i="32"/>
  <c r="Q109" i="32"/>
  <c r="AJ79" i="32"/>
  <c r="AK79" i="32"/>
  <c r="AI79" i="32"/>
  <c r="AK21" i="32"/>
  <c r="S61" i="32"/>
  <c r="S55" i="32"/>
  <c r="BE77" i="32"/>
  <c r="BF48" i="32"/>
  <c r="BE48" i="32"/>
  <c r="BG48" i="32"/>
  <c r="AK137" i="32"/>
  <c r="AI101" i="32"/>
  <c r="AI103" i="32"/>
  <c r="R84" i="32"/>
  <c r="S84" i="32"/>
  <c r="Q84" i="32"/>
  <c r="BG44" i="32"/>
  <c r="AJ129" i="32"/>
  <c r="AK129" i="32"/>
  <c r="AI129" i="32"/>
  <c r="AJ127" i="32"/>
  <c r="AI127" i="32"/>
  <c r="AK127" i="32"/>
  <c r="R139" i="32"/>
  <c r="Q139" i="32"/>
  <c r="S139" i="32"/>
  <c r="BF88" i="32"/>
  <c r="BG88" i="32"/>
  <c r="BE88" i="32"/>
  <c r="BE132" i="32"/>
  <c r="AJ48" i="32"/>
  <c r="AI48" i="32"/>
  <c r="AK48" i="32"/>
  <c r="R137" i="32"/>
  <c r="Q137" i="32"/>
  <c r="S137" i="32"/>
  <c r="AK101" i="32"/>
  <c r="AJ42" i="32"/>
  <c r="AI42" i="32"/>
  <c r="AK42" i="32"/>
  <c r="AJ49" i="32"/>
  <c r="AK49" i="32"/>
  <c r="AI49" i="32"/>
  <c r="BF127" i="32"/>
  <c r="BE127" i="32"/>
  <c r="BG127" i="32"/>
  <c r="AK61" i="32"/>
  <c r="S35" i="32"/>
  <c r="BF141" i="32"/>
  <c r="BG141" i="32"/>
  <c r="BE141" i="32"/>
  <c r="AK144" i="32"/>
  <c r="AK110" i="32"/>
  <c r="AK12" i="32"/>
  <c r="AK130" i="32"/>
  <c r="BE140" i="32"/>
  <c r="R79" i="32"/>
  <c r="Q79" i="32"/>
  <c r="S79" i="32"/>
  <c r="BG132" i="32"/>
  <c r="S21" i="32"/>
  <c r="BE16" i="32"/>
  <c r="R7" i="32"/>
  <c r="Q7" i="32"/>
  <c r="S7" i="32"/>
  <c r="BE35" i="32"/>
  <c r="BE13" i="32"/>
  <c r="AI54" i="32"/>
  <c r="BF65" i="32"/>
  <c r="BG65" i="32"/>
  <c r="BE65" i="32"/>
  <c r="R56" i="32"/>
  <c r="S56" i="32"/>
  <c r="Q56" i="32"/>
  <c r="Q51" i="32"/>
  <c r="S65" i="32"/>
  <c r="AI61" i="32"/>
  <c r="BF50" i="32"/>
  <c r="BG50" i="32"/>
  <c r="BE50" i="32"/>
  <c r="Q35" i="32"/>
  <c r="AJ51" i="32"/>
  <c r="AK51" i="32"/>
  <c r="AI51" i="32"/>
  <c r="R86" i="32"/>
  <c r="Q86" i="32"/>
  <c r="S86" i="32"/>
  <c r="AI12" i="32"/>
  <c r="Q117" i="32"/>
  <c r="AJ112" i="32"/>
  <c r="AI112" i="32"/>
  <c r="AK112" i="32"/>
  <c r="BE129" i="32"/>
  <c r="Q96" i="32"/>
  <c r="BG140" i="32"/>
  <c r="Q131" i="32"/>
  <c r="S78" i="32"/>
  <c r="AJ9" i="32"/>
  <c r="AI9" i="32"/>
  <c r="AK9" i="32"/>
  <c r="S91" i="32"/>
  <c r="BG35" i="32"/>
  <c r="BG13" i="32"/>
  <c r="BE130" i="32"/>
  <c r="Q63" i="32"/>
  <c r="AK54" i="32"/>
  <c r="S88" i="32"/>
  <c r="AI119" i="32"/>
  <c r="Q5" i="32"/>
  <c r="AK64" i="32"/>
  <c r="S51" i="32"/>
  <c r="Q65" i="32"/>
  <c r="AJ16" i="32"/>
  <c r="AK16" i="32"/>
  <c r="AI16" i="32"/>
  <c r="AJ33" i="32"/>
  <c r="AK33" i="32"/>
  <c r="AI33" i="32"/>
  <c r="AJ59" i="32"/>
  <c r="AK59" i="32"/>
  <c r="AI59" i="32"/>
  <c r="AI109" i="32"/>
  <c r="BE62" i="32"/>
  <c r="AK31" i="32"/>
  <c r="AI92" i="32"/>
  <c r="S117" i="32"/>
  <c r="BG129" i="32"/>
  <c r="S96" i="32"/>
  <c r="BE89" i="32"/>
  <c r="S141" i="32"/>
  <c r="S131" i="32"/>
  <c r="Q78" i="32"/>
  <c r="Q91" i="32"/>
  <c r="BG130" i="32"/>
  <c r="S63" i="32"/>
  <c r="Q88" i="32"/>
  <c r="AK119" i="32"/>
  <c r="S5" i="32"/>
  <c r="AI64" i="32"/>
  <c r="Q100" i="32"/>
  <c r="BG78" i="32"/>
  <c r="R44" i="32"/>
  <c r="S44" i="32"/>
  <c r="Q44" i="32"/>
  <c r="AI110" i="32"/>
  <c r="AK109" i="32"/>
  <c r="BE43" i="32"/>
  <c r="BE138" i="32"/>
  <c r="R8" i="32"/>
  <c r="S8" i="32"/>
  <c r="Q8" i="32"/>
  <c r="BG107" i="32"/>
  <c r="BG62" i="32"/>
  <c r="AI31" i="32"/>
  <c r="AK92" i="32"/>
  <c r="BG89" i="32"/>
  <c r="BF15" i="32"/>
  <c r="BG15" i="32"/>
  <c r="BE15" i="32"/>
  <c r="Q141" i="32"/>
  <c r="AK100" i="32"/>
  <c r="AI21" i="32"/>
  <c r="AJ111" i="32"/>
  <c r="AK111" i="32"/>
  <c r="AI111" i="32"/>
  <c r="AJ65" i="32"/>
  <c r="AI65" i="32"/>
  <c r="AK65" i="32"/>
  <c r="Q55" i="32"/>
  <c r="AJ15" i="32"/>
  <c r="AK15" i="32"/>
  <c r="AI15" i="32"/>
  <c r="AI137" i="32"/>
  <c r="BF33" i="32"/>
  <c r="BE33" i="32"/>
  <c r="BG33" i="32"/>
  <c r="S100" i="32"/>
  <c r="BE78" i="32"/>
  <c r="Q56" i="29"/>
  <c r="P56" i="29"/>
  <c r="R56" i="29"/>
  <c r="Q129" i="29"/>
  <c r="P129" i="29"/>
  <c r="Q134" i="29"/>
  <c r="P134" i="29"/>
  <c r="Q120" i="29"/>
  <c r="R120" i="29"/>
  <c r="AG144" i="29"/>
  <c r="BC70" i="29"/>
  <c r="AI24" i="29"/>
  <c r="AI59" i="29"/>
  <c r="AG24" i="29"/>
  <c r="R57" i="29"/>
  <c r="R30" i="29"/>
  <c r="R127" i="29"/>
  <c r="R26" i="29"/>
  <c r="P109" i="29"/>
  <c r="P33" i="29"/>
  <c r="R20" i="29"/>
  <c r="R15" i="29"/>
  <c r="AG69" i="29"/>
  <c r="AG23" i="29"/>
  <c r="AG18" i="29"/>
  <c r="R79" i="29"/>
  <c r="P97" i="29"/>
  <c r="R43" i="29"/>
  <c r="R14" i="29"/>
  <c r="P95" i="29"/>
  <c r="P121" i="29"/>
  <c r="R33" i="29"/>
  <c r="P26" i="29"/>
  <c r="AI18" i="29"/>
  <c r="AI144" i="29"/>
  <c r="P63" i="29"/>
  <c r="R66" i="29"/>
  <c r="R5" i="29"/>
  <c r="R49" i="29"/>
  <c r="R12" i="29"/>
  <c r="Q27" i="29"/>
  <c r="R27" i="29"/>
  <c r="P27" i="29"/>
  <c r="P31" i="29"/>
  <c r="Q31" i="29"/>
  <c r="R31" i="29"/>
  <c r="AG21" i="29"/>
  <c r="AH21" i="29"/>
  <c r="Q87" i="29"/>
  <c r="P87" i="29"/>
  <c r="R87" i="29"/>
  <c r="Q10" i="29"/>
  <c r="P10" i="29"/>
  <c r="R10" i="29"/>
  <c r="R84" i="29"/>
  <c r="Q84" i="29"/>
  <c r="P84" i="29"/>
  <c r="Q75" i="29"/>
  <c r="P75" i="29"/>
  <c r="R75" i="29"/>
  <c r="Q46" i="29"/>
  <c r="P46" i="29"/>
  <c r="R46" i="29"/>
  <c r="R71" i="29"/>
  <c r="Q71" i="29"/>
  <c r="P71" i="29"/>
  <c r="P16" i="29"/>
  <c r="Q16" i="29"/>
  <c r="R16" i="29"/>
  <c r="AI43" i="29"/>
  <c r="AH43" i="29"/>
  <c r="AG146" i="29"/>
  <c r="AH146" i="29"/>
  <c r="Q119" i="29"/>
  <c r="R119" i="29"/>
  <c r="P119" i="29"/>
  <c r="R114" i="29"/>
  <c r="Q114" i="29"/>
  <c r="P114" i="29"/>
  <c r="P77" i="29"/>
  <c r="Q77" i="29"/>
  <c r="R77" i="29"/>
  <c r="Q133" i="29"/>
  <c r="R133" i="29"/>
  <c r="P133" i="29"/>
  <c r="Q69" i="29"/>
  <c r="R69" i="29"/>
  <c r="P69" i="29"/>
  <c r="R60" i="29"/>
  <c r="Q60" i="29"/>
  <c r="P60" i="29"/>
  <c r="Q83" i="29"/>
  <c r="P83" i="29"/>
  <c r="R83" i="29"/>
  <c r="Q44" i="29"/>
  <c r="R44" i="29"/>
  <c r="P44" i="29"/>
  <c r="Q61" i="29"/>
  <c r="P61" i="29"/>
  <c r="R61" i="29"/>
  <c r="R132" i="29"/>
  <c r="Q132" i="29"/>
  <c r="P132" i="29"/>
  <c r="Q140" i="29"/>
  <c r="P140" i="29"/>
  <c r="R140" i="29"/>
  <c r="P101" i="29"/>
  <c r="Q101" i="29"/>
  <c r="R101" i="29"/>
  <c r="Q39" i="29"/>
  <c r="P39" i="29"/>
  <c r="R39" i="29"/>
  <c r="AG91" i="29"/>
  <c r="AH91" i="29"/>
  <c r="AG74" i="29"/>
  <c r="AH74" i="29"/>
  <c r="Q47" i="29"/>
  <c r="R47" i="29"/>
  <c r="P47" i="29"/>
  <c r="Q138" i="29"/>
  <c r="P138" i="29"/>
  <c r="R138" i="29"/>
  <c r="Q141" i="29"/>
  <c r="R141" i="29"/>
  <c r="P141" i="29"/>
  <c r="Q110" i="29"/>
  <c r="P110" i="29"/>
  <c r="R110" i="29"/>
  <c r="Q6" i="29"/>
  <c r="R6" i="29"/>
  <c r="P6" i="29"/>
  <c r="P90" i="29"/>
  <c r="Q90" i="29"/>
  <c r="R90" i="29"/>
  <c r="Q50" i="29"/>
  <c r="P50" i="29"/>
  <c r="R50" i="29"/>
  <c r="Q40" i="29"/>
  <c r="R40" i="29"/>
  <c r="P40" i="29"/>
  <c r="Q143" i="29"/>
  <c r="P143" i="29"/>
  <c r="R143" i="29"/>
  <c r="R117" i="29"/>
  <c r="Q117" i="29"/>
  <c r="P117" i="29"/>
  <c r="Q126" i="29"/>
  <c r="R126" i="29"/>
  <c r="P126" i="29"/>
  <c r="Q62" i="29"/>
  <c r="R62" i="29"/>
  <c r="P62" i="29"/>
  <c r="Q37" i="29"/>
  <c r="R37" i="29"/>
  <c r="P37" i="29"/>
  <c r="P122" i="29"/>
  <c r="Q122" i="29"/>
  <c r="R122" i="29"/>
  <c r="Q116" i="29"/>
  <c r="R116" i="29"/>
  <c r="P116" i="29"/>
  <c r="AI140" i="29"/>
  <c r="AH140" i="29"/>
  <c r="AI76" i="29"/>
  <c r="AH76" i="29"/>
  <c r="AG141" i="29"/>
  <c r="AH141" i="29"/>
  <c r="Q13" i="29"/>
  <c r="P13" i="29"/>
  <c r="R13" i="29"/>
  <c r="Q146" i="29"/>
  <c r="R146" i="29"/>
  <c r="P146" i="29"/>
  <c r="P36" i="29"/>
  <c r="Q36" i="29"/>
  <c r="Q136" i="29"/>
  <c r="P136" i="29"/>
  <c r="Q59" i="29"/>
  <c r="P59" i="29"/>
  <c r="P88" i="29"/>
  <c r="R68" i="29"/>
  <c r="Q94" i="29"/>
  <c r="R94" i="29"/>
  <c r="R144" i="29"/>
  <c r="Q144" i="29"/>
  <c r="R22" i="29"/>
  <c r="BC115" i="29"/>
  <c r="P17" i="29"/>
  <c r="Q11" i="29"/>
  <c r="R11" i="29"/>
  <c r="R96" i="29"/>
  <c r="R136" i="29"/>
  <c r="R25" i="29"/>
  <c r="R129" i="29"/>
  <c r="P120" i="29"/>
  <c r="P94" i="29"/>
  <c r="R125" i="29"/>
  <c r="AI29" i="29"/>
  <c r="AH29" i="29"/>
  <c r="AG109" i="29"/>
  <c r="AH109" i="29"/>
  <c r="AG11" i="29"/>
  <c r="AH11" i="29"/>
  <c r="AG73" i="29"/>
  <c r="AH73" i="29"/>
  <c r="AG100" i="29"/>
  <c r="AH100" i="29"/>
  <c r="AG120" i="29"/>
  <c r="AH120" i="29"/>
  <c r="AG19" i="29"/>
  <c r="AH19" i="29"/>
  <c r="AG6" i="29"/>
  <c r="AH6" i="29"/>
  <c r="AI131" i="29"/>
  <c r="AH131" i="29"/>
  <c r="AI119" i="29"/>
  <c r="AH119" i="29"/>
  <c r="AG116" i="29"/>
  <c r="AH116" i="29"/>
  <c r="AI15" i="29"/>
  <c r="AH15" i="29"/>
  <c r="AG17" i="29"/>
  <c r="AH17" i="29"/>
  <c r="AG32" i="29"/>
  <c r="AH32" i="29"/>
  <c r="AI33" i="29"/>
  <c r="AH33" i="29"/>
  <c r="AI71" i="29"/>
  <c r="AH71" i="29"/>
  <c r="R63" i="29"/>
  <c r="R88" i="29"/>
  <c r="P72" i="29"/>
  <c r="P43" i="29"/>
  <c r="R121" i="29"/>
  <c r="P96" i="29"/>
  <c r="BC76" i="29"/>
  <c r="P145" i="29"/>
  <c r="R123" i="29"/>
  <c r="P127" i="29"/>
  <c r="P137" i="29"/>
  <c r="R59" i="29"/>
  <c r="P89" i="29"/>
  <c r="R54" i="29"/>
  <c r="P144" i="29"/>
  <c r="R145" i="29"/>
  <c r="P22" i="29"/>
  <c r="AI95" i="29"/>
  <c r="AH95" i="29"/>
  <c r="AI136" i="29"/>
  <c r="AH136" i="29"/>
  <c r="AI44" i="29"/>
  <c r="AH44" i="29"/>
  <c r="AG117" i="29"/>
  <c r="AH117" i="29"/>
  <c r="AG85" i="29"/>
  <c r="AH85" i="29"/>
  <c r="AI39" i="29"/>
  <c r="AH39" i="29"/>
  <c r="AI107" i="29"/>
  <c r="AH107" i="29"/>
  <c r="P24" i="29"/>
  <c r="R137" i="29"/>
  <c r="P42" i="29"/>
  <c r="P25" i="29"/>
  <c r="P64" i="29"/>
  <c r="P23" i="29"/>
  <c r="P123" i="29"/>
  <c r="R17" i="29"/>
  <c r="BB70" i="29"/>
  <c r="BD70" i="29"/>
  <c r="R128" i="29"/>
  <c r="AI129" i="29"/>
  <c r="AH129" i="29"/>
  <c r="AG130" i="29"/>
  <c r="AH130" i="29"/>
  <c r="AG81" i="29"/>
  <c r="AH81" i="29"/>
  <c r="AI38" i="29"/>
  <c r="AH38" i="29"/>
  <c r="AG52" i="29"/>
  <c r="AH52" i="29"/>
  <c r="AI108" i="29"/>
  <c r="AH108" i="29"/>
  <c r="AG135" i="29"/>
  <c r="AH135" i="29"/>
  <c r="AG124" i="29"/>
  <c r="AH124" i="29"/>
  <c r="AG114" i="29"/>
  <c r="AH114" i="29"/>
  <c r="AI127" i="29"/>
  <c r="AH127" i="29"/>
  <c r="AI141" i="29"/>
  <c r="AG66" i="29"/>
  <c r="AH66" i="29"/>
  <c r="AG9" i="29"/>
  <c r="AH9" i="29"/>
  <c r="AI94" i="29"/>
  <c r="AH94" i="29"/>
  <c r="P66" i="29"/>
  <c r="R24" i="29"/>
  <c r="P125" i="29"/>
  <c r="P30" i="29"/>
  <c r="P128" i="29"/>
  <c r="R109" i="29"/>
  <c r="R134" i="29"/>
  <c r="P11" i="29"/>
  <c r="AG122" i="29"/>
  <c r="AH122" i="29"/>
  <c r="AG53" i="29"/>
  <c r="AH53" i="29"/>
  <c r="AI87" i="29"/>
  <c r="AH87" i="29"/>
  <c r="AG63" i="29"/>
  <c r="AH63" i="29"/>
  <c r="AG89" i="29"/>
  <c r="AH89" i="29"/>
  <c r="AI77" i="29"/>
  <c r="AH77" i="29"/>
  <c r="AG139" i="29"/>
  <c r="AH139" i="29"/>
  <c r="P100" i="29"/>
  <c r="Q100" i="29"/>
  <c r="Q106" i="29"/>
  <c r="P106" i="29"/>
  <c r="R82" i="29"/>
  <c r="Q82" i="29"/>
  <c r="R36" i="29"/>
  <c r="R7" i="29"/>
  <c r="Q7" i="29"/>
  <c r="P7" i="29"/>
  <c r="Q107" i="29"/>
  <c r="R107" i="29"/>
  <c r="P107" i="29"/>
  <c r="AG98" i="29"/>
  <c r="AH98" i="29"/>
  <c r="P45" i="29"/>
  <c r="P53" i="29"/>
  <c r="Q53" i="29"/>
  <c r="R104" i="29"/>
  <c r="Q104" i="29"/>
  <c r="P104" i="29"/>
  <c r="R67" i="29"/>
  <c r="R81" i="29"/>
  <c r="Q81" i="29"/>
  <c r="R74" i="29"/>
  <c r="P49" i="29"/>
  <c r="BC38" i="29"/>
  <c r="BC112" i="29"/>
  <c r="P67" i="29"/>
  <c r="R42" i="29"/>
  <c r="R95" i="29"/>
  <c r="AI70" i="29"/>
  <c r="AH70" i="29"/>
  <c r="AI82" i="29"/>
  <c r="AH82" i="29"/>
  <c r="AG118" i="29"/>
  <c r="AH118" i="29"/>
  <c r="AG90" i="29"/>
  <c r="AH90" i="29"/>
  <c r="AG36" i="29"/>
  <c r="AH36" i="29"/>
  <c r="AI113" i="29"/>
  <c r="AH113" i="29"/>
  <c r="AI125" i="29"/>
  <c r="AH125" i="29"/>
  <c r="AI85" i="29"/>
  <c r="AG7" i="29"/>
  <c r="AH7" i="29"/>
  <c r="AG20" i="29"/>
  <c r="AH20" i="29"/>
  <c r="AG60" i="29"/>
  <c r="AH60" i="29"/>
  <c r="AG142" i="29"/>
  <c r="AH142" i="29"/>
  <c r="AG96" i="29"/>
  <c r="AH96" i="29"/>
  <c r="AI40" i="29"/>
  <c r="AH40" i="29"/>
  <c r="AG13" i="29"/>
  <c r="AH13" i="29"/>
  <c r="AI134" i="29"/>
  <c r="AH134" i="29"/>
  <c r="AI133" i="29"/>
  <c r="AH133" i="29"/>
  <c r="AG83" i="29"/>
  <c r="AI26" i="29"/>
  <c r="R97" i="29"/>
  <c r="P35" i="29"/>
  <c r="Q35" i="29"/>
  <c r="P68" i="29"/>
  <c r="R45" i="29"/>
  <c r="P73" i="29"/>
  <c r="P5" i="29"/>
  <c r="P19" i="29"/>
  <c r="BD115" i="29"/>
  <c r="BB115" i="29"/>
  <c r="R89" i="29"/>
  <c r="P74" i="29"/>
  <c r="BD9" i="29"/>
  <c r="R64" i="29"/>
  <c r="R52" i="29"/>
  <c r="R23" i="29"/>
  <c r="R35" i="29"/>
  <c r="P12" i="29"/>
  <c r="R4" i="29"/>
  <c r="Q4" i="29"/>
  <c r="AG127" i="29"/>
  <c r="AG39" i="29"/>
  <c r="AG71" i="29"/>
  <c r="AI17" i="29"/>
  <c r="AI32" i="29"/>
  <c r="AI7" i="29"/>
  <c r="AG33" i="29"/>
  <c r="AG49" i="29"/>
  <c r="AI49" i="29"/>
  <c r="AG67" i="29"/>
  <c r="AI67" i="29"/>
  <c r="AG10" i="29"/>
  <c r="AI10" i="29"/>
  <c r="AI115" i="29"/>
  <c r="AG115" i="29"/>
  <c r="AG86" i="29"/>
  <c r="AI86" i="29"/>
  <c r="AI99" i="29"/>
  <c r="AG99" i="29"/>
  <c r="AG113" i="29"/>
  <c r="AI21" i="29"/>
  <c r="AG131" i="29"/>
  <c r="AI122" i="29"/>
  <c r="AI20" i="29"/>
  <c r="AI90" i="29"/>
  <c r="AI118" i="29"/>
  <c r="AI81" i="29"/>
  <c r="AG41" i="29"/>
  <c r="AI41" i="29"/>
  <c r="AI12" i="29"/>
  <c r="AG12" i="29"/>
  <c r="AG132" i="29"/>
  <c r="AI132" i="29"/>
  <c r="AI5" i="29"/>
  <c r="AG5" i="29"/>
  <c r="AG55" i="29"/>
  <c r="AI55" i="29"/>
  <c r="AG145" i="29"/>
  <c r="AI145" i="29"/>
  <c r="AI92" i="29"/>
  <c r="AG92" i="29"/>
  <c r="AG51" i="29"/>
  <c r="AI51" i="29"/>
  <c r="AG22" i="29"/>
  <c r="AI22" i="29"/>
  <c r="AI72" i="29"/>
  <c r="AG72" i="29"/>
  <c r="AG45" i="29"/>
  <c r="AI45" i="29"/>
  <c r="AG128" i="29"/>
  <c r="AI128" i="29"/>
  <c r="AG68" i="29"/>
  <c r="AI68" i="29"/>
  <c r="AI75" i="29"/>
  <c r="AG75" i="29"/>
  <c r="AG84" i="29"/>
  <c r="AI84" i="29"/>
  <c r="AG105" i="29"/>
  <c r="AI105" i="29"/>
  <c r="AG37" i="29"/>
  <c r="AI37" i="29"/>
  <c r="AG88" i="29"/>
  <c r="AI88" i="29"/>
  <c r="AI143" i="29"/>
  <c r="AG143" i="29"/>
  <c r="AI111" i="29"/>
  <c r="AG111" i="29"/>
  <c r="AG56" i="29"/>
  <c r="AI56" i="29"/>
  <c r="AI106" i="29"/>
  <c r="AG106" i="29"/>
  <c r="AI30" i="29"/>
  <c r="AG30" i="29"/>
  <c r="AI137" i="29"/>
  <c r="AG137" i="29"/>
  <c r="AG80" i="29"/>
  <c r="AI80" i="29"/>
  <c r="AG112" i="29"/>
  <c r="AI112" i="29"/>
  <c r="AG126" i="29"/>
  <c r="AI126" i="29"/>
  <c r="AG65" i="29"/>
  <c r="AI65" i="29"/>
  <c r="AG110" i="29"/>
  <c r="AI110" i="29"/>
  <c r="AG16" i="29"/>
  <c r="AI16" i="29"/>
  <c r="AI54" i="29"/>
  <c r="AG54" i="29"/>
  <c r="AG50" i="29"/>
  <c r="AI50" i="29"/>
  <c r="AG57" i="29"/>
  <c r="AI57" i="29"/>
  <c r="AG104" i="29"/>
  <c r="AI104" i="29"/>
  <c r="AI28" i="29"/>
  <c r="AG28" i="29"/>
  <c r="AI101" i="29"/>
  <c r="AG101" i="29"/>
  <c r="AI14" i="29"/>
  <c r="AG14" i="29"/>
  <c r="AG34" i="29"/>
  <c r="AI34" i="29"/>
  <c r="AG42" i="29"/>
  <c r="AI42" i="29"/>
  <c r="AG102" i="29"/>
  <c r="AI102" i="29"/>
  <c r="AI61" i="29"/>
  <c r="AG61" i="29"/>
  <c r="AG103" i="29"/>
  <c r="AI103" i="29"/>
  <c r="AG8" i="29"/>
  <c r="AI8" i="29"/>
  <c r="AI124" i="29"/>
  <c r="AG62" i="29"/>
  <c r="AI62" i="29"/>
  <c r="AG46" i="29"/>
  <c r="AI46" i="29"/>
  <c r="AI120" i="29"/>
  <c r="AI138" i="29"/>
  <c r="AG138" i="29"/>
  <c r="AG29" i="29"/>
  <c r="AI89" i="29"/>
  <c r="AG121" i="29"/>
  <c r="AI121" i="29"/>
  <c r="AG95" i="29"/>
  <c r="AG136" i="29"/>
  <c r="AI130" i="29"/>
  <c r="AG70" i="29"/>
  <c r="AI48" i="29"/>
  <c r="AG48" i="29"/>
  <c r="AI135" i="29"/>
  <c r="AG140" i="29"/>
  <c r="AI74" i="29"/>
  <c r="AG43" i="29"/>
  <c r="AI6" i="29"/>
  <c r="AI142" i="29"/>
  <c r="AI63" i="29"/>
  <c r="AG35" i="29"/>
  <c r="AI35" i="29"/>
  <c r="AG58" i="29"/>
  <c r="AI58" i="29"/>
  <c r="AG129" i="29"/>
  <c r="AI123" i="29"/>
  <c r="AG123" i="29"/>
  <c r="AG134" i="29"/>
  <c r="AI146" i="29"/>
  <c r="AI96" i="29"/>
  <c r="AI116" i="29"/>
  <c r="AI53" i="29"/>
  <c r="AI100" i="29"/>
  <c r="AG76" i="29"/>
  <c r="AG108" i="29"/>
  <c r="AI60" i="29"/>
  <c r="AI139" i="29"/>
  <c r="AI109" i="29"/>
  <c r="AG40" i="29"/>
  <c r="AG87" i="29"/>
  <c r="AI114" i="29"/>
  <c r="AI11" i="29"/>
  <c r="AI27" i="29"/>
  <c r="AG27" i="29"/>
  <c r="AI19" i="29"/>
  <c r="AI117" i="29"/>
  <c r="AI13" i="29"/>
  <c r="AG77" i="29"/>
  <c r="AI36" i="29"/>
  <c r="AI97" i="29"/>
  <c r="AG97" i="29"/>
  <c r="AI78" i="29"/>
  <c r="AG78" i="29"/>
  <c r="AI64" i="29"/>
  <c r="AG64" i="29"/>
  <c r="AG38" i="29"/>
  <c r="AI91" i="29"/>
  <c r="AG31" i="29"/>
  <c r="AI31" i="29"/>
  <c r="AI25" i="29"/>
  <c r="AG25" i="29"/>
  <c r="AG44" i="29"/>
  <c r="AI52" i="29"/>
  <c r="AI4" i="29"/>
  <c r="AG4" i="29"/>
  <c r="P4" i="29"/>
  <c r="AK132" i="32" l="1"/>
  <c r="AI52" i="32"/>
  <c r="AJ132" i="32"/>
  <c r="BC103" i="29"/>
  <c r="BD103" i="29"/>
  <c r="BB103" i="29"/>
  <c r="BC29" i="29"/>
  <c r="BD29" i="29"/>
  <c r="BB29" i="29"/>
  <c r="BC73" i="29"/>
  <c r="BC30" i="29"/>
  <c r="BC21" i="29"/>
  <c r="BC92" i="29"/>
  <c r="BB92" i="29"/>
  <c r="BD92" i="29"/>
  <c r="BC135" i="29"/>
  <c r="BB135" i="29"/>
  <c r="BD135" i="29"/>
  <c r="BB118" i="29"/>
  <c r="BC118" i="29"/>
  <c r="BD118" i="29"/>
  <c r="BD102" i="29"/>
  <c r="BB85" i="29"/>
  <c r="BC85" i="29"/>
  <c r="BD85" i="29"/>
  <c r="BC98" i="29"/>
  <c r="BC48" i="29"/>
  <c r="BC102" i="29"/>
  <c r="BC43" i="29"/>
  <c r="BD76" i="29"/>
  <c r="BB76" i="29"/>
  <c r="BC91" i="29"/>
  <c r="BC113" i="29"/>
  <c r="BC32" i="29"/>
  <c r="BC130" i="29"/>
  <c r="BC66" i="29"/>
  <c r="BD112" i="29"/>
  <c r="BC127" i="29"/>
  <c r="BB9" i="29"/>
  <c r="BC9" i="29"/>
  <c r="BC49" i="29"/>
  <c r="BC101" i="29"/>
  <c r="BC139" i="29"/>
  <c r="BC5" i="29"/>
  <c r="AT4" i="29"/>
  <c r="AK4" i="29"/>
  <c r="AX4" i="29"/>
  <c r="AQ4" i="29"/>
  <c r="AZ4" i="29"/>
  <c r="AO4" i="29"/>
  <c r="BC99" i="29"/>
  <c r="BB112" i="29"/>
  <c r="BC8" i="29"/>
  <c r="BC86" i="29"/>
  <c r="BC79" i="29"/>
  <c r="BD38" i="29"/>
  <c r="BD127" i="29"/>
  <c r="BB127" i="29"/>
  <c r="BC142" i="29"/>
  <c r="BB20" i="29"/>
  <c r="BC120" i="29"/>
  <c r="BC53" i="29"/>
  <c r="BD30" i="29"/>
  <c r="BB30" i="29"/>
  <c r="BB73" i="29"/>
  <c r="BC147" i="29"/>
  <c r="BC108" i="29"/>
  <c r="BD66" i="29"/>
  <c r="BB38" i="29"/>
  <c r="BD113" i="29"/>
  <c r="BB32" i="29"/>
  <c r="BD32" i="29"/>
  <c r="BB21" i="29"/>
  <c r="BD21" i="29"/>
  <c r="BC55" i="29" l="1"/>
  <c r="BD55" i="29"/>
  <c r="BC80" i="29"/>
  <c r="BB80" i="29"/>
  <c r="BC56" i="29"/>
  <c r="BD56" i="29"/>
  <c r="BC124" i="29"/>
  <c r="BB124" i="29"/>
  <c r="BD124" i="29"/>
  <c r="BD139" i="29"/>
  <c r="BB66" i="29"/>
  <c r="BD98" i="29"/>
  <c r="BC114" i="29"/>
  <c r="BB113" i="29"/>
  <c r="BD73" i="29"/>
  <c r="BB79" i="29"/>
  <c r="BC14" i="29"/>
  <c r="BB14" i="29"/>
  <c r="BD14" i="29"/>
  <c r="BC51" i="29"/>
  <c r="BD51" i="29"/>
  <c r="BB51" i="29"/>
  <c r="BB111" i="29"/>
  <c r="BC111" i="29"/>
  <c r="BD111" i="29"/>
  <c r="BC106" i="29"/>
  <c r="BD106" i="29"/>
  <c r="BB106" i="29"/>
  <c r="BB28" i="29"/>
  <c r="BC28" i="29"/>
  <c r="BD28" i="29"/>
  <c r="BB105" i="29"/>
  <c r="BC105" i="29"/>
  <c r="BD105" i="29"/>
  <c r="BC12" i="29"/>
  <c r="BB12" i="29"/>
  <c r="BD12" i="29"/>
  <c r="BC72" i="29"/>
  <c r="BB72" i="29"/>
  <c r="BD72" i="29"/>
  <c r="BB57" i="29"/>
  <c r="BC57" i="29"/>
  <c r="BD57" i="29"/>
  <c r="BC78" i="29"/>
  <c r="BD78" i="29"/>
  <c r="BB78" i="29"/>
  <c r="BC100" i="29"/>
  <c r="BD100" i="29"/>
  <c r="BB100" i="29"/>
  <c r="BC19" i="29"/>
  <c r="BB19" i="29"/>
  <c r="BD19" i="29"/>
  <c r="BC26" i="29"/>
  <c r="BD26" i="29"/>
  <c r="BB26" i="29"/>
  <c r="BC18" i="29"/>
  <c r="BD18" i="29"/>
  <c r="BB18" i="29"/>
  <c r="BC58" i="29"/>
  <c r="BD58" i="29"/>
  <c r="BB58" i="29"/>
  <c r="BC41" i="29"/>
  <c r="BB41" i="29"/>
  <c r="BD41" i="29"/>
  <c r="BC93" i="29"/>
  <c r="BB93" i="29"/>
  <c r="BD93" i="29"/>
  <c r="BC131" i="29"/>
  <c r="BB131" i="29"/>
  <c r="BD131" i="29"/>
  <c r="BC65" i="29"/>
  <c r="BB65" i="29"/>
  <c r="BD65" i="29"/>
  <c r="BC34" i="29"/>
  <c r="BB34" i="29"/>
  <c r="BD34" i="29"/>
  <c r="BC13" i="29"/>
  <c r="BD86" i="29"/>
  <c r="BB109" i="29"/>
  <c r="BB110" i="29"/>
  <c r="BD53" i="29"/>
  <c r="BB48" i="29"/>
  <c r="BB139" i="29"/>
  <c r="BC133" i="29"/>
  <c r="BC44" i="29"/>
  <c r="BD80" i="29"/>
  <c r="BB147" i="29"/>
  <c r="BB43" i="29"/>
  <c r="BD120" i="29"/>
  <c r="BD79" i="29"/>
  <c r="BA4" i="29"/>
  <c r="BC4" i="29" s="1"/>
  <c r="BC144" i="29"/>
  <c r="BD5" i="29"/>
  <c r="BB98" i="29"/>
  <c r="BD130" i="29"/>
  <c r="BC71" i="29"/>
  <c r="BC110" i="29"/>
  <c r="BB102" i="29"/>
  <c r="BB13" i="29"/>
  <c r="BD48" i="29"/>
  <c r="BC35" i="29"/>
  <c r="BD43" i="29"/>
  <c r="BB120" i="29"/>
  <c r="BC11" i="29"/>
  <c r="BD101" i="29"/>
  <c r="BB101" i="29"/>
  <c r="BB144" i="29"/>
  <c r="BC95" i="29"/>
  <c r="BC109" i="29"/>
  <c r="BB130" i="29"/>
  <c r="BC23" i="29"/>
  <c r="BD147" i="29"/>
  <c r="BC87" i="29"/>
  <c r="BB53" i="29"/>
  <c r="BC27" i="29"/>
  <c r="BC94" i="29"/>
  <c r="BC25" i="29"/>
  <c r="BC7" i="29"/>
  <c r="BC145" i="29"/>
  <c r="BD8" i="29"/>
  <c r="BB99" i="29"/>
  <c r="BC119" i="29"/>
  <c r="BC62" i="29"/>
  <c r="BC88" i="29"/>
  <c r="BC31" i="29"/>
  <c r="BC22" i="29"/>
  <c r="BB5" i="29"/>
  <c r="BC132" i="29"/>
  <c r="BC39" i="29"/>
  <c r="BC64" i="29"/>
  <c r="BC141" i="29"/>
  <c r="BD20" i="29"/>
  <c r="BC20" i="29"/>
  <c r="BB108" i="29"/>
  <c r="BB142" i="29"/>
  <c r="BC61" i="29"/>
  <c r="BB8" i="29"/>
  <c r="BD99" i="29"/>
  <c r="BD40" i="29"/>
  <c r="BD49" i="29"/>
  <c r="BC136" i="29"/>
  <c r="BB91" i="29"/>
  <c r="BD44" i="29"/>
  <c r="BD108" i="29"/>
  <c r="BD142" i="29"/>
  <c r="BB86" i="29"/>
  <c r="BC67" i="29"/>
  <c r="BB56" i="29"/>
  <c r="BB55" i="29"/>
  <c r="BC134" i="29"/>
  <c r="BC40" i="29"/>
  <c r="BB49" i="29"/>
  <c r="BC54" i="29"/>
  <c r="BC83" i="29"/>
  <c r="BD91" i="29"/>
  <c r="BB4" i="29" l="1"/>
  <c r="BC126" i="29"/>
  <c r="BD126" i="29"/>
  <c r="BC17" i="29"/>
  <c r="BD17" i="29"/>
  <c r="BC6" i="29"/>
  <c r="BD6" i="29"/>
  <c r="BB6" i="29"/>
  <c r="BC45" i="29"/>
  <c r="BD45" i="29"/>
  <c r="BC42" i="29"/>
  <c r="BB42" i="29"/>
  <c r="BC33" i="29"/>
  <c r="BB33" i="29"/>
  <c r="BD33" i="29"/>
  <c r="BC15" i="29"/>
  <c r="BD15" i="29"/>
  <c r="BB23" i="29"/>
  <c r="BD13" i="29"/>
  <c r="BB145" i="29"/>
  <c r="BB11" i="29"/>
  <c r="BB15" i="29"/>
  <c r="BD23" i="29"/>
  <c r="BB136" i="29"/>
  <c r="BB114" i="29"/>
  <c r="BD83" i="29"/>
  <c r="BB88" i="29"/>
  <c r="BD114" i="29"/>
  <c r="BB61" i="29"/>
  <c r="BC97" i="29"/>
  <c r="BB97" i="29"/>
  <c r="BD97" i="29"/>
  <c r="BC140" i="29"/>
  <c r="BD140" i="29"/>
  <c r="BB140" i="29"/>
  <c r="BC125" i="29"/>
  <c r="BB125" i="29"/>
  <c r="BD125" i="29"/>
  <c r="BC81" i="29"/>
  <c r="BB81" i="29"/>
  <c r="BD81" i="29"/>
  <c r="BC146" i="29"/>
  <c r="BD146" i="29"/>
  <c r="BB146" i="29"/>
  <c r="BC74" i="29"/>
  <c r="BD74" i="29"/>
  <c r="BB74" i="29"/>
  <c r="BC90" i="29"/>
  <c r="BD90" i="29"/>
  <c r="BB90" i="29"/>
  <c r="BC37" i="29"/>
  <c r="BB37" i="29"/>
  <c r="BD37" i="29"/>
  <c r="BC77" i="29"/>
  <c r="BB77" i="29"/>
  <c r="BD77" i="29"/>
  <c r="BC104" i="29"/>
  <c r="BB104" i="29"/>
  <c r="BD104" i="29"/>
  <c r="BC129" i="29"/>
  <c r="BB129" i="29"/>
  <c r="BD129" i="29"/>
  <c r="BC82" i="29"/>
  <c r="BD82" i="29"/>
  <c r="BB82" i="29"/>
  <c r="BC143" i="29"/>
  <c r="BD143" i="29"/>
  <c r="BB143" i="29"/>
  <c r="BC69" i="29"/>
  <c r="BD69" i="29"/>
  <c r="BB69" i="29"/>
  <c r="BC89" i="29"/>
  <c r="BB89" i="29"/>
  <c r="BD89" i="29"/>
  <c r="BC16" i="29"/>
  <c r="BB16" i="29"/>
  <c r="BD16" i="29"/>
  <c r="BC75" i="29"/>
  <c r="BB75" i="29"/>
  <c r="BD75" i="29"/>
  <c r="BC46" i="29"/>
  <c r="BB46" i="29"/>
  <c r="BD46" i="29"/>
  <c r="BC47" i="29"/>
  <c r="BB47" i="29"/>
  <c r="BD47" i="29"/>
  <c r="BC24" i="29"/>
  <c r="BD24" i="29"/>
  <c r="BB24" i="29"/>
  <c r="BC128" i="29"/>
  <c r="BD128" i="29"/>
  <c r="BB128" i="29"/>
  <c r="BC68" i="29"/>
  <c r="BB68" i="29"/>
  <c r="BD68" i="29"/>
  <c r="BC96" i="29"/>
  <c r="BD96" i="29"/>
  <c r="BB96" i="29"/>
  <c r="BC10" i="29"/>
  <c r="BB10" i="29"/>
  <c r="BD10" i="29"/>
  <c r="BC52" i="29"/>
  <c r="BB52" i="29"/>
  <c r="BD52" i="29"/>
  <c r="BC84" i="29"/>
  <c r="BB84" i="29"/>
  <c r="BD84" i="29"/>
  <c r="BC121" i="29"/>
  <c r="BD121" i="29"/>
  <c r="BB121" i="29"/>
  <c r="BC116" i="29"/>
  <c r="BB116" i="29"/>
  <c r="BD116" i="29"/>
  <c r="BC122" i="29"/>
  <c r="BD122" i="29"/>
  <c r="BB122" i="29"/>
  <c r="BC107" i="29"/>
  <c r="BB107" i="29"/>
  <c r="BD107" i="29"/>
  <c r="BC117" i="29"/>
  <c r="BD117" i="29"/>
  <c r="BB117" i="29"/>
  <c r="BC63" i="29"/>
  <c r="BD63" i="29"/>
  <c r="BB63" i="29"/>
  <c r="BC137" i="29"/>
  <c r="BB137" i="29"/>
  <c r="BD137" i="29"/>
  <c r="BC36" i="29"/>
  <c r="BD36" i="29"/>
  <c r="BB36" i="29"/>
  <c r="BC60" i="29"/>
  <c r="BB60" i="29"/>
  <c r="BD60" i="29"/>
  <c r="BC138" i="29"/>
  <c r="BB138" i="29"/>
  <c r="BD138" i="29"/>
  <c r="BD22" i="29"/>
  <c r="BD94" i="29"/>
  <c r="BD64" i="29"/>
  <c r="BB59" i="29"/>
  <c r="BC59" i="29"/>
  <c r="BD71" i="29"/>
  <c r="BB133" i="29"/>
  <c r="BB54" i="29"/>
  <c r="BB17" i="29"/>
  <c r="BD39" i="29"/>
  <c r="BB22" i="29"/>
  <c r="BD144" i="29"/>
  <c r="BD145" i="29"/>
  <c r="BB126" i="29"/>
  <c r="BD11" i="29"/>
  <c r="BB94" i="29"/>
  <c r="BB64" i="29"/>
  <c r="BD109" i="29"/>
  <c r="BB62" i="29"/>
  <c r="BD133" i="29"/>
  <c r="BB50" i="29"/>
  <c r="BC50" i="29"/>
  <c r="BD141" i="29"/>
  <c r="BB39" i="29"/>
  <c r="BB119" i="29"/>
  <c r="BD54" i="29"/>
  <c r="BD62" i="29"/>
  <c r="BB141" i="29"/>
  <c r="BD119" i="29"/>
  <c r="BD42" i="29"/>
  <c r="BD88" i="29"/>
  <c r="BD87" i="29"/>
  <c r="BB95" i="29"/>
  <c r="BD4" i="29"/>
  <c r="BD7" i="29"/>
  <c r="BD59" i="29"/>
  <c r="BD31" i="29"/>
  <c r="BD134" i="29"/>
  <c r="BB67" i="29"/>
  <c r="BD25" i="29"/>
  <c r="BB27" i="29"/>
  <c r="BB123" i="29"/>
  <c r="BC123" i="29"/>
  <c r="BD35" i="29"/>
  <c r="BB132" i="29"/>
  <c r="BB87" i="29"/>
  <c r="BB44" i="29"/>
  <c r="BB45" i="29"/>
  <c r="BB40" i="29"/>
  <c r="BD95" i="29"/>
  <c r="BB83" i="29"/>
  <c r="BD136" i="29"/>
  <c r="BD50" i="29"/>
  <c r="BB7" i="29"/>
  <c r="BD123" i="29"/>
  <c r="BB31" i="29"/>
  <c r="BB134" i="29"/>
  <c r="BD67" i="29"/>
  <c r="BD61" i="29"/>
  <c r="BB25" i="29"/>
  <c r="BD27" i="29"/>
  <c r="BB35" i="29"/>
  <c r="BD110" i="29"/>
  <c r="BB71" i="29"/>
  <c r="BD13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E37E27A-2A8F-43B6-9198-7119E68FD9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Fineness Ratio
= TBL / (Dmax)</t>
        </r>
      </text>
    </comment>
    <comment ref="D2" authorId="0" shapeId="0" xr:uid="{220F0A75-37FF-4B12-8CB7-CFBEE7026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Aspect Ratio = Height_max/Width_max</t>
        </r>
      </text>
    </comment>
    <comment ref="K2" authorId="0" shapeId="0" xr:uid="{41F81DDC-B71D-4983-B335-E25507B2F9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(h/3)*A</t>
        </r>
      </text>
    </comment>
    <comment ref="M2" authorId="0" shapeId="0" xr:uid="{D26E8711-4E3F-4215-8B72-8D3A8F28A4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
(h/3)*(A1+A2+sqrt(A1*A2))</t>
        </r>
      </text>
    </comment>
    <comment ref="Z2" authorId="0" shapeId="0" xr:uid="{EA96F2FF-CD2A-4601-B580-5DCB9A58E3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(h/3)*A</t>
        </r>
      </text>
    </comment>
    <comment ref="AB2" authorId="0" shapeId="0" xr:uid="{2C75A4AB-FAD7-4D5E-945A-03CB7DB1AC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(h/3)*(A1+A2+sqrt(A1*A2))</t>
        </r>
      </text>
    </comment>
    <comment ref="AD2" authorId="0" shapeId="0" xr:uid="{1C419A9B-3233-4C54-9B2E-A6C93D5AFA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(h/3)*(A2+A3+sqrt(A2*A3))</t>
        </r>
      </text>
    </comment>
    <comment ref="Q3" authorId="0" shapeId="0" xr:uid="{708F8B20-4DAE-4239-AD45-3DD07D2032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verified from raw equation!</t>
        </r>
      </text>
    </comment>
    <comment ref="AH3" authorId="0" shapeId="0" xr:uid="{167361AB-CCD1-462A-93DA-EDFC0459A6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verified from raw equation!</t>
        </r>
      </text>
    </comment>
    <comment ref="BC3" authorId="0" shapeId="0" xr:uid="{E6252C1E-83A9-4ED7-ABDF-918C6CEF75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verified from raw equation!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BA1DD614-92BA-4C4D-9F01-7474AD149A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Fineness Ratio
= TBL / (Dmax)</t>
        </r>
      </text>
    </comment>
    <comment ref="D2" authorId="0" shapeId="0" xr:uid="{E8E9EB44-D527-406A-8F26-E269A6BD575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Aspect Ratio = Height_max/Width_max</t>
        </r>
      </text>
    </comment>
    <comment ref="K2" authorId="0" shapeId="0" xr:uid="{8D959416-25D7-4E89-BFE6-B740920048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(h/3)*A</t>
        </r>
      </text>
    </comment>
    <comment ref="M2" authorId="0" shapeId="0" xr:uid="{7468B439-E38D-4DE4-A294-DA3B70BDC8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
(h/3)*(A1+A2+sqrt(A1*A2))</t>
        </r>
      </text>
    </comment>
    <comment ref="AA2" authorId="0" shapeId="0" xr:uid="{48666A22-287F-49C7-9AA8-ABD3F3C4EE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(h/3)*A</t>
        </r>
      </text>
    </comment>
    <comment ref="AC2" authorId="0" shapeId="0" xr:uid="{0DB4AFB9-700F-45F5-941A-138FCCA949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(h/3)*(A1+A2+sqrt(A1*A2))</t>
        </r>
      </text>
    </comment>
    <comment ref="AE2" authorId="0" shapeId="0" xr:uid="{94816FB9-6D58-4DC9-A5DB-C36510531B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 = (h/3)*(A2+A3+sqrt(A2*A3))</t>
        </r>
      </text>
    </comment>
    <comment ref="R3" authorId="0" shapeId="0" xr:uid="{9DEEDE93-8BC4-486B-AD19-A6FAA7A25B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verified from raw equation!</t>
        </r>
      </text>
    </comment>
    <comment ref="AJ3" authorId="0" shapeId="0" xr:uid="{4ACA6417-CD53-4971-A919-5F5CA649BC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verified from raw equation!</t>
        </r>
      </text>
    </comment>
    <comment ref="BF3" authorId="0" shapeId="0" xr:uid="{8EABA4F1-33F3-4433-914E-436B4D242D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verified from raw equation!</t>
        </r>
      </text>
    </comment>
  </commentList>
</comments>
</file>

<file path=xl/sharedStrings.xml><?xml version="1.0" encoding="utf-8"?>
<sst xmlns="http://schemas.openxmlformats.org/spreadsheetml/2006/main" count="189" uniqueCount="47">
  <si>
    <t>TBV</t>
  </si>
  <si>
    <t>BV (head-25%TBL)</t>
  </si>
  <si>
    <t>BV (25%-50%TBL)</t>
  </si>
  <si>
    <t>TCM mimic BV all in cm3</t>
  </si>
  <si>
    <t>BV (50%-75%TBL)</t>
  </si>
  <si>
    <t>BV (75%TBL-end)</t>
  </si>
  <si>
    <t>FR</t>
  </si>
  <si>
    <t>(4*π/3)*a*b*c</t>
  </si>
  <si>
    <t>ACTUAL BV all in cm3</t>
  </si>
  <si>
    <t>TBL/FR</t>
  </si>
  <si>
    <t>sum</t>
  </si>
  <si>
    <t>(π/3)*a*b*c*(5/8)</t>
  </si>
  <si>
    <t>(π/3)*a*b*c*(11/8)</t>
  </si>
  <si>
    <t>AR</t>
  </si>
  <si>
    <t>GAP%</t>
  </si>
  <si>
    <r>
      <t>TBL                      (</t>
    </r>
    <r>
      <rPr>
        <sz val="9"/>
        <color rgb="FFFF0000"/>
        <rFont val="Times New Roman"/>
        <family val="1"/>
      </rPr>
      <t>x = 2a</t>
    </r>
    <r>
      <rPr>
        <sz val="9"/>
        <color theme="1"/>
        <rFont val="Times New Roman"/>
        <family val="1"/>
      </rPr>
      <t>)</t>
    </r>
  </si>
  <si>
    <t>Height/AR</t>
  </si>
  <si>
    <r>
      <t>Height max    (</t>
    </r>
    <r>
      <rPr>
        <sz val="9"/>
        <color rgb="FFFF0000"/>
        <rFont val="Times New Roman"/>
        <family val="1"/>
      </rPr>
      <t>y = 2b</t>
    </r>
    <r>
      <rPr>
        <sz val="9"/>
        <color theme="1"/>
        <rFont val="Times New Roman"/>
        <family val="1"/>
      </rPr>
      <t>)</t>
    </r>
  </si>
  <si>
    <r>
      <t>Width max     (</t>
    </r>
    <r>
      <rPr>
        <sz val="9"/>
        <color rgb="FFFF0000"/>
        <rFont val="Times New Roman"/>
        <family val="1"/>
      </rPr>
      <t>z = 2c</t>
    </r>
    <r>
      <rPr>
        <sz val="9"/>
        <color theme="1"/>
        <rFont val="Times New Roman"/>
        <family val="1"/>
      </rPr>
      <t>)</t>
    </r>
  </si>
  <si>
    <t>Ellipsoid parameter all in cm</t>
  </si>
  <si>
    <t>Gap-Absolute</t>
  </si>
  <si>
    <t>Analysis</t>
  </si>
  <si>
    <t>BV (head-10%TBL)</t>
  </si>
  <si>
    <t>BV (90%TBL-end)</t>
  </si>
  <si>
    <t>2a</t>
  </si>
  <si>
    <t>(π/3)*a*b*c*(74/125)</t>
  </si>
  <si>
    <t>(π/3)*a*b*c*(124/125)</t>
  </si>
  <si>
    <t>(π/3)*a*b*c*(52/125)</t>
  </si>
  <si>
    <t>BV (head-20%TBL)</t>
  </si>
  <si>
    <t>BV (80%TBL-end)</t>
  </si>
  <si>
    <t>BV (20%-40%TBL)</t>
  </si>
  <si>
    <t>BV (40%-50%TBL)</t>
  </si>
  <si>
    <t>BV (50%-60%TBL)</t>
  </si>
  <si>
    <t>BV (60%-80%TBL)</t>
  </si>
  <si>
    <t>(π/3)*a*b*c*(49+10*sqrt(6))/125</t>
  </si>
  <si>
    <t>(π/3)*a*b*c*(80+16*sqrt(6))/125</t>
  </si>
  <si>
    <t>(π/3)*a*b*c*32/125</t>
  </si>
  <si>
    <t>V_tcm/V_real</t>
  </si>
  <si>
    <t>(π/3)*a*b*c*(7+2*sqrt(3))/8</t>
  </si>
  <si>
    <t>(π/3)*a*b*c*3/8</t>
  </si>
  <si>
    <t>BV (10%-20%TBL)</t>
  </si>
  <si>
    <t>BV (80%-90%TBL)</t>
  </si>
  <si>
    <t>(π/3)*a*b*c*9/125</t>
  </si>
  <si>
    <t>(π/3)*a*b*c*37/125</t>
  </si>
  <si>
    <t>(π/3)*a*b*c*(38/125)</t>
  </si>
  <si>
    <t>(π/3)*a*b*c*(14/125)</t>
  </si>
  <si>
    <t>One-tail T.Test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</si>
</sst>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rgb="FFFF0000"/>
      <name val="Times New Roman"/>
      <family val="1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7030A0"/>
      <name val="Times New Roman"/>
      <family val="1"/>
    </font>
    <font>
      <sz val="10"/>
      <color rgb="FF00B0F0"/>
      <name val="Times New Roman"/>
      <family val="1"/>
    </font>
    <font>
      <sz val="8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Dashed">
        <color auto="1"/>
      </bottom>
      <diagonal/>
    </border>
    <border>
      <left/>
      <right style="medium">
        <color auto="1"/>
      </right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auto="1"/>
      </right>
      <top style="mediumDash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Dashed">
        <color auto="1"/>
      </top>
      <bottom/>
      <diagonal/>
    </border>
    <border>
      <left style="medium">
        <color auto="1"/>
      </left>
      <right/>
      <top/>
      <bottom style="mediumDashed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/>
      <top/>
      <bottom style="mediumDashDotDot">
        <color auto="1"/>
      </bottom>
      <diagonal/>
    </border>
    <border>
      <left style="medium">
        <color auto="1"/>
      </left>
      <right/>
      <top/>
      <bottom style="mediumDashDotDot">
        <color auto="1"/>
      </bottom>
      <diagonal/>
    </border>
    <border>
      <left/>
      <right style="thick">
        <color auto="1"/>
      </right>
      <top/>
      <bottom style="mediumDashDotDot">
        <color auto="1"/>
      </bottom>
      <diagonal/>
    </border>
    <border>
      <left/>
      <right/>
      <top/>
      <bottom style="mediumDashDot">
        <color auto="1"/>
      </bottom>
      <diagonal/>
    </border>
    <border>
      <left style="medium">
        <color auto="1"/>
      </left>
      <right/>
      <top/>
      <bottom style="mediumDashDot">
        <color auto="1"/>
      </bottom>
      <diagonal/>
    </border>
    <border>
      <left/>
      <right style="thick">
        <color auto="1"/>
      </right>
      <top/>
      <bottom style="mediumDashDot">
        <color auto="1"/>
      </bottom>
      <diagonal/>
    </border>
    <border>
      <left style="mediumDashed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mediumDashed">
        <color auto="1"/>
      </left>
      <right/>
      <top/>
      <bottom style="mediumDashDotDot">
        <color auto="1"/>
      </bottom>
      <diagonal/>
    </border>
    <border>
      <left/>
      <right style="dashDot">
        <color auto="1"/>
      </right>
      <top/>
      <bottom style="mediumDashDotDot">
        <color auto="1"/>
      </bottom>
      <diagonal/>
    </border>
    <border>
      <left style="mediumDashed">
        <color auto="1"/>
      </left>
      <right/>
      <top/>
      <bottom style="mediumDashDot">
        <color auto="1"/>
      </bottom>
      <diagonal/>
    </border>
    <border>
      <left/>
      <right style="dashDot">
        <color auto="1"/>
      </right>
      <top/>
      <bottom style="mediumDashDot">
        <color auto="1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2" fontId="13" fillId="2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6" fillId="3" borderId="14" xfId="0" applyNumberFormat="1" applyFont="1" applyFill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6" fillId="3" borderId="17" xfId="0" applyNumberFormat="1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9" fontId="4" fillId="0" borderId="14" xfId="0" applyNumberFormat="1" applyFont="1" applyBorder="1" applyAlignment="1">
      <alignment horizontal="center" vertical="center"/>
    </xf>
    <xf numFmtId="9" fontId="4" fillId="0" borderId="17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9" fillId="0" borderId="21" xfId="0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5" fontId="6" fillId="0" borderId="24" xfId="0" applyNumberFormat="1" applyFont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75E1-C78F-4250-9191-BBC2BA1574BD}">
  <dimension ref="A1:BD147"/>
  <sheetViews>
    <sheetView topLeftCell="AK1" workbookViewId="0">
      <selection activeCell="AT15" sqref="AT15"/>
    </sheetView>
  </sheetViews>
  <sheetFormatPr defaultColWidth="9.140625" defaultRowHeight="15" x14ac:dyDescent="0.25"/>
  <cols>
    <col min="1" max="1" width="11" style="2" bestFit="1" customWidth="1"/>
    <col min="2" max="2" width="3.42578125" style="2" bestFit="1" customWidth="1"/>
    <col min="3" max="3" width="8.7109375" style="2" bestFit="1" customWidth="1"/>
    <col min="4" max="4" width="4" style="2" bestFit="1" customWidth="1"/>
    <col min="5" max="5" width="8.42578125" style="2" bestFit="1" customWidth="1"/>
    <col min="6" max="6" width="13.28515625" style="2" bestFit="1" customWidth="1"/>
    <col min="7" max="7" width="13.28515625" style="44" bestFit="1" customWidth="1"/>
    <col min="8" max="9" width="10.85546875" style="2" bestFit="1" customWidth="1"/>
    <col min="10" max="10" width="13.42578125" style="2" bestFit="1" customWidth="1"/>
    <col min="11" max="11" width="10.85546875" style="2" bestFit="1" customWidth="1"/>
    <col min="12" max="12" width="11.28515625" style="44" bestFit="1" customWidth="1"/>
    <col min="13" max="14" width="10.85546875" style="2" bestFit="1" customWidth="1"/>
    <col min="15" max="15" width="13.42578125" style="2" bestFit="1" customWidth="1"/>
    <col min="16" max="17" width="5.7109375" style="13" customWidth="1"/>
    <col min="18" max="18" width="7.7109375" style="1" customWidth="1"/>
    <col min="19" max="24" width="10.85546875" style="43" bestFit="1" customWidth="1"/>
    <col min="25" max="25" width="13.42578125" style="43" bestFit="1" customWidth="1"/>
    <col min="26" max="31" width="10.85546875" style="43" bestFit="1" customWidth="1"/>
    <col min="32" max="32" width="13.42578125" style="44" bestFit="1" customWidth="1"/>
    <col min="33" max="34" width="5.7109375" style="13" customWidth="1"/>
    <col min="35" max="35" width="7.7109375" style="1" customWidth="1"/>
    <col min="36" max="37" width="10.85546875" style="44" bestFit="1" customWidth="1"/>
    <col min="38" max="39" width="10.85546875" style="44" customWidth="1"/>
    <col min="40" max="43" width="10.85546875" style="44" bestFit="1" customWidth="1"/>
    <col min="44" max="44" width="13.42578125" style="44" bestFit="1" customWidth="1"/>
    <col min="45" max="46" width="10.85546875" style="44" bestFit="1" customWidth="1"/>
    <col min="47" max="48" width="10.85546875" style="44" customWidth="1"/>
    <col min="49" max="52" width="10.85546875" style="44" bestFit="1" customWidth="1"/>
    <col min="53" max="53" width="13.42578125" style="44" bestFit="1" customWidth="1"/>
    <col min="54" max="55" width="5.7109375" style="13" customWidth="1"/>
    <col min="56" max="56" width="7.7109375" style="1" customWidth="1"/>
    <col min="57" max="16384" width="9.140625" style="2"/>
  </cols>
  <sheetData>
    <row r="1" spans="1:56" ht="31.5" customHeight="1" x14ac:dyDescent="0.25">
      <c r="A1" s="97" t="s">
        <v>19</v>
      </c>
      <c r="B1" s="97"/>
      <c r="C1" s="97"/>
      <c r="D1" s="97"/>
      <c r="E1" s="97"/>
      <c r="F1" s="101" t="s">
        <v>8</v>
      </c>
      <c r="G1" s="94"/>
      <c r="H1" s="94"/>
      <c r="I1" s="94"/>
      <c r="J1" s="94"/>
      <c r="K1" s="94" t="s">
        <v>3</v>
      </c>
      <c r="L1" s="94"/>
      <c r="M1" s="94"/>
      <c r="N1" s="94"/>
      <c r="O1" s="94"/>
      <c r="P1" s="99" t="s">
        <v>21</v>
      </c>
      <c r="Q1" s="99"/>
      <c r="R1" s="100"/>
      <c r="S1" s="93" t="s">
        <v>8</v>
      </c>
      <c r="T1" s="94"/>
      <c r="U1" s="94"/>
      <c r="V1" s="94"/>
      <c r="W1" s="94"/>
      <c r="X1" s="94"/>
      <c r="Y1" s="94"/>
      <c r="Z1" s="94" t="s">
        <v>3</v>
      </c>
      <c r="AA1" s="94"/>
      <c r="AB1" s="94"/>
      <c r="AC1" s="94"/>
      <c r="AD1" s="94"/>
      <c r="AE1" s="94"/>
      <c r="AF1" s="94"/>
      <c r="AG1" s="99" t="s">
        <v>21</v>
      </c>
      <c r="AH1" s="99"/>
      <c r="AI1" s="100"/>
      <c r="AJ1" s="93" t="s">
        <v>8</v>
      </c>
      <c r="AK1" s="94"/>
      <c r="AL1" s="94"/>
      <c r="AM1" s="94"/>
      <c r="AN1" s="94"/>
      <c r="AO1" s="94"/>
      <c r="AP1" s="94"/>
      <c r="AQ1" s="94"/>
      <c r="AR1" s="94"/>
      <c r="AS1" s="94" t="s">
        <v>3</v>
      </c>
      <c r="AT1" s="94"/>
      <c r="AU1" s="94"/>
      <c r="AV1" s="94"/>
      <c r="AW1" s="94"/>
      <c r="AX1" s="94"/>
      <c r="AY1" s="94"/>
      <c r="AZ1" s="94"/>
      <c r="BA1" s="94"/>
      <c r="BB1" s="99" t="s">
        <v>21</v>
      </c>
      <c r="BC1" s="99"/>
      <c r="BD1" s="100"/>
    </row>
    <row r="2" spans="1:56" s="5" customFormat="1" ht="24" x14ac:dyDescent="0.25">
      <c r="A2" s="3" t="s">
        <v>15</v>
      </c>
      <c r="B2" s="92" t="s">
        <v>6</v>
      </c>
      <c r="C2" s="3" t="s">
        <v>17</v>
      </c>
      <c r="D2" s="98" t="s">
        <v>13</v>
      </c>
      <c r="E2" s="3" t="s">
        <v>18</v>
      </c>
      <c r="F2" s="10" t="s">
        <v>1</v>
      </c>
      <c r="G2" s="11" t="s">
        <v>5</v>
      </c>
      <c r="H2" s="11" t="s">
        <v>2</v>
      </c>
      <c r="I2" s="11" t="s">
        <v>4</v>
      </c>
      <c r="J2" s="11" t="s">
        <v>0</v>
      </c>
      <c r="K2" s="11" t="s">
        <v>1</v>
      </c>
      <c r="L2" s="11" t="s">
        <v>5</v>
      </c>
      <c r="M2" s="11" t="s">
        <v>2</v>
      </c>
      <c r="N2" s="11" t="s">
        <v>4</v>
      </c>
      <c r="O2" s="11" t="s">
        <v>0</v>
      </c>
      <c r="P2" s="56" t="s">
        <v>14</v>
      </c>
      <c r="Q2" s="56" t="s">
        <v>37</v>
      </c>
      <c r="R2" s="53" t="s">
        <v>20</v>
      </c>
      <c r="S2" s="88" t="s">
        <v>28</v>
      </c>
      <c r="T2" s="11" t="s">
        <v>29</v>
      </c>
      <c r="U2" s="11" t="s">
        <v>30</v>
      </c>
      <c r="V2" s="11" t="s">
        <v>33</v>
      </c>
      <c r="W2" s="11" t="s">
        <v>31</v>
      </c>
      <c r="X2" s="11" t="s">
        <v>32</v>
      </c>
      <c r="Y2" s="11" t="s">
        <v>0</v>
      </c>
      <c r="Z2" s="11" t="s">
        <v>28</v>
      </c>
      <c r="AA2" s="11" t="s">
        <v>29</v>
      </c>
      <c r="AB2" s="11" t="s">
        <v>30</v>
      </c>
      <c r="AC2" s="11" t="s">
        <v>33</v>
      </c>
      <c r="AD2" s="11" t="s">
        <v>31</v>
      </c>
      <c r="AE2" s="11" t="s">
        <v>32</v>
      </c>
      <c r="AF2" s="11" t="s">
        <v>0</v>
      </c>
      <c r="AG2" s="56" t="s">
        <v>14</v>
      </c>
      <c r="AH2" s="56" t="s">
        <v>37</v>
      </c>
      <c r="AI2" s="53" t="s">
        <v>20</v>
      </c>
      <c r="AJ2" s="88" t="s">
        <v>22</v>
      </c>
      <c r="AK2" s="11" t="s">
        <v>23</v>
      </c>
      <c r="AL2" s="11" t="s">
        <v>40</v>
      </c>
      <c r="AM2" s="11" t="s">
        <v>41</v>
      </c>
      <c r="AN2" s="11" t="s">
        <v>30</v>
      </c>
      <c r="AO2" s="11" t="s">
        <v>33</v>
      </c>
      <c r="AP2" s="11" t="s">
        <v>31</v>
      </c>
      <c r="AQ2" s="11" t="s">
        <v>32</v>
      </c>
      <c r="AR2" s="11" t="s">
        <v>0</v>
      </c>
      <c r="AS2" s="11" t="s">
        <v>22</v>
      </c>
      <c r="AT2" s="11" t="s">
        <v>23</v>
      </c>
      <c r="AU2" s="11" t="s">
        <v>40</v>
      </c>
      <c r="AV2" s="11" t="s">
        <v>41</v>
      </c>
      <c r="AW2" s="11" t="s">
        <v>30</v>
      </c>
      <c r="AX2" s="11" t="s">
        <v>33</v>
      </c>
      <c r="AY2" s="11" t="s">
        <v>31</v>
      </c>
      <c r="AZ2" s="11" t="s">
        <v>32</v>
      </c>
      <c r="BA2" s="11" t="s">
        <v>0</v>
      </c>
      <c r="BB2" s="56" t="s">
        <v>14</v>
      </c>
      <c r="BC2" s="56" t="s">
        <v>37</v>
      </c>
      <c r="BD2" s="53" t="s">
        <v>20</v>
      </c>
    </row>
    <row r="3" spans="1:56" s="1" customFormat="1" ht="11.25" x14ac:dyDescent="0.25">
      <c r="A3" s="1" t="s">
        <v>24</v>
      </c>
      <c r="B3" s="92"/>
      <c r="C3" s="1" t="s">
        <v>9</v>
      </c>
      <c r="D3" s="98"/>
      <c r="E3" s="1" t="s">
        <v>16</v>
      </c>
      <c r="F3" s="102" t="s">
        <v>11</v>
      </c>
      <c r="G3" s="95"/>
      <c r="H3" s="95" t="s">
        <v>12</v>
      </c>
      <c r="I3" s="95"/>
      <c r="J3" s="48" t="s">
        <v>7</v>
      </c>
      <c r="K3" s="95" t="s">
        <v>39</v>
      </c>
      <c r="L3" s="95"/>
      <c r="M3" s="95" t="s">
        <v>38</v>
      </c>
      <c r="N3" s="95"/>
      <c r="O3" s="48" t="s">
        <v>10</v>
      </c>
      <c r="P3" s="45"/>
      <c r="Q3" s="58">
        <f>(5+SQRT(3))/8</f>
        <v>0.84150635094610959</v>
      </c>
      <c r="R3" s="9"/>
      <c r="S3" s="96" t="s">
        <v>27</v>
      </c>
      <c r="T3" s="95"/>
      <c r="U3" s="95" t="s">
        <v>26</v>
      </c>
      <c r="V3" s="95"/>
      <c r="W3" s="95" t="s">
        <v>25</v>
      </c>
      <c r="X3" s="95"/>
      <c r="Y3" s="48" t="s">
        <v>7</v>
      </c>
      <c r="Z3" s="95" t="s">
        <v>36</v>
      </c>
      <c r="AA3" s="95"/>
      <c r="AB3" s="95" t="s">
        <v>35</v>
      </c>
      <c r="AC3" s="95"/>
      <c r="AD3" s="95" t="s">
        <v>34</v>
      </c>
      <c r="AE3" s="95"/>
      <c r="AF3" s="48" t="s">
        <v>10</v>
      </c>
      <c r="AG3" s="45"/>
      <c r="AH3" s="58">
        <f>(161+26*SQRT(6))/250</f>
        <v>0.89874693324945054</v>
      </c>
      <c r="AI3" s="9"/>
      <c r="AJ3" s="96" t="s">
        <v>45</v>
      </c>
      <c r="AK3" s="95"/>
      <c r="AL3" s="95" t="s">
        <v>44</v>
      </c>
      <c r="AM3" s="95"/>
      <c r="AN3" s="95" t="s">
        <v>26</v>
      </c>
      <c r="AO3" s="95"/>
      <c r="AP3" s="95" t="s">
        <v>25</v>
      </c>
      <c r="AQ3" s="95"/>
      <c r="AR3" s="48" t="s">
        <v>7</v>
      </c>
      <c r="AS3" s="95" t="s">
        <v>42</v>
      </c>
      <c r="AT3" s="95"/>
      <c r="AU3" s="95" t="s">
        <v>43</v>
      </c>
      <c r="AV3" s="95"/>
      <c r="AW3" s="95" t="s">
        <v>35</v>
      </c>
      <c r="AX3" s="95"/>
      <c r="AY3" s="95" t="s">
        <v>34</v>
      </c>
      <c r="AZ3" s="95"/>
      <c r="BA3" s="48" t="s">
        <v>10</v>
      </c>
      <c r="BB3" s="45"/>
      <c r="BC3" s="58">
        <f>(175+26*SQRT(6))/250</f>
        <v>0.95474693324945048</v>
      </c>
      <c r="BD3" s="9"/>
    </row>
    <row r="4" spans="1:56" ht="20.100000000000001" customHeight="1" x14ac:dyDescent="0.25">
      <c r="A4" s="4">
        <v>150</v>
      </c>
      <c r="B4" s="31">
        <v>4.5</v>
      </c>
      <c r="C4" s="6">
        <f>A4/B4</f>
        <v>33.333333333333336</v>
      </c>
      <c r="D4" s="35">
        <v>1.1325653683524699</v>
      </c>
      <c r="E4" s="6">
        <f>C4/D4</f>
        <v>29.431708106899791</v>
      </c>
      <c r="F4" s="7">
        <f t="shared" ref="F4:F35" si="0">(PI()/3)*(A4/2)*(C4/2)*(E4/2)*(5/8)</f>
        <v>12039.379944171294</v>
      </c>
      <c r="G4" s="8">
        <f>F4</f>
        <v>12039.379944171294</v>
      </c>
      <c r="H4" s="8">
        <f t="shared" ref="H4:H35" si="1">(PI()/3)*(A4/2)*(C4/2)*(E4/2)*(11/8)</f>
        <v>26486.635877176846</v>
      </c>
      <c r="I4" s="8">
        <f>H4</f>
        <v>26486.635877176846</v>
      </c>
      <c r="J4" s="49">
        <f t="shared" ref="J4:J35" si="2">(4*PI()/3)*(A4/2)*(C4/2)*(E4/2)</f>
        <v>77052.031642696282</v>
      </c>
      <c r="K4" s="7">
        <f>(PI()/3)*(A4/2)*(C4/2)*(E4/2)*3/8</f>
        <v>7223.627966502776</v>
      </c>
      <c r="L4" s="8">
        <f>K4</f>
        <v>7223.627966502776</v>
      </c>
      <c r="M4" s="8">
        <f>(PI()/3)*(A4/2)*(C4/2)*(E4/2)*(7+2*SQRT(3))/8</f>
        <v>25196.259023811985</v>
      </c>
      <c r="N4" s="8">
        <f>M4</f>
        <v>25196.259023811985</v>
      </c>
      <c r="O4" s="49">
        <f>SUM(K4:N4)</f>
        <v>64839.773980629529</v>
      </c>
      <c r="P4" s="55">
        <f>(J4-O4)/O4</f>
        <v>0.18834516088404454</v>
      </c>
      <c r="Q4" s="57">
        <f>O4/J4</f>
        <v>0.8415063509461097</v>
      </c>
      <c r="R4" s="54">
        <f>J4-O4</f>
        <v>12212.257662066753</v>
      </c>
      <c r="S4" s="8">
        <f t="shared" ref="S4:S35" si="3">(PI()/3)*(A4/2)*(C4/2)*(E4/2)*(52/125)</f>
        <v>8013.4112908404131</v>
      </c>
      <c r="T4" s="8">
        <f>S4</f>
        <v>8013.4112908404131</v>
      </c>
      <c r="U4" s="8">
        <f t="shared" ref="U4:U35" si="4">(PI()/3)*(A4/2)*(C4/2)*(E4/2)*(124/125)</f>
        <v>19108.903847388679</v>
      </c>
      <c r="V4" s="8">
        <f>U4</f>
        <v>19108.903847388679</v>
      </c>
      <c r="W4" s="8">
        <f t="shared" ref="W4:W35" si="5">(PI()/3)*(A4/2)*(C4/2)*(E4/2)*(74/125)</f>
        <v>11403.700683119048</v>
      </c>
      <c r="X4" s="8">
        <f>W4</f>
        <v>11403.700683119048</v>
      </c>
      <c r="Y4" s="12">
        <f t="shared" ref="Y4:Y35" si="6">(4*PI()/3)*(A4/2)*(C4/2)*(E4/2)</f>
        <v>77052.031642696282</v>
      </c>
      <c r="Z4" s="7">
        <f t="shared" ref="Z4:Z35" si="7">(PI()/3)*(A4/2)*(C4/2)*(E4/2)*32/125</f>
        <v>4931.3300251325618</v>
      </c>
      <c r="AA4" s="8">
        <f>Z4</f>
        <v>4931.3300251325618</v>
      </c>
      <c r="AB4" s="8">
        <f t="shared" ref="AB4:AB35" si="8">(PI()/3)*(A4/2)*(C4/2)*(E4/2)*(80+16*SQRT(6))/125</f>
        <v>18367.946220251866</v>
      </c>
      <c r="AC4" s="8">
        <f>AB4</f>
        <v>18367.946220251866</v>
      </c>
      <c r="AD4" s="8">
        <f t="shared" ref="AD4:AD35" si="9">(PI()/3)*(A4/2)*(C4/2)*(E4/2)*(49+10*SQRT(6))/125</f>
        <v>11325.862324372023</v>
      </c>
      <c r="AE4" s="8">
        <f>AD4</f>
        <v>11325.862324372023</v>
      </c>
      <c r="AF4" s="49">
        <f>SUM(Z4:AE4)</f>
        <v>69250.277139512895</v>
      </c>
      <c r="AG4" s="55">
        <f>(Y4-AF4)/AF4</f>
        <v>0.11266026397938925</v>
      </c>
      <c r="AH4" s="57">
        <f>AF4/Y4</f>
        <v>0.89874693324945043</v>
      </c>
      <c r="AI4" s="54">
        <f>Y4-AF4</f>
        <v>7801.754503183387</v>
      </c>
      <c r="AJ4" s="8">
        <f>(PI()/3)*(A4/2)*(C4/2)*(E4/2)*(14/125)</f>
        <v>2157.4568859954961</v>
      </c>
      <c r="AK4" s="8">
        <f>AJ4</f>
        <v>2157.4568859954961</v>
      </c>
      <c r="AL4" s="8">
        <f>(PI()/3)*(A4/2)*(C4/2)*(E4/2)*38/125</f>
        <v>5855.954404844917</v>
      </c>
      <c r="AM4" s="8">
        <f>AL4</f>
        <v>5855.954404844917</v>
      </c>
      <c r="AN4" s="8">
        <f>(PI()/3)*(A4/2)*(C4/2)*(E4/2)*(124/125)</f>
        <v>19108.903847388679</v>
      </c>
      <c r="AO4" s="8">
        <f>AN4</f>
        <v>19108.903847388679</v>
      </c>
      <c r="AP4" s="8">
        <f>(PI()/3)*(A4/2)*(C4/2)*(E4/2)*(74/125)</f>
        <v>11403.700683119048</v>
      </c>
      <c r="AQ4" s="8">
        <f>AP4</f>
        <v>11403.700683119048</v>
      </c>
      <c r="AR4" s="12">
        <f>(4*PI()/3)*(A4/2)*(C4/2)*(E4/2)</f>
        <v>77052.031642696282</v>
      </c>
      <c r="AS4" s="7">
        <f>(PI()/3)*(A4/2)*(C4/2)*(E4/2)*9/125</f>
        <v>1386.9365695685331</v>
      </c>
      <c r="AT4" s="8">
        <f>AS4</f>
        <v>1386.9365695685331</v>
      </c>
      <c r="AU4" s="8">
        <f>(PI()/3)*(A4/2)*(C4/2)*(E4/2)*37/125</f>
        <v>5701.8503415595251</v>
      </c>
      <c r="AV4" s="8">
        <f>AU4</f>
        <v>5701.8503415595251</v>
      </c>
      <c r="AW4" s="8">
        <f>(PI()/3)*(A4/2)*(C4/2)*(E4/2)*(80+16*SQRT(6))/125</f>
        <v>18367.946220251866</v>
      </c>
      <c r="AX4" s="8">
        <f>AW4</f>
        <v>18367.946220251866</v>
      </c>
      <c r="AY4" s="8">
        <f>(PI()/3)*(A4/2)*(C4/2)*(E4/2)*(49+10*SQRT(6))/125</f>
        <v>11325.862324372023</v>
      </c>
      <c r="AZ4" s="8">
        <f>AY4</f>
        <v>11325.862324372023</v>
      </c>
      <c r="BA4" s="49">
        <f>SUM(AS4:AZ4)</f>
        <v>73565.190911503887</v>
      </c>
      <c r="BB4" s="55">
        <f>(AR4-BA4)/BA4</f>
        <v>4.7397970262687564E-2</v>
      </c>
      <c r="BC4" s="57">
        <f>BA4/AR4</f>
        <v>0.95474693324945037</v>
      </c>
      <c r="BD4" s="54">
        <f>AR4-BA4</f>
        <v>3486.8407311923947</v>
      </c>
    </row>
    <row r="5" spans="1:56" ht="20.100000000000001" customHeight="1" x14ac:dyDescent="0.25">
      <c r="A5" s="4">
        <v>250</v>
      </c>
      <c r="B5" s="31">
        <v>4.5</v>
      </c>
      <c r="C5" s="6">
        <f>A5/B5</f>
        <v>55.555555555555557</v>
      </c>
      <c r="D5" s="35">
        <v>1.1325653683524677</v>
      </c>
      <c r="E5" s="6">
        <f>C5/D5</f>
        <v>49.052846844833077</v>
      </c>
      <c r="F5" s="7">
        <f t="shared" si="0"/>
        <v>55737.870111904253</v>
      </c>
      <c r="G5" s="8">
        <f t="shared" ref="G5:G68" si="10">F5</f>
        <v>55737.870111904253</v>
      </c>
      <c r="H5" s="8">
        <f t="shared" si="1"/>
        <v>122623.31424618934</v>
      </c>
      <c r="I5" s="8">
        <f>H5</f>
        <v>122623.31424618934</v>
      </c>
      <c r="J5" s="49">
        <f t="shared" si="2"/>
        <v>356722.36871618719</v>
      </c>
      <c r="K5" s="7">
        <f t="shared" ref="K5:K18" si="11">(PI()/3)*(A5/2)*(C5/2)*(E5/2)*3/8</f>
        <v>33442.722067142546</v>
      </c>
      <c r="L5" s="8">
        <f t="shared" ref="L5:L68" si="12">K5</f>
        <v>33442.722067142546</v>
      </c>
      <c r="M5" s="8">
        <f t="shared" ref="M5:M18" si="13">(PI()/3)*(A5/2)*(C5/2)*(E5/2)*(7+2*SQRT(3))/8</f>
        <v>116649.34733246312</v>
      </c>
      <c r="N5" s="8">
        <f t="shared" ref="N5:N68" si="14">M5</f>
        <v>116649.34733246312</v>
      </c>
      <c r="O5" s="49">
        <f t="shared" ref="O5:O18" si="15">SUM(K5:N5)</f>
        <v>300184.13879921136</v>
      </c>
      <c r="P5" s="55">
        <f t="shared" ref="P5:P18" si="16">(J5-O5)/O5</f>
        <v>0.18834516088404457</v>
      </c>
      <c r="Q5" s="57">
        <f t="shared" ref="Q5:Q18" si="17">O5/J5</f>
        <v>0.8415063509461097</v>
      </c>
      <c r="R5" s="54">
        <f t="shared" ref="R5:R18" si="18">J5-O5</f>
        <v>56538.229916975833</v>
      </c>
      <c r="S5" s="8">
        <f t="shared" si="3"/>
        <v>37099.126346483463</v>
      </c>
      <c r="T5" s="8">
        <f t="shared" ref="T5:T68" si="19">S5</f>
        <v>37099.126346483463</v>
      </c>
      <c r="U5" s="8">
        <f t="shared" si="4"/>
        <v>88467.147441614419</v>
      </c>
      <c r="V5" s="8">
        <f t="shared" ref="V5:V68" si="20">U5</f>
        <v>88467.147441614419</v>
      </c>
      <c r="W5" s="8">
        <f t="shared" si="5"/>
        <v>52794.9105699957</v>
      </c>
      <c r="X5" s="8">
        <f t="shared" ref="X5:X68" si="21">W5</f>
        <v>52794.9105699957</v>
      </c>
      <c r="Y5" s="12">
        <f t="shared" si="6"/>
        <v>356722.36871618719</v>
      </c>
      <c r="Z5" s="7">
        <f t="shared" si="7"/>
        <v>22830.23159783598</v>
      </c>
      <c r="AA5" s="8">
        <f t="shared" ref="AA5:AA68" si="22">Z5</f>
        <v>22830.23159783598</v>
      </c>
      <c r="AB5" s="8">
        <f t="shared" si="8"/>
        <v>85036.788056721765</v>
      </c>
      <c r="AC5" s="8">
        <f t="shared" ref="AC5:AC68" si="23">AB5</f>
        <v>85036.788056721765</v>
      </c>
      <c r="AD5" s="8">
        <f t="shared" si="9"/>
        <v>52434.547798018721</v>
      </c>
      <c r="AE5" s="8">
        <f t="shared" ref="AE5:AE68" si="24">AD5</f>
        <v>52434.547798018721</v>
      </c>
      <c r="AF5" s="49">
        <f t="shared" ref="AF5:AF68" si="25">SUM(Z5:AE5)</f>
        <v>320603.13490515295</v>
      </c>
      <c r="AG5" s="55">
        <f t="shared" ref="AG5:AG68" si="26">(Y5-AF5)/AF5</f>
        <v>0.11266026397938914</v>
      </c>
      <c r="AH5" s="57">
        <f t="shared" ref="AH5:AH68" si="27">AF5/Y5</f>
        <v>0.89874693324945043</v>
      </c>
      <c r="AI5" s="54">
        <f t="shared" ref="AI5:AI68" si="28">Y5-AF5</f>
        <v>36119.233811034239</v>
      </c>
      <c r="AJ5" s="8">
        <f t="shared" ref="AJ5:AJ68" si="29">(PI()/3)*(A5/2)*(C5/2)*(E5/2)*(14/125)</f>
        <v>9988.2263240532411</v>
      </c>
      <c r="AK5" s="8">
        <f t="shared" ref="AK5:AK68" si="30">AJ5</f>
        <v>9988.2263240532411</v>
      </c>
      <c r="AL5" s="8">
        <f t="shared" ref="AL5:AL68" si="31">(PI()/3)*(A5/2)*(C5/2)*(E5/2)*38/125</f>
        <v>27110.900022430225</v>
      </c>
      <c r="AM5" s="8">
        <f t="shared" ref="AM5:AM68" si="32">AL5</f>
        <v>27110.900022430225</v>
      </c>
      <c r="AN5" s="8">
        <f t="shared" ref="AN5:AN68" si="33">(PI()/3)*(A5/2)*(C5/2)*(E5/2)*(124/125)</f>
        <v>88467.147441614419</v>
      </c>
      <c r="AO5" s="8">
        <f t="shared" ref="AO5:AO68" si="34">AN5</f>
        <v>88467.147441614419</v>
      </c>
      <c r="AP5" s="8">
        <f t="shared" ref="AP5:AP68" si="35">(PI()/3)*(A5/2)*(C5/2)*(E5/2)*(74/125)</f>
        <v>52794.9105699957</v>
      </c>
      <c r="AQ5" s="8">
        <f t="shared" ref="AQ5:AQ68" si="36">AP5</f>
        <v>52794.9105699957</v>
      </c>
      <c r="AR5" s="12">
        <f t="shared" ref="AR5:AR68" si="37">(4*PI()/3)*(A5/2)*(C5/2)*(E5/2)</f>
        <v>356722.36871618719</v>
      </c>
      <c r="AS5" s="7">
        <f t="shared" ref="AS5:AS68" si="38">(PI()/3)*(A5/2)*(C5/2)*(E5/2)*9/125</f>
        <v>6421.0026368913695</v>
      </c>
      <c r="AT5" s="8">
        <f t="shared" ref="AT5:AT68" si="39">AS5</f>
        <v>6421.0026368913695</v>
      </c>
      <c r="AU5" s="8">
        <f t="shared" ref="AU5:AU68" si="40">(PI()/3)*(A5/2)*(C5/2)*(E5/2)*37/125</f>
        <v>26397.45528499785</v>
      </c>
      <c r="AV5" s="8">
        <f t="shared" ref="AV5:AV68" si="41">AU5</f>
        <v>26397.45528499785</v>
      </c>
      <c r="AW5" s="8">
        <f t="shared" ref="AW5:AW68" si="42">(PI()/3)*(A5/2)*(C5/2)*(E5/2)*(80+16*SQRT(6))/125</f>
        <v>85036.788056721765</v>
      </c>
      <c r="AX5" s="8">
        <f t="shared" ref="AX5:AX68" si="43">AW5</f>
        <v>85036.788056721765</v>
      </c>
      <c r="AY5" s="8">
        <f t="shared" ref="AY5:AY68" si="44">(PI()/3)*(A5/2)*(C5/2)*(E5/2)*(49+10*SQRT(6))/125</f>
        <v>52434.547798018721</v>
      </c>
      <c r="AZ5" s="8">
        <f t="shared" ref="AZ5:AZ68" si="45">AY5</f>
        <v>52434.547798018721</v>
      </c>
      <c r="BA5" s="49">
        <f t="shared" ref="BA5:BA68" si="46">SUM(AS5:AZ5)</f>
        <v>340579.58755325939</v>
      </c>
      <c r="BB5" s="55">
        <f t="shared" ref="BB5:BB68" si="47">(AR5-BA5)/BA5</f>
        <v>4.7397970262687612E-2</v>
      </c>
      <c r="BC5" s="57">
        <f t="shared" ref="BC5:BC68" si="48">BA5/AR5</f>
        <v>0.95474693324945037</v>
      </c>
      <c r="BD5" s="54">
        <f t="shared" ref="BD5:BD68" si="49">AR5-BA5</f>
        <v>16142.7811629278</v>
      </c>
    </row>
    <row r="6" spans="1:56" ht="20.100000000000001" customHeight="1" x14ac:dyDescent="0.25">
      <c r="A6" s="4">
        <v>350</v>
      </c>
      <c r="B6" s="31">
        <v>4.5</v>
      </c>
      <c r="C6" s="6">
        <f>A6/B6</f>
        <v>77.777777777777771</v>
      </c>
      <c r="D6" s="35">
        <v>1.1325653683524677</v>
      </c>
      <c r="E6" s="6">
        <f>C6/D6</f>
        <v>68.673985582766306</v>
      </c>
      <c r="F6" s="7">
        <f t="shared" si="0"/>
        <v>152944.71558706521</v>
      </c>
      <c r="G6" s="8">
        <f t="shared" si="10"/>
        <v>152944.71558706521</v>
      </c>
      <c r="H6" s="8">
        <f t="shared" si="1"/>
        <v>336478.3742915435</v>
      </c>
      <c r="I6" s="8">
        <f>H6</f>
        <v>336478.3742915435</v>
      </c>
      <c r="J6" s="49">
        <f t="shared" si="2"/>
        <v>978846.17975721741</v>
      </c>
      <c r="K6" s="7">
        <f t="shared" si="11"/>
        <v>91766.829352239132</v>
      </c>
      <c r="L6" s="8">
        <f t="shared" si="12"/>
        <v>91766.829352239132</v>
      </c>
      <c r="M6" s="8">
        <f t="shared" si="13"/>
        <v>320085.80908027868</v>
      </c>
      <c r="N6" s="8">
        <f t="shared" si="14"/>
        <v>320085.80908027868</v>
      </c>
      <c r="O6" s="49">
        <f t="shared" si="15"/>
        <v>823705.27686503553</v>
      </c>
      <c r="P6" s="55">
        <f t="shared" si="16"/>
        <v>0.18834516088404493</v>
      </c>
      <c r="Q6" s="57">
        <f t="shared" si="17"/>
        <v>0.84150635094610948</v>
      </c>
      <c r="R6" s="54">
        <f t="shared" si="18"/>
        <v>155140.90289218188</v>
      </c>
      <c r="S6" s="8">
        <f t="shared" si="3"/>
        <v>101800.00269475061</v>
      </c>
      <c r="T6" s="8">
        <f t="shared" si="19"/>
        <v>101800.00269475061</v>
      </c>
      <c r="U6" s="8">
        <f t="shared" si="4"/>
        <v>242753.85257978991</v>
      </c>
      <c r="V6" s="8">
        <f t="shared" si="20"/>
        <v>242753.85257978991</v>
      </c>
      <c r="W6" s="8">
        <f t="shared" si="5"/>
        <v>144869.23460406816</v>
      </c>
      <c r="X6" s="8">
        <f t="shared" si="21"/>
        <v>144869.23460406816</v>
      </c>
      <c r="Y6" s="12">
        <f t="shared" si="6"/>
        <v>978846.17975721741</v>
      </c>
      <c r="Z6" s="7">
        <f t="shared" si="7"/>
        <v>62646.155504461916</v>
      </c>
      <c r="AA6" s="8">
        <f t="shared" si="22"/>
        <v>62646.155504461916</v>
      </c>
      <c r="AB6" s="8">
        <f t="shared" si="8"/>
        <v>233340.94642764446</v>
      </c>
      <c r="AC6" s="8">
        <f t="shared" si="23"/>
        <v>233340.94642764446</v>
      </c>
      <c r="AD6" s="8">
        <f t="shared" si="9"/>
        <v>143880.39915776337</v>
      </c>
      <c r="AE6" s="8">
        <f t="shared" si="24"/>
        <v>143880.39915776337</v>
      </c>
      <c r="AF6" s="49">
        <f t="shared" si="25"/>
        <v>879735.00217973941</v>
      </c>
      <c r="AG6" s="55">
        <f t="shared" si="26"/>
        <v>0.11266026397938922</v>
      </c>
      <c r="AH6" s="57">
        <f t="shared" si="27"/>
        <v>0.89874693324945043</v>
      </c>
      <c r="AI6" s="54">
        <f t="shared" si="28"/>
        <v>99111.177577477996</v>
      </c>
      <c r="AJ6" s="8">
        <f t="shared" si="29"/>
        <v>27407.693033202089</v>
      </c>
      <c r="AK6" s="8">
        <f t="shared" si="30"/>
        <v>27407.693033202089</v>
      </c>
      <c r="AL6" s="8">
        <f t="shared" si="31"/>
        <v>74392.309661548526</v>
      </c>
      <c r="AM6" s="8">
        <f t="shared" si="32"/>
        <v>74392.309661548526</v>
      </c>
      <c r="AN6" s="8">
        <f t="shared" si="33"/>
        <v>242753.85257978991</v>
      </c>
      <c r="AO6" s="8">
        <f t="shared" si="34"/>
        <v>242753.85257978991</v>
      </c>
      <c r="AP6" s="8">
        <f t="shared" si="35"/>
        <v>144869.23460406816</v>
      </c>
      <c r="AQ6" s="8">
        <f t="shared" si="36"/>
        <v>144869.23460406816</v>
      </c>
      <c r="AR6" s="12">
        <f t="shared" si="37"/>
        <v>978846.17975721741</v>
      </c>
      <c r="AS6" s="7">
        <f t="shared" si="38"/>
        <v>17619.231235629912</v>
      </c>
      <c r="AT6" s="8">
        <f t="shared" si="39"/>
        <v>17619.231235629912</v>
      </c>
      <c r="AU6" s="8">
        <f t="shared" si="40"/>
        <v>72434.617302034094</v>
      </c>
      <c r="AV6" s="8">
        <f t="shared" si="41"/>
        <v>72434.617302034094</v>
      </c>
      <c r="AW6" s="8">
        <f t="shared" si="42"/>
        <v>233340.94642764446</v>
      </c>
      <c r="AX6" s="8">
        <f t="shared" si="43"/>
        <v>233340.94642764446</v>
      </c>
      <c r="AY6" s="8">
        <f t="shared" si="44"/>
        <v>143880.39915776337</v>
      </c>
      <c r="AZ6" s="8">
        <f t="shared" si="45"/>
        <v>143880.39915776337</v>
      </c>
      <c r="BA6" s="49">
        <f t="shared" si="46"/>
        <v>934550.3882461437</v>
      </c>
      <c r="BB6" s="55">
        <f t="shared" si="47"/>
        <v>4.7397970262687425E-2</v>
      </c>
      <c r="BC6" s="57">
        <f t="shared" si="48"/>
        <v>0.95474693324945048</v>
      </c>
      <c r="BD6" s="54">
        <f t="shared" si="49"/>
        <v>44295.791511073709</v>
      </c>
    </row>
    <row r="7" spans="1:56" ht="20.100000000000001" customHeight="1" x14ac:dyDescent="0.25">
      <c r="A7" s="4">
        <v>450</v>
      </c>
      <c r="B7" s="31">
        <v>4.5</v>
      </c>
      <c r="C7" s="6">
        <f>A7/B7</f>
        <v>100</v>
      </c>
      <c r="D7" s="35">
        <v>1.1325653683524677</v>
      </c>
      <c r="E7" s="6">
        <f>C7/D7</f>
        <v>88.295124320699543</v>
      </c>
      <c r="F7" s="7">
        <f t="shared" si="0"/>
        <v>325063.25849262555</v>
      </c>
      <c r="G7" s="8">
        <f t="shared" si="10"/>
        <v>325063.25849262555</v>
      </c>
      <c r="H7" s="8">
        <f t="shared" si="1"/>
        <v>715139.16868377628</v>
      </c>
      <c r="I7" s="8">
        <f>H7</f>
        <v>715139.16868377628</v>
      </c>
      <c r="J7" s="49">
        <f t="shared" si="2"/>
        <v>2080404.8543528037</v>
      </c>
      <c r="K7" s="7">
        <f t="shared" si="11"/>
        <v>195037.95509557534</v>
      </c>
      <c r="L7" s="8">
        <f t="shared" si="12"/>
        <v>195037.95509557534</v>
      </c>
      <c r="M7" s="8">
        <f t="shared" si="13"/>
        <v>680298.99364292482</v>
      </c>
      <c r="N7" s="8">
        <f t="shared" si="14"/>
        <v>680298.99364292482</v>
      </c>
      <c r="O7" s="49">
        <f t="shared" si="15"/>
        <v>1750673.8974770003</v>
      </c>
      <c r="P7" s="55">
        <f t="shared" si="16"/>
        <v>0.18834516088404482</v>
      </c>
      <c r="Q7" s="57">
        <f t="shared" si="17"/>
        <v>0.84150635094610948</v>
      </c>
      <c r="R7" s="54">
        <f t="shared" si="18"/>
        <v>329730.95687580341</v>
      </c>
      <c r="S7" s="8">
        <f t="shared" si="3"/>
        <v>216362.10485269158</v>
      </c>
      <c r="T7" s="8">
        <f t="shared" si="19"/>
        <v>216362.10485269158</v>
      </c>
      <c r="U7" s="8">
        <f t="shared" si="4"/>
        <v>515940.40387949528</v>
      </c>
      <c r="V7" s="8">
        <f t="shared" si="20"/>
        <v>515940.40387949528</v>
      </c>
      <c r="W7" s="8">
        <f t="shared" si="5"/>
        <v>307899.91844421491</v>
      </c>
      <c r="X7" s="8">
        <f t="shared" si="21"/>
        <v>307899.91844421491</v>
      </c>
      <c r="Y7" s="12">
        <f t="shared" si="6"/>
        <v>2080404.8543528037</v>
      </c>
      <c r="Z7" s="7">
        <f t="shared" si="7"/>
        <v>133145.91067857944</v>
      </c>
      <c r="AA7" s="8">
        <f t="shared" si="22"/>
        <v>133145.91067857944</v>
      </c>
      <c r="AB7" s="8">
        <f t="shared" si="8"/>
        <v>495934.54794680135</v>
      </c>
      <c r="AC7" s="8">
        <f t="shared" si="23"/>
        <v>495934.54794680135</v>
      </c>
      <c r="AD7" s="8">
        <f t="shared" si="9"/>
        <v>305798.28275804518</v>
      </c>
      <c r="AE7" s="8">
        <f t="shared" si="24"/>
        <v>305798.28275804518</v>
      </c>
      <c r="AF7" s="49">
        <f t="shared" si="25"/>
        <v>1869757.482766852</v>
      </c>
      <c r="AG7" s="55">
        <f t="shared" si="26"/>
        <v>0.11266026397938912</v>
      </c>
      <c r="AH7" s="57">
        <f t="shared" si="27"/>
        <v>0.89874693324945054</v>
      </c>
      <c r="AI7" s="54">
        <f t="shared" si="28"/>
        <v>210647.37158595165</v>
      </c>
      <c r="AJ7" s="8">
        <f t="shared" si="29"/>
        <v>58251.335921878504</v>
      </c>
      <c r="AK7" s="8">
        <f t="shared" si="30"/>
        <v>58251.335921878504</v>
      </c>
      <c r="AL7" s="8">
        <f t="shared" si="31"/>
        <v>158110.76893081306</v>
      </c>
      <c r="AM7" s="8">
        <f t="shared" si="32"/>
        <v>158110.76893081306</v>
      </c>
      <c r="AN7" s="8">
        <f t="shared" si="33"/>
        <v>515940.40387949528</v>
      </c>
      <c r="AO7" s="8">
        <f t="shared" si="34"/>
        <v>515940.40387949528</v>
      </c>
      <c r="AP7" s="8">
        <f t="shared" si="35"/>
        <v>307899.91844421491</v>
      </c>
      <c r="AQ7" s="8">
        <f t="shared" si="36"/>
        <v>307899.91844421491</v>
      </c>
      <c r="AR7" s="12">
        <f t="shared" si="37"/>
        <v>2080404.8543528037</v>
      </c>
      <c r="AS7" s="7">
        <f t="shared" si="38"/>
        <v>37447.287378350469</v>
      </c>
      <c r="AT7" s="8">
        <f t="shared" si="39"/>
        <v>37447.287378350469</v>
      </c>
      <c r="AU7" s="8">
        <f t="shared" si="40"/>
        <v>153949.95922210746</v>
      </c>
      <c r="AV7" s="8">
        <f t="shared" si="41"/>
        <v>153949.95922210746</v>
      </c>
      <c r="AW7" s="8">
        <f t="shared" si="42"/>
        <v>495934.54794680135</v>
      </c>
      <c r="AX7" s="8">
        <f t="shared" si="43"/>
        <v>495934.54794680135</v>
      </c>
      <c r="AY7" s="8">
        <f t="shared" si="44"/>
        <v>305798.28275804518</v>
      </c>
      <c r="AZ7" s="8">
        <f t="shared" si="45"/>
        <v>305798.28275804518</v>
      </c>
      <c r="BA7" s="49">
        <f t="shared" si="46"/>
        <v>1986260.1546106092</v>
      </c>
      <c r="BB7" s="55">
        <f t="shared" si="47"/>
        <v>4.7397970262687383E-2</v>
      </c>
      <c r="BC7" s="57">
        <f t="shared" si="48"/>
        <v>0.95474693324945059</v>
      </c>
      <c r="BD7" s="54">
        <f t="shared" si="49"/>
        <v>94144.699742194498</v>
      </c>
    </row>
    <row r="8" spans="1:56" ht="20.100000000000001" customHeight="1" x14ac:dyDescent="0.25">
      <c r="A8" s="4">
        <v>550</v>
      </c>
      <c r="B8" s="31">
        <v>4.5</v>
      </c>
      <c r="C8" s="6">
        <f>A8/B8</f>
        <v>122.22222222222223</v>
      </c>
      <c r="D8" s="35">
        <v>1.1325653683524677</v>
      </c>
      <c r="E8" s="6">
        <f>C8/D8</f>
        <v>107.91626305863278</v>
      </c>
      <c r="F8" s="7">
        <f t="shared" si="0"/>
        <v>593496.84095155634</v>
      </c>
      <c r="G8" s="8">
        <f t="shared" si="10"/>
        <v>593496.84095155634</v>
      </c>
      <c r="H8" s="8">
        <f t="shared" si="1"/>
        <v>1305693.050093424</v>
      </c>
      <c r="I8" s="8">
        <f>H8</f>
        <v>1305693.050093424</v>
      </c>
      <c r="J8" s="49">
        <f t="shared" si="2"/>
        <v>3798379.7820899608</v>
      </c>
      <c r="K8" s="7">
        <f t="shared" si="11"/>
        <v>356098.10457093385</v>
      </c>
      <c r="L8" s="8">
        <f t="shared" si="12"/>
        <v>356098.10457093385</v>
      </c>
      <c r="M8" s="8">
        <f t="shared" si="13"/>
        <v>1242082.250396067</v>
      </c>
      <c r="N8" s="8">
        <f t="shared" si="14"/>
        <v>1242082.250396067</v>
      </c>
      <c r="O8" s="49">
        <f t="shared" si="15"/>
        <v>3196360.7099340018</v>
      </c>
      <c r="P8" s="55">
        <f t="shared" si="16"/>
        <v>0.18834516088404471</v>
      </c>
      <c r="Q8" s="57">
        <f t="shared" si="17"/>
        <v>0.84150635094610959</v>
      </c>
      <c r="R8" s="54">
        <f t="shared" si="18"/>
        <v>602019.07215595897</v>
      </c>
      <c r="S8" s="8">
        <f t="shared" si="3"/>
        <v>395031.49733735592</v>
      </c>
      <c r="T8" s="8">
        <f t="shared" si="19"/>
        <v>395031.49733735592</v>
      </c>
      <c r="U8" s="8">
        <f t="shared" si="4"/>
        <v>941998.18595831026</v>
      </c>
      <c r="V8" s="8">
        <f t="shared" si="20"/>
        <v>941998.18595831026</v>
      </c>
      <c r="W8" s="8">
        <f t="shared" si="5"/>
        <v>562160.20774931414</v>
      </c>
      <c r="X8" s="8">
        <f t="shared" si="21"/>
        <v>562160.20774931414</v>
      </c>
      <c r="Y8" s="12">
        <f t="shared" si="6"/>
        <v>3798379.7820899608</v>
      </c>
      <c r="Z8" s="7">
        <f t="shared" si="7"/>
        <v>243096.30605375749</v>
      </c>
      <c r="AA8" s="8">
        <f t="shared" si="22"/>
        <v>243096.30605375749</v>
      </c>
      <c r="AB8" s="8">
        <f t="shared" si="8"/>
        <v>905471.71922797326</v>
      </c>
      <c r="AC8" s="8">
        <f t="shared" si="23"/>
        <v>905471.71922797326</v>
      </c>
      <c r="AD8" s="8">
        <f t="shared" si="9"/>
        <v>558323.06495330331</v>
      </c>
      <c r="AE8" s="8">
        <f t="shared" si="24"/>
        <v>558323.06495330331</v>
      </c>
      <c r="AF8" s="49">
        <f t="shared" si="25"/>
        <v>3413782.1804700685</v>
      </c>
      <c r="AG8" s="55">
        <f t="shared" si="26"/>
        <v>0.11266026397938905</v>
      </c>
      <c r="AH8" s="57">
        <f t="shared" si="27"/>
        <v>0.89874693324945054</v>
      </c>
      <c r="AI8" s="54">
        <f t="shared" si="28"/>
        <v>384597.60161989229</v>
      </c>
      <c r="AJ8" s="8">
        <f t="shared" si="29"/>
        <v>106354.63389851891</v>
      </c>
      <c r="AK8" s="8">
        <f t="shared" si="30"/>
        <v>106354.63389851891</v>
      </c>
      <c r="AL8" s="8">
        <f t="shared" si="31"/>
        <v>288676.863438837</v>
      </c>
      <c r="AM8" s="8">
        <f t="shared" si="32"/>
        <v>288676.863438837</v>
      </c>
      <c r="AN8" s="8">
        <f t="shared" si="33"/>
        <v>941998.18595831026</v>
      </c>
      <c r="AO8" s="8">
        <f t="shared" si="34"/>
        <v>941998.18595831026</v>
      </c>
      <c r="AP8" s="8">
        <f t="shared" si="35"/>
        <v>562160.20774931414</v>
      </c>
      <c r="AQ8" s="8">
        <f t="shared" si="36"/>
        <v>562160.20774931414</v>
      </c>
      <c r="AR8" s="12">
        <f t="shared" si="37"/>
        <v>3798379.7820899608</v>
      </c>
      <c r="AS8" s="7">
        <f t="shared" si="38"/>
        <v>68370.8360776193</v>
      </c>
      <c r="AT8" s="8">
        <f t="shared" si="39"/>
        <v>68370.8360776193</v>
      </c>
      <c r="AU8" s="8">
        <f t="shared" si="40"/>
        <v>281080.10387465707</v>
      </c>
      <c r="AV8" s="8">
        <f t="shared" si="41"/>
        <v>281080.10387465707</v>
      </c>
      <c r="AW8" s="8">
        <f t="shared" si="42"/>
        <v>905471.71922797326</v>
      </c>
      <c r="AX8" s="8">
        <f t="shared" si="43"/>
        <v>905471.71922797326</v>
      </c>
      <c r="AY8" s="8">
        <f t="shared" si="44"/>
        <v>558323.06495330331</v>
      </c>
      <c r="AZ8" s="8">
        <f t="shared" si="45"/>
        <v>558323.06495330331</v>
      </c>
      <c r="BA8" s="49">
        <f t="shared" si="46"/>
        <v>3626491.448267106</v>
      </c>
      <c r="BB8" s="55">
        <f t="shared" si="47"/>
        <v>4.7397970262687494E-2</v>
      </c>
      <c r="BC8" s="57">
        <f t="shared" si="48"/>
        <v>0.95474693324945048</v>
      </c>
      <c r="BD8" s="54">
        <f t="shared" si="49"/>
        <v>171888.33382285479</v>
      </c>
    </row>
    <row r="9" spans="1:56" ht="20.100000000000001" customHeight="1" x14ac:dyDescent="0.25">
      <c r="A9" s="4">
        <v>650</v>
      </c>
      <c r="B9" s="31">
        <v>4.5</v>
      </c>
      <c r="C9" s="6">
        <f t="shared" ref="C9:C12" si="50">A9/B9</f>
        <v>144.44444444444446</v>
      </c>
      <c r="D9" s="35">
        <v>1.1325653683524677</v>
      </c>
      <c r="E9" s="6">
        <f t="shared" ref="E9:E12" si="51">C9/D9</f>
        <v>127.53740179656602</v>
      </c>
      <c r="F9" s="7">
        <f t="shared" si="0"/>
        <v>979648.80508682912</v>
      </c>
      <c r="G9" s="8">
        <f t="shared" si="10"/>
        <v>979648.80508682912</v>
      </c>
      <c r="H9" s="8">
        <f t="shared" si="1"/>
        <v>2155227.3711910238</v>
      </c>
      <c r="I9" s="8">
        <f t="shared" ref="I9:I12" si="52">H9</f>
        <v>2155227.3711910238</v>
      </c>
      <c r="J9" s="49">
        <f t="shared" si="2"/>
        <v>6269752.3525557062</v>
      </c>
      <c r="K9" s="7">
        <f t="shared" si="11"/>
        <v>587789.28305209742</v>
      </c>
      <c r="L9" s="8">
        <f t="shared" si="12"/>
        <v>587789.28305209742</v>
      </c>
      <c r="M9" s="8">
        <f t="shared" si="13"/>
        <v>2050228.9287153718</v>
      </c>
      <c r="N9" s="8">
        <f t="shared" si="14"/>
        <v>2050228.9287153718</v>
      </c>
      <c r="O9" s="49">
        <f t="shared" si="15"/>
        <v>5276036.4235349381</v>
      </c>
      <c r="P9" s="55">
        <f t="shared" si="16"/>
        <v>0.18834516088404477</v>
      </c>
      <c r="Q9" s="57">
        <f t="shared" si="17"/>
        <v>0.84150635094610959</v>
      </c>
      <c r="R9" s="54">
        <f t="shared" si="18"/>
        <v>993715.92902076803</v>
      </c>
      <c r="S9" s="8">
        <f t="shared" si="3"/>
        <v>652054.24466579338</v>
      </c>
      <c r="T9" s="8">
        <f t="shared" si="19"/>
        <v>652054.24466579338</v>
      </c>
      <c r="U9" s="8">
        <f t="shared" si="4"/>
        <v>1554898.583433815</v>
      </c>
      <c r="V9" s="8">
        <f t="shared" si="20"/>
        <v>1554898.583433815</v>
      </c>
      <c r="W9" s="8">
        <f t="shared" si="5"/>
        <v>927923.34817824443</v>
      </c>
      <c r="X9" s="8">
        <f t="shared" si="21"/>
        <v>927923.34817824443</v>
      </c>
      <c r="Y9" s="12">
        <f t="shared" si="6"/>
        <v>6269752.3525557062</v>
      </c>
      <c r="Z9" s="7">
        <f t="shared" si="7"/>
        <v>401264.1505635652</v>
      </c>
      <c r="AA9" s="8">
        <f t="shared" si="22"/>
        <v>401264.1505635652</v>
      </c>
      <c r="AB9" s="8">
        <f t="shared" si="8"/>
        <v>1494606.5868849419</v>
      </c>
      <c r="AC9" s="8">
        <f t="shared" si="23"/>
        <v>1494606.5868849419</v>
      </c>
      <c r="AD9" s="8">
        <f t="shared" si="9"/>
        <v>921589.61209797719</v>
      </c>
      <c r="AE9" s="8">
        <f t="shared" si="24"/>
        <v>921589.61209797719</v>
      </c>
      <c r="AF9" s="49">
        <f t="shared" si="25"/>
        <v>5634920.6990929674</v>
      </c>
      <c r="AG9" s="55">
        <f t="shared" si="26"/>
        <v>0.11266026397938932</v>
      </c>
      <c r="AH9" s="57">
        <f t="shared" si="27"/>
        <v>0.89874693324945032</v>
      </c>
      <c r="AI9" s="54">
        <f t="shared" si="28"/>
        <v>634831.65346273873</v>
      </c>
      <c r="AJ9" s="8">
        <f t="shared" si="29"/>
        <v>175553.06587155978</v>
      </c>
      <c r="AK9" s="8">
        <f t="shared" si="30"/>
        <v>175553.06587155978</v>
      </c>
      <c r="AL9" s="8">
        <f t="shared" si="31"/>
        <v>476501.17879423365</v>
      </c>
      <c r="AM9" s="8">
        <f t="shared" si="32"/>
        <v>476501.17879423365</v>
      </c>
      <c r="AN9" s="8">
        <f t="shared" si="33"/>
        <v>1554898.583433815</v>
      </c>
      <c r="AO9" s="8">
        <f t="shared" si="34"/>
        <v>1554898.583433815</v>
      </c>
      <c r="AP9" s="8">
        <f t="shared" si="35"/>
        <v>927923.34817824443</v>
      </c>
      <c r="AQ9" s="8">
        <f t="shared" si="36"/>
        <v>927923.34817824443</v>
      </c>
      <c r="AR9" s="12">
        <f t="shared" si="37"/>
        <v>6269752.3525557062</v>
      </c>
      <c r="AS9" s="7">
        <f t="shared" si="38"/>
        <v>112855.54234600271</v>
      </c>
      <c r="AT9" s="8">
        <f t="shared" si="39"/>
        <v>112855.54234600271</v>
      </c>
      <c r="AU9" s="8">
        <f t="shared" si="40"/>
        <v>463961.67408912221</v>
      </c>
      <c r="AV9" s="8">
        <f t="shared" si="41"/>
        <v>463961.67408912221</v>
      </c>
      <c r="AW9" s="8">
        <f t="shared" si="42"/>
        <v>1494606.5868849419</v>
      </c>
      <c r="AX9" s="8">
        <f t="shared" si="43"/>
        <v>1494606.5868849419</v>
      </c>
      <c r="AY9" s="8">
        <f t="shared" si="44"/>
        <v>921589.61209797719</v>
      </c>
      <c r="AZ9" s="8">
        <f t="shared" si="45"/>
        <v>921589.61209797719</v>
      </c>
      <c r="BA9" s="49">
        <f t="shared" si="46"/>
        <v>5986026.8308360875</v>
      </c>
      <c r="BB9" s="55">
        <f t="shared" si="47"/>
        <v>4.7397970262687557E-2</v>
      </c>
      <c r="BC9" s="57">
        <f t="shared" si="48"/>
        <v>0.95474693324945037</v>
      </c>
      <c r="BD9" s="54">
        <f t="shared" si="49"/>
        <v>283725.5217196187</v>
      </c>
    </row>
    <row r="10" spans="1:56" ht="20.100000000000001" customHeight="1" x14ac:dyDescent="0.25">
      <c r="A10" s="4">
        <v>750</v>
      </c>
      <c r="B10" s="31">
        <v>4.5</v>
      </c>
      <c r="C10" s="6">
        <f t="shared" si="50"/>
        <v>166.66666666666666</v>
      </c>
      <c r="D10" s="35">
        <v>1.1325653683524677</v>
      </c>
      <c r="E10" s="6">
        <f t="shared" si="51"/>
        <v>147.15854053449922</v>
      </c>
      <c r="F10" s="7">
        <f t="shared" si="0"/>
        <v>1504922.4930214146</v>
      </c>
      <c r="G10" s="8">
        <f t="shared" si="10"/>
        <v>1504922.4930214146</v>
      </c>
      <c r="H10" s="8">
        <f t="shared" si="1"/>
        <v>3310829.484647112</v>
      </c>
      <c r="I10" s="8">
        <f t="shared" si="52"/>
        <v>3310829.484647112</v>
      </c>
      <c r="J10" s="49">
        <f t="shared" si="2"/>
        <v>9631503.9553370532</v>
      </c>
      <c r="K10" s="7">
        <f t="shared" si="11"/>
        <v>902953.49581284868</v>
      </c>
      <c r="L10" s="8">
        <f t="shared" si="12"/>
        <v>902953.49581284868</v>
      </c>
      <c r="M10" s="8">
        <f t="shared" si="13"/>
        <v>3149532.3779765037</v>
      </c>
      <c r="N10" s="8">
        <f t="shared" si="14"/>
        <v>3149532.3779765037</v>
      </c>
      <c r="O10" s="49">
        <f t="shared" si="15"/>
        <v>8104971.7475787047</v>
      </c>
      <c r="P10" s="55">
        <f t="shared" si="16"/>
        <v>0.18834516088404474</v>
      </c>
      <c r="Q10" s="57">
        <f t="shared" si="17"/>
        <v>0.84150635094610959</v>
      </c>
      <c r="R10" s="54">
        <f t="shared" si="18"/>
        <v>1526532.2077583484</v>
      </c>
      <c r="S10" s="8">
        <f t="shared" si="3"/>
        <v>1001676.4113550535</v>
      </c>
      <c r="T10" s="8">
        <f t="shared" si="19"/>
        <v>1001676.4113550535</v>
      </c>
      <c r="U10" s="8">
        <f t="shared" si="4"/>
        <v>2388612.9809235893</v>
      </c>
      <c r="V10" s="8">
        <f t="shared" si="20"/>
        <v>2388612.9809235893</v>
      </c>
      <c r="W10" s="8">
        <f t="shared" si="5"/>
        <v>1425462.5853898837</v>
      </c>
      <c r="X10" s="8">
        <f t="shared" si="21"/>
        <v>1425462.5853898837</v>
      </c>
      <c r="Y10" s="12">
        <f t="shared" si="6"/>
        <v>9631503.9553370532</v>
      </c>
      <c r="Z10" s="7">
        <f t="shared" si="7"/>
        <v>616416.25314157142</v>
      </c>
      <c r="AA10" s="8">
        <f t="shared" si="22"/>
        <v>616416.25314157142</v>
      </c>
      <c r="AB10" s="8">
        <f t="shared" si="8"/>
        <v>2295993.2775314874</v>
      </c>
      <c r="AC10" s="8">
        <f t="shared" si="23"/>
        <v>2295993.2775314874</v>
      </c>
      <c r="AD10" s="8">
        <f t="shared" si="9"/>
        <v>1415732.7905465055</v>
      </c>
      <c r="AE10" s="8">
        <f t="shared" si="24"/>
        <v>1415732.7905465055</v>
      </c>
      <c r="AF10" s="49">
        <f t="shared" si="25"/>
        <v>8656284.6424391288</v>
      </c>
      <c r="AG10" s="55">
        <f t="shared" si="26"/>
        <v>0.11266026397938914</v>
      </c>
      <c r="AH10" s="57">
        <f t="shared" si="27"/>
        <v>0.89874693324945043</v>
      </c>
      <c r="AI10" s="54">
        <f t="shared" si="28"/>
        <v>975219.31289792433</v>
      </c>
      <c r="AJ10" s="8">
        <f t="shared" si="29"/>
        <v>269682.11074943747</v>
      </c>
      <c r="AK10" s="8">
        <f t="shared" si="30"/>
        <v>269682.11074943747</v>
      </c>
      <c r="AL10" s="8">
        <f t="shared" si="31"/>
        <v>731994.30060561607</v>
      </c>
      <c r="AM10" s="8">
        <f t="shared" si="32"/>
        <v>731994.30060561607</v>
      </c>
      <c r="AN10" s="8">
        <f t="shared" si="33"/>
        <v>2388612.9809235893</v>
      </c>
      <c r="AO10" s="8">
        <f t="shared" si="34"/>
        <v>2388612.9809235893</v>
      </c>
      <c r="AP10" s="8">
        <f t="shared" si="35"/>
        <v>1425462.5853898837</v>
      </c>
      <c r="AQ10" s="8">
        <f t="shared" si="36"/>
        <v>1425462.5853898837</v>
      </c>
      <c r="AR10" s="12">
        <f t="shared" si="37"/>
        <v>9631503.9553370532</v>
      </c>
      <c r="AS10" s="7">
        <f t="shared" si="38"/>
        <v>173367.07119606694</v>
      </c>
      <c r="AT10" s="8">
        <f t="shared" si="39"/>
        <v>173367.07119606694</v>
      </c>
      <c r="AU10" s="8">
        <f t="shared" si="40"/>
        <v>712731.29269494186</v>
      </c>
      <c r="AV10" s="8">
        <f t="shared" si="41"/>
        <v>712731.29269494186</v>
      </c>
      <c r="AW10" s="8">
        <f t="shared" si="42"/>
        <v>2295993.2775314874</v>
      </c>
      <c r="AX10" s="8">
        <f t="shared" si="43"/>
        <v>2295993.2775314874</v>
      </c>
      <c r="AY10" s="8">
        <f t="shared" si="44"/>
        <v>1415732.7905465055</v>
      </c>
      <c r="AZ10" s="8">
        <f t="shared" si="45"/>
        <v>1415732.7905465055</v>
      </c>
      <c r="BA10" s="49">
        <f t="shared" si="46"/>
        <v>9195648.8639380038</v>
      </c>
      <c r="BB10" s="55">
        <f t="shared" si="47"/>
        <v>4.739797026268748E-2</v>
      </c>
      <c r="BC10" s="57">
        <f t="shared" si="48"/>
        <v>0.95474693324945048</v>
      </c>
      <c r="BD10" s="54">
        <f t="shared" si="49"/>
        <v>435855.09139904939</v>
      </c>
    </row>
    <row r="11" spans="1:56" ht="20.100000000000001" customHeight="1" x14ac:dyDescent="0.25">
      <c r="A11" s="4">
        <v>850</v>
      </c>
      <c r="B11" s="31">
        <v>4.5</v>
      </c>
      <c r="C11" s="6">
        <f t="shared" si="50"/>
        <v>188.88888888888889</v>
      </c>
      <c r="D11" s="35">
        <v>1.1325653683524677</v>
      </c>
      <c r="E11" s="6">
        <f t="shared" si="51"/>
        <v>166.77967927243245</v>
      </c>
      <c r="F11" s="7">
        <f t="shared" si="0"/>
        <v>2190721.246878284</v>
      </c>
      <c r="G11" s="8">
        <f t="shared" si="10"/>
        <v>2190721.246878284</v>
      </c>
      <c r="H11" s="8">
        <f t="shared" si="1"/>
        <v>4819586.7431322252</v>
      </c>
      <c r="I11" s="8">
        <f t="shared" si="52"/>
        <v>4819586.7431322252</v>
      </c>
      <c r="J11" s="49">
        <f t="shared" si="2"/>
        <v>14020615.980021019</v>
      </c>
      <c r="K11" s="7">
        <f t="shared" si="11"/>
        <v>1314432.7481269706</v>
      </c>
      <c r="L11" s="8">
        <f t="shared" si="12"/>
        <v>1314432.7481269706</v>
      </c>
      <c r="M11" s="8">
        <f t="shared" si="13"/>
        <v>4584785.9475551294</v>
      </c>
      <c r="N11" s="8">
        <f t="shared" si="14"/>
        <v>4584785.9475551294</v>
      </c>
      <c r="O11" s="49">
        <f t="shared" si="15"/>
        <v>11798437.3913642</v>
      </c>
      <c r="P11" s="55">
        <f t="shared" si="16"/>
        <v>0.18834516088404465</v>
      </c>
      <c r="Q11" s="57">
        <f t="shared" si="17"/>
        <v>0.84150635094610959</v>
      </c>
      <c r="R11" s="54">
        <f t="shared" si="18"/>
        <v>2222178.5886568185</v>
      </c>
      <c r="S11" s="8">
        <f t="shared" si="3"/>
        <v>1458144.0619221858</v>
      </c>
      <c r="T11" s="8">
        <f t="shared" si="19"/>
        <v>1458144.0619221858</v>
      </c>
      <c r="U11" s="8">
        <f t="shared" si="4"/>
        <v>3477112.7630452127</v>
      </c>
      <c r="V11" s="8">
        <f t="shared" si="20"/>
        <v>3477112.7630452127</v>
      </c>
      <c r="W11" s="8">
        <f t="shared" si="5"/>
        <v>2075051.1650431107</v>
      </c>
      <c r="X11" s="8">
        <f t="shared" si="21"/>
        <v>2075051.1650431107</v>
      </c>
      <c r="Y11" s="12">
        <f t="shared" si="6"/>
        <v>14020615.980021019</v>
      </c>
      <c r="Z11" s="7">
        <f t="shared" si="7"/>
        <v>897319.42272134521</v>
      </c>
      <c r="AA11" s="8">
        <f t="shared" si="22"/>
        <v>897319.42272134521</v>
      </c>
      <c r="AB11" s="8">
        <f t="shared" si="8"/>
        <v>3342285.9177813916</v>
      </c>
      <c r="AC11" s="8">
        <f t="shared" si="23"/>
        <v>3342285.9177813916</v>
      </c>
      <c r="AD11" s="8">
        <f t="shared" si="9"/>
        <v>2060887.4666533277</v>
      </c>
      <c r="AE11" s="8">
        <f t="shared" si="24"/>
        <v>2060887.4666533277</v>
      </c>
      <c r="AF11" s="49">
        <f t="shared" si="25"/>
        <v>12600985.614312131</v>
      </c>
      <c r="AG11" s="55">
        <f t="shared" si="26"/>
        <v>0.11266026397938897</v>
      </c>
      <c r="AH11" s="57">
        <f t="shared" si="27"/>
        <v>0.89874693324945065</v>
      </c>
      <c r="AI11" s="54">
        <f t="shared" si="28"/>
        <v>1419630.3657088876</v>
      </c>
      <c r="AJ11" s="8">
        <f t="shared" si="29"/>
        <v>392577.24744058854</v>
      </c>
      <c r="AK11" s="8">
        <f t="shared" si="30"/>
        <v>392577.24744058854</v>
      </c>
      <c r="AL11" s="8">
        <f t="shared" si="31"/>
        <v>1065566.8144815974</v>
      </c>
      <c r="AM11" s="8">
        <f t="shared" si="32"/>
        <v>1065566.8144815974</v>
      </c>
      <c r="AN11" s="8">
        <f t="shared" si="33"/>
        <v>3477112.7630452127</v>
      </c>
      <c r="AO11" s="8">
        <f t="shared" si="34"/>
        <v>3477112.7630452127</v>
      </c>
      <c r="AP11" s="8">
        <f t="shared" si="35"/>
        <v>2075051.1650431107</v>
      </c>
      <c r="AQ11" s="8">
        <f t="shared" si="36"/>
        <v>2075051.1650431107</v>
      </c>
      <c r="AR11" s="12">
        <f t="shared" si="37"/>
        <v>14020615.980021019</v>
      </c>
      <c r="AS11" s="7">
        <f t="shared" si="38"/>
        <v>252371.08764037833</v>
      </c>
      <c r="AT11" s="8">
        <f t="shared" si="39"/>
        <v>252371.08764037833</v>
      </c>
      <c r="AU11" s="8">
        <f t="shared" si="40"/>
        <v>1037525.5825215555</v>
      </c>
      <c r="AV11" s="8">
        <f t="shared" si="41"/>
        <v>1037525.5825215555</v>
      </c>
      <c r="AW11" s="8">
        <f t="shared" si="42"/>
        <v>3342285.9177813916</v>
      </c>
      <c r="AX11" s="8">
        <f t="shared" si="43"/>
        <v>3342285.9177813916</v>
      </c>
      <c r="AY11" s="8">
        <f t="shared" si="44"/>
        <v>2060887.4666533277</v>
      </c>
      <c r="AZ11" s="8">
        <f t="shared" si="45"/>
        <v>2060887.4666533277</v>
      </c>
      <c r="BA11" s="49">
        <f t="shared" si="46"/>
        <v>13386140.109193308</v>
      </c>
      <c r="BB11" s="55">
        <f t="shared" si="47"/>
        <v>4.7397970262687307E-2</v>
      </c>
      <c r="BC11" s="57">
        <f t="shared" si="48"/>
        <v>0.95474693324945059</v>
      </c>
      <c r="BD11" s="54">
        <f t="shared" si="49"/>
        <v>634475.87082771026</v>
      </c>
    </row>
    <row r="12" spans="1:56" ht="20.100000000000001" customHeight="1" thickBot="1" x14ac:dyDescent="0.3">
      <c r="A12" s="4">
        <v>1000</v>
      </c>
      <c r="B12" s="31">
        <v>4.5</v>
      </c>
      <c r="C12" s="6">
        <f t="shared" si="50"/>
        <v>222.22222222222223</v>
      </c>
      <c r="D12" s="35">
        <v>1.1325653683524677</v>
      </c>
      <c r="E12" s="6">
        <f t="shared" si="51"/>
        <v>196.21138737933231</v>
      </c>
      <c r="F12" s="7">
        <f t="shared" si="0"/>
        <v>3567223.6871618722</v>
      </c>
      <c r="G12" s="8">
        <f t="shared" si="10"/>
        <v>3567223.6871618722</v>
      </c>
      <c r="H12" s="8">
        <f t="shared" si="1"/>
        <v>7847892.111756118</v>
      </c>
      <c r="I12" s="8">
        <f t="shared" si="52"/>
        <v>7847892.111756118</v>
      </c>
      <c r="J12" s="49">
        <f t="shared" si="2"/>
        <v>22830231.59783598</v>
      </c>
      <c r="K12" s="7">
        <f t="shared" si="11"/>
        <v>2140334.2122971229</v>
      </c>
      <c r="L12" s="8">
        <f t="shared" si="12"/>
        <v>2140334.2122971229</v>
      </c>
      <c r="M12" s="8">
        <f t="shared" si="13"/>
        <v>7465558.2292776396</v>
      </c>
      <c r="N12" s="8">
        <f t="shared" si="14"/>
        <v>7465558.2292776396</v>
      </c>
      <c r="O12" s="49">
        <f t="shared" si="15"/>
        <v>19211784.883149527</v>
      </c>
      <c r="P12" s="55">
        <f t="shared" si="16"/>
        <v>0.18834516088404457</v>
      </c>
      <c r="Q12" s="57">
        <f t="shared" si="17"/>
        <v>0.8415063509461097</v>
      </c>
      <c r="R12" s="54">
        <f t="shared" si="18"/>
        <v>3618446.7146864533</v>
      </c>
      <c r="S12" s="8">
        <f t="shared" si="3"/>
        <v>2374344.0861749416</v>
      </c>
      <c r="T12" s="8">
        <f t="shared" si="19"/>
        <v>2374344.0861749416</v>
      </c>
      <c r="U12" s="8">
        <f t="shared" si="4"/>
        <v>5661897.4362633228</v>
      </c>
      <c r="V12" s="8">
        <f t="shared" si="20"/>
        <v>5661897.4362633228</v>
      </c>
      <c r="W12" s="8">
        <f t="shared" si="5"/>
        <v>3378874.2764797248</v>
      </c>
      <c r="X12" s="8">
        <f t="shared" si="21"/>
        <v>3378874.2764797248</v>
      </c>
      <c r="Y12" s="12">
        <f t="shared" si="6"/>
        <v>22830231.59783598</v>
      </c>
      <c r="Z12" s="7">
        <f t="shared" si="7"/>
        <v>1461134.8222615027</v>
      </c>
      <c r="AA12" s="8">
        <f t="shared" si="22"/>
        <v>1461134.8222615027</v>
      </c>
      <c r="AB12" s="8">
        <f t="shared" si="8"/>
        <v>5442354.435630193</v>
      </c>
      <c r="AC12" s="8">
        <f t="shared" si="23"/>
        <v>5442354.435630193</v>
      </c>
      <c r="AD12" s="8">
        <f t="shared" si="9"/>
        <v>3355811.0590731981</v>
      </c>
      <c r="AE12" s="8">
        <f t="shared" si="24"/>
        <v>3355811.0590731981</v>
      </c>
      <c r="AF12" s="49">
        <f t="shared" si="25"/>
        <v>20518600.633929789</v>
      </c>
      <c r="AG12" s="55">
        <f t="shared" si="26"/>
        <v>0.11266026397938914</v>
      </c>
      <c r="AH12" s="57">
        <f t="shared" si="27"/>
        <v>0.89874693324945043</v>
      </c>
      <c r="AI12" s="54">
        <f t="shared" si="28"/>
        <v>2311630.9639061913</v>
      </c>
      <c r="AJ12" s="8">
        <f t="shared" si="29"/>
        <v>639246.48473940743</v>
      </c>
      <c r="AK12" s="8">
        <f t="shared" si="30"/>
        <v>639246.48473940743</v>
      </c>
      <c r="AL12" s="8">
        <f t="shared" si="31"/>
        <v>1735097.6014355344</v>
      </c>
      <c r="AM12" s="8">
        <f t="shared" si="32"/>
        <v>1735097.6014355344</v>
      </c>
      <c r="AN12" s="8">
        <f t="shared" si="33"/>
        <v>5661897.4362633228</v>
      </c>
      <c r="AO12" s="8">
        <f t="shared" si="34"/>
        <v>5661897.4362633228</v>
      </c>
      <c r="AP12" s="8">
        <f t="shared" si="35"/>
        <v>3378874.2764797248</v>
      </c>
      <c r="AQ12" s="8">
        <f t="shared" si="36"/>
        <v>3378874.2764797248</v>
      </c>
      <c r="AR12" s="12">
        <f t="shared" si="37"/>
        <v>22830231.59783598</v>
      </c>
      <c r="AS12" s="7">
        <f t="shared" si="38"/>
        <v>410944.16876104765</v>
      </c>
      <c r="AT12" s="8">
        <f t="shared" si="39"/>
        <v>410944.16876104765</v>
      </c>
      <c r="AU12" s="8">
        <f t="shared" si="40"/>
        <v>1689437.1382398624</v>
      </c>
      <c r="AV12" s="8">
        <f t="shared" si="41"/>
        <v>1689437.1382398624</v>
      </c>
      <c r="AW12" s="8">
        <f t="shared" si="42"/>
        <v>5442354.435630193</v>
      </c>
      <c r="AX12" s="8">
        <f t="shared" si="43"/>
        <v>5442354.435630193</v>
      </c>
      <c r="AY12" s="8">
        <f t="shared" si="44"/>
        <v>3355811.0590731981</v>
      </c>
      <c r="AZ12" s="8">
        <f t="shared" si="45"/>
        <v>3355811.0590731981</v>
      </c>
      <c r="BA12" s="49">
        <f t="shared" si="46"/>
        <v>21797093.603408601</v>
      </c>
      <c r="BB12" s="55">
        <f t="shared" si="47"/>
        <v>4.7397970262687612E-2</v>
      </c>
      <c r="BC12" s="57">
        <f t="shared" si="48"/>
        <v>0.95474693324945037</v>
      </c>
      <c r="BD12" s="54">
        <f t="shared" si="49"/>
        <v>1033137.9944273792</v>
      </c>
    </row>
    <row r="13" spans="1:56" ht="20.100000000000001" customHeight="1" x14ac:dyDescent="0.25">
      <c r="A13" s="14">
        <v>150</v>
      </c>
      <c r="B13" s="32">
        <v>4.5</v>
      </c>
      <c r="C13" s="15">
        <f>A13/B13</f>
        <v>33.333333333333336</v>
      </c>
      <c r="D13" s="36">
        <v>1.06211531461082</v>
      </c>
      <c r="E13" s="15">
        <f>C13/D13</f>
        <v>31.383911779435483</v>
      </c>
      <c r="F13" s="16">
        <f t="shared" si="0"/>
        <v>12837.951391560506</v>
      </c>
      <c r="G13" s="17">
        <f t="shared" si="10"/>
        <v>12837.951391560506</v>
      </c>
      <c r="H13" s="17">
        <f t="shared" si="1"/>
        <v>28243.49306143311</v>
      </c>
      <c r="I13" s="17">
        <f>H13</f>
        <v>28243.49306143311</v>
      </c>
      <c r="J13" s="50">
        <f t="shared" si="2"/>
        <v>82162.888905987231</v>
      </c>
      <c r="K13" s="16">
        <f t="shared" si="11"/>
        <v>7702.7708349363029</v>
      </c>
      <c r="L13" s="17">
        <f t="shared" si="12"/>
        <v>7702.7708349363029</v>
      </c>
      <c r="M13" s="17">
        <f t="shared" si="13"/>
        <v>26867.525578297649</v>
      </c>
      <c r="N13" s="17">
        <f t="shared" si="14"/>
        <v>26867.525578297649</v>
      </c>
      <c r="O13" s="50">
        <f t="shared" si="15"/>
        <v>69140.59282646791</v>
      </c>
      <c r="P13" s="55">
        <f t="shared" si="16"/>
        <v>0.18834516088404465</v>
      </c>
      <c r="Q13" s="57">
        <f t="shared" si="17"/>
        <v>0.84150635094610959</v>
      </c>
      <c r="R13" s="54">
        <f t="shared" si="18"/>
        <v>13022.296079519321</v>
      </c>
      <c r="S13" s="17">
        <f t="shared" si="3"/>
        <v>8544.9404462226721</v>
      </c>
      <c r="T13" s="17">
        <f t="shared" si="19"/>
        <v>8544.9404462226721</v>
      </c>
      <c r="U13" s="17">
        <f t="shared" si="4"/>
        <v>20376.396448684834</v>
      </c>
      <c r="V13" s="17">
        <f t="shared" si="20"/>
        <v>20376.396448684834</v>
      </c>
      <c r="W13" s="17">
        <f t="shared" si="5"/>
        <v>12160.107558086109</v>
      </c>
      <c r="X13" s="17">
        <f t="shared" si="21"/>
        <v>12160.107558086109</v>
      </c>
      <c r="Y13" s="18">
        <f t="shared" si="6"/>
        <v>82162.888905987231</v>
      </c>
      <c r="Z13" s="16">
        <f t="shared" si="7"/>
        <v>5258.4248899831828</v>
      </c>
      <c r="AA13" s="17">
        <f t="shared" si="22"/>
        <v>5258.4248899831828</v>
      </c>
      <c r="AB13" s="17">
        <f t="shared" si="8"/>
        <v>19586.291140562738</v>
      </c>
      <c r="AC13" s="17">
        <f t="shared" si="23"/>
        <v>19586.291140562738</v>
      </c>
      <c r="AD13" s="17">
        <f t="shared" si="9"/>
        <v>12077.106185039738</v>
      </c>
      <c r="AE13" s="17">
        <f t="shared" si="24"/>
        <v>12077.106185039738</v>
      </c>
      <c r="AF13" s="50">
        <f t="shared" si="25"/>
        <v>73843.644431171328</v>
      </c>
      <c r="AG13" s="55">
        <f t="shared" si="26"/>
        <v>0.11266026397938904</v>
      </c>
      <c r="AH13" s="57">
        <f t="shared" si="27"/>
        <v>0.89874693324945054</v>
      </c>
      <c r="AI13" s="54">
        <f t="shared" si="28"/>
        <v>8319.2444748159032</v>
      </c>
      <c r="AJ13" s="17">
        <f t="shared" si="29"/>
        <v>2300.5608893676426</v>
      </c>
      <c r="AK13" s="17">
        <f t="shared" si="30"/>
        <v>2300.5608893676426</v>
      </c>
      <c r="AL13" s="17">
        <f t="shared" si="31"/>
        <v>6244.3795568550295</v>
      </c>
      <c r="AM13" s="17">
        <f t="shared" si="32"/>
        <v>6244.3795568550295</v>
      </c>
      <c r="AN13" s="17">
        <f t="shared" si="33"/>
        <v>20376.396448684834</v>
      </c>
      <c r="AO13" s="17">
        <f t="shared" si="34"/>
        <v>20376.396448684834</v>
      </c>
      <c r="AP13" s="17">
        <f t="shared" si="35"/>
        <v>12160.107558086109</v>
      </c>
      <c r="AQ13" s="17">
        <f t="shared" si="36"/>
        <v>12160.107558086109</v>
      </c>
      <c r="AR13" s="18">
        <f t="shared" si="37"/>
        <v>82162.888905987231</v>
      </c>
      <c r="AS13" s="16">
        <f t="shared" si="38"/>
        <v>1478.9320003077703</v>
      </c>
      <c r="AT13" s="17">
        <f t="shared" si="39"/>
        <v>1478.9320003077703</v>
      </c>
      <c r="AU13" s="17">
        <f t="shared" si="40"/>
        <v>6080.0537790430553</v>
      </c>
      <c r="AV13" s="17">
        <f t="shared" si="41"/>
        <v>6080.0537790430553</v>
      </c>
      <c r="AW13" s="17">
        <f t="shared" si="42"/>
        <v>19586.291140562738</v>
      </c>
      <c r="AX13" s="17">
        <f t="shared" si="43"/>
        <v>19586.291140562738</v>
      </c>
      <c r="AY13" s="17">
        <f t="shared" si="44"/>
        <v>12077.106185039738</v>
      </c>
      <c r="AZ13" s="17">
        <f t="shared" si="45"/>
        <v>12077.106185039738</v>
      </c>
      <c r="BA13" s="50">
        <f t="shared" si="46"/>
        <v>78444.766209906607</v>
      </c>
      <c r="BB13" s="55">
        <f t="shared" si="47"/>
        <v>4.739797026268746E-2</v>
      </c>
      <c r="BC13" s="57">
        <f t="shared" si="48"/>
        <v>0.95474693324945048</v>
      </c>
      <c r="BD13" s="54">
        <f t="shared" si="49"/>
        <v>3718.1226960806234</v>
      </c>
    </row>
    <row r="14" spans="1:56" ht="20.100000000000001" customHeight="1" x14ac:dyDescent="0.25">
      <c r="A14" s="19">
        <v>250</v>
      </c>
      <c r="B14" s="33">
        <v>4.5</v>
      </c>
      <c r="C14" s="20">
        <f>A14/B14</f>
        <v>55.555555555555557</v>
      </c>
      <c r="D14" s="35">
        <v>1.0621153146108249</v>
      </c>
      <c r="E14" s="20">
        <f>C14/D14</f>
        <v>52.306519632392224</v>
      </c>
      <c r="F14" s="7">
        <f t="shared" si="0"/>
        <v>59434.960146113182</v>
      </c>
      <c r="G14" s="8">
        <f t="shared" si="10"/>
        <v>59434.960146113182</v>
      </c>
      <c r="H14" s="8">
        <f t="shared" si="1"/>
        <v>130756.912321449</v>
      </c>
      <c r="I14" s="8">
        <f>H14</f>
        <v>130756.912321449</v>
      </c>
      <c r="J14" s="49">
        <f t="shared" si="2"/>
        <v>380383.74493512436</v>
      </c>
      <c r="K14" s="7">
        <f t="shared" si="11"/>
        <v>35660.976087667907</v>
      </c>
      <c r="L14" s="8">
        <f t="shared" si="12"/>
        <v>35660.976087667907</v>
      </c>
      <c r="M14" s="8">
        <f t="shared" si="13"/>
        <v>124386.69249211819</v>
      </c>
      <c r="N14" s="8">
        <f t="shared" si="14"/>
        <v>124386.69249211819</v>
      </c>
      <c r="O14" s="49">
        <f t="shared" si="15"/>
        <v>320095.33715957217</v>
      </c>
      <c r="P14" s="55">
        <f t="shared" si="16"/>
        <v>0.18834516088404482</v>
      </c>
      <c r="Q14" s="57">
        <f t="shared" si="17"/>
        <v>0.84150635094610948</v>
      </c>
      <c r="R14" s="54">
        <f t="shared" si="18"/>
        <v>60288.407775552187</v>
      </c>
      <c r="S14" s="8">
        <f t="shared" si="3"/>
        <v>39559.909473252934</v>
      </c>
      <c r="T14" s="8">
        <f t="shared" si="19"/>
        <v>39559.909473252934</v>
      </c>
      <c r="U14" s="8">
        <f t="shared" si="4"/>
        <v>94335.168743910835</v>
      </c>
      <c r="V14" s="8">
        <f t="shared" si="20"/>
        <v>94335.168743910835</v>
      </c>
      <c r="W14" s="8">
        <f t="shared" si="5"/>
        <v>56296.794250398401</v>
      </c>
      <c r="X14" s="8">
        <f t="shared" si="21"/>
        <v>56296.794250398401</v>
      </c>
      <c r="Y14" s="12">
        <f t="shared" si="6"/>
        <v>380383.74493512436</v>
      </c>
      <c r="Z14" s="7">
        <f t="shared" si="7"/>
        <v>24344.559675847959</v>
      </c>
      <c r="AA14" s="8">
        <f t="shared" si="22"/>
        <v>24344.559675847959</v>
      </c>
      <c r="AB14" s="8">
        <f t="shared" si="8"/>
        <v>90677.273798901166</v>
      </c>
      <c r="AC14" s="8">
        <f t="shared" si="23"/>
        <v>90677.273798901166</v>
      </c>
      <c r="AD14" s="8">
        <f t="shared" si="9"/>
        <v>55912.528634442977</v>
      </c>
      <c r="AE14" s="8">
        <f t="shared" si="24"/>
        <v>55912.528634442977</v>
      </c>
      <c r="AF14" s="49">
        <f t="shared" si="25"/>
        <v>341868.72421838413</v>
      </c>
      <c r="AG14" s="55">
        <f t="shared" si="26"/>
        <v>0.11266026397938939</v>
      </c>
      <c r="AH14" s="57">
        <f t="shared" si="27"/>
        <v>0.89874693324945032</v>
      </c>
      <c r="AI14" s="54">
        <f t="shared" si="28"/>
        <v>38515.020716740226</v>
      </c>
      <c r="AJ14" s="8">
        <f t="shared" si="29"/>
        <v>10650.744858183481</v>
      </c>
      <c r="AK14" s="8">
        <f t="shared" si="30"/>
        <v>10650.744858183481</v>
      </c>
      <c r="AL14" s="8">
        <f t="shared" si="31"/>
        <v>28909.164615069454</v>
      </c>
      <c r="AM14" s="8">
        <f t="shared" si="32"/>
        <v>28909.164615069454</v>
      </c>
      <c r="AN14" s="8">
        <f t="shared" si="33"/>
        <v>94335.168743910835</v>
      </c>
      <c r="AO14" s="8">
        <f t="shared" si="34"/>
        <v>94335.168743910835</v>
      </c>
      <c r="AP14" s="8">
        <f t="shared" si="35"/>
        <v>56296.794250398401</v>
      </c>
      <c r="AQ14" s="8">
        <f t="shared" si="36"/>
        <v>56296.794250398401</v>
      </c>
      <c r="AR14" s="12">
        <f t="shared" si="37"/>
        <v>380383.74493512436</v>
      </c>
      <c r="AS14" s="7">
        <f t="shared" si="38"/>
        <v>6846.9074088322377</v>
      </c>
      <c r="AT14" s="8">
        <f t="shared" si="39"/>
        <v>6846.9074088322377</v>
      </c>
      <c r="AU14" s="8">
        <f t="shared" si="40"/>
        <v>28148.397125199201</v>
      </c>
      <c r="AV14" s="8">
        <f t="shared" si="41"/>
        <v>28148.397125199201</v>
      </c>
      <c r="AW14" s="8">
        <f t="shared" si="42"/>
        <v>90677.273798901166</v>
      </c>
      <c r="AX14" s="8">
        <f t="shared" si="43"/>
        <v>90677.273798901166</v>
      </c>
      <c r="AY14" s="8">
        <f t="shared" si="44"/>
        <v>55912.528634442977</v>
      </c>
      <c r="AZ14" s="8">
        <f t="shared" si="45"/>
        <v>55912.528634442977</v>
      </c>
      <c r="BA14" s="49">
        <f t="shared" si="46"/>
        <v>363170.21393475111</v>
      </c>
      <c r="BB14" s="55">
        <f t="shared" si="47"/>
        <v>4.7397970262687647E-2</v>
      </c>
      <c r="BC14" s="57">
        <f t="shared" si="48"/>
        <v>0.95474693324945037</v>
      </c>
      <c r="BD14" s="54">
        <f t="shared" si="49"/>
        <v>17213.531000373245</v>
      </c>
    </row>
    <row r="15" spans="1:56" ht="20.100000000000001" customHeight="1" x14ac:dyDescent="0.25">
      <c r="A15" s="19">
        <v>350</v>
      </c>
      <c r="B15" s="33">
        <v>4.5</v>
      </c>
      <c r="C15" s="20">
        <f>A15/B15</f>
        <v>77.777777777777771</v>
      </c>
      <c r="D15" s="35">
        <v>1.0621153146108249</v>
      </c>
      <c r="E15" s="20">
        <f>C15/D15</f>
        <v>73.22912748534911</v>
      </c>
      <c r="F15" s="7">
        <f t="shared" si="0"/>
        <v>163089.53064093451</v>
      </c>
      <c r="G15" s="8">
        <f t="shared" si="10"/>
        <v>163089.53064093451</v>
      </c>
      <c r="H15" s="8">
        <f t="shared" si="1"/>
        <v>358796.96741005592</v>
      </c>
      <c r="I15" s="8">
        <f>H15</f>
        <v>358796.96741005592</v>
      </c>
      <c r="J15" s="49">
        <f t="shared" si="2"/>
        <v>1043772.9961019809</v>
      </c>
      <c r="K15" s="7">
        <f t="shared" si="11"/>
        <v>97853.718384560707</v>
      </c>
      <c r="L15" s="8">
        <f t="shared" si="12"/>
        <v>97853.718384560707</v>
      </c>
      <c r="M15" s="8">
        <f t="shared" si="13"/>
        <v>341317.08419837221</v>
      </c>
      <c r="N15" s="8">
        <f t="shared" si="14"/>
        <v>341317.08419837221</v>
      </c>
      <c r="O15" s="49">
        <f t="shared" si="15"/>
        <v>878341.60516586585</v>
      </c>
      <c r="P15" s="55">
        <f t="shared" si="16"/>
        <v>0.18834516088404468</v>
      </c>
      <c r="Q15" s="57">
        <f t="shared" si="17"/>
        <v>0.84150635094610959</v>
      </c>
      <c r="R15" s="54">
        <f t="shared" si="18"/>
        <v>165431.39093611506</v>
      </c>
      <c r="S15" s="8">
        <f t="shared" si="3"/>
        <v>108552.39159460602</v>
      </c>
      <c r="T15" s="8">
        <f t="shared" si="19"/>
        <v>108552.39159460602</v>
      </c>
      <c r="U15" s="8">
        <f t="shared" si="4"/>
        <v>258855.70303329127</v>
      </c>
      <c r="V15" s="8">
        <f t="shared" si="20"/>
        <v>258855.70303329127</v>
      </c>
      <c r="W15" s="8">
        <f t="shared" si="5"/>
        <v>154478.40342309317</v>
      </c>
      <c r="X15" s="8">
        <f t="shared" si="21"/>
        <v>154478.40342309317</v>
      </c>
      <c r="Y15" s="12">
        <f t="shared" si="6"/>
        <v>1043772.9961019809</v>
      </c>
      <c r="Z15" s="7">
        <f t="shared" si="7"/>
        <v>66801.471750526776</v>
      </c>
      <c r="AA15" s="8">
        <f t="shared" si="22"/>
        <v>66801.471750526776</v>
      </c>
      <c r="AB15" s="8">
        <f t="shared" si="8"/>
        <v>248818.43930418472</v>
      </c>
      <c r="AC15" s="8">
        <f t="shared" si="23"/>
        <v>248818.43930418472</v>
      </c>
      <c r="AD15" s="8">
        <f t="shared" si="9"/>
        <v>153423.97857291147</v>
      </c>
      <c r="AE15" s="8">
        <f t="shared" si="24"/>
        <v>153423.97857291147</v>
      </c>
      <c r="AF15" s="49">
        <f t="shared" si="25"/>
        <v>938087.77925524593</v>
      </c>
      <c r="AG15" s="55">
        <f t="shared" si="26"/>
        <v>0.11266026397938919</v>
      </c>
      <c r="AH15" s="57">
        <f t="shared" si="27"/>
        <v>0.89874693324945043</v>
      </c>
      <c r="AI15" s="54">
        <f t="shared" si="28"/>
        <v>105685.21684673498</v>
      </c>
      <c r="AJ15" s="8">
        <f t="shared" si="29"/>
        <v>29225.643890855466</v>
      </c>
      <c r="AK15" s="8">
        <f t="shared" si="30"/>
        <v>29225.643890855466</v>
      </c>
      <c r="AL15" s="8">
        <f t="shared" si="31"/>
        <v>79326.747703750545</v>
      </c>
      <c r="AM15" s="8">
        <f t="shared" si="32"/>
        <v>79326.747703750545</v>
      </c>
      <c r="AN15" s="8">
        <f t="shared" si="33"/>
        <v>258855.70303329127</v>
      </c>
      <c r="AO15" s="8">
        <f t="shared" si="34"/>
        <v>258855.70303329127</v>
      </c>
      <c r="AP15" s="8">
        <f t="shared" si="35"/>
        <v>154478.40342309317</v>
      </c>
      <c r="AQ15" s="8">
        <f t="shared" si="36"/>
        <v>154478.40342309317</v>
      </c>
      <c r="AR15" s="12">
        <f t="shared" si="37"/>
        <v>1043772.9961019809</v>
      </c>
      <c r="AS15" s="7">
        <f t="shared" si="38"/>
        <v>18787.913929835653</v>
      </c>
      <c r="AT15" s="8">
        <f t="shared" si="39"/>
        <v>18787.913929835653</v>
      </c>
      <c r="AU15" s="8">
        <f t="shared" si="40"/>
        <v>77239.201711546586</v>
      </c>
      <c r="AV15" s="8">
        <f t="shared" si="41"/>
        <v>77239.201711546586</v>
      </c>
      <c r="AW15" s="8">
        <f t="shared" si="42"/>
        <v>248818.43930418472</v>
      </c>
      <c r="AX15" s="8">
        <f t="shared" si="43"/>
        <v>248818.43930418472</v>
      </c>
      <c r="AY15" s="8">
        <f t="shared" si="44"/>
        <v>153423.97857291147</v>
      </c>
      <c r="AZ15" s="8">
        <f t="shared" si="45"/>
        <v>153423.97857291147</v>
      </c>
      <c r="BA15" s="49">
        <f t="shared" si="46"/>
        <v>996539.0670369569</v>
      </c>
      <c r="BB15" s="55">
        <f t="shared" si="47"/>
        <v>4.7397970262687487E-2</v>
      </c>
      <c r="BC15" s="57">
        <f t="shared" si="48"/>
        <v>0.95474693324945048</v>
      </c>
      <c r="BD15" s="54">
        <f t="shared" si="49"/>
        <v>47233.929065024015</v>
      </c>
    </row>
    <row r="16" spans="1:56" ht="20.100000000000001" customHeight="1" x14ac:dyDescent="0.25">
      <c r="A16" s="19">
        <v>450</v>
      </c>
      <c r="B16" s="33">
        <v>4.5</v>
      </c>
      <c r="C16" s="20">
        <f>A16/B16</f>
        <v>100</v>
      </c>
      <c r="D16" s="35">
        <v>1.0621153146108249</v>
      </c>
      <c r="E16" s="20">
        <f>C16/D16</f>
        <v>94.151735338306011</v>
      </c>
      <c r="F16" s="7">
        <f t="shared" si="0"/>
        <v>346624.68757213204</v>
      </c>
      <c r="G16" s="8">
        <f t="shared" si="10"/>
        <v>346624.68757213204</v>
      </c>
      <c r="H16" s="8">
        <f t="shared" si="1"/>
        <v>762574.3126586905</v>
      </c>
      <c r="I16" s="8">
        <f>H16</f>
        <v>762574.3126586905</v>
      </c>
      <c r="J16" s="49">
        <f t="shared" si="2"/>
        <v>2218398.000461645</v>
      </c>
      <c r="K16" s="7">
        <f t="shared" si="11"/>
        <v>207974.8125432792</v>
      </c>
      <c r="L16" s="8">
        <f t="shared" si="12"/>
        <v>207974.8125432792</v>
      </c>
      <c r="M16" s="8">
        <f t="shared" si="13"/>
        <v>725423.19061403314</v>
      </c>
      <c r="N16" s="8">
        <f t="shared" si="14"/>
        <v>725423.19061403314</v>
      </c>
      <c r="O16" s="49">
        <f t="shared" si="15"/>
        <v>1866796.0063146246</v>
      </c>
      <c r="P16" s="55">
        <f t="shared" si="16"/>
        <v>0.18834516088404485</v>
      </c>
      <c r="Q16" s="57">
        <f t="shared" si="17"/>
        <v>0.84150635094610948</v>
      </c>
      <c r="R16" s="54">
        <f t="shared" si="18"/>
        <v>351601.99414702039</v>
      </c>
      <c r="S16" s="8">
        <f t="shared" si="3"/>
        <v>230713.39204801107</v>
      </c>
      <c r="T16" s="8">
        <f t="shared" si="19"/>
        <v>230713.39204801107</v>
      </c>
      <c r="U16" s="8">
        <f t="shared" si="4"/>
        <v>550162.70411448798</v>
      </c>
      <c r="V16" s="8">
        <f t="shared" si="20"/>
        <v>550162.70411448798</v>
      </c>
      <c r="W16" s="8">
        <f t="shared" si="5"/>
        <v>328322.90406832343</v>
      </c>
      <c r="X16" s="8">
        <f t="shared" si="21"/>
        <v>328322.90406832343</v>
      </c>
      <c r="Y16" s="12">
        <f t="shared" si="6"/>
        <v>2218398.000461645</v>
      </c>
      <c r="Z16" s="7">
        <f t="shared" si="7"/>
        <v>141977.47202954529</v>
      </c>
      <c r="AA16" s="8">
        <f t="shared" si="22"/>
        <v>141977.47202954529</v>
      </c>
      <c r="AB16" s="8">
        <f t="shared" si="8"/>
        <v>528829.86079519149</v>
      </c>
      <c r="AC16" s="8">
        <f t="shared" si="23"/>
        <v>528829.86079519149</v>
      </c>
      <c r="AD16" s="8">
        <f t="shared" si="9"/>
        <v>326081.86699607142</v>
      </c>
      <c r="AE16" s="8">
        <f t="shared" si="24"/>
        <v>326081.86699607142</v>
      </c>
      <c r="AF16" s="49">
        <f t="shared" si="25"/>
        <v>1993778.3996416163</v>
      </c>
      <c r="AG16" s="55">
        <f t="shared" si="26"/>
        <v>0.11266026397938923</v>
      </c>
      <c r="AH16" s="57">
        <f t="shared" si="27"/>
        <v>0.89874693324945043</v>
      </c>
      <c r="AI16" s="54">
        <f t="shared" si="28"/>
        <v>224619.60082002869</v>
      </c>
      <c r="AJ16" s="8">
        <f t="shared" si="29"/>
        <v>62115.144012926059</v>
      </c>
      <c r="AK16" s="8">
        <f t="shared" si="30"/>
        <v>62115.144012926059</v>
      </c>
      <c r="AL16" s="8">
        <f t="shared" si="31"/>
        <v>168598.24803508501</v>
      </c>
      <c r="AM16" s="8">
        <f t="shared" si="32"/>
        <v>168598.24803508501</v>
      </c>
      <c r="AN16" s="8">
        <f t="shared" si="33"/>
        <v>550162.70411448798</v>
      </c>
      <c r="AO16" s="8">
        <f t="shared" si="34"/>
        <v>550162.70411448798</v>
      </c>
      <c r="AP16" s="8">
        <f t="shared" si="35"/>
        <v>328322.90406832343</v>
      </c>
      <c r="AQ16" s="8">
        <f t="shared" si="36"/>
        <v>328322.90406832343</v>
      </c>
      <c r="AR16" s="12">
        <f t="shared" si="37"/>
        <v>2218398.000461645</v>
      </c>
      <c r="AS16" s="7">
        <f t="shared" si="38"/>
        <v>39931.164008309614</v>
      </c>
      <c r="AT16" s="8">
        <f t="shared" si="39"/>
        <v>39931.164008309614</v>
      </c>
      <c r="AU16" s="8">
        <f t="shared" si="40"/>
        <v>164161.45203416172</v>
      </c>
      <c r="AV16" s="8">
        <f t="shared" si="41"/>
        <v>164161.45203416172</v>
      </c>
      <c r="AW16" s="8">
        <f t="shared" si="42"/>
        <v>528829.86079519149</v>
      </c>
      <c r="AX16" s="8">
        <f t="shared" si="43"/>
        <v>528829.86079519149</v>
      </c>
      <c r="AY16" s="8">
        <f t="shared" si="44"/>
        <v>326081.86699607142</v>
      </c>
      <c r="AZ16" s="8">
        <f t="shared" si="45"/>
        <v>326081.86699607142</v>
      </c>
      <c r="BA16" s="49">
        <f t="shared" si="46"/>
        <v>2118008.6876674681</v>
      </c>
      <c r="BB16" s="55">
        <f t="shared" si="47"/>
        <v>4.7397970262687703E-2</v>
      </c>
      <c r="BC16" s="57">
        <f t="shared" si="48"/>
        <v>0.95474693324945026</v>
      </c>
      <c r="BD16" s="54">
        <f t="shared" si="49"/>
        <v>100389.31279417686</v>
      </c>
    </row>
    <row r="17" spans="1:56" ht="20.100000000000001" customHeight="1" x14ac:dyDescent="0.25">
      <c r="A17" s="19">
        <v>550</v>
      </c>
      <c r="B17" s="33">
        <v>4.5</v>
      </c>
      <c r="C17" s="20">
        <f>A17/B17</f>
        <v>122.22222222222223</v>
      </c>
      <c r="D17" s="35">
        <v>1.0621153146108249</v>
      </c>
      <c r="E17" s="20">
        <f>C17/D17</f>
        <v>115.0743431912629</v>
      </c>
      <c r="F17" s="7">
        <f t="shared" si="0"/>
        <v>632863.45563581295</v>
      </c>
      <c r="G17" s="8">
        <f t="shared" si="10"/>
        <v>632863.45563581295</v>
      </c>
      <c r="H17" s="8">
        <f t="shared" si="1"/>
        <v>1392299.6023987886</v>
      </c>
      <c r="I17" s="8">
        <f>H17</f>
        <v>1392299.6023987886</v>
      </c>
      <c r="J17" s="49">
        <f t="shared" si="2"/>
        <v>4050326.1160692028</v>
      </c>
      <c r="K17" s="7">
        <f t="shared" si="11"/>
        <v>379718.07338148775</v>
      </c>
      <c r="L17" s="8">
        <f t="shared" si="12"/>
        <v>379718.07338148775</v>
      </c>
      <c r="M17" s="8">
        <f t="shared" si="13"/>
        <v>1324469.5016560741</v>
      </c>
      <c r="N17" s="8">
        <f t="shared" si="14"/>
        <v>1324469.5016560741</v>
      </c>
      <c r="O17" s="49">
        <f t="shared" si="15"/>
        <v>3408375.1500751236</v>
      </c>
      <c r="P17" s="55">
        <f t="shared" si="16"/>
        <v>0.18834516088404468</v>
      </c>
      <c r="Q17" s="57">
        <f t="shared" si="17"/>
        <v>0.84150635094610959</v>
      </c>
      <c r="R17" s="54">
        <f t="shared" si="18"/>
        <v>641950.96599407913</v>
      </c>
      <c r="S17" s="8">
        <f t="shared" si="3"/>
        <v>421233.91607119708</v>
      </c>
      <c r="T17" s="8">
        <f t="shared" si="19"/>
        <v>421233.91607119708</v>
      </c>
      <c r="U17" s="8">
        <f t="shared" si="4"/>
        <v>1004480.8767851623</v>
      </c>
      <c r="V17" s="8">
        <f t="shared" si="20"/>
        <v>1004480.8767851623</v>
      </c>
      <c r="W17" s="8">
        <f t="shared" si="5"/>
        <v>599448.265178242</v>
      </c>
      <c r="X17" s="8">
        <f t="shared" si="21"/>
        <v>599448.265178242</v>
      </c>
      <c r="Y17" s="12">
        <f t="shared" si="6"/>
        <v>4050326.1160692028</v>
      </c>
      <c r="Z17" s="7">
        <f t="shared" si="7"/>
        <v>259220.87142842897</v>
      </c>
      <c r="AA17" s="8">
        <f t="shared" si="22"/>
        <v>259220.87142842897</v>
      </c>
      <c r="AB17" s="8">
        <f t="shared" si="8"/>
        <v>965531.6114106992</v>
      </c>
      <c r="AC17" s="8">
        <f t="shared" si="23"/>
        <v>965531.6114106992</v>
      </c>
      <c r="AD17" s="8">
        <f t="shared" si="9"/>
        <v>595356.60489954869</v>
      </c>
      <c r="AE17" s="8">
        <f t="shared" si="24"/>
        <v>595356.60489954869</v>
      </c>
      <c r="AF17" s="49">
        <f t="shared" si="25"/>
        <v>3640218.1754773539</v>
      </c>
      <c r="AG17" s="55">
        <f t="shared" si="26"/>
        <v>0.11266026397938912</v>
      </c>
      <c r="AH17" s="57">
        <f t="shared" si="27"/>
        <v>0.89874693324945054</v>
      </c>
      <c r="AI17" s="54">
        <f t="shared" si="28"/>
        <v>410107.94059184892</v>
      </c>
      <c r="AJ17" s="8">
        <f t="shared" si="29"/>
        <v>113409.13124993768</v>
      </c>
      <c r="AK17" s="8">
        <f t="shared" si="30"/>
        <v>113409.13124993768</v>
      </c>
      <c r="AL17" s="8">
        <f t="shared" si="31"/>
        <v>307824.78482125944</v>
      </c>
      <c r="AM17" s="8">
        <f t="shared" si="32"/>
        <v>307824.78482125944</v>
      </c>
      <c r="AN17" s="8">
        <f t="shared" si="33"/>
        <v>1004480.8767851623</v>
      </c>
      <c r="AO17" s="8">
        <f t="shared" si="34"/>
        <v>1004480.8767851623</v>
      </c>
      <c r="AP17" s="8">
        <f t="shared" si="35"/>
        <v>599448.265178242</v>
      </c>
      <c r="AQ17" s="8">
        <f t="shared" si="36"/>
        <v>599448.265178242</v>
      </c>
      <c r="AR17" s="12">
        <f t="shared" si="37"/>
        <v>4050326.1160692028</v>
      </c>
      <c r="AS17" s="7">
        <f t="shared" si="38"/>
        <v>72905.87008924564</v>
      </c>
      <c r="AT17" s="8">
        <f t="shared" si="39"/>
        <v>72905.87008924564</v>
      </c>
      <c r="AU17" s="8">
        <f t="shared" si="40"/>
        <v>299724.132589121</v>
      </c>
      <c r="AV17" s="8">
        <f t="shared" si="41"/>
        <v>299724.132589121</v>
      </c>
      <c r="AW17" s="8">
        <f t="shared" si="42"/>
        <v>965531.6114106992</v>
      </c>
      <c r="AX17" s="8">
        <f t="shared" si="43"/>
        <v>965531.6114106992</v>
      </c>
      <c r="AY17" s="8">
        <f t="shared" si="44"/>
        <v>595356.60489954869</v>
      </c>
      <c r="AZ17" s="8">
        <f t="shared" si="45"/>
        <v>595356.60489954869</v>
      </c>
      <c r="BA17" s="49">
        <f t="shared" si="46"/>
        <v>3867036.4379772292</v>
      </c>
      <c r="BB17" s="55">
        <f t="shared" si="47"/>
        <v>4.7397970262687453E-2</v>
      </c>
      <c r="BC17" s="57">
        <f t="shared" si="48"/>
        <v>0.95474693324945048</v>
      </c>
      <c r="BD17" s="54">
        <f t="shared" si="49"/>
        <v>183289.67809197353</v>
      </c>
    </row>
    <row r="18" spans="1:56" ht="20.100000000000001" customHeight="1" x14ac:dyDescent="0.25">
      <c r="A18" s="19">
        <v>650</v>
      </c>
      <c r="B18" s="33">
        <v>4.5</v>
      </c>
      <c r="C18" s="20">
        <f t="shared" ref="C18:C21" si="53">A18/B18</f>
        <v>144.44444444444446</v>
      </c>
      <c r="D18" s="35">
        <v>1.0621153146108249</v>
      </c>
      <c r="E18" s="20">
        <f t="shared" ref="E18:E21" si="54">C18/D18</f>
        <v>135.9969510442198</v>
      </c>
      <c r="F18" s="7">
        <f t="shared" si="0"/>
        <v>1044628.8595280852</v>
      </c>
      <c r="G18" s="8">
        <f t="shared" si="10"/>
        <v>1044628.8595280852</v>
      </c>
      <c r="H18" s="8">
        <f t="shared" si="1"/>
        <v>2298183.4909617873</v>
      </c>
      <c r="I18" s="8">
        <f t="shared" ref="I18:I21" si="55">H18</f>
        <v>2298183.4909617873</v>
      </c>
      <c r="J18" s="49">
        <f t="shared" si="2"/>
        <v>6685624.700979745</v>
      </c>
      <c r="K18" s="7">
        <f t="shared" si="11"/>
        <v>626777.31571685104</v>
      </c>
      <c r="L18" s="8">
        <f t="shared" si="12"/>
        <v>626777.31571685104</v>
      </c>
      <c r="M18" s="8">
        <f t="shared" si="13"/>
        <v>2186220.5072414689</v>
      </c>
      <c r="N18" s="8">
        <f t="shared" si="14"/>
        <v>2186220.5072414689</v>
      </c>
      <c r="O18" s="49">
        <f t="shared" si="15"/>
        <v>5625995.6459166398</v>
      </c>
      <c r="P18" s="55">
        <f t="shared" si="16"/>
        <v>0.18834516088404482</v>
      </c>
      <c r="Q18" s="57">
        <f t="shared" si="17"/>
        <v>0.84150635094610948</v>
      </c>
      <c r="R18" s="54">
        <f t="shared" si="18"/>
        <v>1059629.0550631052</v>
      </c>
      <c r="S18" s="8">
        <f t="shared" si="3"/>
        <v>695304.96890189347</v>
      </c>
      <c r="T18" s="8">
        <f t="shared" si="19"/>
        <v>695304.96890189347</v>
      </c>
      <c r="U18" s="8">
        <f t="shared" si="4"/>
        <v>1658034.9258429767</v>
      </c>
      <c r="V18" s="8">
        <f t="shared" si="20"/>
        <v>1658034.9258429767</v>
      </c>
      <c r="W18" s="8">
        <f t="shared" si="5"/>
        <v>989472.45574500225</v>
      </c>
      <c r="X18" s="8">
        <f t="shared" si="21"/>
        <v>989472.45574500225</v>
      </c>
      <c r="Y18" s="12">
        <f t="shared" si="6"/>
        <v>6685624.700979745</v>
      </c>
      <c r="Z18" s="7">
        <f t="shared" si="7"/>
        <v>427879.9808627037</v>
      </c>
      <c r="AA18" s="8">
        <f t="shared" si="22"/>
        <v>427879.9808627037</v>
      </c>
      <c r="AB18" s="8">
        <f t="shared" si="8"/>
        <v>1593743.7642894867</v>
      </c>
      <c r="AC18" s="8">
        <f t="shared" si="23"/>
        <v>1593743.7642894867</v>
      </c>
      <c r="AD18" s="8">
        <f t="shared" si="9"/>
        <v>982718.60327896965</v>
      </c>
      <c r="AE18" s="8">
        <f t="shared" si="24"/>
        <v>982718.60327896965</v>
      </c>
      <c r="AF18" s="49">
        <f t="shared" si="25"/>
        <v>6008684.6968623195</v>
      </c>
      <c r="AG18" s="55">
        <f t="shared" si="26"/>
        <v>0.11266026397938927</v>
      </c>
      <c r="AH18" s="57">
        <f t="shared" si="27"/>
        <v>0.89874693324945032</v>
      </c>
      <c r="AI18" s="54">
        <f t="shared" si="28"/>
        <v>676940.00411742553</v>
      </c>
      <c r="AJ18" s="8">
        <f t="shared" si="29"/>
        <v>187197.49162743287</v>
      </c>
      <c r="AK18" s="8">
        <f t="shared" si="30"/>
        <v>187197.49162743287</v>
      </c>
      <c r="AL18" s="8">
        <f t="shared" si="31"/>
        <v>508107.4772744606</v>
      </c>
      <c r="AM18" s="8">
        <f t="shared" si="32"/>
        <v>508107.4772744606</v>
      </c>
      <c r="AN18" s="8">
        <f t="shared" si="33"/>
        <v>1658034.9258429767</v>
      </c>
      <c r="AO18" s="8">
        <f t="shared" si="34"/>
        <v>1658034.9258429767</v>
      </c>
      <c r="AP18" s="8">
        <f t="shared" si="35"/>
        <v>989472.45574500225</v>
      </c>
      <c r="AQ18" s="8">
        <f t="shared" si="36"/>
        <v>989472.45574500225</v>
      </c>
      <c r="AR18" s="12">
        <f t="shared" si="37"/>
        <v>6685624.700979745</v>
      </c>
      <c r="AS18" s="7">
        <f t="shared" si="38"/>
        <v>120341.24461763541</v>
      </c>
      <c r="AT18" s="8">
        <f t="shared" si="39"/>
        <v>120341.24461763541</v>
      </c>
      <c r="AU18" s="8">
        <f t="shared" si="40"/>
        <v>494736.22787250113</v>
      </c>
      <c r="AV18" s="8">
        <f t="shared" si="41"/>
        <v>494736.22787250113</v>
      </c>
      <c r="AW18" s="8">
        <f t="shared" si="42"/>
        <v>1593743.7642894867</v>
      </c>
      <c r="AX18" s="8">
        <f t="shared" si="43"/>
        <v>1593743.7642894867</v>
      </c>
      <c r="AY18" s="8">
        <f t="shared" si="44"/>
        <v>982718.60327896965</v>
      </c>
      <c r="AZ18" s="8">
        <f t="shared" si="45"/>
        <v>982718.60327896965</v>
      </c>
      <c r="BA18" s="49">
        <f t="shared" si="46"/>
        <v>6383079.6801171852</v>
      </c>
      <c r="BB18" s="55">
        <f t="shared" si="47"/>
        <v>4.7397970262687592E-2</v>
      </c>
      <c r="BC18" s="57">
        <f t="shared" si="48"/>
        <v>0.95474693324945037</v>
      </c>
      <c r="BD18" s="54">
        <f t="shared" si="49"/>
        <v>302545.02086255979</v>
      </c>
    </row>
    <row r="19" spans="1:56" ht="20.100000000000001" customHeight="1" x14ac:dyDescent="0.25">
      <c r="A19" s="19">
        <v>750</v>
      </c>
      <c r="B19" s="33">
        <v>4.5</v>
      </c>
      <c r="C19" s="20">
        <f t="shared" si="53"/>
        <v>166.66666666666666</v>
      </c>
      <c r="D19" s="35">
        <v>1.0621153146108249</v>
      </c>
      <c r="E19" s="20">
        <f t="shared" si="54"/>
        <v>156.91955889717667</v>
      </c>
      <c r="F19" s="7">
        <f t="shared" si="0"/>
        <v>1604743.9239450556</v>
      </c>
      <c r="G19" s="8">
        <f t="shared" si="10"/>
        <v>1604743.9239450556</v>
      </c>
      <c r="H19" s="8">
        <f t="shared" si="1"/>
        <v>3530436.6326791225</v>
      </c>
      <c r="I19" s="8">
        <f t="shared" si="55"/>
        <v>3530436.6326791225</v>
      </c>
      <c r="J19" s="49">
        <f t="shared" si="2"/>
        <v>10270361.113248356</v>
      </c>
      <c r="K19" s="7">
        <f>(PI()/3)*(A19/2)*(C19/2)*(E19/2)*3/8</f>
        <v>962846.35436703335</v>
      </c>
      <c r="L19" s="8">
        <f>K19</f>
        <v>962846.35436703335</v>
      </c>
      <c r="M19" s="8">
        <f>(PI()/3)*(A19/2)*(C19/2)*(E19/2)*(7+2*SQRT(3))/8</f>
        <v>3358440.6972871902</v>
      </c>
      <c r="N19" s="8">
        <f>M19</f>
        <v>3358440.6972871902</v>
      </c>
      <c r="O19" s="49">
        <f>SUM(K19:N19)</f>
        <v>8642574.1033084467</v>
      </c>
      <c r="P19" s="55">
        <f>(J19-O19)/O19</f>
        <v>0.18834516088404485</v>
      </c>
      <c r="Q19" s="57">
        <f>O19/J19</f>
        <v>0.84150635094610948</v>
      </c>
      <c r="R19" s="54">
        <f>J19-O19</f>
        <v>1627787.009939909</v>
      </c>
      <c r="S19" s="8">
        <f t="shared" si="3"/>
        <v>1068117.5557778289</v>
      </c>
      <c r="T19" s="8">
        <f t="shared" si="19"/>
        <v>1068117.5557778289</v>
      </c>
      <c r="U19" s="8">
        <f t="shared" si="4"/>
        <v>2547049.5560855921</v>
      </c>
      <c r="V19" s="8">
        <f t="shared" si="20"/>
        <v>2547049.5560855921</v>
      </c>
      <c r="W19" s="8">
        <f t="shared" si="5"/>
        <v>1520013.4447607566</v>
      </c>
      <c r="X19" s="8">
        <f t="shared" si="21"/>
        <v>1520013.4447607566</v>
      </c>
      <c r="Y19" s="12">
        <f t="shared" si="6"/>
        <v>10270361.113248356</v>
      </c>
      <c r="Z19" s="7">
        <f t="shared" si="7"/>
        <v>657303.11124789482</v>
      </c>
      <c r="AA19" s="8">
        <f t="shared" si="22"/>
        <v>657303.11124789482</v>
      </c>
      <c r="AB19" s="8">
        <f t="shared" si="8"/>
        <v>2448286.3925703312</v>
      </c>
      <c r="AC19" s="8">
        <f t="shared" si="23"/>
        <v>2448286.3925703312</v>
      </c>
      <c r="AD19" s="8">
        <f t="shared" si="9"/>
        <v>1509638.2731299601</v>
      </c>
      <c r="AE19" s="8">
        <f t="shared" si="24"/>
        <v>1509638.2731299601</v>
      </c>
      <c r="AF19" s="49">
        <f t="shared" si="25"/>
        <v>9230455.5538963731</v>
      </c>
      <c r="AG19" s="55">
        <f t="shared" si="26"/>
        <v>0.11266026397938898</v>
      </c>
      <c r="AH19" s="57">
        <f t="shared" si="27"/>
        <v>0.89874693324945065</v>
      </c>
      <c r="AI19" s="54">
        <f t="shared" si="28"/>
        <v>1039905.5593519825</v>
      </c>
      <c r="AJ19" s="8">
        <f t="shared" si="29"/>
        <v>287570.11117095395</v>
      </c>
      <c r="AK19" s="8">
        <f t="shared" si="30"/>
        <v>287570.11117095395</v>
      </c>
      <c r="AL19" s="8">
        <f t="shared" si="31"/>
        <v>780547.44460687507</v>
      </c>
      <c r="AM19" s="8">
        <f t="shared" si="32"/>
        <v>780547.44460687507</v>
      </c>
      <c r="AN19" s="8">
        <f t="shared" si="33"/>
        <v>2547049.5560855921</v>
      </c>
      <c r="AO19" s="8">
        <f t="shared" si="34"/>
        <v>2547049.5560855921</v>
      </c>
      <c r="AP19" s="8">
        <f t="shared" si="35"/>
        <v>1520013.4447607566</v>
      </c>
      <c r="AQ19" s="8">
        <f t="shared" si="36"/>
        <v>1520013.4447607566</v>
      </c>
      <c r="AR19" s="12">
        <f t="shared" si="37"/>
        <v>10270361.113248356</v>
      </c>
      <c r="AS19" s="7">
        <f t="shared" si="38"/>
        <v>184866.50003847037</v>
      </c>
      <c r="AT19" s="8">
        <f t="shared" si="39"/>
        <v>184866.50003847037</v>
      </c>
      <c r="AU19" s="8">
        <f t="shared" si="40"/>
        <v>760006.7223803784</v>
      </c>
      <c r="AV19" s="8">
        <f t="shared" si="41"/>
        <v>760006.7223803784</v>
      </c>
      <c r="AW19" s="8">
        <f t="shared" si="42"/>
        <v>2448286.3925703312</v>
      </c>
      <c r="AX19" s="8">
        <f t="shared" si="43"/>
        <v>2448286.3925703312</v>
      </c>
      <c r="AY19" s="8">
        <f t="shared" si="44"/>
        <v>1509638.2731299601</v>
      </c>
      <c r="AZ19" s="8">
        <f t="shared" si="45"/>
        <v>1509638.2731299601</v>
      </c>
      <c r="BA19" s="49">
        <f t="shared" si="46"/>
        <v>9805595.7762382813</v>
      </c>
      <c r="BB19" s="55">
        <f t="shared" si="47"/>
        <v>4.7397970262687314E-2</v>
      </c>
      <c r="BC19" s="57">
        <f t="shared" si="48"/>
        <v>0.95474693324945059</v>
      </c>
      <c r="BD19" s="54">
        <f t="shared" si="49"/>
        <v>464765.33701007441</v>
      </c>
    </row>
    <row r="20" spans="1:56" ht="20.100000000000001" customHeight="1" x14ac:dyDescent="0.25">
      <c r="A20" s="19">
        <v>850</v>
      </c>
      <c r="B20" s="33">
        <v>4.5</v>
      </c>
      <c r="C20" s="20">
        <f t="shared" si="53"/>
        <v>188.88888888888889</v>
      </c>
      <c r="D20" s="35">
        <v>1.0621153146108249</v>
      </c>
      <c r="E20" s="20">
        <f t="shared" si="54"/>
        <v>177.84216675013357</v>
      </c>
      <c r="F20" s="7">
        <f t="shared" si="0"/>
        <v>2336031.6735828323</v>
      </c>
      <c r="G20" s="8">
        <f t="shared" si="10"/>
        <v>2336031.6735828323</v>
      </c>
      <c r="H20" s="8">
        <f t="shared" si="1"/>
        <v>5139269.6818822306</v>
      </c>
      <c r="I20" s="8">
        <f t="shared" si="55"/>
        <v>5139269.6818822306</v>
      </c>
      <c r="J20" s="49">
        <f t="shared" si="2"/>
        <v>14950602.710930126</v>
      </c>
      <c r="K20" s="7">
        <f t="shared" ref="K20:K30" si="56">(PI()/3)*(A20/2)*(C20/2)*(E20/2)*3/8</f>
        <v>1401619.0041496994</v>
      </c>
      <c r="L20" s="8">
        <f t="shared" si="12"/>
        <v>1401619.0041496994</v>
      </c>
      <c r="M20" s="8">
        <f t="shared" ref="M20:M30" si="57">(PI()/3)*(A20/2)*(C20/2)*(E20/2)*(7+2*SQRT(3))/8</f>
        <v>4888894.5617102124</v>
      </c>
      <c r="N20" s="8">
        <f t="shared" si="14"/>
        <v>4888894.5617102124</v>
      </c>
      <c r="O20" s="49">
        <f t="shared" ref="O20:O30" si="58">SUM(K20:N20)</f>
        <v>12581027.131719824</v>
      </c>
      <c r="P20" s="55">
        <f t="shared" ref="P20:P30" si="59">(J20-O20)/O20</f>
        <v>0.18834516088404471</v>
      </c>
      <c r="Q20" s="57">
        <f t="shared" ref="Q20:Q30" si="60">O20/J20</f>
        <v>0.84150635094610959</v>
      </c>
      <c r="R20" s="54">
        <f t="shared" ref="R20:R30" si="61">J20-O20</f>
        <v>2369575.5792103019</v>
      </c>
      <c r="S20" s="8">
        <f t="shared" si="3"/>
        <v>1554862.681936733</v>
      </c>
      <c r="T20" s="8">
        <f t="shared" si="19"/>
        <v>1554862.681936733</v>
      </c>
      <c r="U20" s="8">
        <f t="shared" si="4"/>
        <v>3707749.4723106711</v>
      </c>
      <c r="V20" s="8">
        <f t="shared" si="20"/>
        <v>3707749.4723106711</v>
      </c>
      <c r="W20" s="8">
        <f t="shared" si="5"/>
        <v>2212689.2012176584</v>
      </c>
      <c r="X20" s="8">
        <f t="shared" si="21"/>
        <v>2212689.2012176584</v>
      </c>
      <c r="Y20" s="12">
        <f t="shared" si="6"/>
        <v>14950602.710930126</v>
      </c>
      <c r="Z20" s="7">
        <f t="shared" si="7"/>
        <v>956838.57349952799</v>
      </c>
      <c r="AA20" s="8">
        <f t="shared" si="22"/>
        <v>956838.57349952799</v>
      </c>
      <c r="AB20" s="8">
        <f t="shared" si="8"/>
        <v>3563979.569392011</v>
      </c>
      <c r="AC20" s="8">
        <f t="shared" si="23"/>
        <v>3563979.569392011</v>
      </c>
      <c r="AD20" s="8">
        <f t="shared" si="9"/>
        <v>2197586.0254481463</v>
      </c>
      <c r="AE20" s="8">
        <f t="shared" si="24"/>
        <v>2197586.0254481463</v>
      </c>
      <c r="AF20" s="49">
        <f t="shared" si="25"/>
        <v>13436808.336679373</v>
      </c>
      <c r="AG20" s="55">
        <f t="shared" si="26"/>
        <v>0.112660263979389</v>
      </c>
      <c r="AH20" s="57">
        <f t="shared" si="27"/>
        <v>0.89874693324945065</v>
      </c>
      <c r="AI20" s="54">
        <f t="shared" si="28"/>
        <v>1513794.3742507529</v>
      </c>
      <c r="AJ20" s="8">
        <f t="shared" si="29"/>
        <v>418616.87590604351</v>
      </c>
      <c r="AK20" s="8">
        <f t="shared" si="30"/>
        <v>418616.87590604351</v>
      </c>
      <c r="AL20" s="8">
        <f t="shared" si="31"/>
        <v>1136245.8060306895</v>
      </c>
      <c r="AM20" s="8">
        <f t="shared" si="32"/>
        <v>1136245.8060306895</v>
      </c>
      <c r="AN20" s="8">
        <f t="shared" si="33"/>
        <v>3707749.4723106711</v>
      </c>
      <c r="AO20" s="8">
        <f t="shared" si="34"/>
        <v>3707749.4723106711</v>
      </c>
      <c r="AP20" s="8">
        <f t="shared" si="35"/>
        <v>2212689.2012176584</v>
      </c>
      <c r="AQ20" s="8">
        <f t="shared" si="36"/>
        <v>2212689.2012176584</v>
      </c>
      <c r="AR20" s="12">
        <f t="shared" si="37"/>
        <v>14950602.710930126</v>
      </c>
      <c r="AS20" s="7">
        <f t="shared" si="38"/>
        <v>269110.84879674227</v>
      </c>
      <c r="AT20" s="8">
        <f t="shared" si="39"/>
        <v>269110.84879674227</v>
      </c>
      <c r="AU20" s="8">
        <f t="shared" si="40"/>
        <v>1106344.6006088292</v>
      </c>
      <c r="AV20" s="8">
        <f t="shared" si="41"/>
        <v>1106344.6006088292</v>
      </c>
      <c r="AW20" s="8">
        <f t="shared" si="42"/>
        <v>3563979.569392011</v>
      </c>
      <c r="AX20" s="8">
        <f t="shared" si="43"/>
        <v>3563979.569392011</v>
      </c>
      <c r="AY20" s="8">
        <f t="shared" si="44"/>
        <v>2197586.0254481463</v>
      </c>
      <c r="AZ20" s="8">
        <f t="shared" si="45"/>
        <v>2197586.0254481463</v>
      </c>
      <c r="BA20" s="49">
        <f t="shared" si="46"/>
        <v>14274042.088491458</v>
      </c>
      <c r="BB20" s="55">
        <f t="shared" si="47"/>
        <v>4.739797026268746E-2</v>
      </c>
      <c r="BC20" s="57">
        <f t="shared" si="48"/>
        <v>0.95474693324945048</v>
      </c>
      <c r="BD20" s="54">
        <f t="shared" si="49"/>
        <v>676560.62243866734</v>
      </c>
    </row>
    <row r="21" spans="1:56" ht="20.100000000000001" customHeight="1" thickBot="1" x14ac:dyDescent="0.3">
      <c r="A21" s="21">
        <v>1000</v>
      </c>
      <c r="B21" s="34">
        <v>4.5</v>
      </c>
      <c r="C21" s="22">
        <f t="shared" si="53"/>
        <v>222.22222222222223</v>
      </c>
      <c r="D21" s="35">
        <v>1.0621153146108249</v>
      </c>
      <c r="E21" s="22">
        <f t="shared" si="54"/>
        <v>209.22607852956889</v>
      </c>
      <c r="F21" s="23">
        <f t="shared" si="0"/>
        <v>3803837.4493512437</v>
      </c>
      <c r="G21" s="24">
        <f t="shared" si="10"/>
        <v>3803837.4493512437</v>
      </c>
      <c r="H21" s="24">
        <f t="shared" si="1"/>
        <v>8368442.3885727357</v>
      </c>
      <c r="I21" s="24">
        <f t="shared" si="55"/>
        <v>8368442.3885727357</v>
      </c>
      <c r="J21" s="51">
        <f t="shared" si="2"/>
        <v>24344559.675847959</v>
      </c>
      <c r="K21" s="23">
        <f t="shared" si="56"/>
        <v>2282302.469610746</v>
      </c>
      <c r="L21" s="24">
        <f t="shared" si="12"/>
        <v>2282302.469610746</v>
      </c>
      <c r="M21" s="24">
        <f t="shared" si="57"/>
        <v>7960748.3194955643</v>
      </c>
      <c r="N21" s="24">
        <f t="shared" si="14"/>
        <v>7960748.3194955643</v>
      </c>
      <c r="O21" s="51">
        <f t="shared" si="58"/>
        <v>20486101.578212619</v>
      </c>
      <c r="P21" s="55">
        <f t="shared" si="59"/>
        <v>0.18834516088404482</v>
      </c>
      <c r="Q21" s="57">
        <f t="shared" si="60"/>
        <v>0.84150635094610948</v>
      </c>
      <c r="R21" s="54">
        <f t="shared" si="61"/>
        <v>3858458.0976353399</v>
      </c>
      <c r="S21" s="24">
        <f t="shared" si="3"/>
        <v>2531834.2062881878</v>
      </c>
      <c r="T21" s="24">
        <f t="shared" si="19"/>
        <v>2531834.2062881878</v>
      </c>
      <c r="U21" s="24">
        <f t="shared" si="4"/>
        <v>6037450.7996102935</v>
      </c>
      <c r="V21" s="24">
        <f t="shared" si="20"/>
        <v>6037450.7996102935</v>
      </c>
      <c r="W21" s="24">
        <f t="shared" si="5"/>
        <v>3602994.8320254977</v>
      </c>
      <c r="X21" s="24">
        <f t="shared" si="21"/>
        <v>3602994.8320254977</v>
      </c>
      <c r="Y21" s="25">
        <f t="shared" si="6"/>
        <v>24344559.675847959</v>
      </c>
      <c r="Z21" s="23">
        <f t="shared" si="7"/>
        <v>1558051.8192542694</v>
      </c>
      <c r="AA21" s="24">
        <f t="shared" si="22"/>
        <v>1558051.8192542694</v>
      </c>
      <c r="AB21" s="24">
        <f t="shared" si="8"/>
        <v>5803345.5231296746</v>
      </c>
      <c r="AC21" s="24">
        <f t="shared" si="23"/>
        <v>5803345.5231296746</v>
      </c>
      <c r="AD21" s="24">
        <f t="shared" si="9"/>
        <v>3578401.8326043505</v>
      </c>
      <c r="AE21" s="24">
        <f t="shared" si="24"/>
        <v>3578401.8326043505</v>
      </c>
      <c r="AF21" s="51">
        <f t="shared" si="25"/>
        <v>21879598.349976584</v>
      </c>
      <c r="AG21" s="55">
        <f t="shared" si="26"/>
        <v>0.11266026397938939</v>
      </c>
      <c r="AH21" s="57">
        <f t="shared" si="27"/>
        <v>0.89874693324945032</v>
      </c>
      <c r="AI21" s="54">
        <f t="shared" si="28"/>
        <v>2464961.3258713745</v>
      </c>
      <c r="AJ21" s="24">
        <f t="shared" si="29"/>
        <v>681647.67092374281</v>
      </c>
      <c r="AK21" s="24">
        <f t="shared" si="30"/>
        <v>681647.67092374281</v>
      </c>
      <c r="AL21" s="24">
        <f t="shared" si="31"/>
        <v>1850186.5353644451</v>
      </c>
      <c r="AM21" s="24">
        <f t="shared" si="32"/>
        <v>1850186.5353644451</v>
      </c>
      <c r="AN21" s="24">
        <f t="shared" si="33"/>
        <v>6037450.7996102935</v>
      </c>
      <c r="AO21" s="24">
        <f t="shared" si="34"/>
        <v>6037450.7996102935</v>
      </c>
      <c r="AP21" s="24">
        <f t="shared" si="35"/>
        <v>3602994.8320254977</v>
      </c>
      <c r="AQ21" s="24">
        <f t="shared" si="36"/>
        <v>3602994.8320254977</v>
      </c>
      <c r="AR21" s="25">
        <f t="shared" si="37"/>
        <v>24344559.675847959</v>
      </c>
      <c r="AS21" s="23">
        <f t="shared" si="38"/>
        <v>438202.07416526321</v>
      </c>
      <c r="AT21" s="24">
        <f t="shared" si="39"/>
        <v>438202.07416526321</v>
      </c>
      <c r="AU21" s="24">
        <f t="shared" si="40"/>
        <v>1801497.4160127488</v>
      </c>
      <c r="AV21" s="24">
        <f t="shared" si="41"/>
        <v>1801497.4160127488</v>
      </c>
      <c r="AW21" s="24">
        <f t="shared" si="42"/>
        <v>5803345.5231296746</v>
      </c>
      <c r="AX21" s="24">
        <f t="shared" si="43"/>
        <v>5803345.5231296746</v>
      </c>
      <c r="AY21" s="24">
        <f t="shared" si="44"/>
        <v>3578401.8326043505</v>
      </c>
      <c r="AZ21" s="24">
        <f t="shared" si="45"/>
        <v>3578401.8326043505</v>
      </c>
      <c r="BA21" s="51">
        <f t="shared" si="46"/>
        <v>23242893.691824071</v>
      </c>
      <c r="BB21" s="55">
        <f t="shared" si="47"/>
        <v>4.7397970262687647E-2</v>
      </c>
      <c r="BC21" s="57">
        <f t="shared" si="48"/>
        <v>0.95474693324945037</v>
      </c>
      <c r="BD21" s="54">
        <f t="shared" si="49"/>
        <v>1101665.9840238877</v>
      </c>
    </row>
    <row r="22" spans="1:56" ht="20.100000000000001" customHeight="1" x14ac:dyDescent="0.25">
      <c r="A22" s="14">
        <v>150</v>
      </c>
      <c r="B22" s="32">
        <v>4.5</v>
      </c>
      <c r="C22" s="15">
        <f>A22/B22</f>
        <v>33.333333333333336</v>
      </c>
      <c r="D22" s="36">
        <v>1.0963007108240124</v>
      </c>
      <c r="E22" s="15">
        <f>C22/D22</f>
        <v>30.405282970471674</v>
      </c>
      <c r="F22" s="16">
        <f t="shared" si="0"/>
        <v>12437.631980514669</v>
      </c>
      <c r="G22" s="17">
        <f t="shared" si="10"/>
        <v>12437.631980514669</v>
      </c>
      <c r="H22" s="17">
        <f t="shared" si="1"/>
        <v>27362.790357132271</v>
      </c>
      <c r="I22" s="17">
        <f>H22</f>
        <v>27362.790357132271</v>
      </c>
      <c r="J22" s="50">
        <f t="shared" si="2"/>
        <v>79600.844675293876</v>
      </c>
      <c r="K22" s="16">
        <f t="shared" si="56"/>
        <v>7462.5791883088004</v>
      </c>
      <c r="L22" s="17">
        <f t="shared" si="12"/>
        <v>7462.5791883088004</v>
      </c>
      <c r="M22" s="17">
        <f t="shared" si="57"/>
        <v>26029.728979158503</v>
      </c>
      <c r="N22" s="17">
        <f t="shared" si="14"/>
        <v>26029.728979158503</v>
      </c>
      <c r="O22" s="50">
        <f t="shared" si="58"/>
        <v>66984.616334934602</v>
      </c>
      <c r="P22" s="55">
        <f t="shared" si="59"/>
        <v>0.18834516088404482</v>
      </c>
      <c r="Q22" s="57">
        <f t="shared" si="60"/>
        <v>0.84150635094610948</v>
      </c>
      <c r="R22" s="54">
        <f t="shared" si="61"/>
        <v>12616.228340359274</v>
      </c>
      <c r="S22" s="17">
        <f t="shared" si="3"/>
        <v>8278.4878462305624</v>
      </c>
      <c r="T22" s="17">
        <f t="shared" si="19"/>
        <v>8278.4878462305624</v>
      </c>
      <c r="U22" s="17">
        <f t="shared" si="4"/>
        <v>19741.009479472883</v>
      </c>
      <c r="V22" s="17">
        <f t="shared" si="20"/>
        <v>19741.009479472883</v>
      </c>
      <c r="W22" s="17">
        <f t="shared" si="5"/>
        <v>11780.925011943493</v>
      </c>
      <c r="X22" s="17">
        <f t="shared" si="21"/>
        <v>11780.925011943493</v>
      </c>
      <c r="Y22" s="18">
        <f t="shared" si="6"/>
        <v>79600.844675293876</v>
      </c>
      <c r="Z22" s="16">
        <f t="shared" si="7"/>
        <v>5094.4540592188077</v>
      </c>
      <c r="AA22" s="17">
        <f t="shared" si="22"/>
        <v>5094.4540592188077</v>
      </c>
      <c r="AB22" s="17">
        <f t="shared" si="8"/>
        <v>18975.54162961532</v>
      </c>
      <c r="AC22" s="17">
        <f t="shared" si="23"/>
        <v>18975.54162961532</v>
      </c>
      <c r="AD22" s="17">
        <f t="shared" si="9"/>
        <v>11700.511829158984</v>
      </c>
      <c r="AE22" s="17">
        <f t="shared" si="24"/>
        <v>11700.511829158984</v>
      </c>
      <c r="AF22" s="50">
        <f t="shared" si="25"/>
        <v>71541.015035986216</v>
      </c>
      <c r="AG22" s="55">
        <f t="shared" si="26"/>
        <v>0.11266026397938921</v>
      </c>
      <c r="AH22" s="57">
        <f t="shared" si="27"/>
        <v>0.89874693324945043</v>
      </c>
      <c r="AI22" s="54">
        <f t="shared" si="28"/>
        <v>8059.8296393076598</v>
      </c>
      <c r="AJ22" s="17">
        <f t="shared" si="29"/>
        <v>2228.8236509082285</v>
      </c>
      <c r="AK22" s="17">
        <f t="shared" si="30"/>
        <v>2228.8236509082285</v>
      </c>
      <c r="AL22" s="17">
        <f t="shared" si="31"/>
        <v>6049.6641953223352</v>
      </c>
      <c r="AM22" s="17">
        <f t="shared" si="32"/>
        <v>6049.6641953223352</v>
      </c>
      <c r="AN22" s="17">
        <f t="shared" si="33"/>
        <v>19741.009479472883</v>
      </c>
      <c r="AO22" s="17">
        <f t="shared" si="34"/>
        <v>19741.009479472883</v>
      </c>
      <c r="AP22" s="17">
        <f t="shared" si="35"/>
        <v>11780.925011943493</v>
      </c>
      <c r="AQ22" s="17">
        <f t="shared" si="36"/>
        <v>11780.925011943493</v>
      </c>
      <c r="AR22" s="18">
        <f t="shared" si="37"/>
        <v>79600.844675293876</v>
      </c>
      <c r="AS22" s="16">
        <f t="shared" si="38"/>
        <v>1432.8152041552898</v>
      </c>
      <c r="AT22" s="17">
        <f t="shared" si="39"/>
        <v>1432.8152041552898</v>
      </c>
      <c r="AU22" s="17">
        <f t="shared" si="40"/>
        <v>5890.4625059717464</v>
      </c>
      <c r="AV22" s="17">
        <f t="shared" si="41"/>
        <v>5890.4625059717464</v>
      </c>
      <c r="AW22" s="17">
        <f t="shared" si="42"/>
        <v>18975.54162961532</v>
      </c>
      <c r="AX22" s="17">
        <f t="shared" si="43"/>
        <v>18975.54162961532</v>
      </c>
      <c r="AY22" s="17">
        <f t="shared" si="44"/>
        <v>11700.511829158984</v>
      </c>
      <c r="AZ22" s="17">
        <f t="shared" si="45"/>
        <v>11700.511829158984</v>
      </c>
      <c r="BA22" s="50">
        <f t="shared" si="46"/>
        <v>75998.662337802685</v>
      </c>
      <c r="BB22" s="55">
        <f t="shared" si="47"/>
        <v>4.7397970262687376E-2</v>
      </c>
      <c r="BC22" s="57">
        <f t="shared" si="48"/>
        <v>0.95474693324945059</v>
      </c>
      <c r="BD22" s="54">
        <f t="shared" si="49"/>
        <v>3602.182337491191</v>
      </c>
    </row>
    <row r="23" spans="1:56" ht="20.100000000000001" customHeight="1" x14ac:dyDescent="0.25">
      <c r="A23" s="19">
        <v>250</v>
      </c>
      <c r="B23" s="33">
        <v>4.5</v>
      </c>
      <c r="C23" s="20">
        <f>A23/B23</f>
        <v>55.555555555555557</v>
      </c>
      <c r="D23" s="35">
        <v>1.0963007108240124</v>
      </c>
      <c r="E23" s="20">
        <f>C23/D23</f>
        <v>50.675471617452793</v>
      </c>
      <c r="F23" s="7">
        <f t="shared" si="0"/>
        <v>57581.629539419773</v>
      </c>
      <c r="G23" s="8">
        <f t="shared" si="10"/>
        <v>57581.629539419773</v>
      </c>
      <c r="H23" s="8">
        <f t="shared" si="1"/>
        <v>126679.58498672349</v>
      </c>
      <c r="I23" s="8">
        <f>H23</f>
        <v>126679.58498672349</v>
      </c>
      <c r="J23" s="49">
        <f t="shared" si="2"/>
        <v>368522.42905228655</v>
      </c>
      <c r="K23" s="7">
        <f t="shared" si="56"/>
        <v>34548.977723651864</v>
      </c>
      <c r="L23" s="8">
        <f t="shared" si="12"/>
        <v>34548.977723651864</v>
      </c>
      <c r="M23" s="8">
        <f t="shared" si="57"/>
        <v>120508.00453314124</v>
      </c>
      <c r="N23" s="8">
        <f t="shared" si="14"/>
        <v>120508.00453314124</v>
      </c>
      <c r="O23" s="49">
        <f t="shared" si="58"/>
        <v>310113.96451358625</v>
      </c>
      <c r="P23" s="55">
        <f t="shared" si="59"/>
        <v>0.1883451608840446</v>
      </c>
      <c r="Q23" s="57">
        <f t="shared" si="60"/>
        <v>0.8415063509461097</v>
      </c>
      <c r="R23" s="54">
        <f t="shared" si="61"/>
        <v>58408.464538700297</v>
      </c>
      <c r="S23" s="8">
        <f t="shared" si="3"/>
        <v>38326.332621437796</v>
      </c>
      <c r="T23" s="8">
        <f t="shared" si="19"/>
        <v>38326.332621437796</v>
      </c>
      <c r="U23" s="8">
        <f t="shared" si="4"/>
        <v>91393.562404967059</v>
      </c>
      <c r="V23" s="8">
        <f t="shared" si="20"/>
        <v>91393.562404967059</v>
      </c>
      <c r="W23" s="8">
        <f t="shared" si="5"/>
        <v>54541.319499738405</v>
      </c>
      <c r="X23" s="8">
        <f t="shared" si="21"/>
        <v>54541.319499738405</v>
      </c>
      <c r="Y23" s="12">
        <f t="shared" si="6"/>
        <v>368522.42905228655</v>
      </c>
      <c r="Z23" s="7">
        <f t="shared" si="7"/>
        <v>23585.435459346339</v>
      </c>
      <c r="AA23" s="8">
        <f t="shared" si="22"/>
        <v>23585.435459346339</v>
      </c>
      <c r="AB23" s="8">
        <f t="shared" si="8"/>
        <v>87849.729766737597</v>
      </c>
      <c r="AC23" s="8">
        <f t="shared" si="23"/>
        <v>87849.729766737597</v>
      </c>
      <c r="AD23" s="8">
        <f t="shared" si="9"/>
        <v>54169.036246106421</v>
      </c>
      <c r="AE23" s="8">
        <f t="shared" si="24"/>
        <v>54169.036246106421</v>
      </c>
      <c r="AF23" s="49">
        <f t="shared" si="25"/>
        <v>331208.40294438077</v>
      </c>
      <c r="AG23" s="55">
        <f t="shared" si="26"/>
        <v>0.11266026397938901</v>
      </c>
      <c r="AH23" s="57">
        <f t="shared" si="27"/>
        <v>0.89874693324945054</v>
      </c>
      <c r="AI23" s="54">
        <f t="shared" si="28"/>
        <v>37314.026107905782</v>
      </c>
      <c r="AJ23" s="8">
        <f t="shared" si="29"/>
        <v>10318.628013464024</v>
      </c>
      <c r="AK23" s="8">
        <f t="shared" si="30"/>
        <v>10318.628013464024</v>
      </c>
      <c r="AL23" s="8">
        <f t="shared" si="31"/>
        <v>28007.704607973777</v>
      </c>
      <c r="AM23" s="8">
        <f t="shared" si="32"/>
        <v>28007.704607973777</v>
      </c>
      <c r="AN23" s="8">
        <f t="shared" si="33"/>
        <v>91393.562404967059</v>
      </c>
      <c r="AO23" s="8">
        <f t="shared" si="34"/>
        <v>91393.562404967059</v>
      </c>
      <c r="AP23" s="8">
        <f t="shared" si="35"/>
        <v>54541.319499738405</v>
      </c>
      <c r="AQ23" s="8">
        <f t="shared" si="36"/>
        <v>54541.319499738405</v>
      </c>
      <c r="AR23" s="12">
        <f t="shared" si="37"/>
        <v>368522.42905228655</v>
      </c>
      <c r="AS23" s="7">
        <f t="shared" si="38"/>
        <v>6633.4037229411588</v>
      </c>
      <c r="AT23" s="8">
        <f t="shared" si="39"/>
        <v>6633.4037229411588</v>
      </c>
      <c r="AU23" s="8">
        <f t="shared" si="40"/>
        <v>27270.659749869206</v>
      </c>
      <c r="AV23" s="8">
        <f t="shared" si="41"/>
        <v>27270.659749869206</v>
      </c>
      <c r="AW23" s="8">
        <f t="shared" si="42"/>
        <v>87849.729766737597</v>
      </c>
      <c r="AX23" s="8">
        <f t="shared" si="43"/>
        <v>87849.729766737597</v>
      </c>
      <c r="AY23" s="8">
        <f t="shared" si="44"/>
        <v>54169.036246106421</v>
      </c>
      <c r="AZ23" s="8">
        <f t="shared" si="45"/>
        <v>54169.036246106421</v>
      </c>
      <c r="BA23" s="49">
        <f t="shared" si="46"/>
        <v>351845.65897130879</v>
      </c>
      <c r="BB23" s="55">
        <f t="shared" si="47"/>
        <v>4.7397970262687439E-2</v>
      </c>
      <c r="BC23" s="57">
        <f t="shared" si="48"/>
        <v>0.95474693324945048</v>
      </c>
      <c r="BD23" s="54">
        <f t="shared" si="49"/>
        <v>16676.77008097776</v>
      </c>
    </row>
    <row r="24" spans="1:56" ht="20.100000000000001" customHeight="1" x14ac:dyDescent="0.25">
      <c r="A24" s="19">
        <v>350</v>
      </c>
      <c r="B24" s="33">
        <v>4.5</v>
      </c>
      <c r="C24" s="20">
        <f>A24/B24</f>
        <v>77.777777777777771</v>
      </c>
      <c r="D24" s="35">
        <v>1.0963007108240124</v>
      </c>
      <c r="E24" s="20">
        <f>C24/D24</f>
        <v>70.945660264433897</v>
      </c>
      <c r="F24" s="7">
        <f t="shared" si="0"/>
        <v>158003.99145616777</v>
      </c>
      <c r="G24" s="8">
        <f t="shared" si="10"/>
        <v>158003.99145616777</v>
      </c>
      <c r="H24" s="8">
        <f t="shared" si="1"/>
        <v>347608.78120356915</v>
      </c>
      <c r="I24" s="8">
        <f>H24</f>
        <v>347608.78120356915</v>
      </c>
      <c r="J24" s="49">
        <f t="shared" si="2"/>
        <v>1011225.5453194738</v>
      </c>
      <c r="K24" s="7">
        <f t="shared" si="56"/>
        <v>94802.394873700672</v>
      </c>
      <c r="L24" s="8">
        <f t="shared" si="12"/>
        <v>94802.394873700672</v>
      </c>
      <c r="M24" s="8">
        <f t="shared" si="57"/>
        <v>330673.96443893941</v>
      </c>
      <c r="N24" s="8">
        <f t="shared" si="14"/>
        <v>330673.96443893941</v>
      </c>
      <c r="O24" s="49">
        <f t="shared" si="58"/>
        <v>850952.71862528007</v>
      </c>
      <c r="P24" s="55">
        <f t="shared" si="59"/>
        <v>0.1883451608840449</v>
      </c>
      <c r="Q24" s="57">
        <f t="shared" si="60"/>
        <v>0.84150635094610948</v>
      </c>
      <c r="R24" s="54">
        <f t="shared" si="61"/>
        <v>160272.82669419376</v>
      </c>
      <c r="S24" s="8">
        <f t="shared" si="3"/>
        <v>105167.45671322527</v>
      </c>
      <c r="T24" s="8">
        <f t="shared" si="19"/>
        <v>105167.45671322527</v>
      </c>
      <c r="U24" s="8">
        <f t="shared" si="4"/>
        <v>250783.9352392295</v>
      </c>
      <c r="V24" s="8">
        <f t="shared" si="20"/>
        <v>250783.9352392295</v>
      </c>
      <c r="W24" s="8">
        <f t="shared" si="5"/>
        <v>149661.38070728211</v>
      </c>
      <c r="X24" s="8">
        <f t="shared" si="21"/>
        <v>149661.38070728211</v>
      </c>
      <c r="Y24" s="12">
        <f t="shared" si="6"/>
        <v>1011225.5453194738</v>
      </c>
      <c r="Z24" s="7">
        <f t="shared" si="7"/>
        <v>64718.434900446322</v>
      </c>
      <c r="AA24" s="8">
        <f t="shared" si="22"/>
        <v>64718.434900446322</v>
      </c>
      <c r="AB24" s="8">
        <f t="shared" si="8"/>
        <v>241059.65847992786</v>
      </c>
      <c r="AC24" s="8">
        <f t="shared" si="23"/>
        <v>241059.65847992786</v>
      </c>
      <c r="AD24" s="8">
        <f t="shared" si="9"/>
        <v>148639.83545931595</v>
      </c>
      <c r="AE24" s="8">
        <f t="shared" si="24"/>
        <v>148639.83545931595</v>
      </c>
      <c r="AF24" s="49">
        <f t="shared" si="25"/>
        <v>908835.85767938022</v>
      </c>
      <c r="AG24" s="55">
        <f t="shared" si="26"/>
        <v>0.11266026397938925</v>
      </c>
      <c r="AH24" s="57">
        <f t="shared" si="27"/>
        <v>0.89874693324945043</v>
      </c>
      <c r="AI24" s="54">
        <f t="shared" si="28"/>
        <v>102389.68764009362</v>
      </c>
      <c r="AJ24" s="8">
        <f t="shared" si="29"/>
        <v>28314.315268945269</v>
      </c>
      <c r="AK24" s="8">
        <f t="shared" si="30"/>
        <v>28314.315268945269</v>
      </c>
      <c r="AL24" s="8">
        <f t="shared" si="31"/>
        <v>76853.141444280016</v>
      </c>
      <c r="AM24" s="8">
        <f t="shared" si="32"/>
        <v>76853.141444280016</v>
      </c>
      <c r="AN24" s="8">
        <f t="shared" si="33"/>
        <v>250783.9352392295</v>
      </c>
      <c r="AO24" s="8">
        <f t="shared" si="34"/>
        <v>250783.9352392295</v>
      </c>
      <c r="AP24" s="8">
        <f t="shared" si="35"/>
        <v>149661.38070728211</v>
      </c>
      <c r="AQ24" s="8">
        <f t="shared" si="36"/>
        <v>149661.38070728211</v>
      </c>
      <c r="AR24" s="12">
        <f t="shared" si="37"/>
        <v>1011225.5453194738</v>
      </c>
      <c r="AS24" s="7">
        <f t="shared" si="38"/>
        <v>18202.059815750526</v>
      </c>
      <c r="AT24" s="8">
        <f t="shared" si="39"/>
        <v>18202.059815750526</v>
      </c>
      <c r="AU24" s="8">
        <f t="shared" si="40"/>
        <v>74830.690353641068</v>
      </c>
      <c r="AV24" s="8">
        <f t="shared" si="41"/>
        <v>74830.690353641068</v>
      </c>
      <c r="AW24" s="8">
        <f t="shared" si="42"/>
        <v>241059.65847992786</v>
      </c>
      <c r="AX24" s="8">
        <f t="shared" si="43"/>
        <v>241059.65847992786</v>
      </c>
      <c r="AY24" s="8">
        <f t="shared" si="44"/>
        <v>148639.83545931595</v>
      </c>
      <c r="AZ24" s="8">
        <f t="shared" si="45"/>
        <v>148639.83545931595</v>
      </c>
      <c r="BA24" s="49">
        <f t="shared" si="46"/>
        <v>965464.4882172707</v>
      </c>
      <c r="BB24" s="55">
        <f t="shared" si="47"/>
        <v>4.739797026268764E-2</v>
      </c>
      <c r="BC24" s="57">
        <f t="shared" si="48"/>
        <v>0.95474693324945037</v>
      </c>
      <c r="BD24" s="54">
        <f t="shared" si="49"/>
        <v>45761.057102203136</v>
      </c>
    </row>
    <row r="25" spans="1:56" ht="20.100000000000001" customHeight="1" x14ac:dyDescent="0.25">
      <c r="A25" s="19">
        <v>450</v>
      </c>
      <c r="B25" s="33">
        <v>4.5</v>
      </c>
      <c r="C25" s="20">
        <f>A25/B25</f>
        <v>100</v>
      </c>
      <c r="D25" s="35">
        <v>1.0963007108240124</v>
      </c>
      <c r="E25" s="20">
        <f>C25/D25</f>
        <v>91.215848911415023</v>
      </c>
      <c r="F25" s="7">
        <f t="shared" si="0"/>
        <v>335816.06347389607</v>
      </c>
      <c r="G25" s="8">
        <f t="shared" si="10"/>
        <v>335816.06347389607</v>
      </c>
      <c r="H25" s="8">
        <f t="shared" si="1"/>
        <v>738795.33964257129</v>
      </c>
      <c r="I25" s="8">
        <f>H25</f>
        <v>738795.33964257129</v>
      </c>
      <c r="J25" s="49">
        <f t="shared" si="2"/>
        <v>2149222.8062329348</v>
      </c>
      <c r="K25" s="7">
        <f t="shared" si="56"/>
        <v>201489.63808433764</v>
      </c>
      <c r="L25" s="8">
        <f t="shared" si="12"/>
        <v>201489.63808433764</v>
      </c>
      <c r="M25" s="8">
        <f t="shared" si="57"/>
        <v>702802.68243727961</v>
      </c>
      <c r="N25" s="8">
        <f t="shared" si="14"/>
        <v>702802.68243727961</v>
      </c>
      <c r="O25" s="49">
        <f t="shared" si="58"/>
        <v>1808584.6410432346</v>
      </c>
      <c r="P25" s="55">
        <f t="shared" si="59"/>
        <v>0.18834516088404468</v>
      </c>
      <c r="Q25" s="57">
        <f t="shared" si="60"/>
        <v>0.84150635094610959</v>
      </c>
      <c r="R25" s="54">
        <f t="shared" si="61"/>
        <v>340638.1651897002</v>
      </c>
      <c r="S25" s="8">
        <f t="shared" si="3"/>
        <v>223519.1718482252</v>
      </c>
      <c r="T25" s="8">
        <f t="shared" si="19"/>
        <v>223519.1718482252</v>
      </c>
      <c r="U25" s="8">
        <f t="shared" si="4"/>
        <v>533007.25594576786</v>
      </c>
      <c r="V25" s="8">
        <f t="shared" si="20"/>
        <v>533007.25594576786</v>
      </c>
      <c r="W25" s="8">
        <f t="shared" si="5"/>
        <v>318084.97532247432</v>
      </c>
      <c r="X25" s="8">
        <f t="shared" si="21"/>
        <v>318084.97532247432</v>
      </c>
      <c r="Y25" s="12">
        <f t="shared" si="6"/>
        <v>2149222.8062329348</v>
      </c>
      <c r="Z25" s="7">
        <f t="shared" si="7"/>
        <v>137550.25959890784</v>
      </c>
      <c r="AA25" s="8">
        <f t="shared" si="22"/>
        <v>137550.25959890784</v>
      </c>
      <c r="AB25" s="8">
        <f t="shared" si="8"/>
        <v>512339.62399961357</v>
      </c>
      <c r="AC25" s="8">
        <f t="shared" si="23"/>
        <v>512339.62399961357</v>
      </c>
      <c r="AD25" s="8">
        <f t="shared" si="9"/>
        <v>315913.81938729261</v>
      </c>
      <c r="AE25" s="8">
        <f t="shared" si="24"/>
        <v>315913.81938729261</v>
      </c>
      <c r="AF25" s="49">
        <f t="shared" si="25"/>
        <v>1931607.4059716277</v>
      </c>
      <c r="AG25" s="55">
        <f t="shared" si="26"/>
        <v>0.11266026397938939</v>
      </c>
      <c r="AH25" s="57">
        <f t="shared" si="27"/>
        <v>0.89874693324945032</v>
      </c>
      <c r="AI25" s="54">
        <f t="shared" si="28"/>
        <v>217615.40026130714</v>
      </c>
      <c r="AJ25" s="8">
        <f t="shared" si="29"/>
        <v>60178.238574522176</v>
      </c>
      <c r="AK25" s="8">
        <f t="shared" si="30"/>
        <v>60178.238574522176</v>
      </c>
      <c r="AL25" s="8">
        <f t="shared" si="31"/>
        <v>163340.93327370303</v>
      </c>
      <c r="AM25" s="8">
        <f t="shared" si="32"/>
        <v>163340.93327370303</v>
      </c>
      <c r="AN25" s="8">
        <f t="shared" si="33"/>
        <v>533007.25594576786</v>
      </c>
      <c r="AO25" s="8">
        <f t="shared" si="34"/>
        <v>533007.25594576786</v>
      </c>
      <c r="AP25" s="8">
        <f t="shared" si="35"/>
        <v>318084.97532247432</v>
      </c>
      <c r="AQ25" s="8">
        <f t="shared" si="36"/>
        <v>318084.97532247432</v>
      </c>
      <c r="AR25" s="12">
        <f t="shared" si="37"/>
        <v>2149222.8062329348</v>
      </c>
      <c r="AS25" s="7">
        <f t="shared" si="38"/>
        <v>38686.010512192828</v>
      </c>
      <c r="AT25" s="8">
        <f t="shared" si="39"/>
        <v>38686.010512192828</v>
      </c>
      <c r="AU25" s="8">
        <f t="shared" si="40"/>
        <v>159042.48766123719</v>
      </c>
      <c r="AV25" s="8">
        <f t="shared" si="41"/>
        <v>159042.48766123719</v>
      </c>
      <c r="AW25" s="8">
        <f t="shared" si="42"/>
        <v>512339.62399961357</v>
      </c>
      <c r="AX25" s="8">
        <f t="shared" si="43"/>
        <v>512339.62399961357</v>
      </c>
      <c r="AY25" s="8">
        <f t="shared" si="44"/>
        <v>315913.81938729261</v>
      </c>
      <c r="AZ25" s="8">
        <f t="shared" si="45"/>
        <v>315913.81938729261</v>
      </c>
      <c r="BA25" s="49">
        <f t="shared" si="46"/>
        <v>2051963.8831206723</v>
      </c>
      <c r="BB25" s="55">
        <f t="shared" si="47"/>
        <v>4.7397970262687557E-2</v>
      </c>
      <c r="BC25" s="57">
        <f t="shared" si="48"/>
        <v>0.95474693324945037</v>
      </c>
      <c r="BD25" s="54">
        <f t="shared" si="49"/>
        <v>97258.923112262506</v>
      </c>
    </row>
    <row r="26" spans="1:56" ht="20.100000000000001" customHeight="1" x14ac:dyDescent="0.25">
      <c r="A26" s="19">
        <v>550</v>
      </c>
      <c r="B26" s="33">
        <v>4.5</v>
      </c>
      <c r="C26" s="20">
        <f>A26/B26</f>
        <v>122.22222222222223</v>
      </c>
      <c r="D26" s="35">
        <v>1.0963007108240124</v>
      </c>
      <c r="E26" s="20">
        <f>C26/D26</f>
        <v>111.48603755839613</v>
      </c>
      <c r="F26" s="7">
        <f t="shared" si="0"/>
        <v>613129.19133574143</v>
      </c>
      <c r="G26" s="8">
        <f t="shared" si="10"/>
        <v>613129.19133574143</v>
      </c>
      <c r="H26" s="8">
        <f t="shared" si="1"/>
        <v>1348884.2209386313</v>
      </c>
      <c r="I26" s="8">
        <f>H26</f>
        <v>1348884.2209386313</v>
      </c>
      <c r="J26" s="49">
        <f t="shared" si="2"/>
        <v>3924026.8245487455</v>
      </c>
      <c r="K26" s="7">
        <f t="shared" si="56"/>
        <v>367877.51480144489</v>
      </c>
      <c r="L26" s="8">
        <f t="shared" si="12"/>
        <v>367877.51480144489</v>
      </c>
      <c r="M26" s="8">
        <f t="shared" si="57"/>
        <v>1283169.2322688873</v>
      </c>
      <c r="N26" s="8">
        <f t="shared" si="14"/>
        <v>1283169.2322688873</v>
      </c>
      <c r="O26" s="49">
        <f t="shared" si="58"/>
        <v>3302093.4941406641</v>
      </c>
      <c r="P26" s="55">
        <f t="shared" si="59"/>
        <v>0.1883451608840449</v>
      </c>
      <c r="Q26" s="57">
        <f t="shared" si="60"/>
        <v>0.84150635094610948</v>
      </c>
      <c r="R26" s="54">
        <f t="shared" si="61"/>
        <v>621933.33040808141</v>
      </c>
      <c r="S26" s="8">
        <f t="shared" si="3"/>
        <v>408098.78975306952</v>
      </c>
      <c r="T26" s="8">
        <f t="shared" si="19"/>
        <v>408098.78975306952</v>
      </c>
      <c r="U26" s="8">
        <f t="shared" si="4"/>
        <v>973158.65248808893</v>
      </c>
      <c r="V26" s="8">
        <f t="shared" si="20"/>
        <v>973158.65248808893</v>
      </c>
      <c r="W26" s="8">
        <f t="shared" si="5"/>
        <v>580755.97003321431</v>
      </c>
      <c r="X26" s="8">
        <f t="shared" si="21"/>
        <v>580755.97003321431</v>
      </c>
      <c r="Y26" s="12">
        <f t="shared" si="6"/>
        <v>3924026.8245487455</v>
      </c>
      <c r="Z26" s="7">
        <f t="shared" si="7"/>
        <v>251137.71677111971</v>
      </c>
      <c r="AA26" s="8">
        <f t="shared" si="22"/>
        <v>251137.71677111971</v>
      </c>
      <c r="AB26" s="8">
        <f t="shared" si="8"/>
        <v>935423.9225562216</v>
      </c>
      <c r="AC26" s="8">
        <f t="shared" si="23"/>
        <v>935423.9225562216</v>
      </c>
      <c r="AD26" s="8">
        <f t="shared" si="9"/>
        <v>576791.89794854098</v>
      </c>
      <c r="AE26" s="8">
        <f t="shared" si="24"/>
        <v>576791.89794854098</v>
      </c>
      <c r="AF26" s="49">
        <f t="shared" si="25"/>
        <v>3526707.0745517639</v>
      </c>
      <c r="AG26" s="55">
        <f t="shared" si="26"/>
        <v>0.11266026397938932</v>
      </c>
      <c r="AH26" s="57">
        <f t="shared" si="27"/>
        <v>0.89874693324945032</v>
      </c>
      <c r="AI26" s="54">
        <f t="shared" si="28"/>
        <v>397319.74999698158</v>
      </c>
      <c r="AJ26" s="8">
        <f t="shared" si="29"/>
        <v>109872.75108736487</v>
      </c>
      <c r="AK26" s="8">
        <f t="shared" si="30"/>
        <v>109872.75108736487</v>
      </c>
      <c r="AL26" s="8">
        <f t="shared" si="31"/>
        <v>298226.03866570466</v>
      </c>
      <c r="AM26" s="8">
        <f t="shared" si="32"/>
        <v>298226.03866570466</v>
      </c>
      <c r="AN26" s="8">
        <f t="shared" si="33"/>
        <v>973158.65248808893</v>
      </c>
      <c r="AO26" s="8">
        <f t="shared" si="34"/>
        <v>973158.65248808893</v>
      </c>
      <c r="AP26" s="8">
        <f t="shared" si="35"/>
        <v>580755.97003321431</v>
      </c>
      <c r="AQ26" s="8">
        <f t="shared" si="36"/>
        <v>580755.97003321431</v>
      </c>
      <c r="AR26" s="12">
        <f t="shared" si="37"/>
        <v>3924026.8245487455</v>
      </c>
      <c r="AS26" s="7">
        <f t="shared" si="38"/>
        <v>70632.482841877412</v>
      </c>
      <c r="AT26" s="8">
        <f t="shared" si="39"/>
        <v>70632.482841877412</v>
      </c>
      <c r="AU26" s="8">
        <f t="shared" si="40"/>
        <v>290377.98501660716</v>
      </c>
      <c r="AV26" s="8">
        <f t="shared" si="41"/>
        <v>290377.98501660716</v>
      </c>
      <c r="AW26" s="8">
        <f t="shared" si="42"/>
        <v>935423.9225562216</v>
      </c>
      <c r="AX26" s="8">
        <f t="shared" si="43"/>
        <v>935423.9225562216</v>
      </c>
      <c r="AY26" s="8">
        <f t="shared" si="44"/>
        <v>576791.89794854098</v>
      </c>
      <c r="AZ26" s="8">
        <f t="shared" si="45"/>
        <v>576791.89794854098</v>
      </c>
      <c r="BA26" s="49">
        <f t="shared" si="46"/>
        <v>3746452.5767264944</v>
      </c>
      <c r="BB26" s="55">
        <f t="shared" si="47"/>
        <v>4.7397970262687453E-2</v>
      </c>
      <c r="BC26" s="57">
        <f t="shared" si="48"/>
        <v>0.95474693324945048</v>
      </c>
      <c r="BD26" s="54">
        <f t="shared" si="49"/>
        <v>177574.24782225117</v>
      </c>
    </row>
    <row r="27" spans="1:56" ht="20.100000000000001" customHeight="1" x14ac:dyDescent="0.25">
      <c r="A27" s="19">
        <v>650</v>
      </c>
      <c r="B27" s="33">
        <v>4.5</v>
      </c>
      <c r="C27" s="20">
        <f t="shared" ref="C27:C30" si="62">A27/B27</f>
        <v>144.44444444444446</v>
      </c>
      <c r="D27" s="35">
        <v>1.0963007108240124</v>
      </c>
      <c r="E27" s="20">
        <f t="shared" ref="E27:E30" si="63">C27/D27</f>
        <v>131.75622620537726</v>
      </c>
      <c r="F27" s="7">
        <f t="shared" si="0"/>
        <v>1012054.7207848416</v>
      </c>
      <c r="G27" s="8">
        <f t="shared" si="10"/>
        <v>1012054.7207848416</v>
      </c>
      <c r="H27" s="8">
        <f t="shared" si="1"/>
        <v>2226520.3857266516</v>
      </c>
      <c r="I27" s="8">
        <f t="shared" ref="I27:I30" si="64">H27</f>
        <v>2226520.3857266516</v>
      </c>
      <c r="J27" s="49">
        <f t="shared" si="2"/>
        <v>6477150.2130229864</v>
      </c>
      <c r="K27" s="7">
        <f t="shared" si="56"/>
        <v>607232.83247090504</v>
      </c>
      <c r="L27" s="8">
        <f t="shared" si="12"/>
        <v>607232.83247090504</v>
      </c>
      <c r="M27" s="8">
        <f t="shared" si="57"/>
        <v>2118048.6876744898</v>
      </c>
      <c r="N27" s="8">
        <f t="shared" si="14"/>
        <v>2118048.6876744898</v>
      </c>
      <c r="O27" s="49">
        <f t="shared" si="58"/>
        <v>5450563.0402907897</v>
      </c>
      <c r="P27" s="55">
        <f t="shared" si="59"/>
        <v>0.18834516088404474</v>
      </c>
      <c r="Q27" s="57">
        <f t="shared" si="60"/>
        <v>0.84150635094610959</v>
      </c>
      <c r="R27" s="54">
        <f t="shared" si="61"/>
        <v>1026587.1727321967</v>
      </c>
      <c r="S27" s="8">
        <f t="shared" si="3"/>
        <v>673623.62215439056</v>
      </c>
      <c r="T27" s="8">
        <f t="shared" si="19"/>
        <v>673623.62215439056</v>
      </c>
      <c r="U27" s="8">
        <f t="shared" si="4"/>
        <v>1606333.2528297007</v>
      </c>
      <c r="V27" s="8">
        <f t="shared" si="20"/>
        <v>1606333.2528297007</v>
      </c>
      <c r="W27" s="8">
        <f t="shared" si="5"/>
        <v>958618.23152740195</v>
      </c>
      <c r="X27" s="8">
        <f t="shared" si="21"/>
        <v>958618.23152740195</v>
      </c>
      <c r="Y27" s="12">
        <f t="shared" si="6"/>
        <v>6477150.2130229864</v>
      </c>
      <c r="Z27" s="7">
        <f t="shared" si="7"/>
        <v>414537.61363347113</v>
      </c>
      <c r="AA27" s="8">
        <f t="shared" si="22"/>
        <v>414537.61363347113</v>
      </c>
      <c r="AB27" s="8">
        <f t="shared" si="8"/>
        <v>1544046.8503801797</v>
      </c>
      <c r="AC27" s="8">
        <f t="shared" si="23"/>
        <v>1544046.8503801797</v>
      </c>
      <c r="AD27" s="8">
        <f t="shared" si="9"/>
        <v>952074.98106156627</v>
      </c>
      <c r="AE27" s="8">
        <f t="shared" si="24"/>
        <v>952074.98106156627</v>
      </c>
      <c r="AF27" s="49">
        <f t="shared" si="25"/>
        <v>5821318.8901504353</v>
      </c>
      <c r="AG27" s="55">
        <f t="shared" si="26"/>
        <v>0.11266026397938889</v>
      </c>
      <c r="AH27" s="57">
        <f t="shared" si="27"/>
        <v>0.89874693324945065</v>
      </c>
      <c r="AI27" s="54">
        <f t="shared" si="28"/>
        <v>655831.32287255116</v>
      </c>
      <c r="AJ27" s="8">
        <f t="shared" si="29"/>
        <v>181360.20596464362</v>
      </c>
      <c r="AK27" s="8">
        <f t="shared" si="30"/>
        <v>181360.20596464362</v>
      </c>
      <c r="AL27" s="8">
        <f t="shared" si="31"/>
        <v>492263.41618974699</v>
      </c>
      <c r="AM27" s="8">
        <f t="shared" si="32"/>
        <v>492263.41618974699</v>
      </c>
      <c r="AN27" s="8">
        <f t="shared" si="33"/>
        <v>1606333.2528297007</v>
      </c>
      <c r="AO27" s="8">
        <f t="shared" si="34"/>
        <v>1606333.2528297007</v>
      </c>
      <c r="AP27" s="8">
        <f t="shared" si="35"/>
        <v>958618.23152740195</v>
      </c>
      <c r="AQ27" s="8">
        <f t="shared" si="36"/>
        <v>958618.23152740195</v>
      </c>
      <c r="AR27" s="12">
        <f t="shared" si="37"/>
        <v>6477150.2130229864</v>
      </c>
      <c r="AS27" s="7">
        <f t="shared" si="38"/>
        <v>116588.70383441375</v>
      </c>
      <c r="AT27" s="8">
        <f t="shared" si="39"/>
        <v>116588.70383441375</v>
      </c>
      <c r="AU27" s="8">
        <f t="shared" si="40"/>
        <v>479309.11576370103</v>
      </c>
      <c r="AV27" s="8">
        <f t="shared" si="41"/>
        <v>479309.11576370103</v>
      </c>
      <c r="AW27" s="8">
        <f t="shared" si="42"/>
        <v>1544046.8503801797</v>
      </c>
      <c r="AX27" s="8">
        <f t="shared" si="43"/>
        <v>1544046.8503801797</v>
      </c>
      <c r="AY27" s="8">
        <f t="shared" si="44"/>
        <v>952074.98106156627</v>
      </c>
      <c r="AZ27" s="8">
        <f t="shared" si="45"/>
        <v>952074.98106156627</v>
      </c>
      <c r="BA27" s="49">
        <f t="shared" si="46"/>
        <v>6184039.3020797223</v>
      </c>
      <c r="BB27" s="55">
        <f t="shared" si="47"/>
        <v>4.7397970262687293E-2</v>
      </c>
      <c r="BC27" s="57">
        <f t="shared" si="48"/>
        <v>0.9547469332494507</v>
      </c>
      <c r="BD27" s="54">
        <f t="shared" si="49"/>
        <v>293110.91094326414</v>
      </c>
    </row>
    <row r="28" spans="1:56" ht="20.100000000000001" customHeight="1" x14ac:dyDescent="0.25">
      <c r="A28" s="19">
        <v>750</v>
      </c>
      <c r="B28" s="33">
        <v>4.5</v>
      </c>
      <c r="C28" s="20">
        <f t="shared" si="62"/>
        <v>166.66666666666666</v>
      </c>
      <c r="D28" s="35">
        <v>1.0963007108240124</v>
      </c>
      <c r="E28" s="20">
        <f t="shared" si="63"/>
        <v>152.02641485235836</v>
      </c>
      <c r="F28" s="7">
        <f t="shared" si="0"/>
        <v>1554703.9975643333</v>
      </c>
      <c r="G28" s="8">
        <f t="shared" si="10"/>
        <v>1554703.9975643333</v>
      </c>
      <c r="H28" s="8">
        <f t="shared" si="1"/>
        <v>3420348.7946415329</v>
      </c>
      <c r="I28" s="8">
        <f t="shared" si="64"/>
        <v>3420348.7946415329</v>
      </c>
      <c r="J28" s="49">
        <f t="shared" si="2"/>
        <v>9950105.5844117329</v>
      </c>
      <c r="K28" s="7">
        <f t="shared" si="56"/>
        <v>932822.39853859995</v>
      </c>
      <c r="L28" s="8">
        <f t="shared" si="12"/>
        <v>932822.39853859995</v>
      </c>
      <c r="M28" s="8">
        <f t="shared" si="57"/>
        <v>3253716.1223948123</v>
      </c>
      <c r="N28" s="8">
        <f t="shared" si="14"/>
        <v>3253716.1223948123</v>
      </c>
      <c r="O28" s="49">
        <f t="shared" si="58"/>
        <v>8373077.041866825</v>
      </c>
      <c r="P28" s="55">
        <f t="shared" si="59"/>
        <v>0.18834516088404465</v>
      </c>
      <c r="Q28" s="57">
        <f t="shared" si="60"/>
        <v>0.84150635094610959</v>
      </c>
      <c r="R28" s="54">
        <f t="shared" si="61"/>
        <v>1577028.5425449079</v>
      </c>
      <c r="S28" s="8">
        <f t="shared" si="3"/>
        <v>1034810.9807788201</v>
      </c>
      <c r="T28" s="8">
        <f t="shared" si="19"/>
        <v>1034810.9807788201</v>
      </c>
      <c r="U28" s="8">
        <f t="shared" si="4"/>
        <v>2467626.1849341099</v>
      </c>
      <c r="V28" s="8">
        <f t="shared" si="20"/>
        <v>2467626.1849341099</v>
      </c>
      <c r="W28" s="8">
        <f t="shared" si="5"/>
        <v>1472615.6264929364</v>
      </c>
      <c r="X28" s="8">
        <f t="shared" si="21"/>
        <v>1472615.6264929364</v>
      </c>
      <c r="Y28" s="12">
        <f t="shared" si="6"/>
        <v>9950105.5844117329</v>
      </c>
      <c r="Z28" s="7">
        <f t="shared" si="7"/>
        <v>636806.75740235089</v>
      </c>
      <c r="AA28" s="8">
        <f t="shared" si="22"/>
        <v>636806.75740235089</v>
      </c>
      <c r="AB28" s="8">
        <f t="shared" si="8"/>
        <v>2371942.7037019143</v>
      </c>
      <c r="AC28" s="8">
        <f t="shared" si="23"/>
        <v>2371942.7037019143</v>
      </c>
      <c r="AD28" s="8">
        <f t="shared" si="9"/>
        <v>1462563.978644873</v>
      </c>
      <c r="AE28" s="8">
        <f t="shared" si="24"/>
        <v>1462563.978644873</v>
      </c>
      <c r="AF28" s="49">
        <f t="shared" si="25"/>
        <v>8942626.8794982769</v>
      </c>
      <c r="AG28" s="55">
        <f t="shared" si="26"/>
        <v>0.11266026397938905</v>
      </c>
      <c r="AH28" s="57">
        <f t="shared" si="27"/>
        <v>0.89874693324945054</v>
      </c>
      <c r="AI28" s="54">
        <f t="shared" si="28"/>
        <v>1007478.704913456</v>
      </c>
      <c r="AJ28" s="8">
        <f t="shared" si="29"/>
        <v>278602.9563635285</v>
      </c>
      <c r="AK28" s="8">
        <f t="shared" si="30"/>
        <v>278602.9563635285</v>
      </c>
      <c r="AL28" s="8">
        <f t="shared" si="31"/>
        <v>756208.02441529161</v>
      </c>
      <c r="AM28" s="8">
        <f t="shared" si="32"/>
        <v>756208.02441529161</v>
      </c>
      <c r="AN28" s="8">
        <f t="shared" si="33"/>
        <v>2467626.1849341099</v>
      </c>
      <c r="AO28" s="8">
        <f t="shared" si="34"/>
        <v>2467626.1849341099</v>
      </c>
      <c r="AP28" s="8">
        <f t="shared" si="35"/>
        <v>1472615.6264929364</v>
      </c>
      <c r="AQ28" s="8">
        <f t="shared" si="36"/>
        <v>1472615.6264929364</v>
      </c>
      <c r="AR28" s="12">
        <f t="shared" si="37"/>
        <v>9950105.5844117329</v>
      </c>
      <c r="AS28" s="7">
        <f t="shared" si="38"/>
        <v>179101.9005194112</v>
      </c>
      <c r="AT28" s="8">
        <f t="shared" si="39"/>
        <v>179101.9005194112</v>
      </c>
      <c r="AU28" s="8">
        <f t="shared" si="40"/>
        <v>736307.8132464682</v>
      </c>
      <c r="AV28" s="8">
        <f t="shared" si="41"/>
        <v>736307.8132464682</v>
      </c>
      <c r="AW28" s="8">
        <f t="shared" si="42"/>
        <v>2371942.7037019143</v>
      </c>
      <c r="AX28" s="8">
        <f t="shared" si="43"/>
        <v>2371942.7037019143</v>
      </c>
      <c r="AY28" s="8">
        <f t="shared" si="44"/>
        <v>1462563.978644873</v>
      </c>
      <c r="AZ28" s="8">
        <f t="shared" si="45"/>
        <v>1462563.978644873</v>
      </c>
      <c r="BA28" s="49">
        <f t="shared" si="46"/>
        <v>9499832.7922253348</v>
      </c>
      <c r="BB28" s="55">
        <f t="shared" si="47"/>
        <v>4.73979702626873E-2</v>
      </c>
      <c r="BC28" s="57">
        <f t="shared" si="48"/>
        <v>0.95474693324945059</v>
      </c>
      <c r="BD28" s="54">
        <f t="shared" si="49"/>
        <v>450272.79218639806</v>
      </c>
    </row>
    <row r="29" spans="1:56" ht="20.100000000000001" customHeight="1" x14ac:dyDescent="0.25">
      <c r="A29" s="19">
        <v>850</v>
      </c>
      <c r="B29" s="33">
        <v>4.5</v>
      </c>
      <c r="C29" s="20">
        <f t="shared" si="62"/>
        <v>188.88888888888889</v>
      </c>
      <c r="D29" s="35">
        <v>1.0963007108240124</v>
      </c>
      <c r="E29" s="20">
        <f t="shared" si="63"/>
        <v>172.29660349933948</v>
      </c>
      <c r="F29" s="7">
        <f t="shared" si="0"/>
        <v>2263188.3674173541</v>
      </c>
      <c r="G29" s="8">
        <f t="shared" si="10"/>
        <v>2263188.3674173541</v>
      </c>
      <c r="H29" s="8">
        <f t="shared" si="1"/>
        <v>4979014.4083181797</v>
      </c>
      <c r="I29" s="8">
        <f t="shared" si="64"/>
        <v>4979014.4083181797</v>
      </c>
      <c r="J29" s="49">
        <f t="shared" si="2"/>
        <v>14484405.551471068</v>
      </c>
      <c r="K29" s="7">
        <f t="shared" si="56"/>
        <v>1357913.0204504125</v>
      </c>
      <c r="L29" s="8">
        <f t="shared" si="12"/>
        <v>1357913.0204504125</v>
      </c>
      <c r="M29" s="8">
        <f t="shared" si="57"/>
        <v>4736446.6101705823</v>
      </c>
      <c r="N29" s="8">
        <f t="shared" si="14"/>
        <v>4736446.6101705823</v>
      </c>
      <c r="O29" s="49">
        <f t="shared" si="58"/>
        <v>12188719.261241989</v>
      </c>
      <c r="P29" s="55">
        <f t="shared" si="59"/>
        <v>0.18834516088404482</v>
      </c>
      <c r="Q29" s="57">
        <f t="shared" si="60"/>
        <v>0.84150635094610948</v>
      </c>
      <c r="R29" s="54">
        <f t="shared" si="61"/>
        <v>2295686.2902290784</v>
      </c>
      <c r="S29" s="8">
        <f t="shared" si="3"/>
        <v>1506378.177352991</v>
      </c>
      <c r="T29" s="8">
        <f t="shared" si="19"/>
        <v>1506378.177352991</v>
      </c>
      <c r="U29" s="8">
        <f t="shared" si="4"/>
        <v>3592132.5767648248</v>
      </c>
      <c r="V29" s="8">
        <f t="shared" si="20"/>
        <v>3592132.5767648248</v>
      </c>
      <c r="W29" s="8">
        <f t="shared" si="5"/>
        <v>2143692.021617718</v>
      </c>
      <c r="X29" s="8">
        <f t="shared" si="21"/>
        <v>2143692.021617718</v>
      </c>
      <c r="Y29" s="12">
        <f t="shared" si="6"/>
        <v>14484405.551471068</v>
      </c>
      <c r="Z29" s="7">
        <f t="shared" si="7"/>
        <v>927001.9552941483</v>
      </c>
      <c r="AA29" s="8">
        <f t="shared" si="22"/>
        <v>927001.9552941483</v>
      </c>
      <c r="AB29" s="8">
        <f t="shared" si="8"/>
        <v>3452845.7787518539</v>
      </c>
      <c r="AC29" s="8">
        <f t="shared" si="23"/>
        <v>3452845.7787518539</v>
      </c>
      <c r="AD29" s="8">
        <f t="shared" si="9"/>
        <v>2129059.8006169666</v>
      </c>
      <c r="AE29" s="8">
        <f t="shared" si="24"/>
        <v>2129059.8006169666</v>
      </c>
      <c r="AF29" s="49">
        <f t="shared" si="25"/>
        <v>13017815.069325937</v>
      </c>
      <c r="AG29" s="55">
        <f t="shared" si="26"/>
        <v>0.11266026397938919</v>
      </c>
      <c r="AH29" s="57">
        <f t="shared" si="27"/>
        <v>0.89874693324945043</v>
      </c>
      <c r="AI29" s="54">
        <f t="shared" si="28"/>
        <v>1466590.4821451306</v>
      </c>
      <c r="AJ29" s="8">
        <f t="shared" si="29"/>
        <v>405563.35544118989</v>
      </c>
      <c r="AK29" s="8">
        <f t="shared" si="30"/>
        <v>405563.35544118989</v>
      </c>
      <c r="AL29" s="8">
        <f t="shared" si="31"/>
        <v>1100814.8219118011</v>
      </c>
      <c r="AM29" s="8">
        <f t="shared" si="32"/>
        <v>1100814.8219118011</v>
      </c>
      <c r="AN29" s="8">
        <f t="shared" si="33"/>
        <v>3592132.5767648248</v>
      </c>
      <c r="AO29" s="8">
        <f t="shared" si="34"/>
        <v>3592132.5767648248</v>
      </c>
      <c r="AP29" s="8">
        <f t="shared" si="35"/>
        <v>2143692.021617718</v>
      </c>
      <c r="AQ29" s="8">
        <f t="shared" si="36"/>
        <v>2143692.021617718</v>
      </c>
      <c r="AR29" s="12">
        <f t="shared" si="37"/>
        <v>14484405.551471068</v>
      </c>
      <c r="AS29" s="7">
        <f t="shared" si="38"/>
        <v>260719.29992647923</v>
      </c>
      <c r="AT29" s="8">
        <f t="shared" si="39"/>
        <v>260719.29992647923</v>
      </c>
      <c r="AU29" s="8">
        <f t="shared" si="40"/>
        <v>1071846.010808859</v>
      </c>
      <c r="AV29" s="8">
        <f t="shared" si="41"/>
        <v>1071846.010808859</v>
      </c>
      <c r="AW29" s="8">
        <f t="shared" si="42"/>
        <v>3452845.7787518539</v>
      </c>
      <c r="AX29" s="8">
        <f t="shared" si="43"/>
        <v>3452845.7787518539</v>
      </c>
      <c r="AY29" s="8">
        <f t="shared" si="44"/>
        <v>2129059.8006169666</v>
      </c>
      <c r="AZ29" s="8">
        <f t="shared" si="45"/>
        <v>2129059.8006169666</v>
      </c>
      <c r="BA29" s="49">
        <f t="shared" si="46"/>
        <v>13828941.780208318</v>
      </c>
      <c r="BB29" s="55">
        <f t="shared" si="47"/>
        <v>4.739797026268746E-2</v>
      </c>
      <c r="BC29" s="57">
        <f t="shared" si="48"/>
        <v>0.95474693324945048</v>
      </c>
      <c r="BD29" s="54">
        <f t="shared" si="49"/>
        <v>655463.77126275003</v>
      </c>
    </row>
    <row r="30" spans="1:56" ht="20.100000000000001" customHeight="1" thickBot="1" x14ac:dyDescent="0.3">
      <c r="A30" s="21">
        <v>1000</v>
      </c>
      <c r="B30" s="34">
        <v>4.5</v>
      </c>
      <c r="C30" s="22">
        <f t="shared" si="62"/>
        <v>222.22222222222223</v>
      </c>
      <c r="D30" s="35">
        <v>1.0963007108240124</v>
      </c>
      <c r="E30" s="22">
        <f t="shared" si="63"/>
        <v>202.70188646981117</v>
      </c>
      <c r="F30" s="23">
        <f t="shared" si="0"/>
        <v>3685224.2905228655</v>
      </c>
      <c r="G30" s="24">
        <f t="shared" si="10"/>
        <v>3685224.2905228655</v>
      </c>
      <c r="H30" s="24">
        <f t="shared" si="1"/>
        <v>8107493.4391503036</v>
      </c>
      <c r="I30" s="24">
        <f t="shared" si="64"/>
        <v>8107493.4391503036</v>
      </c>
      <c r="J30" s="51">
        <f t="shared" si="2"/>
        <v>23585435.459346339</v>
      </c>
      <c r="K30" s="23">
        <f t="shared" si="56"/>
        <v>2211134.5743137193</v>
      </c>
      <c r="L30" s="24">
        <f t="shared" si="12"/>
        <v>2211134.5743137193</v>
      </c>
      <c r="M30" s="24">
        <f t="shared" si="57"/>
        <v>7712512.2901210394</v>
      </c>
      <c r="N30" s="24">
        <f t="shared" si="14"/>
        <v>7712512.2901210394</v>
      </c>
      <c r="O30" s="51">
        <f t="shared" si="58"/>
        <v>19847293.72886952</v>
      </c>
      <c r="P30" s="55">
        <f t="shared" si="59"/>
        <v>0.1883451608840446</v>
      </c>
      <c r="Q30" s="57">
        <f t="shared" si="60"/>
        <v>0.8415063509461097</v>
      </c>
      <c r="R30" s="54">
        <f t="shared" si="61"/>
        <v>3738141.730476819</v>
      </c>
      <c r="S30" s="24">
        <f t="shared" si="3"/>
        <v>2452885.2877720189</v>
      </c>
      <c r="T30" s="24">
        <f t="shared" si="19"/>
        <v>2452885.2877720189</v>
      </c>
      <c r="U30" s="24">
        <f t="shared" si="4"/>
        <v>5849187.9939178918</v>
      </c>
      <c r="V30" s="24">
        <f t="shared" si="20"/>
        <v>5849187.9939178918</v>
      </c>
      <c r="W30" s="24">
        <f t="shared" si="5"/>
        <v>3490644.4479832579</v>
      </c>
      <c r="X30" s="24">
        <f t="shared" si="21"/>
        <v>3490644.4479832579</v>
      </c>
      <c r="Y30" s="25">
        <f t="shared" si="6"/>
        <v>23585435.459346339</v>
      </c>
      <c r="Z30" s="23">
        <f t="shared" si="7"/>
        <v>1509467.8693981657</v>
      </c>
      <c r="AA30" s="24">
        <f t="shared" si="22"/>
        <v>1509467.8693981657</v>
      </c>
      <c r="AB30" s="24">
        <f t="shared" si="8"/>
        <v>5622382.7050712062</v>
      </c>
      <c r="AC30" s="24">
        <f t="shared" si="23"/>
        <v>5622382.7050712062</v>
      </c>
      <c r="AD30" s="24">
        <f t="shared" si="9"/>
        <v>3466818.319750811</v>
      </c>
      <c r="AE30" s="24">
        <f t="shared" si="24"/>
        <v>3466818.319750811</v>
      </c>
      <c r="AF30" s="51">
        <f t="shared" si="25"/>
        <v>21197337.788440369</v>
      </c>
      <c r="AG30" s="55">
        <f t="shared" si="26"/>
        <v>0.11266026397938901</v>
      </c>
      <c r="AH30" s="57">
        <f t="shared" si="27"/>
        <v>0.89874693324945054</v>
      </c>
      <c r="AI30" s="54">
        <f t="shared" si="28"/>
        <v>2388097.67090597</v>
      </c>
      <c r="AJ30" s="24">
        <f t="shared" si="29"/>
        <v>660392.19286169752</v>
      </c>
      <c r="AK30" s="24">
        <f t="shared" si="30"/>
        <v>660392.19286169752</v>
      </c>
      <c r="AL30" s="24">
        <f t="shared" si="31"/>
        <v>1792493.0949103218</v>
      </c>
      <c r="AM30" s="24">
        <f t="shared" si="32"/>
        <v>1792493.0949103218</v>
      </c>
      <c r="AN30" s="24">
        <f t="shared" si="33"/>
        <v>5849187.9939178918</v>
      </c>
      <c r="AO30" s="24">
        <f t="shared" si="34"/>
        <v>5849187.9939178918</v>
      </c>
      <c r="AP30" s="24">
        <f t="shared" si="35"/>
        <v>3490644.4479832579</v>
      </c>
      <c r="AQ30" s="24">
        <f t="shared" si="36"/>
        <v>3490644.4479832579</v>
      </c>
      <c r="AR30" s="25">
        <f t="shared" si="37"/>
        <v>23585435.459346339</v>
      </c>
      <c r="AS30" s="23">
        <f t="shared" si="38"/>
        <v>424537.83826823416</v>
      </c>
      <c r="AT30" s="24">
        <f t="shared" si="39"/>
        <v>424537.83826823416</v>
      </c>
      <c r="AU30" s="24">
        <f t="shared" si="40"/>
        <v>1745322.2239916292</v>
      </c>
      <c r="AV30" s="24">
        <f t="shared" si="41"/>
        <v>1745322.2239916292</v>
      </c>
      <c r="AW30" s="24">
        <f t="shared" si="42"/>
        <v>5622382.7050712062</v>
      </c>
      <c r="AX30" s="24">
        <f t="shared" si="43"/>
        <v>5622382.7050712062</v>
      </c>
      <c r="AY30" s="24">
        <f t="shared" si="44"/>
        <v>3466818.319750811</v>
      </c>
      <c r="AZ30" s="24">
        <f t="shared" si="45"/>
        <v>3466818.319750811</v>
      </c>
      <c r="BA30" s="51">
        <f t="shared" si="46"/>
        <v>22518122.174163762</v>
      </c>
      <c r="BB30" s="55">
        <f t="shared" si="47"/>
        <v>4.7397970262687439E-2</v>
      </c>
      <c r="BC30" s="57">
        <f t="shared" si="48"/>
        <v>0.95474693324945048</v>
      </c>
      <c r="BD30" s="54">
        <f t="shared" si="49"/>
        <v>1067313.2851825766</v>
      </c>
    </row>
    <row r="31" spans="1:56" ht="20.100000000000001" customHeight="1" x14ac:dyDescent="0.25">
      <c r="A31" s="14">
        <v>150</v>
      </c>
      <c r="B31" s="32">
        <v>4.5</v>
      </c>
      <c r="C31" s="15">
        <f>A31/B31</f>
        <v>33.333333333333336</v>
      </c>
      <c r="D31" s="36">
        <v>1.1437009460840559</v>
      </c>
      <c r="E31" s="15">
        <f>C31/D31</f>
        <v>29.145147992982</v>
      </c>
      <c r="F31" s="16">
        <f t="shared" si="0"/>
        <v>11922.159221684837</v>
      </c>
      <c r="G31" s="17">
        <f t="shared" si="10"/>
        <v>11922.159221684837</v>
      </c>
      <c r="H31" s="17">
        <f t="shared" si="1"/>
        <v>26228.750287706644</v>
      </c>
      <c r="I31" s="17">
        <f>H31</f>
        <v>26228.750287706644</v>
      </c>
      <c r="J31" s="50">
        <f t="shared" si="2"/>
        <v>76301.81901878296</v>
      </c>
      <c r="K31" s="16">
        <f>(PI()/3)*(A31/2)*(C31/2)*(E31/2)*3/8</f>
        <v>7153.2955330109025</v>
      </c>
      <c r="L31" s="17">
        <f>K31</f>
        <v>7153.2955330109025</v>
      </c>
      <c r="M31" s="17">
        <f>(PI()/3)*(A31/2)*(C31/2)*(E31/2)*(7+2*SQRT(3))/8</f>
        <v>24950.937113512355</v>
      </c>
      <c r="N31" s="17">
        <f>M31</f>
        <v>24950.937113512355</v>
      </c>
      <c r="O31" s="50">
        <f>SUM(K31:N31)</f>
        <v>64208.465293046509</v>
      </c>
      <c r="P31" s="55">
        <f>(J31-O31)/O31</f>
        <v>0.18834516088404479</v>
      </c>
      <c r="Q31" s="57">
        <f>O31/J31</f>
        <v>0.84150635094610948</v>
      </c>
      <c r="R31" s="54">
        <f>J31-O31</f>
        <v>12093.353725736451</v>
      </c>
      <c r="S31" s="17">
        <f t="shared" si="3"/>
        <v>7935.3891779534279</v>
      </c>
      <c r="T31" s="17">
        <f t="shared" si="19"/>
        <v>7935.3891779534279</v>
      </c>
      <c r="U31" s="17">
        <f t="shared" si="4"/>
        <v>18922.851116658174</v>
      </c>
      <c r="V31" s="17">
        <f t="shared" si="20"/>
        <v>18922.851116658174</v>
      </c>
      <c r="W31" s="17">
        <f t="shared" si="5"/>
        <v>11292.669214779877</v>
      </c>
      <c r="X31" s="17">
        <f t="shared" si="21"/>
        <v>11292.669214779877</v>
      </c>
      <c r="Y31" s="18">
        <f t="shared" si="6"/>
        <v>76301.81901878296</v>
      </c>
      <c r="Z31" s="16">
        <f t="shared" si="7"/>
        <v>4883.3164172021097</v>
      </c>
      <c r="AA31" s="17">
        <f t="shared" si="22"/>
        <v>4883.3164172021097</v>
      </c>
      <c r="AB31" s="17">
        <f t="shared" si="8"/>
        <v>18189.107780355909</v>
      </c>
      <c r="AC31" s="17">
        <f t="shared" si="23"/>
        <v>18189.107780355909</v>
      </c>
      <c r="AD31" s="17">
        <f t="shared" si="9"/>
        <v>11215.588724684876</v>
      </c>
      <c r="AE31" s="17">
        <f t="shared" si="24"/>
        <v>11215.588724684876</v>
      </c>
      <c r="AF31" s="50">
        <f t="shared" si="25"/>
        <v>68576.02584448579</v>
      </c>
      <c r="AG31" s="55">
        <f t="shared" si="26"/>
        <v>0.11266026397938898</v>
      </c>
      <c r="AH31" s="57">
        <f t="shared" si="27"/>
        <v>0.89874693324945065</v>
      </c>
      <c r="AI31" s="54">
        <f t="shared" si="28"/>
        <v>7725.7931742971705</v>
      </c>
      <c r="AJ31" s="17">
        <f t="shared" si="29"/>
        <v>2136.4509325259228</v>
      </c>
      <c r="AK31" s="17">
        <f t="shared" si="30"/>
        <v>2136.4509325259228</v>
      </c>
      <c r="AL31" s="17">
        <f t="shared" si="31"/>
        <v>5798.9382454275055</v>
      </c>
      <c r="AM31" s="17">
        <f t="shared" si="32"/>
        <v>5798.9382454275055</v>
      </c>
      <c r="AN31" s="17">
        <f t="shared" si="33"/>
        <v>18922.851116658174</v>
      </c>
      <c r="AO31" s="17">
        <f t="shared" si="34"/>
        <v>18922.851116658174</v>
      </c>
      <c r="AP31" s="17">
        <f t="shared" si="35"/>
        <v>11292.669214779877</v>
      </c>
      <c r="AQ31" s="17">
        <f t="shared" si="36"/>
        <v>11292.669214779877</v>
      </c>
      <c r="AR31" s="18">
        <f t="shared" si="37"/>
        <v>76301.81901878296</v>
      </c>
      <c r="AS31" s="16">
        <f t="shared" si="38"/>
        <v>1373.4327423380932</v>
      </c>
      <c r="AT31" s="17">
        <f t="shared" si="39"/>
        <v>1373.4327423380932</v>
      </c>
      <c r="AU31" s="17">
        <f t="shared" si="40"/>
        <v>5646.3346073899393</v>
      </c>
      <c r="AV31" s="17">
        <f t="shared" si="41"/>
        <v>5646.3346073899393</v>
      </c>
      <c r="AW31" s="17">
        <f t="shared" si="42"/>
        <v>18189.107780355909</v>
      </c>
      <c r="AX31" s="17">
        <f t="shared" si="43"/>
        <v>18189.107780355909</v>
      </c>
      <c r="AY31" s="17">
        <f t="shared" si="44"/>
        <v>11215.588724684876</v>
      </c>
      <c r="AZ31" s="17">
        <f t="shared" si="45"/>
        <v>11215.588724684876</v>
      </c>
      <c r="BA31" s="50">
        <f t="shared" si="46"/>
        <v>72848.927709537631</v>
      </c>
      <c r="BB31" s="55">
        <f t="shared" si="47"/>
        <v>4.7397970262687411E-2</v>
      </c>
      <c r="BC31" s="57">
        <f t="shared" si="48"/>
        <v>0.95474693324945059</v>
      </c>
      <c r="BD31" s="54">
        <f t="shared" si="49"/>
        <v>3452.8913092453295</v>
      </c>
    </row>
    <row r="32" spans="1:56" ht="20.100000000000001" customHeight="1" x14ac:dyDescent="0.25">
      <c r="A32" s="19">
        <v>250</v>
      </c>
      <c r="B32" s="33">
        <v>4.5</v>
      </c>
      <c r="C32" s="20">
        <f>A32/B32</f>
        <v>55.555555555555557</v>
      </c>
      <c r="D32" s="35">
        <v>1.1437009460840559</v>
      </c>
      <c r="E32" s="20">
        <f>C32/D32</f>
        <v>48.575246654969995</v>
      </c>
      <c r="F32" s="7">
        <f t="shared" si="0"/>
        <v>55195.181581874247</v>
      </c>
      <c r="G32" s="8">
        <f t="shared" si="10"/>
        <v>55195.181581874247</v>
      </c>
      <c r="H32" s="8">
        <f t="shared" si="1"/>
        <v>121429.39948012335</v>
      </c>
      <c r="I32" s="8">
        <f>H32</f>
        <v>121429.39948012335</v>
      </c>
      <c r="J32" s="49">
        <f t="shared" si="2"/>
        <v>353249.16212399519</v>
      </c>
      <c r="K32" s="7">
        <f t="shared" ref="K32:K44" si="65">(PI()/3)*(A32/2)*(C32/2)*(E32/2)*3/8</f>
        <v>33117.108949124551</v>
      </c>
      <c r="L32" s="8">
        <f t="shared" si="12"/>
        <v>33117.108949124551</v>
      </c>
      <c r="M32" s="8">
        <f t="shared" ref="M32:M44" si="66">(PI()/3)*(A32/2)*(C32/2)*(E32/2)*(7+2*SQRT(3))/8</f>
        <v>115513.59774774239</v>
      </c>
      <c r="N32" s="8">
        <f t="shared" si="14"/>
        <v>115513.59774774239</v>
      </c>
      <c r="O32" s="49">
        <f t="shared" ref="O32:O44" si="67">SUM(K32:N32)</f>
        <v>297261.41339373385</v>
      </c>
      <c r="P32" s="55">
        <f t="shared" ref="P32:P44" si="68">(J32-O32)/O32</f>
        <v>0.18834516088404477</v>
      </c>
      <c r="Q32" s="57">
        <f t="shared" ref="Q32:Q44" si="69">O32/J32</f>
        <v>0.84150635094610959</v>
      </c>
      <c r="R32" s="54">
        <f t="shared" ref="R32:R44" si="70">J32-O32</f>
        <v>55987.748730261344</v>
      </c>
      <c r="S32" s="8">
        <f t="shared" si="3"/>
        <v>36737.9128608955</v>
      </c>
      <c r="T32" s="8">
        <f t="shared" si="19"/>
        <v>36737.9128608955</v>
      </c>
      <c r="U32" s="8">
        <f t="shared" si="4"/>
        <v>87605.792206750804</v>
      </c>
      <c r="V32" s="8">
        <f t="shared" si="20"/>
        <v>87605.792206750804</v>
      </c>
      <c r="W32" s="8">
        <f t="shared" si="5"/>
        <v>52280.875994351285</v>
      </c>
      <c r="X32" s="8">
        <f t="shared" si="21"/>
        <v>52280.875994351285</v>
      </c>
      <c r="Y32" s="12">
        <f t="shared" si="6"/>
        <v>353249.16212399519</v>
      </c>
      <c r="Z32" s="7">
        <f t="shared" si="7"/>
        <v>22607.946375935691</v>
      </c>
      <c r="AA32" s="8">
        <f t="shared" si="22"/>
        <v>22607.946375935691</v>
      </c>
      <c r="AB32" s="8">
        <f t="shared" si="8"/>
        <v>84208.832316462533</v>
      </c>
      <c r="AC32" s="8">
        <f t="shared" si="23"/>
        <v>84208.832316462533</v>
      </c>
      <c r="AD32" s="8">
        <f t="shared" si="9"/>
        <v>51924.021873541089</v>
      </c>
      <c r="AE32" s="8">
        <f t="shared" si="24"/>
        <v>51924.021873541089</v>
      </c>
      <c r="AF32" s="49">
        <f t="shared" si="25"/>
        <v>317481.60113187856</v>
      </c>
      <c r="AG32" s="55">
        <f t="shared" si="26"/>
        <v>0.11266026397938934</v>
      </c>
      <c r="AH32" s="57">
        <f t="shared" si="27"/>
        <v>0.89874693324945032</v>
      </c>
      <c r="AI32" s="54">
        <f t="shared" si="28"/>
        <v>35767.560992116632</v>
      </c>
      <c r="AJ32" s="8">
        <f t="shared" si="29"/>
        <v>9890.9765394718652</v>
      </c>
      <c r="AK32" s="8">
        <f t="shared" si="30"/>
        <v>9890.9765394718652</v>
      </c>
      <c r="AL32" s="8">
        <f t="shared" si="31"/>
        <v>26846.936321423636</v>
      </c>
      <c r="AM32" s="8">
        <f t="shared" si="32"/>
        <v>26846.936321423636</v>
      </c>
      <c r="AN32" s="8">
        <f t="shared" si="33"/>
        <v>87605.792206750804</v>
      </c>
      <c r="AO32" s="8">
        <f t="shared" si="34"/>
        <v>87605.792206750804</v>
      </c>
      <c r="AP32" s="8">
        <f t="shared" si="35"/>
        <v>52280.875994351285</v>
      </c>
      <c r="AQ32" s="8">
        <f t="shared" si="36"/>
        <v>52280.875994351285</v>
      </c>
      <c r="AR32" s="12">
        <f t="shared" si="37"/>
        <v>353249.16212399519</v>
      </c>
      <c r="AS32" s="7">
        <f t="shared" si="38"/>
        <v>6358.484918231914</v>
      </c>
      <c r="AT32" s="8">
        <f t="shared" si="39"/>
        <v>6358.484918231914</v>
      </c>
      <c r="AU32" s="8">
        <f t="shared" si="40"/>
        <v>26140.437997175646</v>
      </c>
      <c r="AV32" s="8">
        <f t="shared" si="41"/>
        <v>26140.437997175646</v>
      </c>
      <c r="AW32" s="8">
        <f t="shared" si="42"/>
        <v>84208.832316462533</v>
      </c>
      <c r="AX32" s="8">
        <f t="shared" si="43"/>
        <v>84208.832316462533</v>
      </c>
      <c r="AY32" s="8">
        <f t="shared" si="44"/>
        <v>51924.021873541089</v>
      </c>
      <c r="AZ32" s="8">
        <f t="shared" si="45"/>
        <v>51924.021873541089</v>
      </c>
      <c r="BA32" s="49">
        <f t="shared" si="46"/>
        <v>337263.55421082233</v>
      </c>
      <c r="BB32" s="55">
        <f t="shared" si="47"/>
        <v>4.7397970262687536E-2</v>
      </c>
      <c r="BC32" s="57">
        <f t="shared" si="48"/>
        <v>0.95474693324945048</v>
      </c>
      <c r="BD32" s="54">
        <f t="shared" si="49"/>
        <v>15985.607913172862</v>
      </c>
    </row>
    <row r="33" spans="1:56" ht="20.100000000000001" customHeight="1" x14ac:dyDescent="0.25">
      <c r="A33" s="19">
        <v>350</v>
      </c>
      <c r="B33" s="33">
        <v>4.5</v>
      </c>
      <c r="C33" s="20">
        <f>A33/B33</f>
        <v>77.777777777777771</v>
      </c>
      <c r="D33" s="35">
        <v>1.1437009460840559</v>
      </c>
      <c r="E33" s="20">
        <f>C33/D33</f>
        <v>68.005345316957985</v>
      </c>
      <c r="F33" s="7">
        <f t="shared" si="0"/>
        <v>151455.57826066288</v>
      </c>
      <c r="G33" s="8">
        <f t="shared" si="10"/>
        <v>151455.57826066288</v>
      </c>
      <c r="H33" s="8">
        <f t="shared" si="1"/>
        <v>333202.27217345836</v>
      </c>
      <c r="I33" s="8">
        <f>H33</f>
        <v>333202.27217345836</v>
      </c>
      <c r="J33" s="49">
        <f t="shared" si="2"/>
        <v>969315.70086824242</v>
      </c>
      <c r="K33" s="7">
        <f t="shared" si="65"/>
        <v>90873.346956397727</v>
      </c>
      <c r="L33" s="8">
        <f t="shared" si="12"/>
        <v>90873.346956397727</v>
      </c>
      <c r="M33" s="8">
        <f t="shared" si="66"/>
        <v>316969.31221980497</v>
      </c>
      <c r="N33" s="8">
        <f t="shared" si="14"/>
        <v>316969.31221980497</v>
      </c>
      <c r="O33" s="49">
        <f t="shared" si="67"/>
        <v>815685.31835240545</v>
      </c>
      <c r="P33" s="55">
        <f t="shared" si="68"/>
        <v>0.18834516088404463</v>
      </c>
      <c r="Q33" s="57">
        <f t="shared" si="69"/>
        <v>0.84150635094610959</v>
      </c>
      <c r="R33" s="54">
        <f t="shared" si="70"/>
        <v>153630.38251583697</v>
      </c>
      <c r="S33" s="8">
        <f t="shared" si="3"/>
        <v>100808.83289029721</v>
      </c>
      <c r="T33" s="8">
        <f t="shared" si="19"/>
        <v>100808.83289029721</v>
      </c>
      <c r="U33" s="8">
        <f t="shared" si="4"/>
        <v>240390.29381532411</v>
      </c>
      <c r="V33" s="8">
        <f t="shared" si="20"/>
        <v>240390.29381532411</v>
      </c>
      <c r="W33" s="8">
        <f t="shared" si="5"/>
        <v>143458.72372849987</v>
      </c>
      <c r="X33" s="8">
        <f t="shared" si="21"/>
        <v>143458.72372849987</v>
      </c>
      <c r="Y33" s="12">
        <f t="shared" si="6"/>
        <v>969315.70086824242</v>
      </c>
      <c r="Z33" s="7">
        <f t="shared" si="7"/>
        <v>62036.204855567514</v>
      </c>
      <c r="AA33" s="8">
        <f t="shared" si="22"/>
        <v>62036.204855567514</v>
      </c>
      <c r="AB33" s="8">
        <f t="shared" si="8"/>
        <v>231069.03587637309</v>
      </c>
      <c r="AC33" s="8">
        <f t="shared" si="23"/>
        <v>231069.03587637309</v>
      </c>
      <c r="AD33" s="8">
        <f t="shared" si="9"/>
        <v>142479.5160209967</v>
      </c>
      <c r="AE33" s="8">
        <f t="shared" si="24"/>
        <v>142479.5160209967</v>
      </c>
      <c r="AF33" s="49">
        <f t="shared" si="25"/>
        <v>871169.51350587467</v>
      </c>
      <c r="AG33" s="55">
        <f t="shared" si="26"/>
        <v>0.11266026397938902</v>
      </c>
      <c r="AH33" s="57">
        <f t="shared" si="27"/>
        <v>0.89874693324945054</v>
      </c>
      <c r="AI33" s="54">
        <f t="shared" si="28"/>
        <v>98146.187362367753</v>
      </c>
      <c r="AJ33" s="8">
        <f t="shared" si="29"/>
        <v>27140.839624310789</v>
      </c>
      <c r="AK33" s="8">
        <f t="shared" si="30"/>
        <v>27140.839624310789</v>
      </c>
      <c r="AL33" s="8">
        <f t="shared" si="31"/>
        <v>73667.993265986428</v>
      </c>
      <c r="AM33" s="8">
        <f t="shared" si="32"/>
        <v>73667.993265986428</v>
      </c>
      <c r="AN33" s="8">
        <f t="shared" si="33"/>
        <v>240390.29381532411</v>
      </c>
      <c r="AO33" s="8">
        <f t="shared" si="34"/>
        <v>240390.29381532411</v>
      </c>
      <c r="AP33" s="8">
        <f t="shared" si="35"/>
        <v>143458.72372849987</v>
      </c>
      <c r="AQ33" s="8">
        <f t="shared" si="36"/>
        <v>143458.72372849987</v>
      </c>
      <c r="AR33" s="12">
        <f t="shared" si="37"/>
        <v>969315.70086824242</v>
      </c>
      <c r="AS33" s="7">
        <f t="shared" si="38"/>
        <v>17447.682615628361</v>
      </c>
      <c r="AT33" s="8">
        <f t="shared" si="39"/>
        <v>17447.682615628361</v>
      </c>
      <c r="AU33" s="8">
        <f t="shared" si="40"/>
        <v>71729.36186424995</v>
      </c>
      <c r="AV33" s="8">
        <f t="shared" si="41"/>
        <v>71729.36186424995</v>
      </c>
      <c r="AW33" s="8">
        <f t="shared" si="42"/>
        <v>231069.03587637309</v>
      </c>
      <c r="AX33" s="8">
        <f t="shared" si="43"/>
        <v>231069.03587637309</v>
      </c>
      <c r="AY33" s="8">
        <f t="shared" si="44"/>
        <v>142479.5160209967</v>
      </c>
      <c r="AZ33" s="8">
        <f t="shared" si="45"/>
        <v>142479.5160209967</v>
      </c>
      <c r="BA33" s="49">
        <f t="shared" si="46"/>
        <v>925451.19275449624</v>
      </c>
      <c r="BB33" s="55">
        <f t="shared" si="47"/>
        <v>4.7397970262687383E-2</v>
      </c>
      <c r="BC33" s="57">
        <f t="shared" si="48"/>
        <v>0.95474693324945059</v>
      </c>
      <c r="BD33" s="54">
        <f t="shared" si="49"/>
        <v>43864.508113746182</v>
      </c>
    </row>
    <row r="34" spans="1:56" ht="20.100000000000001" customHeight="1" x14ac:dyDescent="0.25">
      <c r="A34" s="19">
        <v>450</v>
      </c>
      <c r="B34" s="33">
        <v>4.5</v>
      </c>
      <c r="C34" s="20">
        <f>A34/B34</f>
        <v>100</v>
      </c>
      <c r="D34" s="35">
        <v>1.1437009460840559</v>
      </c>
      <c r="E34" s="20">
        <f>C34/D34</f>
        <v>87.435443978945983</v>
      </c>
      <c r="F34" s="7">
        <f t="shared" si="0"/>
        <v>321898.29898549058</v>
      </c>
      <c r="G34" s="8">
        <f t="shared" si="10"/>
        <v>321898.29898549058</v>
      </c>
      <c r="H34" s="8">
        <f t="shared" si="1"/>
        <v>708176.25776807929</v>
      </c>
      <c r="I34" s="8">
        <f>H34</f>
        <v>708176.25776807929</v>
      </c>
      <c r="J34" s="49">
        <f t="shared" si="2"/>
        <v>2060149.1135071397</v>
      </c>
      <c r="K34" s="7">
        <f t="shared" si="65"/>
        <v>193138.97939129436</v>
      </c>
      <c r="L34" s="8">
        <f t="shared" si="12"/>
        <v>193138.97939129436</v>
      </c>
      <c r="M34" s="8">
        <f t="shared" si="66"/>
        <v>673675.30206483346</v>
      </c>
      <c r="N34" s="8">
        <f t="shared" si="14"/>
        <v>673675.30206483346</v>
      </c>
      <c r="O34" s="49">
        <f t="shared" si="67"/>
        <v>1733628.5629122558</v>
      </c>
      <c r="P34" s="55">
        <f t="shared" si="68"/>
        <v>0.18834516088404468</v>
      </c>
      <c r="Q34" s="57">
        <f t="shared" si="69"/>
        <v>0.84150635094610959</v>
      </c>
      <c r="R34" s="54">
        <f t="shared" si="70"/>
        <v>326520.55059488397</v>
      </c>
      <c r="S34" s="8">
        <f t="shared" si="3"/>
        <v>214255.50780474252</v>
      </c>
      <c r="T34" s="8">
        <f t="shared" si="19"/>
        <v>214255.50780474252</v>
      </c>
      <c r="U34" s="8">
        <f t="shared" si="4"/>
        <v>510916.98014977062</v>
      </c>
      <c r="V34" s="8">
        <f t="shared" si="20"/>
        <v>510916.98014977062</v>
      </c>
      <c r="W34" s="8">
        <f t="shared" si="5"/>
        <v>304902.06879905664</v>
      </c>
      <c r="X34" s="8">
        <f t="shared" si="21"/>
        <v>304902.06879905664</v>
      </c>
      <c r="Y34" s="12">
        <f t="shared" si="6"/>
        <v>2060149.1135071397</v>
      </c>
      <c r="Z34" s="7">
        <f t="shared" si="7"/>
        <v>131849.54326445694</v>
      </c>
      <c r="AA34" s="8">
        <f t="shared" si="22"/>
        <v>131849.54326445694</v>
      </c>
      <c r="AB34" s="8">
        <f t="shared" si="8"/>
        <v>491105.91006960941</v>
      </c>
      <c r="AC34" s="8">
        <f t="shared" si="23"/>
        <v>491105.91006960941</v>
      </c>
      <c r="AD34" s="8">
        <f t="shared" si="9"/>
        <v>302820.89556649158</v>
      </c>
      <c r="AE34" s="8">
        <f t="shared" si="24"/>
        <v>302820.89556649158</v>
      </c>
      <c r="AF34" s="49">
        <f t="shared" si="25"/>
        <v>1851552.6978011159</v>
      </c>
      <c r="AG34" s="55">
        <f t="shared" si="26"/>
        <v>0.11266026397938912</v>
      </c>
      <c r="AH34" s="57">
        <f t="shared" si="27"/>
        <v>0.89874693324945054</v>
      </c>
      <c r="AI34" s="54">
        <f t="shared" si="28"/>
        <v>208596.41570602381</v>
      </c>
      <c r="AJ34" s="8">
        <f t="shared" si="29"/>
        <v>57684.175178199912</v>
      </c>
      <c r="AK34" s="8">
        <f t="shared" si="30"/>
        <v>57684.175178199912</v>
      </c>
      <c r="AL34" s="8">
        <f t="shared" si="31"/>
        <v>156571.33262654263</v>
      </c>
      <c r="AM34" s="8">
        <f t="shared" si="32"/>
        <v>156571.33262654263</v>
      </c>
      <c r="AN34" s="8">
        <f t="shared" si="33"/>
        <v>510916.98014977062</v>
      </c>
      <c r="AO34" s="8">
        <f t="shared" si="34"/>
        <v>510916.98014977062</v>
      </c>
      <c r="AP34" s="8">
        <f t="shared" si="35"/>
        <v>304902.06879905664</v>
      </c>
      <c r="AQ34" s="8">
        <f t="shared" si="36"/>
        <v>304902.06879905664</v>
      </c>
      <c r="AR34" s="12">
        <f t="shared" si="37"/>
        <v>2060149.1135071397</v>
      </c>
      <c r="AS34" s="7">
        <f t="shared" si="38"/>
        <v>37082.684043128516</v>
      </c>
      <c r="AT34" s="8">
        <f t="shared" si="39"/>
        <v>37082.684043128516</v>
      </c>
      <c r="AU34" s="8">
        <f t="shared" si="40"/>
        <v>152451.03439952835</v>
      </c>
      <c r="AV34" s="8">
        <f t="shared" si="41"/>
        <v>152451.03439952835</v>
      </c>
      <c r="AW34" s="8">
        <f t="shared" si="42"/>
        <v>491105.91006960941</v>
      </c>
      <c r="AX34" s="8">
        <f t="shared" si="43"/>
        <v>491105.91006960941</v>
      </c>
      <c r="AY34" s="8">
        <f t="shared" si="44"/>
        <v>302820.89556649158</v>
      </c>
      <c r="AZ34" s="8">
        <f t="shared" si="45"/>
        <v>302820.89556649158</v>
      </c>
      <c r="BA34" s="49">
        <f t="shared" si="46"/>
        <v>1966921.0481575159</v>
      </c>
      <c r="BB34" s="55">
        <f t="shared" si="47"/>
        <v>4.7397970262687363E-2</v>
      </c>
      <c r="BC34" s="57">
        <f t="shared" si="48"/>
        <v>0.95474693324945059</v>
      </c>
      <c r="BD34" s="54">
        <f t="shared" si="49"/>
        <v>93228.065349623794</v>
      </c>
    </row>
    <row r="35" spans="1:56" ht="20.100000000000001" customHeight="1" x14ac:dyDescent="0.25">
      <c r="A35" s="19">
        <v>550</v>
      </c>
      <c r="B35" s="33">
        <v>4.5</v>
      </c>
      <c r="C35" s="20">
        <f>A35/B35</f>
        <v>122.22222222222223</v>
      </c>
      <c r="D35" s="35">
        <v>1.1437009460840559</v>
      </c>
      <c r="E35" s="20">
        <f>C35/D35</f>
        <v>106.865542640934</v>
      </c>
      <c r="F35" s="7">
        <f t="shared" si="0"/>
        <v>587718.29348379688</v>
      </c>
      <c r="G35" s="8">
        <f t="shared" si="10"/>
        <v>587718.29348379688</v>
      </c>
      <c r="H35" s="8">
        <f t="shared" si="1"/>
        <v>1292980.245664353</v>
      </c>
      <c r="I35" s="8">
        <f>H35</f>
        <v>1292980.245664353</v>
      </c>
      <c r="J35" s="49">
        <f t="shared" si="2"/>
        <v>3761397.0782963</v>
      </c>
      <c r="K35" s="7">
        <f t="shared" si="65"/>
        <v>352630.97609027813</v>
      </c>
      <c r="L35" s="8">
        <f t="shared" si="12"/>
        <v>352630.97609027813</v>
      </c>
      <c r="M35" s="8">
        <f t="shared" si="66"/>
        <v>1229988.7888179605</v>
      </c>
      <c r="N35" s="8">
        <f t="shared" si="14"/>
        <v>1229988.7888179605</v>
      </c>
      <c r="O35" s="49">
        <f t="shared" si="67"/>
        <v>3165239.5298164776</v>
      </c>
      <c r="P35" s="55">
        <f t="shared" si="68"/>
        <v>0.18834516088404471</v>
      </c>
      <c r="Q35" s="57">
        <f t="shared" si="69"/>
        <v>0.84150635094610959</v>
      </c>
      <c r="R35" s="54">
        <f t="shared" si="70"/>
        <v>596157.54847982246</v>
      </c>
      <c r="S35" s="8">
        <f t="shared" si="3"/>
        <v>391185.2961428152</v>
      </c>
      <c r="T35" s="8">
        <f t="shared" si="19"/>
        <v>391185.2961428152</v>
      </c>
      <c r="U35" s="8">
        <f t="shared" si="4"/>
        <v>932826.47541748243</v>
      </c>
      <c r="V35" s="8">
        <f t="shared" si="20"/>
        <v>932826.47541748243</v>
      </c>
      <c r="W35" s="8">
        <f t="shared" si="5"/>
        <v>556686.76758785243</v>
      </c>
      <c r="X35" s="8">
        <f t="shared" si="21"/>
        <v>556686.76758785243</v>
      </c>
      <c r="Y35" s="12">
        <f t="shared" si="6"/>
        <v>3761397.0782963</v>
      </c>
      <c r="Z35" s="7">
        <f t="shared" si="7"/>
        <v>240729.41301096321</v>
      </c>
      <c r="AA35" s="8">
        <f t="shared" si="22"/>
        <v>240729.41301096321</v>
      </c>
      <c r="AB35" s="8">
        <f t="shared" si="8"/>
        <v>896655.64650569286</v>
      </c>
      <c r="AC35" s="8">
        <f t="shared" si="23"/>
        <v>896655.64650569286</v>
      </c>
      <c r="AD35" s="8">
        <f t="shared" si="9"/>
        <v>552886.98490946542</v>
      </c>
      <c r="AE35" s="8">
        <f t="shared" si="24"/>
        <v>552886.98490946542</v>
      </c>
      <c r="AF35" s="49">
        <f t="shared" si="25"/>
        <v>3380544.088852243</v>
      </c>
      <c r="AG35" s="55">
        <f t="shared" si="26"/>
        <v>0.11266026397938907</v>
      </c>
      <c r="AH35" s="57">
        <f t="shared" si="27"/>
        <v>0.89874693324945054</v>
      </c>
      <c r="AI35" s="54">
        <f t="shared" si="28"/>
        <v>380852.98944405699</v>
      </c>
      <c r="AJ35" s="8">
        <f t="shared" si="29"/>
        <v>105319.1181922964</v>
      </c>
      <c r="AK35" s="8">
        <f t="shared" si="30"/>
        <v>105319.1181922964</v>
      </c>
      <c r="AL35" s="8">
        <f t="shared" si="31"/>
        <v>285866.17795051879</v>
      </c>
      <c r="AM35" s="8">
        <f t="shared" si="32"/>
        <v>285866.17795051879</v>
      </c>
      <c r="AN35" s="8">
        <f t="shared" si="33"/>
        <v>932826.47541748243</v>
      </c>
      <c r="AO35" s="8">
        <f t="shared" si="34"/>
        <v>932826.47541748243</v>
      </c>
      <c r="AP35" s="8">
        <f t="shared" si="35"/>
        <v>556686.76758785243</v>
      </c>
      <c r="AQ35" s="8">
        <f t="shared" si="36"/>
        <v>556686.76758785243</v>
      </c>
      <c r="AR35" s="12">
        <f t="shared" si="37"/>
        <v>3761397.0782963</v>
      </c>
      <c r="AS35" s="7">
        <f t="shared" si="38"/>
        <v>67705.147409333411</v>
      </c>
      <c r="AT35" s="8">
        <f t="shared" si="39"/>
        <v>67705.147409333411</v>
      </c>
      <c r="AU35" s="8">
        <f t="shared" si="40"/>
        <v>278343.38379392616</v>
      </c>
      <c r="AV35" s="8">
        <f t="shared" si="41"/>
        <v>278343.38379392616</v>
      </c>
      <c r="AW35" s="8">
        <f t="shared" si="42"/>
        <v>896655.64650569286</v>
      </c>
      <c r="AX35" s="8">
        <f t="shared" si="43"/>
        <v>896655.64650569286</v>
      </c>
      <c r="AY35" s="8">
        <f t="shared" si="44"/>
        <v>552886.98490946542</v>
      </c>
      <c r="AZ35" s="8">
        <f t="shared" si="45"/>
        <v>552886.98490946542</v>
      </c>
      <c r="BA35" s="49">
        <f t="shared" si="46"/>
        <v>3591182.325236836</v>
      </c>
      <c r="BB35" s="55">
        <f t="shared" si="47"/>
        <v>4.7397970262687369E-2</v>
      </c>
      <c r="BC35" s="57">
        <f t="shared" si="48"/>
        <v>0.95474693324945059</v>
      </c>
      <c r="BD35" s="54">
        <f t="shared" si="49"/>
        <v>170214.75305946404</v>
      </c>
    </row>
    <row r="36" spans="1:56" ht="20.100000000000001" customHeight="1" x14ac:dyDescent="0.25">
      <c r="A36" s="19">
        <v>650</v>
      </c>
      <c r="B36" s="33">
        <v>4.5</v>
      </c>
      <c r="C36" s="20">
        <f t="shared" ref="C36:C39" si="71">A36/B36</f>
        <v>144.44444444444446</v>
      </c>
      <c r="D36" s="35">
        <v>1.1437009460840559</v>
      </c>
      <c r="E36" s="20">
        <f t="shared" ref="E36:E39" si="72">C36/D36</f>
        <v>126.29564130292199</v>
      </c>
      <c r="F36" s="7">
        <f t="shared" ref="F36:F67" si="73">(PI()/3)*(A36/2)*(C36/2)*(E36/2)*(5/8)</f>
        <v>970110.51148302166</v>
      </c>
      <c r="G36" s="8">
        <f t="shared" si="10"/>
        <v>970110.51148302166</v>
      </c>
      <c r="H36" s="8">
        <f t="shared" ref="H36:H67" si="74">(PI()/3)*(A36/2)*(C36/2)*(E36/2)*(11/8)</f>
        <v>2134243.1252626479</v>
      </c>
      <c r="I36" s="8">
        <f t="shared" ref="I36:I39" si="75">H36</f>
        <v>2134243.1252626479</v>
      </c>
      <c r="J36" s="49">
        <f t="shared" ref="J36:J67" si="76">(4*PI()/3)*(A36/2)*(C36/2)*(E36/2)</f>
        <v>6208707.2734913388</v>
      </c>
      <c r="K36" s="7">
        <f t="shared" si="65"/>
        <v>582066.30688981304</v>
      </c>
      <c r="L36" s="8">
        <f t="shared" si="12"/>
        <v>582066.30688981304</v>
      </c>
      <c r="M36" s="8">
        <f t="shared" si="66"/>
        <v>2030266.99401432</v>
      </c>
      <c r="N36" s="8">
        <f t="shared" si="14"/>
        <v>2030266.99401432</v>
      </c>
      <c r="O36" s="49">
        <f t="shared" si="67"/>
        <v>5224666.6018082658</v>
      </c>
      <c r="P36" s="55">
        <f t="shared" si="68"/>
        <v>0.18834516088404471</v>
      </c>
      <c r="Q36" s="57">
        <f t="shared" si="69"/>
        <v>0.84150635094610959</v>
      </c>
      <c r="R36" s="54">
        <f t="shared" si="70"/>
        <v>984040.67168307304</v>
      </c>
      <c r="S36" s="8">
        <f t="shared" ref="S36:S67" si="77">(PI()/3)*(A36/2)*(C36/2)*(E36/2)*(52/125)</f>
        <v>645705.55644309917</v>
      </c>
      <c r="T36" s="8">
        <f t="shared" si="19"/>
        <v>645705.55644309917</v>
      </c>
      <c r="U36" s="8">
        <f t="shared" ref="U36:U67" si="78">(PI()/3)*(A36/2)*(C36/2)*(E36/2)*(124/125)</f>
        <v>1539759.4038258521</v>
      </c>
      <c r="V36" s="8">
        <f t="shared" si="20"/>
        <v>1539759.4038258521</v>
      </c>
      <c r="W36" s="8">
        <f t="shared" ref="W36:W67" si="79">(PI()/3)*(A36/2)*(C36/2)*(E36/2)*(74/125)</f>
        <v>918888.67647671804</v>
      </c>
      <c r="X36" s="8">
        <f t="shared" si="21"/>
        <v>918888.67647671804</v>
      </c>
      <c r="Y36" s="12">
        <f t="shared" ref="Y36:Y67" si="80">(4*PI()/3)*(A36/2)*(C36/2)*(E36/2)</f>
        <v>6208707.2734913388</v>
      </c>
      <c r="Z36" s="7">
        <f t="shared" ref="Z36:Z67" si="81">(PI()/3)*(A36/2)*(C36/2)*(E36/2)*32/125</f>
        <v>397357.2655034457</v>
      </c>
      <c r="AA36" s="8">
        <f t="shared" si="22"/>
        <v>397357.2655034457</v>
      </c>
      <c r="AB36" s="8">
        <f t="shared" ref="AB36:AB67" si="82">(PI()/3)*(A36/2)*(C36/2)*(E36/2)*(80+16*SQRT(6))/125</f>
        <v>1480054.4367941453</v>
      </c>
      <c r="AC36" s="8">
        <f t="shared" si="23"/>
        <v>1480054.4367941453</v>
      </c>
      <c r="AD36" s="8">
        <f t="shared" ref="AD36:AD67" si="83">(PI()/3)*(A36/2)*(C36/2)*(E36/2)*(49+10*SQRT(6))/125</f>
        <v>912616.60844935803</v>
      </c>
      <c r="AE36" s="8">
        <f t="shared" si="24"/>
        <v>912616.60844935803</v>
      </c>
      <c r="AF36" s="49">
        <f t="shared" si="25"/>
        <v>5580056.6214938983</v>
      </c>
      <c r="AG36" s="55">
        <f t="shared" si="26"/>
        <v>0.11266026397938907</v>
      </c>
      <c r="AH36" s="57">
        <f t="shared" si="27"/>
        <v>0.89874693324945054</v>
      </c>
      <c r="AI36" s="54">
        <f t="shared" si="28"/>
        <v>628650.65199744049</v>
      </c>
      <c r="AJ36" s="8">
        <f t="shared" si="29"/>
        <v>173843.8036577575</v>
      </c>
      <c r="AK36" s="8">
        <f t="shared" si="30"/>
        <v>173843.8036577575</v>
      </c>
      <c r="AL36" s="8">
        <f t="shared" si="31"/>
        <v>471861.75278534176</v>
      </c>
      <c r="AM36" s="8">
        <f t="shared" si="32"/>
        <v>471861.75278534176</v>
      </c>
      <c r="AN36" s="8">
        <f t="shared" si="33"/>
        <v>1539759.4038258521</v>
      </c>
      <c r="AO36" s="8">
        <f t="shared" si="34"/>
        <v>1539759.4038258521</v>
      </c>
      <c r="AP36" s="8">
        <f t="shared" si="35"/>
        <v>918888.67647671804</v>
      </c>
      <c r="AQ36" s="8">
        <f t="shared" si="36"/>
        <v>918888.67647671804</v>
      </c>
      <c r="AR36" s="12">
        <f t="shared" si="37"/>
        <v>6208707.2734913388</v>
      </c>
      <c r="AS36" s="7">
        <f t="shared" si="38"/>
        <v>111756.7309228441</v>
      </c>
      <c r="AT36" s="8">
        <f t="shared" si="39"/>
        <v>111756.7309228441</v>
      </c>
      <c r="AU36" s="8">
        <f t="shared" si="40"/>
        <v>459444.33823835908</v>
      </c>
      <c r="AV36" s="8">
        <f t="shared" si="41"/>
        <v>459444.33823835908</v>
      </c>
      <c r="AW36" s="8">
        <f t="shared" si="42"/>
        <v>1480054.4367941453</v>
      </c>
      <c r="AX36" s="8">
        <f t="shared" si="43"/>
        <v>1480054.4367941453</v>
      </c>
      <c r="AY36" s="8">
        <f t="shared" si="44"/>
        <v>912616.60844935803</v>
      </c>
      <c r="AZ36" s="8">
        <f t="shared" si="45"/>
        <v>912616.60844935803</v>
      </c>
      <c r="BA36" s="49">
        <f t="shared" si="46"/>
        <v>5927744.2288094126</v>
      </c>
      <c r="BB36" s="55">
        <f t="shared" si="47"/>
        <v>4.7397970262687543E-2</v>
      </c>
      <c r="BC36" s="57">
        <f t="shared" si="48"/>
        <v>0.95474693324945037</v>
      </c>
      <c r="BD36" s="54">
        <f t="shared" si="49"/>
        <v>280963.04468192626</v>
      </c>
    </row>
    <row r="37" spans="1:56" ht="20.100000000000001" customHeight="1" x14ac:dyDescent="0.25">
      <c r="A37" s="19">
        <v>750</v>
      </c>
      <c r="B37" s="33">
        <v>4.5</v>
      </c>
      <c r="C37" s="20">
        <f t="shared" si="71"/>
        <v>166.66666666666666</v>
      </c>
      <c r="D37" s="35">
        <v>1.1437009460840559</v>
      </c>
      <c r="E37" s="20">
        <f t="shared" si="72"/>
        <v>145.72573996490996</v>
      </c>
      <c r="F37" s="7">
        <f t="shared" si="73"/>
        <v>1490269.9027106045</v>
      </c>
      <c r="G37" s="8">
        <f t="shared" si="10"/>
        <v>1490269.9027106045</v>
      </c>
      <c r="H37" s="8">
        <f t="shared" si="74"/>
        <v>3278593.7859633295</v>
      </c>
      <c r="I37" s="8">
        <f t="shared" si="75"/>
        <v>3278593.7859633295</v>
      </c>
      <c r="J37" s="49">
        <f t="shared" si="76"/>
        <v>9537727.3773478679</v>
      </c>
      <c r="K37" s="7">
        <f t="shared" si="65"/>
        <v>894161.94162636262</v>
      </c>
      <c r="L37" s="8">
        <f t="shared" si="12"/>
        <v>894161.94162636262</v>
      </c>
      <c r="M37" s="8">
        <f t="shared" si="66"/>
        <v>3118867.1391890435</v>
      </c>
      <c r="N37" s="8">
        <f t="shared" si="14"/>
        <v>3118867.1391890435</v>
      </c>
      <c r="O37" s="49">
        <f t="shared" si="67"/>
        <v>8026058.161630813</v>
      </c>
      <c r="P37" s="55">
        <f t="shared" si="68"/>
        <v>0.18834516088404463</v>
      </c>
      <c r="Q37" s="57">
        <f t="shared" si="69"/>
        <v>0.8415063509461097</v>
      </c>
      <c r="R37" s="54">
        <f t="shared" si="70"/>
        <v>1511669.2157170549</v>
      </c>
      <c r="S37" s="8">
        <f t="shared" si="77"/>
        <v>991923.64724417822</v>
      </c>
      <c r="T37" s="8">
        <f t="shared" si="19"/>
        <v>991923.64724417822</v>
      </c>
      <c r="U37" s="8">
        <f t="shared" si="78"/>
        <v>2365356.3895822712</v>
      </c>
      <c r="V37" s="8">
        <f t="shared" si="20"/>
        <v>2365356.3895822712</v>
      </c>
      <c r="W37" s="8">
        <f t="shared" si="79"/>
        <v>1411583.6518474843</v>
      </c>
      <c r="X37" s="8">
        <f t="shared" si="21"/>
        <v>1411583.6518474843</v>
      </c>
      <c r="Y37" s="12">
        <f t="shared" si="80"/>
        <v>9537727.3773478679</v>
      </c>
      <c r="Z37" s="7">
        <f t="shared" si="81"/>
        <v>610414.55215026357</v>
      </c>
      <c r="AA37" s="8">
        <f t="shared" si="22"/>
        <v>610414.55215026357</v>
      </c>
      <c r="AB37" s="8">
        <f t="shared" si="82"/>
        <v>2273638.472544488</v>
      </c>
      <c r="AC37" s="8">
        <f t="shared" si="23"/>
        <v>2273638.472544488</v>
      </c>
      <c r="AD37" s="8">
        <f t="shared" si="83"/>
        <v>1401948.590585609</v>
      </c>
      <c r="AE37" s="8">
        <f t="shared" si="24"/>
        <v>1401948.590585609</v>
      </c>
      <c r="AF37" s="49">
        <f t="shared" si="25"/>
        <v>8572003.2305607218</v>
      </c>
      <c r="AG37" s="55">
        <f t="shared" si="26"/>
        <v>0.11266026397938898</v>
      </c>
      <c r="AH37" s="57">
        <f t="shared" si="27"/>
        <v>0.89874693324945065</v>
      </c>
      <c r="AI37" s="54">
        <f t="shared" si="28"/>
        <v>965724.14678714611</v>
      </c>
      <c r="AJ37" s="8">
        <f t="shared" si="29"/>
        <v>267056.36656574032</v>
      </c>
      <c r="AK37" s="8">
        <f t="shared" si="30"/>
        <v>267056.36656574032</v>
      </c>
      <c r="AL37" s="8">
        <f t="shared" si="31"/>
        <v>724867.28067843791</v>
      </c>
      <c r="AM37" s="8">
        <f t="shared" si="32"/>
        <v>724867.28067843791</v>
      </c>
      <c r="AN37" s="8">
        <f t="shared" si="33"/>
        <v>2365356.3895822712</v>
      </c>
      <c r="AO37" s="8">
        <f t="shared" si="34"/>
        <v>2365356.3895822712</v>
      </c>
      <c r="AP37" s="8">
        <f t="shared" si="35"/>
        <v>1411583.6518474843</v>
      </c>
      <c r="AQ37" s="8">
        <f t="shared" si="36"/>
        <v>1411583.6518474843</v>
      </c>
      <c r="AR37" s="12">
        <f t="shared" si="37"/>
        <v>9537727.3773478679</v>
      </c>
      <c r="AS37" s="7">
        <f t="shared" si="38"/>
        <v>171679.09279226162</v>
      </c>
      <c r="AT37" s="8">
        <f t="shared" si="39"/>
        <v>171679.09279226162</v>
      </c>
      <c r="AU37" s="8">
        <f t="shared" si="40"/>
        <v>705791.82592374214</v>
      </c>
      <c r="AV37" s="8">
        <f t="shared" si="41"/>
        <v>705791.82592374214</v>
      </c>
      <c r="AW37" s="8">
        <f t="shared" si="42"/>
        <v>2273638.472544488</v>
      </c>
      <c r="AX37" s="8">
        <f t="shared" si="43"/>
        <v>2273638.472544488</v>
      </c>
      <c r="AY37" s="8">
        <f t="shared" si="44"/>
        <v>1401948.590585609</v>
      </c>
      <c r="AZ37" s="8">
        <f t="shared" si="45"/>
        <v>1401948.590585609</v>
      </c>
      <c r="BA37" s="49">
        <f t="shared" si="46"/>
        <v>9106115.9636922013</v>
      </c>
      <c r="BB37" s="55">
        <f t="shared" si="47"/>
        <v>4.7397970262687474E-2</v>
      </c>
      <c r="BC37" s="57">
        <f t="shared" si="48"/>
        <v>0.95474693324945048</v>
      </c>
      <c r="BD37" s="54">
        <f t="shared" si="49"/>
        <v>431611.41365566663</v>
      </c>
    </row>
    <row r="38" spans="1:56" ht="20.100000000000001" customHeight="1" x14ac:dyDescent="0.25">
      <c r="A38" s="19">
        <v>850</v>
      </c>
      <c r="B38" s="33">
        <v>4.5</v>
      </c>
      <c r="C38" s="20">
        <f t="shared" si="71"/>
        <v>188.88888888888889</v>
      </c>
      <c r="D38" s="35">
        <v>1.1437009460840559</v>
      </c>
      <c r="E38" s="20">
        <f t="shared" si="72"/>
        <v>165.15583862689797</v>
      </c>
      <c r="F38" s="7">
        <f t="shared" si="73"/>
        <v>2169391.4168939851</v>
      </c>
      <c r="G38" s="8">
        <f t="shared" si="10"/>
        <v>2169391.4168939851</v>
      </c>
      <c r="H38" s="8">
        <f t="shared" si="74"/>
        <v>4772661.1171667678</v>
      </c>
      <c r="I38" s="8">
        <f t="shared" si="75"/>
        <v>4772661.1171667678</v>
      </c>
      <c r="J38" s="49">
        <f t="shared" si="76"/>
        <v>13884105.068121506</v>
      </c>
      <c r="K38" s="7">
        <f t="shared" si="65"/>
        <v>1301634.8501363911</v>
      </c>
      <c r="L38" s="8">
        <f t="shared" si="12"/>
        <v>1301634.8501363911</v>
      </c>
      <c r="M38" s="8">
        <f t="shared" si="66"/>
        <v>4540146.4458772661</v>
      </c>
      <c r="N38" s="8">
        <f t="shared" si="14"/>
        <v>4540146.4458772661</v>
      </c>
      <c r="O38" s="49">
        <f t="shared" si="67"/>
        <v>11683562.592027314</v>
      </c>
      <c r="P38" s="55">
        <f t="shared" si="68"/>
        <v>0.18834516088404479</v>
      </c>
      <c r="Q38" s="57">
        <f t="shared" si="69"/>
        <v>0.84150635094610948</v>
      </c>
      <c r="R38" s="54">
        <f t="shared" si="70"/>
        <v>2200542.4760941919</v>
      </c>
      <c r="S38" s="8">
        <f t="shared" si="77"/>
        <v>1443946.9270846366</v>
      </c>
      <c r="T38" s="8">
        <f t="shared" si="19"/>
        <v>1443946.9270846366</v>
      </c>
      <c r="U38" s="8">
        <f t="shared" si="78"/>
        <v>3443258.0568941333</v>
      </c>
      <c r="V38" s="8">
        <f t="shared" si="20"/>
        <v>3443258.0568941333</v>
      </c>
      <c r="W38" s="8">
        <f t="shared" si="79"/>
        <v>2054847.5500819827</v>
      </c>
      <c r="X38" s="8">
        <f t="shared" si="21"/>
        <v>2054847.5500819827</v>
      </c>
      <c r="Y38" s="12">
        <f t="shared" si="80"/>
        <v>13884105.068121506</v>
      </c>
      <c r="Z38" s="7">
        <f t="shared" si="81"/>
        <v>888582.72435977636</v>
      </c>
      <c r="AA38" s="8">
        <f t="shared" si="22"/>
        <v>888582.72435977636</v>
      </c>
      <c r="AB38" s="8">
        <f t="shared" si="82"/>
        <v>3309743.9453662429</v>
      </c>
      <c r="AC38" s="8">
        <f t="shared" si="23"/>
        <v>3309743.9453662429</v>
      </c>
      <c r="AD38" s="8">
        <f t="shared" si="83"/>
        <v>2040821.7557176587</v>
      </c>
      <c r="AE38" s="8">
        <f t="shared" si="24"/>
        <v>2040821.7557176587</v>
      </c>
      <c r="AF38" s="49">
        <f t="shared" si="25"/>
        <v>12478296.850887358</v>
      </c>
      <c r="AG38" s="55">
        <f t="shared" si="26"/>
        <v>0.11266026397938896</v>
      </c>
      <c r="AH38" s="57">
        <f t="shared" si="27"/>
        <v>0.89874693324945065</v>
      </c>
      <c r="AI38" s="54">
        <f t="shared" si="28"/>
        <v>1405808.2172341477</v>
      </c>
      <c r="AJ38" s="8">
        <f t="shared" si="29"/>
        <v>388754.94190740219</v>
      </c>
      <c r="AK38" s="8">
        <f t="shared" si="30"/>
        <v>388754.94190740219</v>
      </c>
      <c r="AL38" s="8">
        <f t="shared" si="31"/>
        <v>1055191.9851772345</v>
      </c>
      <c r="AM38" s="8">
        <f t="shared" si="32"/>
        <v>1055191.9851772345</v>
      </c>
      <c r="AN38" s="8">
        <f t="shared" si="33"/>
        <v>3443258.0568941333</v>
      </c>
      <c r="AO38" s="8">
        <f t="shared" si="34"/>
        <v>3443258.0568941333</v>
      </c>
      <c r="AP38" s="8">
        <f t="shared" si="35"/>
        <v>2054847.5500819827</v>
      </c>
      <c r="AQ38" s="8">
        <f t="shared" si="36"/>
        <v>2054847.5500819827</v>
      </c>
      <c r="AR38" s="12">
        <f t="shared" si="37"/>
        <v>13884105.068121506</v>
      </c>
      <c r="AS38" s="7">
        <f t="shared" si="38"/>
        <v>249913.89122618712</v>
      </c>
      <c r="AT38" s="8">
        <f t="shared" si="39"/>
        <v>249913.89122618712</v>
      </c>
      <c r="AU38" s="8">
        <f t="shared" si="40"/>
        <v>1027423.7750409914</v>
      </c>
      <c r="AV38" s="8">
        <f t="shared" si="41"/>
        <v>1027423.7750409914</v>
      </c>
      <c r="AW38" s="8">
        <f t="shared" si="42"/>
        <v>3309743.9453662429</v>
      </c>
      <c r="AX38" s="8">
        <f t="shared" si="43"/>
        <v>3309743.9453662429</v>
      </c>
      <c r="AY38" s="8">
        <f t="shared" si="44"/>
        <v>2040821.7557176587</v>
      </c>
      <c r="AZ38" s="8">
        <f t="shared" si="45"/>
        <v>2040821.7557176587</v>
      </c>
      <c r="BA38" s="49">
        <f t="shared" si="46"/>
        <v>13255806.734702162</v>
      </c>
      <c r="BB38" s="55">
        <f t="shared" si="47"/>
        <v>4.7397970262687321E-2</v>
      </c>
      <c r="BC38" s="57">
        <f t="shared" si="48"/>
        <v>0.95474693324945059</v>
      </c>
      <c r="BD38" s="54">
        <f t="shared" si="49"/>
        <v>628298.33341934346</v>
      </c>
    </row>
    <row r="39" spans="1:56" ht="20.100000000000001" customHeight="1" thickBot="1" x14ac:dyDescent="0.3">
      <c r="A39" s="21">
        <v>1000</v>
      </c>
      <c r="B39" s="34">
        <v>4.5</v>
      </c>
      <c r="C39" s="22">
        <f t="shared" si="71"/>
        <v>222.22222222222223</v>
      </c>
      <c r="D39" s="35">
        <v>1.1437009460840559</v>
      </c>
      <c r="E39" s="22">
        <f t="shared" si="72"/>
        <v>194.30098661987998</v>
      </c>
      <c r="F39" s="23">
        <f t="shared" si="73"/>
        <v>3532491.6212399518</v>
      </c>
      <c r="G39" s="24">
        <f t="shared" si="10"/>
        <v>3532491.6212399518</v>
      </c>
      <c r="H39" s="24">
        <f t="shared" si="74"/>
        <v>7771481.5667278944</v>
      </c>
      <c r="I39" s="24">
        <f t="shared" si="75"/>
        <v>7771481.5667278944</v>
      </c>
      <c r="J39" s="51">
        <f t="shared" si="76"/>
        <v>22607946.375935692</v>
      </c>
      <c r="K39" s="23">
        <f t="shared" si="65"/>
        <v>2119494.9727439713</v>
      </c>
      <c r="L39" s="24">
        <f t="shared" si="12"/>
        <v>2119494.9727439713</v>
      </c>
      <c r="M39" s="24">
        <f t="shared" si="66"/>
        <v>7392870.2558555128</v>
      </c>
      <c r="N39" s="24">
        <f t="shared" si="14"/>
        <v>7392870.2558555128</v>
      </c>
      <c r="O39" s="51">
        <f t="shared" si="67"/>
        <v>19024730.457198966</v>
      </c>
      <c r="P39" s="55">
        <f t="shared" si="68"/>
        <v>0.18834516088404477</v>
      </c>
      <c r="Q39" s="57">
        <f t="shared" si="69"/>
        <v>0.84150635094610959</v>
      </c>
      <c r="R39" s="54">
        <f t="shared" si="70"/>
        <v>3583215.918736726</v>
      </c>
      <c r="S39" s="24">
        <f t="shared" si="77"/>
        <v>2351226.423097312</v>
      </c>
      <c r="T39" s="24">
        <f t="shared" si="19"/>
        <v>2351226.423097312</v>
      </c>
      <c r="U39" s="24">
        <f t="shared" si="78"/>
        <v>5606770.7012320515</v>
      </c>
      <c r="V39" s="24">
        <f t="shared" si="20"/>
        <v>5606770.7012320515</v>
      </c>
      <c r="W39" s="24">
        <f t="shared" si="79"/>
        <v>3345976.0636384822</v>
      </c>
      <c r="X39" s="24">
        <f t="shared" si="21"/>
        <v>3345976.0636384822</v>
      </c>
      <c r="Y39" s="25">
        <f t="shared" si="80"/>
        <v>22607946.375935692</v>
      </c>
      <c r="Z39" s="23">
        <f t="shared" si="81"/>
        <v>1446908.5680598842</v>
      </c>
      <c r="AA39" s="24">
        <f t="shared" si="22"/>
        <v>1446908.5680598842</v>
      </c>
      <c r="AB39" s="24">
        <f t="shared" si="82"/>
        <v>5389365.2682536021</v>
      </c>
      <c r="AC39" s="24">
        <f t="shared" si="23"/>
        <v>5389365.2682536021</v>
      </c>
      <c r="AD39" s="24">
        <f t="shared" si="83"/>
        <v>3323137.3999066297</v>
      </c>
      <c r="AE39" s="24">
        <f t="shared" si="24"/>
        <v>3323137.3999066297</v>
      </c>
      <c r="AF39" s="51">
        <f t="shared" si="25"/>
        <v>20318822.472440228</v>
      </c>
      <c r="AG39" s="55">
        <f t="shared" si="26"/>
        <v>0.11266026397938934</v>
      </c>
      <c r="AH39" s="57">
        <f t="shared" si="27"/>
        <v>0.89874693324945032</v>
      </c>
      <c r="AI39" s="54">
        <f t="shared" si="28"/>
        <v>2289123.9034954645</v>
      </c>
      <c r="AJ39" s="24">
        <f t="shared" si="29"/>
        <v>633022.49852619937</v>
      </c>
      <c r="AK39" s="24">
        <f t="shared" si="30"/>
        <v>633022.49852619937</v>
      </c>
      <c r="AL39" s="24">
        <f t="shared" si="31"/>
        <v>1718203.9245711127</v>
      </c>
      <c r="AM39" s="24">
        <f t="shared" si="32"/>
        <v>1718203.9245711127</v>
      </c>
      <c r="AN39" s="24">
        <f t="shared" si="33"/>
        <v>5606770.7012320515</v>
      </c>
      <c r="AO39" s="24">
        <f t="shared" si="34"/>
        <v>5606770.7012320515</v>
      </c>
      <c r="AP39" s="24">
        <f t="shared" si="35"/>
        <v>3345976.0636384822</v>
      </c>
      <c r="AQ39" s="24">
        <f t="shared" si="36"/>
        <v>3345976.0636384822</v>
      </c>
      <c r="AR39" s="25">
        <f t="shared" si="37"/>
        <v>22607946.375935692</v>
      </c>
      <c r="AS39" s="23">
        <f t="shared" si="38"/>
        <v>406943.03476684249</v>
      </c>
      <c r="AT39" s="24">
        <f t="shared" si="39"/>
        <v>406943.03476684249</v>
      </c>
      <c r="AU39" s="24">
        <f t="shared" si="40"/>
        <v>1672988.0318192414</v>
      </c>
      <c r="AV39" s="24">
        <f t="shared" si="41"/>
        <v>1672988.0318192414</v>
      </c>
      <c r="AW39" s="24">
        <f t="shared" si="42"/>
        <v>5389365.2682536021</v>
      </c>
      <c r="AX39" s="24">
        <f t="shared" si="43"/>
        <v>5389365.2682536021</v>
      </c>
      <c r="AY39" s="24">
        <f t="shared" si="44"/>
        <v>3323137.3999066297</v>
      </c>
      <c r="AZ39" s="24">
        <f t="shared" si="45"/>
        <v>3323137.3999066297</v>
      </c>
      <c r="BA39" s="51">
        <f t="shared" si="46"/>
        <v>21584867.469492629</v>
      </c>
      <c r="BB39" s="55">
        <f t="shared" si="47"/>
        <v>4.7397970262687536E-2</v>
      </c>
      <c r="BC39" s="57">
        <f t="shared" si="48"/>
        <v>0.95474693324945048</v>
      </c>
      <c r="BD39" s="54">
        <f t="shared" si="49"/>
        <v>1023078.9064430632</v>
      </c>
    </row>
    <row r="40" spans="1:56" ht="20.100000000000001" customHeight="1" x14ac:dyDescent="0.25">
      <c r="A40" s="14">
        <v>150</v>
      </c>
      <c r="B40" s="32">
        <v>4.5</v>
      </c>
      <c r="C40" s="15">
        <f>A40/B40</f>
        <v>33.333333333333336</v>
      </c>
      <c r="D40" s="36">
        <v>1.1721705078041917</v>
      </c>
      <c r="E40" s="15">
        <f>C40/D40</f>
        <v>28.437273512175405</v>
      </c>
      <c r="F40" s="16">
        <f t="shared" si="73"/>
        <v>11632.594994007013</v>
      </c>
      <c r="G40" s="17">
        <f t="shared" si="10"/>
        <v>11632.594994007013</v>
      </c>
      <c r="H40" s="17">
        <f t="shared" si="74"/>
        <v>25591.708986815429</v>
      </c>
      <c r="I40" s="17">
        <f>H40</f>
        <v>25591.708986815429</v>
      </c>
      <c r="J40" s="50">
        <f t="shared" si="76"/>
        <v>74448.607961644884</v>
      </c>
      <c r="K40" s="16">
        <f t="shared" si="65"/>
        <v>6979.5569964042079</v>
      </c>
      <c r="L40" s="17">
        <f t="shared" si="12"/>
        <v>6979.5569964042079</v>
      </c>
      <c r="M40" s="17">
        <f t="shared" si="66"/>
        <v>24344.931213006428</v>
      </c>
      <c r="N40" s="17">
        <f t="shared" si="14"/>
        <v>24344.931213006428</v>
      </c>
      <c r="O40" s="50">
        <f t="shared" si="67"/>
        <v>62648.976418821272</v>
      </c>
      <c r="P40" s="55">
        <f t="shared" si="68"/>
        <v>0.18834516088404465</v>
      </c>
      <c r="Q40" s="57">
        <f t="shared" si="69"/>
        <v>0.84150635094610959</v>
      </c>
      <c r="R40" s="54">
        <f t="shared" si="70"/>
        <v>11799.631542823612</v>
      </c>
      <c r="S40" s="17">
        <f t="shared" si="77"/>
        <v>7742.6552280110673</v>
      </c>
      <c r="T40" s="17">
        <f t="shared" si="19"/>
        <v>7742.6552280110673</v>
      </c>
      <c r="U40" s="17">
        <f t="shared" si="78"/>
        <v>18463.25477448793</v>
      </c>
      <c r="V40" s="17">
        <f t="shared" si="20"/>
        <v>18463.25477448793</v>
      </c>
      <c r="W40" s="17">
        <f t="shared" si="79"/>
        <v>11018.393978323442</v>
      </c>
      <c r="X40" s="17">
        <f t="shared" si="21"/>
        <v>11018.393978323442</v>
      </c>
      <c r="Y40" s="18">
        <f t="shared" si="80"/>
        <v>74448.607961644884</v>
      </c>
      <c r="Z40" s="16">
        <f t="shared" si="81"/>
        <v>4764.7109095452724</v>
      </c>
      <c r="AA40" s="17">
        <f t="shared" si="22"/>
        <v>4764.7109095452724</v>
      </c>
      <c r="AB40" s="17">
        <f t="shared" si="82"/>
        <v>17747.332523992307</v>
      </c>
      <c r="AC40" s="17">
        <f t="shared" si="23"/>
        <v>17747.332523992307</v>
      </c>
      <c r="AD40" s="17">
        <f t="shared" si="83"/>
        <v>10943.1856115719</v>
      </c>
      <c r="AE40" s="17">
        <f t="shared" si="24"/>
        <v>10943.1856115719</v>
      </c>
      <c r="AF40" s="50">
        <f t="shared" si="25"/>
        <v>66910.458090218963</v>
      </c>
      <c r="AG40" s="55">
        <f t="shared" si="26"/>
        <v>0.11266026397938914</v>
      </c>
      <c r="AH40" s="57">
        <f t="shared" si="27"/>
        <v>0.89874693324945054</v>
      </c>
      <c r="AI40" s="54">
        <f t="shared" si="28"/>
        <v>7538.1498714259214</v>
      </c>
      <c r="AJ40" s="17">
        <f t="shared" si="29"/>
        <v>2084.5610229260569</v>
      </c>
      <c r="AK40" s="17">
        <f t="shared" si="30"/>
        <v>2084.5610229260569</v>
      </c>
      <c r="AL40" s="17">
        <f t="shared" si="31"/>
        <v>5658.0942050850108</v>
      </c>
      <c r="AM40" s="17">
        <f t="shared" si="32"/>
        <v>5658.0942050850108</v>
      </c>
      <c r="AN40" s="17">
        <f t="shared" si="33"/>
        <v>18463.25477448793</v>
      </c>
      <c r="AO40" s="17">
        <f t="shared" si="34"/>
        <v>18463.25477448793</v>
      </c>
      <c r="AP40" s="17">
        <f t="shared" si="35"/>
        <v>11018.393978323442</v>
      </c>
      <c r="AQ40" s="17">
        <f t="shared" si="36"/>
        <v>11018.393978323442</v>
      </c>
      <c r="AR40" s="18">
        <f t="shared" si="37"/>
        <v>74448.607961644884</v>
      </c>
      <c r="AS40" s="16">
        <f t="shared" si="38"/>
        <v>1340.074943309608</v>
      </c>
      <c r="AT40" s="17">
        <f t="shared" si="39"/>
        <v>1340.074943309608</v>
      </c>
      <c r="AU40" s="17">
        <f t="shared" si="40"/>
        <v>5509.1969891617218</v>
      </c>
      <c r="AV40" s="17">
        <f t="shared" si="41"/>
        <v>5509.1969891617218</v>
      </c>
      <c r="AW40" s="17">
        <f t="shared" si="42"/>
        <v>17747.332523992307</v>
      </c>
      <c r="AX40" s="17">
        <f t="shared" si="43"/>
        <v>17747.332523992307</v>
      </c>
      <c r="AY40" s="17">
        <f t="shared" si="44"/>
        <v>10943.1856115719</v>
      </c>
      <c r="AZ40" s="17">
        <f t="shared" si="45"/>
        <v>10943.1856115719</v>
      </c>
      <c r="BA40" s="50">
        <f t="shared" si="46"/>
        <v>71079.580136071076</v>
      </c>
      <c r="BB40" s="55">
        <f t="shared" si="47"/>
        <v>4.739797026268748E-2</v>
      </c>
      <c r="BC40" s="57">
        <f t="shared" si="48"/>
        <v>0.95474693324945048</v>
      </c>
      <c r="BD40" s="54">
        <f t="shared" si="49"/>
        <v>3369.0278255738085</v>
      </c>
    </row>
    <row r="41" spans="1:56" ht="20.100000000000001" customHeight="1" x14ac:dyDescent="0.25">
      <c r="A41" s="19">
        <v>250</v>
      </c>
      <c r="B41" s="33">
        <v>4.5</v>
      </c>
      <c r="C41" s="20">
        <f>A41/B41</f>
        <v>55.555555555555557</v>
      </c>
      <c r="D41" s="35">
        <v>1.1721705078041917</v>
      </c>
      <c r="E41" s="20">
        <f>C41/D41</f>
        <v>47.39545585362567</v>
      </c>
      <c r="F41" s="7">
        <f t="shared" si="73"/>
        <v>53854.606453736182</v>
      </c>
      <c r="G41" s="8">
        <f t="shared" si="10"/>
        <v>53854.606453736182</v>
      </c>
      <c r="H41" s="8">
        <f t="shared" si="74"/>
        <v>118480.13419821959</v>
      </c>
      <c r="I41" s="8">
        <f>H41</f>
        <v>118480.13419821959</v>
      </c>
      <c r="J41" s="49">
        <f t="shared" si="76"/>
        <v>344669.48130391154</v>
      </c>
      <c r="K41" s="7">
        <f t="shared" si="65"/>
        <v>32312.763872241707</v>
      </c>
      <c r="L41" s="8">
        <f t="shared" si="12"/>
        <v>32312.763872241707</v>
      </c>
      <c r="M41" s="8">
        <f t="shared" si="66"/>
        <v>112708.01487502977</v>
      </c>
      <c r="N41" s="8">
        <f t="shared" si="14"/>
        <v>112708.01487502977</v>
      </c>
      <c r="O41" s="49">
        <f t="shared" si="67"/>
        <v>290041.55749454291</v>
      </c>
      <c r="P41" s="55">
        <f t="shared" si="68"/>
        <v>0.18834516088404485</v>
      </c>
      <c r="Q41" s="57">
        <f t="shared" si="69"/>
        <v>0.84150635094610948</v>
      </c>
      <c r="R41" s="54">
        <f t="shared" si="70"/>
        <v>54627.923809368629</v>
      </c>
      <c r="S41" s="8">
        <f t="shared" si="77"/>
        <v>35845.626055606801</v>
      </c>
      <c r="T41" s="8">
        <f t="shared" si="19"/>
        <v>35845.626055606801</v>
      </c>
      <c r="U41" s="8">
        <f t="shared" si="78"/>
        <v>85478.031363370057</v>
      </c>
      <c r="V41" s="8">
        <f t="shared" si="20"/>
        <v>85478.031363370057</v>
      </c>
      <c r="W41" s="8">
        <f t="shared" si="79"/>
        <v>51011.083232978905</v>
      </c>
      <c r="X41" s="8">
        <f t="shared" si="21"/>
        <v>51011.083232978905</v>
      </c>
      <c r="Y41" s="12">
        <f t="shared" si="80"/>
        <v>344669.48130391154</v>
      </c>
      <c r="Z41" s="7">
        <f t="shared" si="81"/>
        <v>22058.846803450338</v>
      </c>
      <c r="AA41" s="8">
        <f t="shared" si="22"/>
        <v>22058.846803450338</v>
      </c>
      <c r="AB41" s="8">
        <f t="shared" si="82"/>
        <v>82163.576499964402</v>
      </c>
      <c r="AC41" s="8">
        <f t="shared" si="23"/>
        <v>82163.576499964402</v>
      </c>
      <c r="AD41" s="8">
        <f t="shared" si="83"/>
        <v>50662.896349869923</v>
      </c>
      <c r="AE41" s="8">
        <f t="shared" si="24"/>
        <v>50662.896349869923</v>
      </c>
      <c r="AF41" s="49">
        <f t="shared" si="25"/>
        <v>309770.63930656936</v>
      </c>
      <c r="AG41" s="55">
        <f t="shared" si="26"/>
        <v>0.11266026397938896</v>
      </c>
      <c r="AH41" s="57">
        <f t="shared" si="27"/>
        <v>0.89874693324945065</v>
      </c>
      <c r="AI41" s="54">
        <f t="shared" si="28"/>
        <v>34898.841997342184</v>
      </c>
      <c r="AJ41" s="8">
        <f t="shared" si="29"/>
        <v>9650.7454765095226</v>
      </c>
      <c r="AK41" s="8">
        <f t="shared" si="30"/>
        <v>9650.7454765095226</v>
      </c>
      <c r="AL41" s="8">
        <f t="shared" si="31"/>
        <v>26194.88057909728</v>
      </c>
      <c r="AM41" s="8">
        <f t="shared" si="32"/>
        <v>26194.88057909728</v>
      </c>
      <c r="AN41" s="8">
        <f t="shared" si="33"/>
        <v>85478.031363370057</v>
      </c>
      <c r="AO41" s="8">
        <f t="shared" si="34"/>
        <v>85478.031363370057</v>
      </c>
      <c r="AP41" s="8">
        <f t="shared" si="35"/>
        <v>51011.083232978905</v>
      </c>
      <c r="AQ41" s="8">
        <f t="shared" si="36"/>
        <v>51011.083232978905</v>
      </c>
      <c r="AR41" s="12">
        <f t="shared" si="37"/>
        <v>344669.48130391154</v>
      </c>
      <c r="AS41" s="7">
        <f t="shared" si="38"/>
        <v>6204.0506634704079</v>
      </c>
      <c r="AT41" s="8">
        <f t="shared" si="39"/>
        <v>6204.0506634704079</v>
      </c>
      <c r="AU41" s="8">
        <f t="shared" si="40"/>
        <v>25505.541616489456</v>
      </c>
      <c r="AV41" s="8">
        <f t="shared" si="41"/>
        <v>25505.541616489456</v>
      </c>
      <c r="AW41" s="8">
        <f t="shared" si="42"/>
        <v>82163.576499964402</v>
      </c>
      <c r="AX41" s="8">
        <f t="shared" si="43"/>
        <v>82163.576499964402</v>
      </c>
      <c r="AY41" s="8">
        <f t="shared" si="44"/>
        <v>50662.896349869923</v>
      </c>
      <c r="AZ41" s="8">
        <f t="shared" si="45"/>
        <v>50662.896349869923</v>
      </c>
      <c r="BA41" s="49">
        <f t="shared" si="46"/>
        <v>329072.13025958836</v>
      </c>
      <c r="BB41" s="55">
        <f t="shared" si="47"/>
        <v>4.7397970262687446E-2</v>
      </c>
      <c r="BC41" s="57">
        <f t="shared" si="48"/>
        <v>0.95474693324945048</v>
      </c>
      <c r="BD41" s="54">
        <f t="shared" si="49"/>
        <v>15597.351044323179</v>
      </c>
    </row>
    <row r="42" spans="1:56" ht="20.100000000000001" customHeight="1" x14ac:dyDescent="0.25">
      <c r="A42" s="19">
        <v>350</v>
      </c>
      <c r="B42" s="33">
        <v>4.5</v>
      </c>
      <c r="C42" s="20">
        <f>A42/B42</f>
        <v>77.777777777777771</v>
      </c>
      <c r="D42" s="35">
        <v>1.1721705078041917</v>
      </c>
      <c r="E42" s="20">
        <f>C42/D42</f>
        <v>66.353638195075931</v>
      </c>
      <c r="F42" s="7">
        <f t="shared" si="73"/>
        <v>147777.040109052</v>
      </c>
      <c r="G42" s="8">
        <f t="shared" si="10"/>
        <v>147777.040109052</v>
      </c>
      <c r="H42" s="8">
        <f t="shared" si="74"/>
        <v>325109.48823991441</v>
      </c>
      <c r="I42" s="8">
        <f>H42</f>
        <v>325109.48823991441</v>
      </c>
      <c r="J42" s="49">
        <f t="shared" si="76"/>
        <v>945773.05669793289</v>
      </c>
      <c r="K42" s="7">
        <f t="shared" si="65"/>
        <v>88666.224065431205</v>
      </c>
      <c r="L42" s="8">
        <f t="shared" si="12"/>
        <v>88666.224065431205</v>
      </c>
      <c r="M42" s="8">
        <f t="shared" si="66"/>
        <v>309270.79281708156</v>
      </c>
      <c r="N42" s="8">
        <f t="shared" si="14"/>
        <v>309270.79281708156</v>
      </c>
      <c r="O42" s="49">
        <f t="shared" si="67"/>
        <v>795874.03376502555</v>
      </c>
      <c r="P42" s="55">
        <f t="shared" si="68"/>
        <v>0.18834516088404465</v>
      </c>
      <c r="Q42" s="57">
        <f t="shared" si="69"/>
        <v>0.84150635094610959</v>
      </c>
      <c r="R42" s="54">
        <f t="shared" si="70"/>
        <v>149899.02293290733</v>
      </c>
      <c r="S42" s="8">
        <f t="shared" si="77"/>
        <v>98360.397896585011</v>
      </c>
      <c r="T42" s="8">
        <f t="shared" si="19"/>
        <v>98360.397896585011</v>
      </c>
      <c r="U42" s="8">
        <f t="shared" si="78"/>
        <v>234551.71806108736</v>
      </c>
      <c r="V42" s="8">
        <f t="shared" si="20"/>
        <v>234551.71806108736</v>
      </c>
      <c r="W42" s="8">
        <f t="shared" si="79"/>
        <v>139974.41239129406</v>
      </c>
      <c r="X42" s="8">
        <f t="shared" si="21"/>
        <v>139974.41239129406</v>
      </c>
      <c r="Y42" s="12">
        <f t="shared" si="80"/>
        <v>945773.05669793289</v>
      </c>
      <c r="Z42" s="7">
        <f t="shared" si="81"/>
        <v>60529.475628667707</v>
      </c>
      <c r="AA42" s="8">
        <f t="shared" si="22"/>
        <v>60529.475628667707</v>
      </c>
      <c r="AB42" s="8">
        <f t="shared" si="82"/>
        <v>225456.8539159022</v>
      </c>
      <c r="AC42" s="8">
        <f t="shared" si="23"/>
        <v>225456.8539159022</v>
      </c>
      <c r="AD42" s="8">
        <f t="shared" si="83"/>
        <v>139018.987584043</v>
      </c>
      <c r="AE42" s="8">
        <f t="shared" si="24"/>
        <v>139018.987584043</v>
      </c>
      <c r="AF42" s="49">
        <f t="shared" si="25"/>
        <v>850010.63425722602</v>
      </c>
      <c r="AG42" s="55">
        <f t="shared" si="26"/>
        <v>0.1126602639793889</v>
      </c>
      <c r="AH42" s="57">
        <f t="shared" si="27"/>
        <v>0.89874693324945065</v>
      </c>
      <c r="AI42" s="54">
        <f t="shared" si="28"/>
        <v>95762.422440706869</v>
      </c>
      <c r="AJ42" s="8">
        <f t="shared" si="29"/>
        <v>26481.64558754212</v>
      </c>
      <c r="AK42" s="8">
        <f t="shared" si="30"/>
        <v>26481.64558754212</v>
      </c>
      <c r="AL42" s="8">
        <f t="shared" si="31"/>
        <v>71878.752309042902</v>
      </c>
      <c r="AM42" s="8">
        <f t="shared" si="32"/>
        <v>71878.752309042902</v>
      </c>
      <c r="AN42" s="8">
        <f t="shared" si="33"/>
        <v>234551.71806108736</v>
      </c>
      <c r="AO42" s="8">
        <f t="shared" si="34"/>
        <v>234551.71806108736</v>
      </c>
      <c r="AP42" s="8">
        <f t="shared" si="35"/>
        <v>139974.41239129406</v>
      </c>
      <c r="AQ42" s="8">
        <f t="shared" si="36"/>
        <v>139974.41239129406</v>
      </c>
      <c r="AR42" s="12">
        <f t="shared" si="37"/>
        <v>945773.05669793289</v>
      </c>
      <c r="AS42" s="7">
        <f t="shared" si="38"/>
        <v>17023.915020562792</v>
      </c>
      <c r="AT42" s="8">
        <f t="shared" si="39"/>
        <v>17023.915020562792</v>
      </c>
      <c r="AU42" s="8">
        <f t="shared" si="40"/>
        <v>69987.206195647028</v>
      </c>
      <c r="AV42" s="8">
        <f t="shared" si="41"/>
        <v>69987.206195647028</v>
      </c>
      <c r="AW42" s="8">
        <f t="shared" si="42"/>
        <v>225456.8539159022</v>
      </c>
      <c r="AX42" s="8">
        <f t="shared" si="43"/>
        <v>225456.8539159022</v>
      </c>
      <c r="AY42" s="8">
        <f t="shared" si="44"/>
        <v>139018.987584043</v>
      </c>
      <c r="AZ42" s="8">
        <f t="shared" si="45"/>
        <v>139018.987584043</v>
      </c>
      <c r="BA42" s="49">
        <f t="shared" si="46"/>
        <v>902973.92543231021</v>
      </c>
      <c r="BB42" s="55">
        <f t="shared" si="47"/>
        <v>4.7397970262687321E-2</v>
      </c>
      <c r="BC42" s="57">
        <f t="shared" si="48"/>
        <v>0.95474693324945059</v>
      </c>
      <c r="BD42" s="54">
        <f t="shared" si="49"/>
        <v>42799.13126562268</v>
      </c>
    </row>
    <row r="43" spans="1:56" ht="20.100000000000001" customHeight="1" x14ac:dyDescent="0.25">
      <c r="A43" s="19">
        <v>450</v>
      </c>
      <c r="B43" s="33">
        <v>4.5</v>
      </c>
      <c r="C43" s="20">
        <f>A43/B43</f>
        <v>100</v>
      </c>
      <c r="D43" s="35">
        <v>1.1721705078041917</v>
      </c>
      <c r="E43" s="20">
        <f>C43/D43</f>
        <v>85.311820536526213</v>
      </c>
      <c r="F43" s="7">
        <f t="shared" si="73"/>
        <v>314080.0648381894</v>
      </c>
      <c r="G43" s="8">
        <f t="shared" si="10"/>
        <v>314080.0648381894</v>
      </c>
      <c r="H43" s="8">
        <f t="shared" si="74"/>
        <v>690976.14264401665</v>
      </c>
      <c r="I43" s="8">
        <f>H43</f>
        <v>690976.14264401665</v>
      </c>
      <c r="J43" s="49">
        <f t="shared" si="76"/>
        <v>2010112.4149644121</v>
      </c>
      <c r="K43" s="7">
        <f t="shared" si="65"/>
        <v>188448.03890291363</v>
      </c>
      <c r="L43" s="8">
        <f t="shared" si="12"/>
        <v>188448.03890291363</v>
      </c>
      <c r="M43" s="8">
        <f t="shared" si="66"/>
        <v>657313.14275117358</v>
      </c>
      <c r="N43" s="8">
        <f t="shared" si="14"/>
        <v>657313.14275117358</v>
      </c>
      <c r="O43" s="49">
        <f t="shared" si="67"/>
        <v>1691522.3633081745</v>
      </c>
      <c r="P43" s="55">
        <f t="shared" si="68"/>
        <v>0.18834516088404465</v>
      </c>
      <c r="Q43" s="57">
        <f t="shared" si="69"/>
        <v>0.84150635094610959</v>
      </c>
      <c r="R43" s="54">
        <f t="shared" si="70"/>
        <v>318590.05165623757</v>
      </c>
      <c r="S43" s="8">
        <f t="shared" si="77"/>
        <v>209051.69115629885</v>
      </c>
      <c r="T43" s="8">
        <f t="shared" si="19"/>
        <v>209051.69115629885</v>
      </c>
      <c r="U43" s="8">
        <f t="shared" si="78"/>
        <v>498507.87891117419</v>
      </c>
      <c r="V43" s="8">
        <f t="shared" si="20"/>
        <v>498507.87891117419</v>
      </c>
      <c r="W43" s="8">
        <f t="shared" si="79"/>
        <v>297496.63741473295</v>
      </c>
      <c r="X43" s="8">
        <f t="shared" si="21"/>
        <v>297496.63741473295</v>
      </c>
      <c r="Y43" s="12">
        <f t="shared" si="80"/>
        <v>2010112.4149644121</v>
      </c>
      <c r="Z43" s="7">
        <f t="shared" si="81"/>
        <v>128647.19455772238</v>
      </c>
      <c r="AA43" s="8">
        <f t="shared" si="22"/>
        <v>128647.19455772238</v>
      </c>
      <c r="AB43" s="8">
        <f t="shared" si="82"/>
        <v>479177.97814779234</v>
      </c>
      <c r="AC43" s="8">
        <f t="shared" si="23"/>
        <v>479177.97814779234</v>
      </c>
      <c r="AD43" s="8">
        <f t="shared" si="83"/>
        <v>295466.01151244139</v>
      </c>
      <c r="AE43" s="8">
        <f t="shared" si="24"/>
        <v>295466.01151244139</v>
      </c>
      <c r="AF43" s="49">
        <f t="shared" si="25"/>
        <v>1806582.3684359121</v>
      </c>
      <c r="AG43" s="55">
        <f t="shared" si="26"/>
        <v>0.11266026397938922</v>
      </c>
      <c r="AH43" s="57">
        <f t="shared" si="27"/>
        <v>0.89874693324945043</v>
      </c>
      <c r="AI43" s="54">
        <f t="shared" si="28"/>
        <v>203530.04652850004</v>
      </c>
      <c r="AJ43" s="8">
        <f t="shared" si="29"/>
        <v>56283.147619003539</v>
      </c>
      <c r="AK43" s="8">
        <f t="shared" si="30"/>
        <v>56283.147619003539</v>
      </c>
      <c r="AL43" s="8">
        <f t="shared" si="31"/>
        <v>152768.54353729531</v>
      </c>
      <c r="AM43" s="8">
        <f t="shared" si="32"/>
        <v>152768.54353729531</v>
      </c>
      <c r="AN43" s="8">
        <f t="shared" si="33"/>
        <v>498507.87891117419</v>
      </c>
      <c r="AO43" s="8">
        <f t="shared" si="34"/>
        <v>498507.87891117419</v>
      </c>
      <c r="AP43" s="8">
        <f t="shared" si="35"/>
        <v>297496.63741473295</v>
      </c>
      <c r="AQ43" s="8">
        <f t="shared" si="36"/>
        <v>297496.63741473295</v>
      </c>
      <c r="AR43" s="12">
        <f t="shared" si="37"/>
        <v>2010112.4149644121</v>
      </c>
      <c r="AS43" s="7">
        <f t="shared" si="38"/>
        <v>36182.023469359418</v>
      </c>
      <c r="AT43" s="8">
        <f t="shared" si="39"/>
        <v>36182.023469359418</v>
      </c>
      <c r="AU43" s="8">
        <f t="shared" si="40"/>
        <v>148748.3187073665</v>
      </c>
      <c r="AV43" s="8">
        <f t="shared" si="41"/>
        <v>148748.3187073665</v>
      </c>
      <c r="AW43" s="8">
        <f t="shared" si="42"/>
        <v>479177.97814779234</v>
      </c>
      <c r="AX43" s="8">
        <f t="shared" si="43"/>
        <v>479177.97814779234</v>
      </c>
      <c r="AY43" s="8">
        <f t="shared" si="44"/>
        <v>295466.01151244139</v>
      </c>
      <c r="AZ43" s="8">
        <f t="shared" si="45"/>
        <v>295466.01151244139</v>
      </c>
      <c r="BA43" s="49">
        <f t="shared" si="46"/>
        <v>1919148.6636739192</v>
      </c>
      <c r="BB43" s="55">
        <f t="shared" si="47"/>
        <v>4.7397970262687536E-2</v>
      </c>
      <c r="BC43" s="57">
        <f t="shared" si="48"/>
        <v>0.95474693324945048</v>
      </c>
      <c r="BD43" s="54">
        <f t="shared" si="49"/>
        <v>90963.751290492946</v>
      </c>
    </row>
    <row r="44" spans="1:56" ht="20.100000000000001" customHeight="1" x14ac:dyDescent="0.25">
      <c r="A44" s="19">
        <v>550</v>
      </c>
      <c r="B44" s="33">
        <v>4.5</v>
      </c>
      <c r="C44" s="20">
        <f>A44/B44</f>
        <v>122.22222222222223</v>
      </c>
      <c r="D44" s="35">
        <v>1.1721705078041917</v>
      </c>
      <c r="E44" s="20">
        <f>C44/D44</f>
        <v>104.27000287797648</v>
      </c>
      <c r="F44" s="7">
        <f t="shared" si="73"/>
        <v>573443.8495193827</v>
      </c>
      <c r="G44" s="8">
        <f t="shared" si="10"/>
        <v>573443.8495193827</v>
      </c>
      <c r="H44" s="8">
        <f t="shared" si="74"/>
        <v>1261576.4689426417</v>
      </c>
      <c r="I44" s="8">
        <f>H44</f>
        <v>1261576.4689426417</v>
      </c>
      <c r="J44" s="49">
        <f t="shared" si="76"/>
        <v>3670040.6369240489</v>
      </c>
      <c r="K44" s="7">
        <f t="shared" si="65"/>
        <v>344066.30971162958</v>
      </c>
      <c r="L44" s="8">
        <f t="shared" si="12"/>
        <v>344066.30971162958</v>
      </c>
      <c r="M44" s="8">
        <f t="shared" si="66"/>
        <v>1200114.9423893166</v>
      </c>
      <c r="N44" s="8">
        <f t="shared" si="14"/>
        <v>1200114.9423893166</v>
      </c>
      <c r="O44" s="49">
        <f t="shared" si="67"/>
        <v>3088362.5042018928</v>
      </c>
      <c r="P44" s="55">
        <f t="shared" si="68"/>
        <v>0.18834516088404452</v>
      </c>
      <c r="Q44" s="57">
        <f t="shared" si="69"/>
        <v>0.8415063509461097</v>
      </c>
      <c r="R44" s="54">
        <f t="shared" si="70"/>
        <v>581678.13272215612</v>
      </c>
      <c r="S44" s="8">
        <f t="shared" si="77"/>
        <v>381684.22624010104</v>
      </c>
      <c r="T44" s="8">
        <f t="shared" si="19"/>
        <v>381684.22624010104</v>
      </c>
      <c r="U44" s="8">
        <f t="shared" si="78"/>
        <v>910170.07795716415</v>
      </c>
      <c r="V44" s="8">
        <f t="shared" si="20"/>
        <v>910170.07795716415</v>
      </c>
      <c r="W44" s="8">
        <f t="shared" si="79"/>
        <v>543166.01426475926</v>
      </c>
      <c r="X44" s="8">
        <f t="shared" si="21"/>
        <v>543166.01426475926</v>
      </c>
      <c r="Y44" s="12">
        <f t="shared" si="80"/>
        <v>3670040.6369240489</v>
      </c>
      <c r="Z44" s="7">
        <f t="shared" si="81"/>
        <v>234882.60076313914</v>
      </c>
      <c r="AA44" s="8">
        <f t="shared" si="22"/>
        <v>234882.60076313914</v>
      </c>
      <c r="AB44" s="8">
        <f t="shared" si="82"/>
        <v>874877.76257162064</v>
      </c>
      <c r="AC44" s="8">
        <f t="shared" si="23"/>
        <v>874877.76257162064</v>
      </c>
      <c r="AD44" s="8">
        <f t="shared" si="83"/>
        <v>539458.52033341466</v>
      </c>
      <c r="AE44" s="8">
        <f t="shared" si="24"/>
        <v>539458.52033341466</v>
      </c>
      <c r="AF44" s="49">
        <f t="shared" si="25"/>
        <v>3298437.767336349</v>
      </c>
      <c r="AG44" s="55">
        <f t="shared" si="26"/>
        <v>0.11266026397938909</v>
      </c>
      <c r="AH44" s="57">
        <f t="shared" si="27"/>
        <v>0.89874693324945054</v>
      </c>
      <c r="AI44" s="54">
        <f t="shared" si="28"/>
        <v>371602.86958769988</v>
      </c>
      <c r="AJ44" s="8">
        <f t="shared" si="29"/>
        <v>102761.13783387338</v>
      </c>
      <c r="AK44" s="8">
        <f t="shared" si="30"/>
        <v>102761.13783387338</v>
      </c>
      <c r="AL44" s="8">
        <f t="shared" si="31"/>
        <v>278923.0884062277</v>
      </c>
      <c r="AM44" s="8">
        <f t="shared" si="32"/>
        <v>278923.0884062277</v>
      </c>
      <c r="AN44" s="8">
        <f t="shared" si="33"/>
        <v>910170.07795716415</v>
      </c>
      <c r="AO44" s="8">
        <f t="shared" si="34"/>
        <v>910170.07795716415</v>
      </c>
      <c r="AP44" s="8">
        <f t="shared" si="35"/>
        <v>543166.01426475926</v>
      </c>
      <c r="AQ44" s="8">
        <f t="shared" si="36"/>
        <v>543166.01426475926</v>
      </c>
      <c r="AR44" s="12">
        <f t="shared" si="37"/>
        <v>3670040.6369240489</v>
      </c>
      <c r="AS44" s="7">
        <f t="shared" si="38"/>
        <v>66060.731464632889</v>
      </c>
      <c r="AT44" s="8">
        <f t="shared" si="39"/>
        <v>66060.731464632889</v>
      </c>
      <c r="AU44" s="8">
        <f t="shared" si="40"/>
        <v>271583.00713237957</v>
      </c>
      <c r="AV44" s="8">
        <f t="shared" si="41"/>
        <v>271583.00713237957</v>
      </c>
      <c r="AW44" s="8">
        <f t="shared" si="42"/>
        <v>874877.76257162064</v>
      </c>
      <c r="AX44" s="8">
        <f t="shared" si="43"/>
        <v>874877.76257162064</v>
      </c>
      <c r="AY44" s="8">
        <f t="shared" si="44"/>
        <v>539458.52033341466</v>
      </c>
      <c r="AZ44" s="8">
        <f t="shared" si="45"/>
        <v>539458.52033341466</v>
      </c>
      <c r="BA44" s="49">
        <f t="shared" si="46"/>
        <v>3503960.0430040956</v>
      </c>
      <c r="BB44" s="55">
        <f t="shared" si="47"/>
        <v>4.7397970262687501E-2</v>
      </c>
      <c r="BC44" s="57">
        <f t="shared" si="48"/>
        <v>0.95474693324945048</v>
      </c>
      <c r="BD44" s="54">
        <f t="shared" si="49"/>
        <v>166080.59391995333</v>
      </c>
    </row>
    <row r="45" spans="1:56" ht="20.100000000000001" customHeight="1" x14ac:dyDescent="0.25">
      <c r="A45" s="19">
        <v>650</v>
      </c>
      <c r="B45" s="33">
        <v>4.5</v>
      </c>
      <c r="C45" s="20">
        <f t="shared" ref="C45:C48" si="84">A45/B45</f>
        <v>144.44444444444446</v>
      </c>
      <c r="D45" s="35">
        <v>1.1721705078041917</v>
      </c>
      <c r="E45" s="20">
        <f t="shared" ref="E45:E48" si="85">C45/D45</f>
        <v>123.22818521942676</v>
      </c>
      <c r="F45" s="7">
        <f t="shared" si="73"/>
        <v>946548.56303086691</v>
      </c>
      <c r="G45" s="8">
        <f t="shared" si="10"/>
        <v>946548.56303086691</v>
      </c>
      <c r="H45" s="8">
        <f t="shared" si="74"/>
        <v>2082406.8386679073</v>
      </c>
      <c r="I45" s="8">
        <f t="shared" ref="I45:I48" si="86">H45</f>
        <v>2082406.8386679073</v>
      </c>
      <c r="J45" s="49">
        <f t="shared" si="76"/>
        <v>6057910.8033975484</v>
      </c>
      <c r="K45" s="7">
        <f>(PI()/3)*(A45/2)*(C45/2)*(E45/2)*3/8</f>
        <v>567929.13781852019</v>
      </c>
      <c r="L45" s="8">
        <f>K45</f>
        <v>567929.13781852019</v>
      </c>
      <c r="M45" s="8">
        <f>(PI()/3)*(A45/2)*(C45/2)*(E45/2)*(7+2*SQRT(3))/8</f>
        <v>1980956.069443523</v>
      </c>
      <c r="N45" s="8">
        <f>M45</f>
        <v>1980956.069443523</v>
      </c>
      <c r="O45" s="49">
        <f>SUM(K45:N45)</f>
        <v>5097770.4145240858</v>
      </c>
      <c r="P45" s="55">
        <f>(J45-O45)/O45</f>
        <v>0.18834516088404477</v>
      </c>
      <c r="Q45" s="57">
        <f>O45/J45</f>
        <v>0.84150635094610959</v>
      </c>
      <c r="R45" s="54">
        <f>J45-O45</f>
        <v>960140.38887346257</v>
      </c>
      <c r="S45" s="8">
        <f t="shared" si="77"/>
        <v>630022.72355334496</v>
      </c>
      <c r="T45" s="8">
        <f t="shared" si="19"/>
        <v>630022.72355334496</v>
      </c>
      <c r="U45" s="8">
        <f t="shared" si="78"/>
        <v>1502361.879242592</v>
      </c>
      <c r="V45" s="8">
        <f t="shared" si="20"/>
        <v>1502361.879242592</v>
      </c>
      <c r="W45" s="8">
        <f t="shared" si="79"/>
        <v>896570.79890283709</v>
      </c>
      <c r="X45" s="8">
        <f t="shared" si="21"/>
        <v>896570.79890283709</v>
      </c>
      <c r="Y45" s="12">
        <f t="shared" si="80"/>
        <v>6057910.8033975484</v>
      </c>
      <c r="Z45" s="7">
        <f t="shared" si="81"/>
        <v>387706.29141744308</v>
      </c>
      <c r="AA45" s="8">
        <f t="shared" si="22"/>
        <v>387706.29141744308</v>
      </c>
      <c r="AB45" s="8">
        <f t="shared" si="82"/>
        <v>1444107.020563374</v>
      </c>
      <c r="AC45" s="8">
        <f t="shared" si="23"/>
        <v>1444107.020563374</v>
      </c>
      <c r="AD45" s="8">
        <f t="shared" si="83"/>
        <v>890451.0662453135</v>
      </c>
      <c r="AE45" s="8">
        <f t="shared" si="24"/>
        <v>890451.0662453135</v>
      </c>
      <c r="AF45" s="49">
        <f t="shared" si="25"/>
        <v>5444528.7564522615</v>
      </c>
      <c r="AG45" s="55">
        <f t="shared" si="26"/>
        <v>0.11266026397938911</v>
      </c>
      <c r="AH45" s="57">
        <f t="shared" si="27"/>
        <v>0.89874693324945054</v>
      </c>
      <c r="AI45" s="54">
        <f t="shared" si="28"/>
        <v>613382.04694528691</v>
      </c>
      <c r="AJ45" s="8">
        <f t="shared" si="29"/>
        <v>169621.50249513137</v>
      </c>
      <c r="AK45" s="8">
        <f t="shared" si="30"/>
        <v>169621.50249513137</v>
      </c>
      <c r="AL45" s="8">
        <f t="shared" si="31"/>
        <v>460401.22105821368</v>
      </c>
      <c r="AM45" s="8">
        <f t="shared" si="32"/>
        <v>460401.22105821368</v>
      </c>
      <c r="AN45" s="8">
        <f t="shared" si="33"/>
        <v>1502361.879242592</v>
      </c>
      <c r="AO45" s="8">
        <f t="shared" si="34"/>
        <v>1502361.879242592</v>
      </c>
      <c r="AP45" s="8">
        <f t="shared" si="35"/>
        <v>896570.79890283709</v>
      </c>
      <c r="AQ45" s="8">
        <f t="shared" si="36"/>
        <v>896570.79890283709</v>
      </c>
      <c r="AR45" s="12">
        <f t="shared" si="37"/>
        <v>6057910.8033975484</v>
      </c>
      <c r="AS45" s="7">
        <f t="shared" si="38"/>
        <v>109042.39446115588</v>
      </c>
      <c r="AT45" s="8">
        <f t="shared" si="39"/>
        <v>109042.39446115588</v>
      </c>
      <c r="AU45" s="8">
        <f t="shared" si="40"/>
        <v>448285.39945141861</v>
      </c>
      <c r="AV45" s="8">
        <f t="shared" si="41"/>
        <v>448285.39945141861</v>
      </c>
      <c r="AW45" s="8">
        <f t="shared" si="42"/>
        <v>1444107.020563374</v>
      </c>
      <c r="AX45" s="8">
        <f t="shared" si="43"/>
        <v>1444107.020563374</v>
      </c>
      <c r="AY45" s="8">
        <f t="shared" si="44"/>
        <v>890451.0662453135</v>
      </c>
      <c r="AZ45" s="8">
        <f t="shared" si="45"/>
        <v>890451.0662453135</v>
      </c>
      <c r="BA45" s="49">
        <f t="shared" si="46"/>
        <v>5783771.7614425244</v>
      </c>
      <c r="BB45" s="55">
        <f t="shared" si="47"/>
        <v>4.7397970262687418E-2</v>
      </c>
      <c r="BC45" s="57">
        <f t="shared" si="48"/>
        <v>0.95474693324945048</v>
      </c>
      <c r="BD45" s="54">
        <f t="shared" si="49"/>
        <v>274139.041955024</v>
      </c>
    </row>
    <row r="46" spans="1:56" ht="20.100000000000001" customHeight="1" x14ac:dyDescent="0.25">
      <c r="A46" s="19">
        <v>750</v>
      </c>
      <c r="B46" s="33">
        <v>4.5</v>
      </c>
      <c r="C46" s="20">
        <f t="shared" si="84"/>
        <v>166.66666666666666</v>
      </c>
      <c r="D46" s="35">
        <v>1.1721705078041917</v>
      </c>
      <c r="E46" s="20">
        <f t="shared" si="85"/>
        <v>142.18636756087702</v>
      </c>
      <c r="F46" s="7">
        <f t="shared" si="73"/>
        <v>1454074.3742508765</v>
      </c>
      <c r="G46" s="8">
        <f t="shared" si="10"/>
        <v>1454074.3742508765</v>
      </c>
      <c r="H46" s="8">
        <f t="shared" si="74"/>
        <v>3198963.6233519283</v>
      </c>
      <c r="I46" s="8">
        <f t="shared" si="86"/>
        <v>3198963.6233519283</v>
      </c>
      <c r="J46" s="49">
        <f t="shared" si="76"/>
        <v>9306075.9952056091</v>
      </c>
      <c r="K46" s="7">
        <f t="shared" ref="K46:K56" si="87">(PI()/3)*(A46/2)*(C46/2)*(E46/2)*3/8</f>
        <v>872444.6245505258</v>
      </c>
      <c r="L46" s="8">
        <f t="shared" si="12"/>
        <v>872444.6245505258</v>
      </c>
      <c r="M46" s="8">
        <f t="shared" ref="M46:M56" si="88">(PI()/3)*(A46/2)*(C46/2)*(E46/2)*(7+2*SQRT(3))/8</f>
        <v>3043116.4016258027</v>
      </c>
      <c r="N46" s="8">
        <f t="shared" si="14"/>
        <v>3043116.4016258027</v>
      </c>
      <c r="O46" s="49">
        <f t="shared" ref="O46:O56" si="89">SUM(K46:N46)</f>
        <v>7831122.0523526575</v>
      </c>
      <c r="P46" s="55">
        <f t="shared" ref="P46:P56" si="90">(J46-O46)/O46</f>
        <v>0.18834516088404471</v>
      </c>
      <c r="Q46" s="57">
        <f t="shared" ref="Q46:Q56" si="91">O46/J46</f>
        <v>0.84150635094610959</v>
      </c>
      <c r="R46" s="54">
        <f t="shared" ref="R46:R56" si="92">J46-O46</f>
        <v>1474953.9428529516</v>
      </c>
      <c r="S46" s="8">
        <f t="shared" si="77"/>
        <v>967831.90350138326</v>
      </c>
      <c r="T46" s="8">
        <f t="shared" si="19"/>
        <v>967831.90350138326</v>
      </c>
      <c r="U46" s="8">
        <f t="shared" si="78"/>
        <v>2307906.8468109909</v>
      </c>
      <c r="V46" s="8">
        <f t="shared" si="20"/>
        <v>2307906.8468109909</v>
      </c>
      <c r="W46" s="8">
        <f t="shared" si="79"/>
        <v>1377299.2472904301</v>
      </c>
      <c r="X46" s="8">
        <f t="shared" si="21"/>
        <v>1377299.2472904301</v>
      </c>
      <c r="Y46" s="12">
        <f t="shared" si="80"/>
        <v>9306075.9952056091</v>
      </c>
      <c r="Z46" s="7">
        <f t="shared" si="81"/>
        <v>595588.86369315896</v>
      </c>
      <c r="AA46" s="8">
        <f t="shared" si="22"/>
        <v>595588.86369315896</v>
      </c>
      <c r="AB46" s="8">
        <f t="shared" si="82"/>
        <v>2218416.5654990384</v>
      </c>
      <c r="AC46" s="8">
        <f t="shared" si="23"/>
        <v>2218416.5654990384</v>
      </c>
      <c r="AD46" s="8">
        <f t="shared" si="83"/>
        <v>1367898.2014464873</v>
      </c>
      <c r="AE46" s="8">
        <f t="shared" si="24"/>
        <v>1367898.2014464873</v>
      </c>
      <c r="AF46" s="49">
        <f t="shared" si="25"/>
        <v>8363807.2612773702</v>
      </c>
      <c r="AG46" s="55">
        <f t="shared" si="26"/>
        <v>0.11266026397938898</v>
      </c>
      <c r="AH46" s="57">
        <f t="shared" si="27"/>
        <v>0.89874693324945065</v>
      </c>
      <c r="AI46" s="54">
        <f t="shared" si="28"/>
        <v>942268.73392823897</v>
      </c>
      <c r="AJ46" s="8">
        <f t="shared" si="29"/>
        <v>260570.12786575707</v>
      </c>
      <c r="AK46" s="8">
        <f t="shared" si="30"/>
        <v>260570.12786575707</v>
      </c>
      <c r="AL46" s="8">
        <f t="shared" si="31"/>
        <v>707261.77563562628</v>
      </c>
      <c r="AM46" s="8">
        <f t="shared" si="32"/>
        <v>707261.77563562628</v>
      </c>
      <c r="AN46" s="8">
        <f t="shared" si="33"/>
        <v>2307906.8468109909</v>
      </c>
      <c r="AO46" s="8">
        <f t="shared" si="34"/>
        <v>2307906.8468109909</v>
      </c>
      <c r="AP46" s="8">
        <f t="shared" si="35"/>
        <v>1377299.2472904301</v>
      </c>
      <c r="AQ46" s="8">
        <f t="shared" si="36"/>
        <v>1377299.2472904301</v>
      </c>
      <c r="AR46" s="12">
        <f t="shared" si="37"/>
        <v>9306075.9952056091</v>
      </c>
      <c r="AS46" s="7">
        <f t="shared" si="38"/>
        <v>167509.36791370096</v>
      </c>
      <c r="AT46" s="8">
        <f t="shared" si="39"/>
        <v>167509.36791370096</v>
      </c>
      <c r="AU46" s="8">
        <f t="shared" si="40"/>
        <v>688649.62364521506</v>
      </c>
      <c r="AV46" s="8">
        <f t="shared" si="41"/>
        <v>688649.62364521506</v>
      </c>
      <c r="AW46" s="8">
        <f t="shared" si="42"/>
        <v>2218416.5654990384</v>
      </c>
      <c r="AX46" s="8">
        <f t="shared" si="43"/>
        <v>2218416.5654990384</v>
      </c>
      <c r="AY46" s="8">
        <f t="shared" si="44"/>
        <v>1367898.2014464873</v>
      </c>
      <c r="AZ46" s="8">
        <f t="shared" si="45"/>
        <v>1367898.2014464873</v>
      </c>
      <c r="BA46" s="49">
        <f t="shared" si="46"/>
        <v>8884947.5170088839</v>
      </c>
      <c r="BB46" s="55">
        <f t="shared" si="47"/>
        <v>4.739797026268739E-2</v>
      </c>
      <c r="BC46" s="57">
        <f t="shared" si="48"/>
        <v>0.95474693324945059</v>
      </c>
      <c r="BD46" s="54">
        <f t="shared" si="49"/>
        <v>421128.47819672525</v>
      </c>
    </row>
    <row r="47" spans="1:56" ht="20.100000000000001" customHeight="1" x14ac:dyDescent="0.25">
      <c r="A47" s="19">
        <v>850</v>
      </c>
      <c r="B47" s="33">
        <v>4.5</v>
      </c>
      <c r="C47" s="20">
        <f t="shared" si="84"/>
        <v>188.88888888888889</v>
      </c>
      <c r="D47" s="35">
        <v>1.1721705078041917</v>
      </c>
      <c r="E47" s="20">
        <f t="shared" si="85"/>
        <v>161.14454990232727</v>
      </c>
      <c r="F47" s="7">
        <f t="shared" si="73"/>
        <v>2116701.4520576461</v>
      </c>
      <c r="G47" s="8">
        <f t="shared" si="10"/>
        <v>2116701.4520576461</v>
      </c>
      <c r="H47" s="8">
        <f t="shared" si="74"/>
        <v>4656743.1945268214</v>
      </c>
      <c r="I47" s="8">
        <f t="shared" si="86"/>
        <v>4656743.1945268214</v>
      </c>
      <c r="J47" s="49">
        <f t="shared" si="76"/>
        <v>13546889.293168936</v>
      </c>
      <c r="K47" s="7">
        <f t="shared" si="87"/>
        <v>1270020.8712345879</v>
      </c>
      <c r="L47" s="8">
        <f t="shared" si="12"/>
        <v>1270020.8712345879</v>
      </c>
      <c r="M47" s="8">
        <f t="shared" si="88"/>
        <v>4429875.8166481685</v>
      </c>
      <c r="N47" s="8">
        <f t="shared" si="14"/>
        <v>4429875.8166481685</v>
      </c>
      <c r="O47" s="49">
        <f t="shared" si="89"/>
        <v>11399793.375765514</v>
      </c>
      <c r="P47" s="55">
        <f t="shared" si="90"/>
        <v>0.18834516088404465</v>
      </c>
      <c r="Q47" s="57">
        <f t="shared" si="91"/>
        <v>0.84150635094610959</v>
      </c>
      <c r="R47" s="54">
        <f t="shared" si="92"/>
        <v>2147095.9174034223</v>
      </c>
      <c r="S47" s="8">
        <f t="shared" si="77"/>
        <v>1408876.4864895693</v>
      </c>
      <c r="T47" s="8">
        <f t="shared" si="19"/>
        <v>1408876.4864895693</v>
      </c>
      <c r="U47" s="8">
        <f t="shared" si="78"/>
        <v>3359628.5447058962</v>
      </c>
      <c r="V47" s="8">
        <f t="shared" si="20"/>
        <v>3359628.5447058962</v>
      </c>
      <c r="W47" s="8">
        <f t="shared" si="79"/>
        <v>2004939.6153890025</v>
      </c>
      <c r="X47" s="8">
        <f t="shared" si="21"/>
        <v>2004939.6153890025</v>
      </c>
      <c r="Y47" s="12">
        <f t="shared" si="80"/>
        <v>13546889.293168936</v>
      </c>
      <c r="Z47" s="7">
        <f t="shared" si="81"/>
        <v>867000.91476281185</v>
      </c>
      <c r="AA47" s="8">
        <f t="shared" si="22"/>
        <v>867000.91476281185</v>
      </c>
      <c r="AB47" s="8">
        <f t="shared" si="82"/>
        <v>3229357.2107545994</v>
      </c>
      <c r="AC47" s="8">
        <f t="shared" si="23"/>
        <v>3229357.2107545994</v>
      </c>
      <c r="AD47" s="8">
        <f t="shared" si="83"/>
        <v>1991254.4781352868</v>
      </c>
      <c r="AE47" s="8">
        <f t="shared" si="24"/>
        <v>1991254.4781352868</v>
      </c>
      <c r="AF47" s="49">
        <f t="shared" si="25"/>
        <v>12175225.207305398</v>
      </c>
      <c r="AG47" s="55">
        <f t="shared" si="26"/>
        <v>0.11266026397938907</v>
      </c>
      <c r="AH47" s="57">
        <f t="shared" si="27"/>
        <v>0.89874693324945054</v>
      </c>
      <c r="AI47" s="54">
        <f t="shared" si="28"/>
        <v>1371664.0858635381</v>
      </c>
      <c r="AJ47" s="8">
        <f t="shared" si="29"/>
        <v>379312.90020873019</v>
      </c>
      <c r="AK47" s="8">
        <f t="shared" si="30"/>
        <v>379312.90020873019</v>
      </c>
      <c r="AL47" s="8">
        <f t="shared" si="31"/>
        <v>1029563.5862808391</v>
      </c>
      <c r="AM47" s="8">
        <f t="shared" si="32"/>
        <v>1029563.5862808391</v>
      </c>
      <c r="AN47" s="8">
        <f t="shared" si="33"/>
        <v>3359628.5447058962</v>
      </c>
      <c r="AO47" s="8">
        <f t="shared" si="34"/>
        <v>3359628.5447058962</v>
      </c>
      <c r="AP47" s="8">
        <f t="shared" si="35"/>
        <v>2004939.6153890025</v>
      </c>
      <c r="AQ47" s="8">
        <f t="shared" si="36"/>
        <v>2004939.6153890025</v>
      </c>
      <c r="AR47" s="12">
        <f t="shared" si="37"/>
        <v>13546889.293168936</v>
      </c>
      <c r="AS47" s="7">
        <f t="shared" si="38"/>
        <v>243844.00727704083</v>
      </c>
      <c r="AT47" s="8">
        <f t="shared" si="39"/>
        <v>243844.00727704083</v>
      </c>
      <c r="AU47" s="8">
        <f t="shared" si="40"/>
        <v>1002469.8076945012</v>
      </c>
      <c r="AV47" s="8">
        <f t="shared" si="41"/>
        <v>1002469.8076945012</v>
      </c>
      <c r="AW47" s="8">
        <f t="shared" si="42"/>
        <v>3229357.2107545994</v>
      </c>
      <c r="AX47" s="8">
        <f t="shared" si="43"/>
        <v>3229357.2107545994</v>
      </c>
      <c r="AY47" s="8">
        <f t="shared" si="44"/>
        <v>1991254.4781352868</v>
      </c>
      <c r="AZ47" s="8">
        <f t="shared" si="45"/>
        <v>1991254.4781352868</v>
      </c>
      <c r="BA47" s="49">
        <f t="shared" si="46"/>
        <v>12933851.007722858</v>
      </c>
      <c r="BB47" s="55">
        <f t="shared" si="47"/>
        <v>4.7397970262687404E-2</v>
      </c>
      <c r="BC47" s="57">
        <f t="shared" si="48"/>
        <v>0.95474693324945059</v>
      </c>
      <c r="BD47" s="54">
        <f t="shared" si="49"/>
        <v>613038.28544607759</v>
      </c>
    </row>
    <row r="48" spans="1:56" ht="20.100000000000001" customHeight="1" thickBot="1" x14ac:dyDescent="0.3">
      <c r="A48" s="21">
        <v>1000</v>
      </c>
      <c r="B48" s="34">
        <v>4.5</v>
      </c>
      <c r="C48" s="22">
        <f t="shared" si="84"/>
        <v>222.22222222222223</v>
      </c>
      <c r="D48" s="35">
        <v>1.1721705078041917</v>
      </c>
      <c r="E48" s="22">
        <f t="shared" si="85"/>
        <v>189.58182341450268</v>
      </c>
      <c r="F48" s="23">
        <f t="shared" si="73"/>
        <v>3446694.8130391156</v>
      </c>
      <c r="G48" s="24">
        <f t="shared" si="10"/>
        <v>3446694.8130391156</v>
      </c>
      <c r="H48" s="24">
        <f t="shared" si="74"/>
        <v>7582728.5886860536</v>
      </c>
      <c r="I48" s="24">
        <f t="shared" si="86"/>
        <v>7582728.5886860536</v>
      </c>
      <c r="J48" s="51">
        <f t="shared" si="76"/>
        <v>22058846.803450339</v>
      </c>
      <c r="K48" s="23">
        <f t="shared" si="87"/>
        <v>2068016.8878234692</v>
      </c>
      <c r="L48" s="24">
        <f t="shared" si="12"/>
        <v>2068016.8878234692</v>
      </c>
      <c r="M48" s="24">
        <f t="shared" si="88"/>
        <v>7213312.9520019051</v>
      </c>
      <c r="N48" s="24">
        <f t="shared" si="14"/>
        <v>7213312.9520019051</v>
      </c>
      <c r="O48" s="51">
        <f t="shared" si="89"/>
        <v>18562659.679650746</v>
      </c>
      <c r="P48" s="55">
        <f t="shared" si="90"/>
        <v>0.18834516088404485</v>
      </c>
      <c r="Q48" s="57">
        <f t="shared" si="91"/>
        <v>0.84150635094610948</v>
      </c>
      <c r="R48" s="54">
        <f t="shared" si="92"/>
        <v>3496187.1237995923</v>
      </c>
      <c r="S48" s="24">
        <f t="shared" si="77"/>
        <v>2294120.0675588353</v>
      </c>
      <c r="T48" s="24">
        <f t="shared" si="19"/>
        <v>2294120.0675588353</v>
      </c>
      <c r="U48" s="24">
        <f t="shared" si="78"/>
        <v>5470594.0072556837</v>
      </c>
      <c r="V48" s="24">
        <f t="shared" si="20"/>
        <v>5470594.0072556837</v>
      </c>
      <c r="W48" s="24">
        <f t="shared" si="79"/>
        <v>3264709.3269106499</v>
      </c>
      <c r="X48" s="24">
        <f t="shared" si="21"/>
        <v>3264709.3269106499</v>
      </c>
      <c r="Y48" s="25">
        <f t="shared" si="80"/>
        <v>22058846.803450339</v>
      </c>
      <c r="Z48" s="23">
        <f t="shared" si="81"/>
        <v>1411766.1954208217</v>
      </c>
      <c r="AA48" s="24">
        <f t="shared" si="22"/>
        <v>1411766.1954208217</v>
      </c>
      <c r="AB48" s="24">
        <f t="shared" si="82"/>
        <v>5258468.8959977217</v>
      </c>
      <c r="AC48" s="24">
        <f t="shared" si="23"/>
        <v>5258468.8959977217</v>
      </c>
      <c r="AD48" s="24">
        <f t="shared" si="83"/>
        <v>3242425.3663916751</v>
      </c>
      <c r="AE48" s="24">
        <f t="shared" si="24"/>
        <v>3242425.3663916751</v>
      </c>
      <c r="AF48" s="51">
        <f t="shared" si="25"/>
        <v>19825320.915620439</v>
      </c>
      <c r="AG48" s="55">
        <f t="shared" si="26"/>
        <v>0.11266026397938896</v>
      </c>
      <c r="AH48" s="57">
        <f t="shared" si="27"/>
        <v>0.89874693324945065</v>
      </c>
      <c r="AI48" s="54">
        <f t="shared" si="28"/>
        <v>2233525.8878298998</v>
      </c>
      <c r="AJ48" s="24">
        <f t="shared" si="29"/>
        <v>617647.71049660945</v>
      </c>
      <c r="AK48" s="24">
        <f t="shared" si="30"/>
        <v>617647.71049660945</v>
      </c>
      <c r="AL48" s="24">
        <f t="shared" si="31"/>
        <v>1676472.3570622259</v>
      </c>
      <c r="AM48" s="24">
        <f t="shared" si="32"/>
        <v>1676472.3570622259</v>
      </c>
      <c r="AN48" s="24">
        <f t="shared" si="33"/>
        <v>5470594.0072556837</v>
      </c>
      <c r="AO48" s="24">
        <f t="shared" si="34"/>
        <v>5470594.0072556837</v>
      </c>
      <c r="AP48" s="24">
        <f t="shared" si="35"/>
        <v>3264709.3269106499</v>
      </c>
      <c r="AQ48" s="24">
        <f t="shared" si="36"/>
        <v>3264709.3269106499</v>
      </c>
      <c r="AR48" s="25">
        <f t="shared" si="37"/>
        <v>22058846.803450339</v>
      </c>
      <c r="AS48" s="23">
        <f t="shared" si="38"/>
        <v>397059.24246210611</v>
      </c>
      <c r="AT48" s="24">
        <f t="shared" si="39"/>
        <v>397059.24246210611</v>
      </c>
      <c r="AU48" s="24">
        <f t="shared" si="40"/>
        <v>1632354.6634553252</v>
      </c>
      <c r="AV48" s="24">
        <f t="shared" si="41"/>
        <v>1632354.6634553252</v>
      </c>
      <c r="AW48" s="24">
        <f t="shared" si="42"/>
        <v>5258468.8959977217</v>
      </c>
      <c r="AX48" s="24">
        <f t="shared" si="43"/>
        <v>5258468.8959977217</v>
      </c>
      <c r="AY48" s="24">
        <f t="shared" si="44"/>
        <v>3242425.3663916751</v>
      </c>
      <c r="AZ48" s="24">
        <f t="shared" si="45"/>
        <v>3242425.3663916751</v>
      </c>
      <c r="BA48" s="51">
        <f t="shared" si="46"/>
        <v>21060616.336613655</v>
      </c>
      <c r="BB48" s="55">
        <f t="shared" si="47"/>
        <v>4.7397970262687446E-2</v>
      </c>
      <c r="BC48" s="57">
        <f t="shared" si="48"/>
        <v>0.95474693324945048</v>
      </c>
      <c r="BD48" s="54">
        <f t="shared" si="49"/>
        <v>998230.46683668345</v>
      </c>
    </row>
    <row r="49" spans="1:56" ht="20.100000000000001" customHeight="1" x14ac:dyDescent="0.25">
      <c r="A49" s="14">
        <v>150</v>
      </c>
      <c r="B49" s="32">
        <v>4.5</v>
      </c>
      <c r="C49" s="15">
        <f>A49/B49</f>
        <v>33.333333333333336</v>
      </c>
      <c r="D49" s="36">
        <v>1.3473622748820986</v>
      </c>
      <c r="E49" s="15">
        <f>C49/D49</f>
        <v>24.73969618620217</v>
      </c>
      <c r="F49" s="16">
        <f t="shared" si="73"/>
        <v>10120.058306069812</v>
      </c>
      <c r="G49" s="17">
        <f t="shared" si="10"/>
        <v>10120.058306069812</v>
      </c>
      <c r="H49" s="17">
        <f t="shared" si="74"/>
        <v>22264.128273353588</v>
      </c>
      <c r="I49" s="17">
        <f>H49</f>
        <v>22264.128273353588</v>
      </c>
      <c r="J49" s="50">
        <f t="shared" si="76"/>
        <v>64768.3731588468</v>
      </c>
      <c r="K49" s="16">
        <f t="shared" si="87"/>
        <v>6072.0349836418873</v>
      </c>
      <c r="L49" s="17">
        <f t="shared" si="12"/>
        <v>6072.0349836418873</v>
      </c>
      <c r="M49" s="17">
        <f t="shared" si="88"/>
        <v>21179.463693166672</v>
      </c>
      <c r="N49" s="17">
        <f t="shared" si="14"/>
        <v>21179.463693166672</v>
      </c>
      <c r="O49" s="50">
        <f t="shared" si="89"/>
        <v>54502.997353617116</v>
      </c>
      <c r="P49" s="55">
        <f t="shared" si="90"/>
        <v>0.18834516088404479</v>
      </c>
      <c r="Q49" s="57">
        <f t="shared" si="91"/>
        <v>0.84150635094610959</v>
      </c>
      <c r="R49" s="54">
        <f t="shared" si="92"/>
        <v>10265.375805229683</v>
      </c>
      <c r="S49" s="17">
        <f t="shared" si="77"/>
        <v>6735.9108085200669</v>
      </c>
      <c r="T49" s="17">
        <f t="shared" si="19"/>
        <v>6735.9108085200669</v>
      </c>
      <c r="U49" s="17">
        <f t="shared" si="78"/>
        <v>16062.556543394006</v>
      </c>
      <c r="V49" s="17">
        <f t="shared" si="20"/>
        <v>16062.556543394006</v>
      </c>
      <c r="W49" s="17">
        <f t="shared" si="79"/>
        <v>9585.7192275093257</v>
      </c>
      <c r="X49" s="17">
        <f t="shared" si="21"/>
        <v>9585.7192275093257</v>
      </c>
      <c r="Y49" s="18">
        <f t="shared" si="80"/>
        <v>64768.3731588468</v>
      </c>
      <c r="Z49" s="16">
        <f t="shared" si="81"/>
        <v>4145.1758821661952</v>
      </c>
      <c r="AA49" s="17">
        <f t="shared" si="22"/>
        <v>4145.1758821661952</v>
      </c>
      <c r="AB49" s="17">
        <f t="shared" si="82"/>
        <v>15439.722608114642</v>
      </c>
      <c r="AC49" s="17">
        <f t="shared" si="23"/>
        <v>15439.722608114642</v>
      </c>
      <c r="AD49" s="17">
        <f t="shared" si="83"/>
        <v>9520.2898837539578</v>
      </c>
      <c r="AE49" s="17">
        <f t="shared" si="24"/>
        <v>9520.2898837539578</v>
      </c>
      <c r="AF49" s="50">
        <f t="shared" si="25"/>
        <v>58210.376748069582</v>
      </c>
      <c r="AG49" s="55">
        <f t="shared" si="26"/>
        <v>0.11266026397938919</v>
      </c>
      <c r="AH49" s="57">
        <f t="shared" si="27"/>
        <v>0.89874693324945043</v>
      </c>
      <c r="AI49" s="54">
        <f t="shared" si="28"/>
        <v>6557.9964107772175</v>
      </c>
      <c r="AJ49" s="17">
        <f t="shared" si="29"/>
        <v>1813.5144484477105</v>
      </c>
      <c r="AK49" s="17">
        <f t="shared" si="30"/>
        <v>1813.5144484477105</v>
      </c>
      <c r="AL49" s="17">
        <f t="shared" si="31"/>
        <v>4922.3963600723564</v>
      </c>
      <c r="AM49" s="17">
        <f t="shared" si="32"/>
        <v>4922.3963600723564</v>
      </c>
      <c r="AN49" s="17">
        <f t="shared" si="33"/>
        <v>16062.556543394006</v>
      </c>
      <c r="AO49" s="17">
        <f t="shared" si="34"/>
        <v>16062.556543394006</v>
      </c>
      <c r="AP49" s="17">
        <f t="shared" si="35"/>
        <v>9585.7192275093257</v>
      </c>
      <c r="AQ49" s="17">
        <f t="shared" si="36"/>
        <v>9585.7192275093257</v>
      </c>
      <c r="AR49" s="18">
        <f t="shared" si="37"/>
        <v>64768.3731588468</v>
      </c>
      <c r="AS49" s="16">
        <f t="shared" si="38"/>
        <v>1165.8307168592423</v>
      </c>
      <c r="AT49" s="17">
        <f t="shared" si="39"/>
        <v>1165.8307168592423</v>
      </c>
      <c r="AU49" s="17">
        <f t="shared" si="40"/>
        <v>4792.8596137546638</v>
      </c>
      <c r="AV49" s="17">
        <f t="shared" si="41"/>
        <v>4792.8596137546638</v>
      </c>
      <c r="AW49" s="17">
        <f t="shared" si="42"/>
        <v>15439.722608114642</v>
      </c>
      <c r="AX49" s="17">
        <f t="shared" si="43"/>
        <v>15439.722608114642</v>
      </c>
      <c r="AY49" s="17">
        <f t="shared" si="44"/>
        <v>9520.2898837539578</v>
      </c>
      <c r="AZ49" s="17">
        <f t="shared" si="45"/>
        <v>9520.2898837539578</v>
      </c>
      <c r="BA49" s="50">
        <f t="shared" si="46"/>
        <v>61837.405644965009</v>
      </c>
      <c r="BB49" s="55">
        <f t="shared" si="47"/>
        <v>4.7397970262687425E-2</v>
      </c>
      <c r="BC49" s="57">
        <f t="shared" si="48"/>
        <v>0.95474693324945048</v>
      </c>
      <c r="BD49" s="54">
        <f t="shared" si="49"/>
        <v>2930.9675138817911</v>
      </c>
    </row>
    <row r="50" spans="1:56" ht="20.100000000000001" customHeight="1" x14ac:dyDescent="0.25">
      <c r="A50" s="19">
        <v>250</v>
      </c>
      <c r="B50" s="33">
        <v>4.5</v>
      </c>
      <c r="C50" s="20">
        <f>A50/B50</f>
        <v>55.555555555555557</v>
      </c>
      <c r="D50" s="37">
        <v>1.3473622748820986</v>
      </c>
      <c r="E50" s="20">
        <f>C50/D50</f>
        <v>41.232826977003619</v>
      </c>
      <c r="F50" s="7">
        <f t="shared" si="73"/>
        <v>46852.121787360244</v>
      </c>
      <c r="G50" s="8">
        <f t="shared" si="10"/>
        <v>46852.121787360244</v>
      </c>
      <c r="H50" s="8">
        <f t="shared" si="74"/>
        <v>103074.66793219255</v>
      </c>
      <c r="I50" s="8">
        <f>H50</f>
        <v>103074.66793219255</v>
      </c>
      <c r="J50" s="49">
        <f t="shared" si="76"/>
        <v>299853.57943910558</v>
      </c>
      <c r="K50" s="7">
        <f t="shared" si="87"/>
        <v>28111.273072416148</v>
      </c>
      <c r="L50" s="8">
        <f t="shared" si="12"/>
        <v>28111.273072416148</v>
      </c>
      <c r="M50" s="8">
        <f t="shared" si="88"/>
        <v>98053.072653549418</v>
      </c>
      <c r="N50" s="8">
        <f t="shared" si="14"/>
        <v>98053.072653549418</v>
      </c>
      <c r="O50" s="49">
        <f t="shared" si="89"/>
        <v>252328.69145193114</v>
      </c>
      <c r="P50" s="55">
        <f t="shared" si="90"/>
        <v>0.18834516088404468</v>
      </c>
      <c r="Q50" s="57">
        <f t="shared" si="91"/>
        <v>0.84150635094610959</v>
      </c>
      <c r="R50" s="54">
        <f t="shared" si="92"/>
        <v>47524.887987174443</v>
      </c>
      <c r="S50" s="8">
        <f t="shared" si="77"/>
        <v>31184.772261666978</v>
      </c>
      <c r="T50" s="8">
        <f t="shared" si="19"/>
        <v>31184.772261666978</v>
      </c>
      <c r="U50" s="8">
        <f t="shared" si="78"/>
        <v>74363.687700898183</v>
      </c>
      <c r="V50" s="8">
        <f t="shared" si="20"/>
        <v>74363.687700898183</v>
      </c>
      <c r="W50" s="8">
        <f t="shared" si="79"/>
        <v>44378.329756987623</v>
      </c>
      <c r="X50" s="8">
        <f t="shared" si="21"/>
        <v>44378.329756987623</v>
      </c>
      <c r="Y50" s="12">
        <f t="shared" si="80"/>
        <v>299853.57943910558</v>
      </c>
      <c r="Z50" s="7">
        <f t="shared" si="81"/>
        <v>19190.629084102758</v>
      </c>
      <c r="AA50" s="8">
        <f t="shared" si="22"/>
        <v>19190.629084102758</v>
      </c>
      <c r="AB50" s="8">
        <f t="shared" si="82"/>
        <v>71480.197259790017</v>
      </c>
      <c r="AC50" s="8">
        <f t="shared" si="23"/>
        <v>71480.197259790017</v>
      </c>
      <c r="AD50" s="8">
        <f t="shared" si="83"/>
        <v>44075.416128490542</v>
      </c>
      <c r="AE50" s="8">
        <f t="shared" si="24"/>
        <v>44075.416128490542</v>
      </c>
      <c r="AF50" s="49">
        <f t="shared" si="25"/>
        <v>269492.48494476662</v>
      </c>
      <c r="AG50" s="55">
        <f t="shared" si="26"/>
        <v>0.11266026397938915</v>
      </c>
      <c r="AH50" s="57">
        <f t="shared" si="27"/>
        <v>0.89874693324945043</v>
      </c>
      <c r="AI50" s="54">
        <f t="shared" si="28"/>
        <v>30361.094494338962</v>
      </c>
      <c r="AJ50" s="8">
        <f t="shared" si="29"/>
        <v>8395.9002242949573</v>
      </c>
      <c r="AK50" s="8">
        <f t="shared" si="30"/>
        <v>8395.9002242949573</v>
      </c>
      <c r="AL50" s="8">
        <f t="shared" si="31"/>
        <v>22788.872037372024</v>
      </c>
      <c r="AM50" s="8">
        <f t="shared" si="32"/>
        <v>22788.872037372024</v>
      </c>
      <c r="AN50" s="8">
        <f t="shared" si="33"/>
        <v>74363.687700898183</v>
      </c>
      <c r="AO50" s="8">
        <f t="shared" si="34"/>
        <v>74363.687700898183</v>
      </c>
      <c r="AP50" s="8">
        <f t="shared" si="35"/>
        <v>44378.329756987623</v>
      </c>
      <c r="AQ50" s="8">
        <f t="shared" si="36"/>
        <v>44378.329756987623</v>
      </c>
      <c r="AR50" s="12">
        <f t="shared" si="37"/>
        <v>299853.57943910558</v>
      </c>
      <c r="AS50" s="7">
        <f t="shared" si="38"/>
        <v>5397.3644299039006</v>
      </c>
      <c r="AT50" s="8">
        <f t="shared" si="39"/>
        <v>5397.3644299039006</v>
      </c>
      <c r="AU50" s="8">
        <f t="shared" si="40"/>
        <v>22189.164878493812</v>
      </c>
      <c r="AV50" s="8">
        <f t="shared" si="41"/>
        <v>22189.164878493812</v>
      </c>
      <c r="AW50" s="8">
        <f t="shared" si="42"/>
        <v>71480.197259790017</v>
      </c>
      <c r="AX50" s="8">
        <f t="shared" si="43"/>
        <v>71480.197259790017</v>
      </c>
      <c r="AY50" s="8">
        <f t="shared" si="44"/>
        <v>44075.416128490542</v>
      </c>
      <c r="AZ50" s="8">
        <f t="shared" si="45"/>
        <v>44075.416128490542</v>
      </c>
      <c r="BA50" s="49">
        <f t="shared" si="46"/>
        <v>286284.28539335652</v>
      </c>
      <c r="BB50" s="55">
        <f t="shared" si="47"/>
        <v>4.7397970262687529E-2</v>
      </c>
      <c r="BC50" s="57">
        <f t="shared" si="48"/>
        <v>0.95474693324945048</v>
      </c>
      <c r="BD50" s="54">
        <f t="shared" si="49"/>
        <v>13569.294045749062</v>
      </c>
    </row>
    <row r="51" spans="1:56" ht="20.100000000000001" customHeight="1" x14ac:dyDescent="0.25">
      <c r="A51" s="19">
        <v>350</v>
      </c>
      <c r="B51" s="33">
        <v>4.5</v>
      </c>
      <c r="C51" s="20">
        <f>A51/B51</f>
        <v>77.777777777777771</v>
      </c>
      <c r="D51" s="37">
        <v>1.3473622748820986</v>
      </c>
      <c r="E51" s="20">
        <f>C51/D51</f>
        <v>57.725957767805056</v>
      </c>
      <c r="F51" s="7">
        <f t="shared" si="73"/>
        <v>128562.22218451646</v>
      </c>
      <c r="G51" s="8">
        <f t="shared" si="10"/>
        <v>128562.22218451646</v>
      </c>
      <c r="H51" s="8">
        <f t="shared" si="74"/>
        <v>282836.88880593621</v>
      </c>
      <c r="I51" s="8">
        <f>H51</f>
        <v>282836.88880593621</v>
      </c>
      <c r="J51" s="49">
        <f t="shared" si="76"/>
        <v>822798.22198090539</v>
      </c>
      <c r="K51" s="7">
        <f t="shared" si="87"/>
        <v>77137.333310709888</v>
      </c>
      <c r="L51" s="8">
        <f t="shared" si="12"/>
        <v>77137.333310709888</v>
      </c>
      <c r="M51" s="8">
        <f t="shared" si="88"/>
        <v>269057.63136133947</v>
      </c>
      <c r="N51" s="8">
        <f t="shared" si="14"/>
        <v>269057.63136133947</v>
      </c>
      <c r="O51" s="49">
        <f t="shared" si="89"/>
        <v>692389.92934409878</v>
      </c>
      <c r="P51" s="55">
        <f t="shared" si="90"/>
        <v>0.18834516088404468</v>
      </c>
      <c r="Q51" s="57">
        <f t="shared" si="91"/>
        <v>0.84150635094610959</v>
      </c>
      <c r="R51" s="54">
        <f t="shared" si="92"/>
        <v>130408.29263680661</v>
      </c>
      <c r="S51" s="8">
        <f t="shared" si="77"/>
        <v>85571.015086014158</v>
      </c>
      <c r="T51" s="8">
        <f t="shared" si="19"/>
        <v>85571.015086014158</v>
      </c>
      <c r="U51" s="8">
        <f t="shared" si="78"/>
        <v>204053.95905126454</v>
      </c>
      <c r="V51" s="8">
        <f t="shared" si="20"/>
        <v>204053.95905126454</v>
      </c>
      <c r="W51" s="8">
        <f t="shared" si="79"/>
        <v>121774.13685317399</v>
      </c>
      <c r="X51" s="8">
        <f t="shared" si="21"/>
        <v>121774.13685317399</v>
      </c>
      <c r="Y51" s="12">
        <f t="shared" si="80"/>
        <v>822798.22198090539</v>
      </c>
      <c r="Z51" s="7">
        <f t="shared" si="81"/>
        <v>52659.086206777945</v>
      </c>
      <c r="AA51" s="8">
        <f t="shared" si="22"/>
        <v>52659.086206777945</v>
      </c>
      <c r="AB51" s="8">
        <f t="shared" si="82"/>
        <v>196141.66128086371</v>
      </c>
      <c r="AC51" s="8">
        <f t="shared" si="23"/>
        <v>196141.66128086371</v>
      </c>
      <c r="AD51" s="8">
        <f t="shared" si="83"/>
        <v>120942.94185657801</v>
      </c>
      <c r="AE51" s="8">
        <f t="shared" si="24"/>
        <v>120942.94185657801</v>
      </c>
      <c r="AF51" s="49">
        <f t="shared" si="25"/>
        <v>739487.37868843926</v>
      </c>
      <c r="AG51" s="55">
        <f t="shared" si="26"/>
        <v>0.11266026397938922</v>
      </c>
      <c r="AH51" s="57">
        <f t="shared" si="27"/>
        <v>0.89874693324945043</v>
      </c>
      <c r="AI51" s="54">
        <f t="shared" si="28"/>
        <v>83310.843292466132</v>
      </c>
      <c r="AJ51" s="8">
        <f t="shared" si="29"/>
        <v>23038.350215465351</v>
      </c>
      <c r="AK51" s="8">
        <f t="shared" si="30"/>
        <v>23038.350215465351</v>
      </c>
      <c r="AL51" s="8">
        <f t="shared" si="31"/>
        <v>62532.664870548804</v>
      </c>
      <c r="AM51" s="8">
        <f t="shared" si="32"/>
        <v>62532.664870548804</v>
      </c>
      <c r="AN51" s="8">
        <f t="shared" si="33"/>
        <v>204053.95905126454</v>
      </c>
      <c r="AO51" s="8">
        <f t="shared" si="34"/>
        <v>204053.95905126454</v>
      </c>
      <c r="AP51" s="8">
        <f t="shared" si="35"/>
        <v>121774.13685317399</v>
      </c>
      <c r="AQ51" s="8">
        <f t="shared" si="36"/>
        <v>121774.13685317399</v>
      </c>
      <c r="AR51" s="12">
        <f t="shared" si="37"/>
        <v>822798.22198090539</v>
      </c>
      <c r="AS51" s="7">
        <f t="shared" si="38"/>
        <v>14810.367995656297</v>
      </c>
      <c r="AT51" s="8">
        <f t="shared" si="39"/>
        <v>14810.367995656297</v>
      </c>
      <c r="AU51" s="8">
        <f t="shared" si="40"/>
        <v>60887.068426587</v>
      </c>
      <c r="AV51" s="8">
        <f t="shared" si="41"/>
        <v>60887.068426587</v>
      </c>
      <c r="AW51" s="8">
        <f t="shared" si="42"/>
        <v>196141.66128086371</v>
      </c>
      <c r="AX51" s="8">
        <f t="shared" si="43"/>
        <v>196141.66128086371</v>
      </c>
      <c r="AY51" s="8">
        <f t="shared" si="44"/>
        <v>120942.94185657801</v>
      </c>
      <c r="AZ51" s="8">
        <f t="shared" si="45"/>
        <v>120942.94185657801</v>
      </c>
      <c r="BA51" s="49">
        <f t="shared" si="46"/>
        <v>785564.07911936997</v>
      </c>
      <c r="BB51" s="55">
        <f t="shared" si="47"/>
        <v>4.7397970262687543E-2</v>
      </c>
      <c r="BC51" s="57">
        <f t="shared" si="48"/>
        <v>0.95474693324945037</v>
      </c>
      <c r="BD51" s="54">
        <f t="shared" si="49"/>
        <v>37234.142861535423</v>
      </c>
    </row>
    <row r="52" spans="1:56" ht="20.100000000000001" customHeight="1" x14ac:dyDescent="0.25">
      <c r="A52" s="19">
        <v>450</v>
      </c>
      <c r="B52" s="33">
        <v>4.5</v>
      </c>
      <c r="C52" s="20">
        <f>A52/B52</f>
        <v>100</v>
      </c>
      <c r="D52" s="37">
        <v>1.3473622748820986</v>
      </c>
      <c r="E52" s="20">
        <f>C52/D52</f>
        <v>74.219088558606515</v>
      </c>
      <c r="F52" s="7">
        <f t="shared" si="73"/>
        <v>273241.57426388498</v>
      </c>
      <c r="G52" s="8">
        <f t="shared" si="10"/>
        <v>273241.57426388498</v>
      </c>
      <c r="H52" s="8">
        <f t="shared" si="74"/>
        <v>601131.46338054701</v>
      </c>
      <c r="I52" s="8">
        <f>H52</f>
        <v>601131.46338054701</v>
      </c>
      <c r="J52" s="49">
        <f t="shared" si="76"/>
        <v>1748746.0752888639</v>
      </c>
      <c r="K52" s="7">
        <f t="shared" si="87"/>
        <v>163944.94455833099</v>
      </c>
      <c r="L52" s="8">
        <f t="shared" si="12"/>
        <v>163944.94455833099</v>
      </c>
      <c r="M52" s="8">
        <f t="shared" si="88"/>
        <v>571845.5197155003</v>
      </c>
      <c r="N52" s="8">
        <f t="shared" si="14"/>
        <v>571845.5197155003</v>
      </c>
      <c r="O52" s="49">
        <f t="shared" si="89"/>
        <v>1471580.9285476627</v>
      </c>
      <c r="P52" s="55">
        <f t="shared" si="90"/>
        <v>0.18834516088404454</v>
      </c>
      <c r="Q52" s="57">
        <f t="shared" si="91"/>
        <v>0.8415063509461097</v>
      </c>
      <c r="R52" s="54">
        <f t="shared" si="92"/>
        <v>277165.14674120117</v>
      </c>
      <c r="S52" s="8">
        <f t="shared" si="77"/>
        <v>181869.59183004184</v>
      </c>
      <c r="T52" s="8">
        <f t="shared" si="19"/>
        <v>181869.59183004184</v>
      </c>
      <c r="U52" s="8">
        <f t="shared" si="78"/>
        <v>433689.02667163825</v>
      </c>
      <c r="V52" s="8">
        <f t="shared" si="20"/>
        <v>433689.02667163825</v>
      </c>
      <c r="W52" s="8">
        <f t="shared" si="79"/>
        <v>258814.41914275184</v>
      </c>
      <c r="X52" s="8">
        <f t="shared" si="21"/>
        <v>258814.41914275184</v>
      </c>
      <c r="Y52" s="12">
        <f t="shared" si="80"/>
        <v>1748746.0752888639</v>
      </c>
      <c r="Z52" s="7">
        <f t="shared" si="81"/>
        <v>111919.74881848729</v>
      </c>
      <c r="AA52" s="8">
        <f t="shared" si="22"/>
        <v>111919.74881848729</v>
      </c>
      <c r="AB52" s="8">
        <f t="shared" si="82"/>
        <v>416872.51041909534</v>
      </c>
      <c r="AC52" s="8">
        <f t="shared" si="23"/>
        <v>416872.51041909534</v>
      </c>
      <c r="AD52" s="8">
        <f t="shared" si="83"/>
        <v>257047.82686135685</v>
      </c>
      <c r="AE52" s="8">
        <f t="shared" si="24"/>
        <v>257047.82686135685</v>
      </c>
      <c r="AF52" s="49">
        <f t="shared" si="25"/>
        <v>1571680.1721978791</v>
      </c>
      <c r="AG52" s="55">
        <f t="shared" si="26"/>
        <v>0.11266026397938911</v>
      </c>
      <c r="AH52" s="57">
        <f t="shared" si="27"/>
        <v>0.89874693324945054</v>
      </c>
      <c r="AI52" s="54">
        <f t="shared" si="28"/>
        <v>177065.90309098479</v>
      </c>
      <c r="AJ52" s="8">
        <f t="shared" si="29"/>
        <v>48964.890108088191</v>
      </c>
      <c r="AK52" s="8">
        <f t="shared" si="30"/>
        <v>48964.890108088191</v>
      </c>
      <c r="AL52" s="8">
        <f t="shared" si="31"/>
        <v>132904.70172195366</v>
      </c>
      <c r="AM52" s="8">
        <f t="shared" si="32"/>
        <v>132904.70172195366</v>
      </c>
      <c r="AN52" s="8">
        <f t="shared" si="33"/>
        <v>433689.02667163825</v>
      </c>
      <c r="AO52" s="8">
        <f t="shared" si="34"/>
        <v>433689.02667163825</v>
      </c>
      <c r="AP52" s="8">
        <f t="shared" si="35"/>
        <v>258814.41914275184</v>
      </c>
      <c r="AQ52" s="8">
        <f t="shared" si="36"/>
        <v>258814.41914275184</v>
      </c>
      <c r="AR52" s="12">
        <f t="shared" si="37"/>
        <v>1748746.0752888639</v>
      </c>
      <c r="AS52" s="7">
        <f t="shared" si="38"/>
        <v>31477.429355199551</v>
      </c>
      <c r="AT52" s="8">
        <f t="shared" si="39"/>
        <v>31477.429355199551</v>
      </c>
      <c r="AU52" s="8">
        <f t="shared" si="40"/>
        <v>129407.20957137592</v>
      </c>
      <c r="AV52" s="8">
        <f t="shared" si="41"/>
        <v>129407.20957137592</v>
      </c>
      <c r="AW52" s="8">
        <f t="shared" si="42"/>
        <v>416872.51041909534</v>
      </c>
      <c r="AX52" s="8">
        <f t="shared" si="43"/>
        <v>416872.51041909534</v>
      </c>
      <c r="AY52" s="8">
        <f t="shared" si="44"/>
        <v>257047.82686135685</v>
      </c>
      <c r="AZ52" s="8">
        <f t="shared" si="45"/>
        <v>257047.82686135685</v>
      </c>
      <c r="BA52" s="49">
        <f t="shared" si="46"/>
        <v>1669609.9524140554</v>
      </c>
      <c r="BB52" s="55">
        <f t="shared" si="47"/>
        <v>4.7397970262687508E-2</v>
      </c>
      <c r="BC52" s="57">
        <f t="shared" si="48"/>
        <v>0.95474693324945048</v>
      </c>
      <c r="BD52" s="54">
        <f t="shared" si="49"/>
        <v>79136.122874808498</v>
      </c>
    </row>
    <row r="53" spans="1:56" ht="20.100000000000001" customHeight="1" x14ac:dyDescent="0.25">
      <c r="A53" s="19">
        <v>550</v>
      </c>
      <c r="B53" s="33">
        <v>4.5</v>
      </c>
      <c r="C53" s="20">
        <f>A53/B53</f>
        <v>122.22222222222223</v>
      </c>
      <c r="D53" s="37">
        <v>1.3473622748820986</v>
      </c>
      <c r="E53" s="20">
        <f>C53/D53</f>
        <v>90.71221934940796</v>
      </c>
      <c r="F53" s="7">
        <f t="shared" si="73"/>
        <v>498881.39279181184</v>
      </c>
      <c r="G53" s="8">
        <f t="shared" si="10"/>
        <v>498881.39279181184</v>
      </c>
      <c r="H53" s="8">
        <f t="shared" si="74"/>
        <v>1097539.064141986</v>
      </c>
      <c r="I53" s="8">
        <f>H53</f>
        <v>1097539.064141986</v>
      </c>
      <c r="J53" s="49">
        <f t="shared" si="76"/>
        <v>3192840.9138675956</v>
      </c>
      <c r="K53" s="7">
        <f t="shared" si="87"/>
        <v>299328.83567508706</v>
      </c>
      <c r="L53" s="8">
        <f t="shared" si="12"/>
        <v>299328.83567508706</v>
      </c>
      <c r="M53" s="8">
        <f t="shared" si="88"/>
        <v>1044069.1176149941</v>
      </c>
      <c r="N53" s="8">
        <f t="shared" si="14"/>
        <v>1044069.1176149941</v>
      </c>
      <c r="O53" s="49">
        <f t="shared" si="89"/>
        <v>2686795.9065801622</v>
      </c>
      <c r="P53" s="55">
        <f t="shared" si="90"/>
        <v>0.18834516088404468</v>
      </c>
      <c r="Q53" s="57">
        <f t="shared" si="91"/>
        <v>0.84150635094610959</v>
      </c>
      <c r="R53" s="54">
        <f t="shared" si="92"/>
        <v>506045.00728743337</v>
      </c>
      <c r="S53" s="8">
        <f t="shared" si="77"/>
        <v>332055.45504222991</v>
      </c>
      <c r="T53" s="8">
        <f t="shared" si="19"/>
        <v>332055.45504222991</v>
      </c>
      <c r="U53" s="8">
        <f t="shared" si="78"/>
        <v>791824.54663916375</v>
      </c>
      <c r="V53" s="8">
        <f t="shared" si="20"/>
        <v>791824.54663916375</v>
      </c>
      <c r="W53" s="8">
        <f t="shared" si="79"/>
        <v>472540.45525240415</v>
      </c>
      <c r="X53" s="8">
        <f t="shared" si="21"/>
        <v>472540.45525240415</v>
      </c>
      <c r="Y53" s="12">
        <f t="shared" si="80"/>
        <v>3192840.9138675956</v>
      </c>
      <c r="Z53" s="7">
        <f t="shared" si="81"/>
        <v>204341.81848752612</v>
      </c>
      <c r="AA53" s="8">
        <f t="shared" si="22"/>
        <v>204341.81848752612</v>
      </c>
      <c r="AB53" s="8">
        <f t="shared" si="82"/>
        <v>761121.14042224386</v>
      </c>
      <c r="AC53" s="8">
        <f t="shared" si="23"/>
        <v>761121.14042224386</v>
      </c>
      <c r="AD53" s="8">
        <f t="shared" si="83"/>
        <v>469315.03093616717</v>
      </c>
      <c r="AE53" s="8">
        <f t="shared" si="24"/>
        <v>469315.03093616717</v>
      </c>
      <c r="AF53" s="49">
        <f t="shared" si="25"/>
        <v>2869555.9796918742</v>
      </c>
      <c r="AG53" s="55">
        <f t="shared" si="26"/>
        <v>0.11266026397938921</v>
      </c>
      <c r="AH53" s="57">
        <f t="shared" si="27"/>
        <v>0.89874693324945043</v>
      </c>
      <c r="AI53" s="54">
        <f t="shared" si="28"/>
        <v>323284.93417572137</v>
      </c>
      <c r="AJ53" s="8">
        <f t="shared" si="29"/>
        <v>89399.545588292676</v>
      </c>
      <c r="AK53" s="8">
        <f t="shared" si="30"/>
        <v>89399.545588292676</v>
      </c>
      <c r="AL53" s="8">
        <f t="shared" si="31"/>
        <v>242655.90945393726</v>
      </c>
      <c r="AM53" s="8">
        <f t="shared" si="32"/>
        <v>242655.90945393726</v>
      </c>
      <c r="AN53" s="8">
        <f t="shared" si="33"/>
        <v>791824.54663916375</v>
      </c>
      <c r="AO53" s="8">
        <f t="shared" si="34"/>
        <v>791824.54663916375</v>
      </c>
      <c r="AP53" s="8">
        <f t="shared" si="35"/>
        <v>472540.45525240415</v>
      </c>
      <c r="AQ53" s="8">
        <f t="shared" si="36"/>
        <v>472540.45525240415</v>
      </c>
      <c r="AR53" s="12">
        <f t="shared" si="37"/>
        <v>3192840.9138675956</v>
      </c>
      <c r="AS53" s="7">
        <f t="shared" si="38"/>
        <v>57471.136449616723</v>
      </c>
      <c r="AT53" s="8">
        <f t="shared" si="39"/>
        <v>57471.136449616723</v>
      </c>
      <c r="AU53" s="8">
        <f t="shared" si="40"/>
        <v>236270.22762620208</v>
      </c>
      <c r="AV53" s="8">
        <f t="shared" si="41"/>
        <v>236270.22762620208</v>
      </c>
      <c r="AW53" s="8">
        <f t="shared" si="42"/>
        <v>761121.14042224386</v>
      </c>
      <c r="AX53" s="8">
        <f t="shared" si="43"/>
        <v>761121.14042224386</v>
      </c>
      <c r="AY53" s="8">
        <f t="shared" si="44"/>
        <v>469315.03093616717</v>
      </c>
      <c r="AZ53" s="8">
        <f t="shared" si="45"/>
        <v>469315.03093616717</v>
      </c>
      <c r="BA53" s="49">
        <f t="shared" si="46"/>
        <v>3048355.0708684595</v>
      </c>
      <c r="BB53" s="55">
        <f t="shared" si="47"/>
        <v>4.7397970262687564E-2</v>
      </c>
      <c r="BC53" s="57">
        <f t="shared" si="48"/>
        <v>0.95474693324945037</v>
      </c>
      <c r="BD53" s="54">
        <f t="shared" si="49"/>
        <v>144485.84299913608</v>
      </c>
    </row>
    <row r="54" spans="1:56" ht="20.100000000000001" customHeight="1" x14ac:dyDescent="0.25">
      <c r="A54" s="19">
        <v>650</v>
      </c>
      <c r="B54" s="33">
        <v>4.5</v>
      </c>
      <c r="C54" s="20">
        <f t="shared" ref="C54:C57" si="93">A54/B54</f>
        <v>144.44444444444446</v>
      </c>
      <c r="D54" s="37">
        <v>1.3473622748820986</v>
      </c>
      <c r="E54" s="20">
        <f t="shared" ref="E54:E57" si="94">C54/D54</f>
        <v>107.2053501402094</v>
      </c>
      <c r="F54" s="7">
        <f t="shared" si="73"/>
        <v>823472.89253464364</v>
      </c>
      <c r="G54" s="8">
        <f t="shared" si="10"/>
        <v>823472.89253464364</v>
      </c>
      <c r="H54" s="8">
        <f t="shared" si="74"/>
        <v>1811640.3635762159</v>
      </c>
      <c r="I54" s="8">
        <f t="shared" ref="I54:I57" si="95">H54</f>
        <v>1811640.3635762159</v>
      </c>
      <c r="J54" s="49">
        <f t="shared" si="76"/>
        <v>5270226.5122217191</v>
      </c>
      <c r="K54" s="7">
        <f t="shared" si="87"/>
        <v>494083.73552078614</v>
      </c>
      <c r="L54" s="8">
        <f t="shared" si="12"/>
        <v>494083.73552078614</v>
      </c>
      <c r="M54" s="8">
        <f t="shared" si="88"/>
        <v>1723380.8049587845</v>
      </c>
      <c r="N54" s="8">
        <f t="shared" si="14"/>
        <v>1723380.8049587845</v>
      </c>
      <c r="O54" s="49">
        <f t="shared" si="89"/>
        <v>4434929.0809591413</v>
      </c>
      <c r="P54" s="55">
        <f t="shared" si="90"/>
        <v>0.18834516088404468</v>
      </c>
      <c r="Q54" s="57">
        <f t="shared" si="91"/>
        <v>0.84150635094610959</v>
      </c>
      <c r="R54" s="54">
        <f t="shared" si="92"/>
        <v>835297.43126257788</v>
      </c>
      <c r="S54" s="8">
        <f t="shared" si="77"/>
        <v>548103.55727105879</v>
      </c>
      <c r="T54" s="8">
        <f t="shared" si="19"/>
        <v>548103.55727105879</v>
      </c>
      <c r="U54" s="8">
        <f t="shared" si="78"/>
        <v>1307016.1750309863</v>
      </c>
      <c r="V54" s="8">
        <f t="shared" si="20"/>
        <v>1307016.1750309863</v>
      </c>
      <c r="W54" s="8">
        <f t="shared" si="79"/>
        <v>779993.52380881435</v>
      </c>
      <c r="X54" s="8">
        <f t="shared" si="21"/>
        <v>779993.52380881435</v>
      </c>
      <c r="Y54" s="12">
        <f t="shared" si="80"/>
        <v>5270226.5122217191</v>
      </c>
      <c r="Z54" s="7">
        <f t="shared" si="81"/>
        <v>337294.49678219005</v>
      </c>
      <c r="AA54" s="8">
        <f t="shared" si="22"/>
        <v>337294.49678219005</v>
      </c>
      <c r="AB54" s="8">
        <f t="shared" si="82"/>
        <v>1256335.9470380689</v>
      </c>
      <c r="AC54" s="8">
        <f t="shared" si="23"/>
        <v>1256335.9470380689</v>
      </c>
      <c r="AD54" s="8">
        <f t="shared" si="83"/>
        <v>774669.51387434977</v>
      </c>
      <c r="AE54" s="8">
        <f t="shared" si="24"/>
        <v>774669.51387434977</v>
      </c>
      <c r="AF54" s="49">
        <f t="shared" si="25"/>
        <v>4736599.9153892174</v>
      </c>
      <c r="AG54" s="55">
        <f t="shared" si="26"/>
        <v>0.11266026397938918</v>
      </c>
      <c r="AH54" s="57">
        <f t="shared" si="27"/>
        <v>0.89874693324945043</v>
      </c>
      <c r="AI54" s="54">
        <f t="shared" si="28"/>
        <v>533626.5968325017</v>
      </c>
      <c r="AJ54" s="8">
        <f t="shared" si="29"/>
        <v>147566.34234220814</v>
      </c>
      <c r="AK54" s="8">
        <f t="shared" si="30"/>
        <v>147566.34234220814</v>
      </c>
      <c r="AL54" s="8">
        <f t="shared" si="31"/>
        <v>400537.21492885065</v>
      </c>
      <c r="AM54" s="8">
        <f t="shared" si="32"/>
        <v>400537.21492885065</v>
      </c>
      <c r="AN54" s="8">
        <f t="shared" si="33"/>
        <v>1307016.1750309863</v>
      </c>
      <c r="AO54" s="8">
        <f t="shared" si="34"/>
        <v>1307016.1750309863</v>
      </c>
      <c r="AP54" s="8">
        <f t="shared" si="35"/>
        <v>779993.52380881435</v>
      </c>
      <c r="AQ54" s="8">
        <f t="shared" si="36"/>
        <v>779993.52380881435</v>
      </c>
      <c r="AR54" s="12">
        <f t="shared" si="37"/>
        <v>5270226.5122217191</v>
      </c>
      <c r="AS54" s="7">
        <f t="shared" si="38"/>
        <v>94864.077219990941</v>
      </c>
      <c r="AT54" s="8">
        <f t="shared" si="39"/>
        <v>94864.077219990941</v>
      </c>
      <c r="AU54" s="8">
        <f t="shared" si="40"/>
        <v>389996.76190440718</v>
      </c>
      <c r="AV54" s="8">
        <f t="shared" si="41"/>
        <v>389996.76190440718</v>
      </c>
      <c r="AW54" s="8">
        <f t="shared" si="42"/>
        <v>1256335.9470380689</v>
      </c>
      <c r="AX54" s="8">
        <f t="shared" si="43"/>
        <v>1256335.9470380689</v>
      </c>
      <c r="AY54" s="8">
        <f t="shared" si="44"/>
        <v>774669.51387434977</v>
      </c>
      <c r="AZ54" s="8">
        <f t="shared" si="45"/>
        <v>774669.51387434977</v>
      </c>
      <c r="BA54" s="49">
        <f t="shared" si="46"/>
        <v>5031732.6000736337</v>
      </c>
      <c r="BB54" s="55">
        <f t="shared" si="47"/>
        <v>4.7397970262687515E-2</v>
      </c>
      <c r="BC54" s="57">
        <f t="shared" si="48"/>
        <v>0.95474693324945048</v>
      </c>
      <c r="BD54" s="54">
        <f t="shared" si="49"/>
        <v>238493.91214808542</v>
      </c>
    </row>
    <row r="55" spans="1:56" ht="20.100000000000001" customHeight="1" x14ac:dyDescent="0.25">
      <c r="A55" s="19">
        <v>750</v>
      </c>
      <c r="B55" s="33">
        <v>4.5</v>
      </c>
      <c r="C55" s="20">
        <f t="shared" si="93"/>
        <v>166.66666666666666</v>
      </c>
      <c r="D55" s="37">
        <v>1.3473622748820986</v>
      </c>
      <c r="E55" s="20">
        <f t="shared" si="94"/>
        <v>123.69848093101083</v>
      </c>
      <c r="F55" s="7">
        <f t="shared" si="73"/>
        <v>1265007.2882587262</v>
      </c>
      <c r="G55" s="8">
        <f t="shared" si="10"/>
        <v>1265007.2882587262</v>
      </c>
      <c r="H55" s="8">
        <f t="shared" si="74"/>
        <v>2783016.034169198</v>
      </c>
      <c r="I55" s="8">
        <f t="shared" si="95"/>
        <v>2783016.034169198</v>
      </c>
      <c r="J55" s="49">
        <f t="shared" si="76"/>
        <v>8096046.6448558485</v>
      </c>
      <c r="K55" s="7">
        <f t="shared" si="87"/>
        <v>759004.37295523577</v>
      </c>
      <c r="L55" s="8">
        <f t="shared" si="12"/>
        <v>759004.37295523577</v>
      </c>
      <c r="M55" s="8">
        <f t="shared" si="88"/>
        <v>2647432.9616458337</v>
      </c>
      <c r="N55" s="8">
        <f t="shared" si="14"/>
        <v>2647432.9616458337</v>
      </c>
      <c r="O55" s="49">
        <f t="shared" si="89"/>
        <v>6812874.6692021396</v>
      </c>
      <c r="P55" s="55">
        <f t="shared" si="90"/>
        <v>0.18834516088404457</v>
      </c>
      <c r="Q55" s="57">
        <f t="shared" si="91"/>
        <v>0.8415063509461097</v>
      </c>
      <c r="R55" s="54">
        <f t="shared" si="92"/>
        <v>1283171.9756537089</v>
      </c>
      <c r="S55" s="8">
        <f t="shared" si="77"/>
        <v>841988.8510650082</v>
      </c>
      <c r="T55" s="8">
        <f t="shared" si="19"/>
        <v>841988.8510650082</v>
      </c>
      <c r="U55" s="8">
        <f t="shared" si="78"/>
        <v>2007819.5679242504</v>
      </c>
      <c r="V55" s="8">
        <f t="shared" si="20"/>
        <v>2007819.5679242504</v>
      </c>
      <c r="W55" s="8">
        <f t="shared" si="79"/>
        <v>1198214.9034386654</v>
      </c>
      <c r="X55" s="8">
        <f t="shared" si="21"/>
        <v>1198214.9034386654</v>
      </c>
      <c r="Y55" s="12">
        <f t="shared" si="80"/>
        <v>8096046.6448558485</v>
      </c>
      <c r="Z55" s="7">
        <f t="shared" si="81"/>
        <v>518146.98527077428</v>
      </c>
      <c r="AA55" s="8">
        <f t="shared" si="22"/>
        <v>518146.98527077428</v>
      </c>
      <c r="AB55" s="8">
        <f t="shared" si="82"/>
        <v>1929965.3260143297</v>
      </c>
      <c r="AC55" s="8">
        <f t="shared" si="23"/>
        <v>1929965.3260143297</v>
      </c>
      <c r="AD55" s="8">
        <f t="shared" si="83"/>
        <v>1190036.2354692442</v>
      </c>
      <c r="AE55" s="8">
        <f t="shared" si="24"/>
        <v>1190036.2354692442</v>
      </c>
      <c r="AF55" s="49">
        <f t="shared" si="25"/>
        <v>7276297.0935086962</v>
      </c>
      <c r="AG55" s="55">
        <f t="shared" si="26"/>
        <v>0.11266026397938923</v>
      </c>
      <c r="AH55" s="57">
        <f t="shared" si="27"/>
        <v>0.89874693324945043</v>
      </c>
      <c r="AI55" s="54">
        <f t="shared" si="28"/>
        <v>819749.55134715233</v>
      </c>
      <c r="AJ55" s="8">
        <f t="shared" si="29"/>
        <v>226689.30605596377</v>
      </c>
      <c r="AK55" s="8">
        <f t="shared" si="30"/>
        <v>226689.30605596377</v>
      </c>
      <c r="AL55" s="8">
        <f t="shared" si="31"/>
        <v>615299.54500904458</v>
      </c>
      <c r="AM55" s="8">
        <f t="shared" si="32"/>
        <v>615299.54500904458</v>
      </c>
      <c r="AN55" s="8">
        <f t="shared" si="33"/>
        <v>2007819.5679242504</v>
      </c>
      <c r="AO55" s="8">
        <f t="shared" si="34"/>
        <v>2007819.5679242504</v>
      </c>
      <c r="AP55" s="8">
        <f t="shared" si="35"/>
        <v>1198214.9034386654</v>
      </c>
      <c r="AQ55" s="8">
        <f t="shared" si="36"/>
        <v>1198214.9034386654</v>
      </c>
      <c r="AR55" s="12">
        <f t="shared" si="37"/>
        <v>8096046.6448558485</v>
      </c>
      <c r="AS55" s="7">
        <f t="shared" si="38"/>
        <v>145728.83960740527</v>
      </c>
      <c r="AT55" s="8">
        <f t="shared" si="39"/>
        <v>145728.83960740527</v>
      </c>
      <c r="AU55" s="8">
        <f t="shared" si="40"/>
        <v>599107.45171933284</v>
      </c>
      <c r="AV55" s="8">
        <f t="shared" si="41"/>
        <v>599107.45171933284</v>
      </c>
      <c r="AW55" s="8">
        <f t="shared" si="42"/>
        <v>1929965.3260143297</v>
      </c>
      <c r="AX55" s="8">
        <f t="shared" si="43"/>
        <v>1929965.3260143297</v>
      </c>
      <c r="AY55" s="8">
        <f t="shared" si="44"/>
        <v>1190036.2354692442</v>
      </c>
      <c r="AZ55" s="8">
        <f t="shared" si="45"/>
        <v>1190036.2354692442</v>
      </c>
      <c r="BA55" s="49">
        <f t="shared" si="46"/>
        <v>7729675.7056206241</v>
      </c>
      <c r="BB55" s="55">
        <f t="shared" si="47"/>
        <v>4.7397970262687501E-2</v>
      </c>
      <c r="BC55" s="57">
        <f t="shared" si="48"/>
        <v>0.95474693324945048</v>
      </c>
      <c r="BD55" s="54">
        <f t="shared" si="49"/>
        <v>366370.93923522439</v>
      </c>
    </row>
    <row r="56" spans="1:56" ht="20.100000000000001" customHeight="1" x14ac:dyDescent="0.25">
      <c r="A56" s="19">
        <v>850</v>
      </c>
      <c r="B56" s="33">
        <v>4.5</v>
      </c>
      <c r="C56" s="20">
        <f t="shared" si="93"/>
        <v>188.88888888888889</v>
      </c>
      <c r="D56" s="37">
        <v>1.3473622748820986</v>
      </c>
      <c r="E56" s="20">
        <f t="shared" si="94"/>
        <v>140.19161172181228</v>
      </c>
      <c r="F56" s="7">
        <f t="shared" si="73"/>
        <v>1841475.7947304067</v>
      </c>
      <c r="G56" s="8">
        <f t="shared" si="10"/>
        <v>1841475.7947304067</v>
      </c>
      <c r="H56" s="8">
        <f t="shared" si="74"/>
        <v>4051246.748406895</v>
      </c>
      <c r="I56" s="8">
        <f t="shared" si="95"/>
        <v>4051246.748406895</v>
      </c>
      <c r="J56" s="49">
        <f t="shared" si="76"/>
        <v>11785445.086274603</v>
      </c>
      <c r="K56" s="7">
        <f t="shared" si="87"/>
        <v>1104885.4768382441</v>
      </c>
      <c r="L56" s="8">
        <f t="shared" si="12"/>
        <v>1104885.4768382441</v>
      </c>
      <c r="M56" s="8">
        <f t="shared" si="88"/>
        <v>3853877.9675751054</v>
      </c>
      <c r="N56" s="8">
        <f t="shared" si="14"/>
        <v>3853877.9675751054</v>
      </c>
      <c r="O56" s="49">
        <f t="shared" si="89"/>
        <v>9917526.8888266981</v>
      </c>
      <c r="P56" s="55">
        <f t="shared" si="90"/>
        <v>0.18834516088404485</v>
      </c>
      <c r="Q56" s="57">
        <f t="shared" si="91"/>
        <v>0.84150635094610948</v>
      </c>
      <c r="R56" s="54">
        <f t="shared" si="92"/>
        <v>1867918.1974479053</v>
      </c>
      <c r="S56" s="8">
        <f t="shared" si="77"/>
        <v>1225686.2889725587</v>
      </c>
      <c r="T56" s="8">
        <f t="shared" si="19"/>
        <v>1225686.2889725587</v>
      </c>
      <c r="U56" s="8">
        <f t="shared" si="78"/>
        <v>2922790.3813961018</v>
      </c>
      <c r="V56" s="8">
        <f t="shared" si="20"/>
        <v>2922790.3813961018</v>
      </c>
      <c r="W56" s="8">
        <f t="shared" si="79"/>
        <v>1744245.8727686412</v>
      </c>
      <c r="X56" s="8">
        <f t="shared" si="21"/>
        <v>1744245.8727686412</v>
      </c>
      <c r="Y56" s="12">
        <f t="shared" si="80"/>
        <v>11785445.086274603</v>
      </c>
      <c r="Z56" s="7">
        <f t="shared" si="81"/>
        <v>754268.48552157462</v>
      </c>
      <c r="AA56" s="8">
        <f t="shared" si="22"/>
        <v>754268.48552157462</v>
      </c>
      <c r="AB56" s="8">
        <f t="shared" si="82"/>
        <v>2809457.6730987858</v>
      </c>
      <c r="AC56" s="8">
        <f t="shared" si="23"/>
        <v>2809457.6730987858</v>
      </c>
      <c r="AD56" s="8">
        <f t="shared" si="83"/>
        <v>1732340.1555141918</v>
      </c>
      <c r="AE56" s="8">
        <f t="shared" si="24"/>
        <v>1732340.1555141918</v>
      </c>
      <c r="AF56" s="49">
        <f t="shared" si="25"/>
        <v>10592132.628269104</v>
      </c>
      <c r="AG56" s="55">
        <f t="shared" si="26"/>
        <v>0.11266026397938922</v>
      </c>
      <c r="AH56" s="57">
        <f t="shared" si="27"/>
        <v>0.89874693324945043</v>
      </c>
      <c r="AI56" s="54">
        <f t="shared" si="28"/>
        <v>1193312.4580054991</v>
      </c>
      <c r="AJ56" s="8">
        <f t="shared" si="29"/>
        <v>329992.4624156889</v>
      </c>
      <c r="AK56" s="8">
        <f t="shared" si="30"/>
        <v>329992.4624156889</v>
      </c>
      <c r="AL56" s="8">
        <f t="shared" si="31"/>
        <v>895693.8265568699</v>
      </c>
      <c r="AM56" s="8">
        <f t="shared" si="32"/>
        <v>895693.8265568699</v>
      </c>
      <c r="AN56" s="8">
        <f t="shared" si="33"/>
        <v>2922790.3813961018</v>
      </c>
      <c r="AO56" s="8">
        <f t="shared" si="34"/>
        <v>2922790.3813961018</v>
      </c>
      <c r="AP56" s="8">
        <f t="shared" si="35"/>
        <v>1744245.8727686412</v>
      </c>
      <c r="AQ56" s="8">
        <f t="shared" si="36"/>
        <v>1744245.8727686412</v>
      </c>
      <c r="AR56" s="12">
        <f t="shared" si="37"/>
        <v>11785445.086274603</v>
      </c>
      <c r="AS56" s="7">
        <f t="shared" si="38"/>
        <v>212138.01155294286</v>
      </c>
      <c r="AT56" s="8">
        <f t="shared" si="39"/>
        <v>212138.01155294286</v>
      </c>
      <c r="AU56" s="8">
        <f t="shared" si="40"/>
        <v>872122.93638432061</v>
      </c>
      <c r="AV56" s="8">
        <f t="shared" si="41"/>
        <v>872122.93638432061</v>
      </c>
      <c r="AW56" s="8">
        <f t="shared" si="42"/>
        <v>2809457.6730987858</v>
      </c>
      <c r="AX56" s="8">
        <f t="shared" si="43"/>
        <v>2809457.6730987858</v>
      </c>
      <c r="AY56" s="8">
        <f t="shared" si="44"/>
        <v>1732340.1555141918</v>
      </c>
      <c r="AZ56" s="8">
        <f t="shared" si="45"/>
        <v>1732340.1555141918</v>
      </c>
      <c r="BA56" s="49">
        <f t="shared" si="46"/>
        <v>11252117.553100482</v>
      </c>
      <c r="BB56" s="55">
        <f t="shared" si="47"/>
        <v>4.7397970262687598E-2</v>
      </c>
      <c r="BC56" s="57">
        <f t="shared" si="48"/>
        <v>0.95474693324945037</v>
      </c>
      <c r="BD56" s="54">
        <f t="shared" si="49"/>
        <v>533327.53317412175</v>
      </c>
    </row>
    <row r="57" spans="1:56" ht="20.100000000000001" customHeight="1" thickBot="1" x14ac:dyDescent="0.3">
      <c r="A57" s="21">
        <v>1000</v>
      </c>
      <c r="B57" s="34">
        <v>4.5</v>
      </c>
      <c r="C57" s="22">
        <f t="shared" si="93"/>
        <v>222.22222222222223</v>
      </c>
      <c r="D57" s="38">
        <v>1.3473622748820986</v>
      </c>
      <c r="E57" s="22">
        <f t="shared" si="94"/>
        <v>164.93130790801447</v>
      </c>
      <c r="F57" s="23">
        <f t="shared" si="73"/>
        <v>2998535.7943910556</v>
      </c>
      <c r="G57" s="24">
        <f t="shared" si="10"/>
        <v>2998535.7943910556</v>
      </c>
      <c r="H57" s="24">
        <f t="shared" si="74"/>
        <v>6596778.747660323</v>
      </c>
      <c r="I57" s="24">
        <f t="shared" si="95"/>
        <v>6596778.747660323</v>
      </c>
      <c r="J57" s="51">
        <f t="shared" si="76"/>
        <v>19190629.084102757</v>
      </c>
      <c r="K57" s="23">
        <f>(PI()/3)*(A57/2)*(C57/2)*(E57/2)*3/8</f>
        <v>1799121.4766346335</v>
      </c>
      <c r="L57" s="24">
        <f>K57</f>
        <v>1799121.4766346335</v>
      </c>
      <c r="M57" s="24">
        <f>(PI()/3)*(A57/2)*(C57/2)*(E57/2)*(7+2*SQRT(3))/8</f>
        <v>6275396.6498271627</v>
      </c>
      <c r="N57" s="24">
        <f>M57</f>
        <v>6275396.6498271627</v>
      </c>
      <c r="O57" s="51">
        <f>SUM(K57:N57)</f>
        <v>16149036.252923593</v>
      </c>
      <c r="P57" s="55">
        <f>(J57-O57)/O57</f>
        <v>0.18834516088404468</v>
      </c>
      <c r="Q57" s="57">
        <f>O57/J57</f>
        <v>0.84150635094610959</v>
      </c>
      <c r="R57" s="54">
        <f>J57-O57</f>
        <v>3041592.8311791644</v>
      </c>
      <c r="S57" s="24">
        <f t="shared" si="77"/>
        <v>1995825.4247466866</v>
      </c>
      <c r="T57" s="24">
        <f t="shared" si="19"/>
        <v>1995825.4247466866</v>
      </c>
      <c r="U57" s="24">
        <f t="shared" si="78"/>
        <v>4759276.0128574837</v>
      </c>
      <c r="V57" s="24">
        <f t="shared" si="20"/>
        <v>4759276.0128574837</v>
      </c>
      <c r="W57" s="24">
        <f t="shared" si="79"/>
        <v>2840213.1044472079</v>
      </c>
      <c r="X57" s="24">
        <f t="shared" si="21"/>
        <v>2840213.1044472079</v>
      </c>
      <c r="Y57" s="25">
        <f t="shared" si="80"/>
        <v>19190629.084102757</v>
      </c>
      <c r="Z57" s="23">
        <f t="shared" si="81"/>
        <v>1228200.2613825765</v>
      </c>
      <c r="AA57" s="24">
        <f t="shared" si="22"/>
        <v>1228200.2613825765</v>
      </c>
      <c r="AB57" s="24">
        <f t="shared" si="82"/>
        <v>4574732.6246265611</v>
      </c>
      <c r="AC57" s="24">
        <f t="shared" si="23"/>
        <v>4574732.6246265611</v>
      </c>
      <c r="AD57" s="24">
        <f t="shared" si="83"/>
        <v>2820826.6322233947</v>
      </c>
      <c r="AE57" s="24">
        <f t="shared" si="24"/>
        <v>2820826.6322233947</v>
      </c>
      <c r="AF57" s="51">
        <f t="shared" si="25"/>
        <v>17247519.036465064</v>
      </c>
      <c r="AG57" s="55">
        <f t="shared" si="26"/>
        <v>0.11266026397938915</v>
      </c>
      <c r="AH57" s="57">
        <f t="shared" si="27"/>
        <v>0.89874693324945043</v>
      </c>
      <c r="AI57" s="54">
        <f t="shared" si="28"/>
        <v>1943110.0476376936</v>
      </c>
      <c r="AJ57" s="24">
        <f t="shared" si="29"/>
        <v>537337.61435487727</v>
      </c>
      <c r="AK57" s="24">
        <f t="shared" si="30"/>
        <v>537337.61435487727</v>
      </c>
      <c r="AL57" s="24">
        <f t="shared" si="31"/>
        <v>1458487.8103918096</v>
      </c>
      <c r="AM57" s="24">
        <f t="shared" si="32"/>
        <v>1458487.8103918096</v>
      </c>
      <c r="AN57" s="24">
        <f t="shared" si="33"/>
        <v>4759276.0128574837</v>
      </c>
      <c r="AO57" s="24">
        <f t="shared" si="34"/>
        <v>4759276.0128574837</v>
      </c>
      <c r="AP57" s="24">
        <f t="shared" si="35"/>
        <v>2840213.1044472079</v>
      </c>
      <c r="AQ57" s="24">
        <f t="shared" si="36"/>
        <v>2840213.1044472079</v>
      </c>
      <c r="AR57" s="25">
        <f t="shared" si="37"/>
        <v>19190629.084102757</v>
      </c>
      <c r="AS57" s="23">
        <f t="shared" si="38"/>
        <v>345431.32351384964</v>
      </c>
      <c r="AT57" s="24">
        <f t="shared" si="39"/>
        <v>345431.32351384964</v>
      </c>
      <c r="AU57" s="24">
        <f t="shared" si="40"/>
        <v>1420106.5522236039</v>
      </c>
      <c r="AV57" s="24">
        <f t="shared" si="41"/>
        <v>1420106.5522236039</v>
      </c>
      <c r="AW57" s="24">
        <f t="shared" si="42"/>
        <v>4574732.6246265611</v>
      </c>
      <c r="AX57" s="24">
        <f t="shared" si="43"/>
        <v>4574732.6246265611</v>
      </c>
      <c r="AY57" s="24">
        <f t="shared" si="44"/>
        <v>2820826.6322233947</v>
      </c>
      <c r="AZ57" s="24">
        <f t="shared" si="45"/>
        <v>2820826.6322233947</v>
      </c>
      <c r="BA57" s="51">
        <f t="shared" si="46"/>
        <v>18322194.265174817</v>
      </c>
      <c r="BB57" s="55">
        <f t="shared" si="47"/>
        <v>4.7397970262687529E-2</v>
      </c>
      <c r="BC57" s="57">
        <f t="shared" si="48"/>
        <v>0.95474693324945048</v>
      </c>
      <c r="BD57" s="54">
        <f t="shared" si="49"/>
        <v>868434.81892793998</v>
      </c>
    </row>
    <row r="58" spans="1:56" ht="20.100000000000001" customHeight="1" x14ac:dyDescent="0.25">
      <c r="A58" s="14">
        <v>150</v>
      </c>
      <c r="B58" s="32">
        <v>4.5</v>
      </c>
      <c r="C58" s="15">
        <f>A58/B58</f>
        <v>33.333333333333336</v>
      </c>
      <c r="D58" s="36">
        <v>1.6424098210355718</v>
      </c>
      <c r="E58" s="15">
        <f>C58/D58</f>
        <v>20.295381156644577</v>
      </c>
      <c r="F58" s="16">
        <f t="shared" si="73"/>
        <v>8302.0599405624107</v>
      </c>
      <c r="G58" s="17">
        <f t="shared" si="10"/>
        <v>8302.0599405624107</v>
      </c>
      <c r="H58" s="17">
        <f t="shared" si="74"/>
        <v>18264.531869237304</v>
      </c>
      <c r="I58" s="17">
        <f>H58</f>
        <v>18264.531869237304</v>
      </c>
      <c r="J58" s="50">
        <f t="shared" si="76"/>
        <v>53133.183619599433</v>
      </c>
      <c r="K58" s="16">
        <f t="shared" ref="K58:K71" si="96">(PI()/3)*(A58/2)*(C58/2)*(E58/2)*3/8</f>
        <v>4981.2359643374466</v>
      </c>
      <c r="L58" s="17">
        <f t="shared" si="12"/>
        <v>4981.2359643374466</v>
      </c>
      <c r="M58" s="17">
        <f t="shared" ref="M58:M71" si="97">(PI()/3)*(A58/2)*(C58/2)*(E58/2)*(7+2*SQRT(3))/8</f>
        <v>17374.719766601913</v>
      </c>
      <c r="N58" s="17">
        <f t="shared" si="14"/>
        <v>17374.719766601913</v>
      </c>
      <c r="O58" s="50">
        <f t="shared" ref="O58:O71" si="98">SUM(K58:N58)</f>
        <v>44711.911461878721</v>
      </c>
      <c r="P58" s="55">
        <f t="shared" ref="P58:P71" si="99">(J58-O58)/O58</f>
        <v>0.18834516088404474</v>
      </c>
      <c r="Q58" s="57">
        <f t="shared" ref="Q58:Q71" si="100">O58/J58</f>
        <v>0.84150635094610959</v>
      </c>
      <c r="R58" s="54">
        <f t="shared" ref="R58:R71" si="101">J58-O58</f>
        <v>8421.2721577207121</v>
      </c>
      <c r="S58" s="17">
        <f t="shared" si="77"/>
        <v>5525.8510964383404</v>
      </c>
      <c r="T58" s="17">
        <f t="shared" si="19"/>
        <v>5525.8510964383404</v>
      </c>
      <c r="U58" s="17">
        <f t="shared" si="78"/>
        <v>13177.029537660659</v>
      </c>
      <c r="V58" s="17">
        <f t="shared" si="20"/>
        <v>13177.029537660659</v>
      </c>
      <c r="W58" s="17">
        <f t="shared" si="79"/>
        <v>7863.711175700716</v>
      </c>
      <c r="X58" s="17">
        <f t="shared" si="21"/>
        <v>7863.711175700716</v>
      </c>
      <c r="Y58" s="18">
        <f t="shared" si="80"/>
        <v>53133.183619599433</v>
      </c>
      <c r="Z58" s="16">
        <f t="shared" si="81"/>
        <v>3400.5237516543639</v>
      </c>
      <c r="AA58" s="17">
        <f t="shared" si="22"/>
        <v>3400.5237516543639</v>
      </c>
      <c r="AB58" s="17">
        <f t="shared" si="82"/>
        <v>12666.083404019877</v>
      </c>
      <c r="AC58" s="17">
        <f t="shared" si="23"/>
        <v>12666.083404019877</v>
      </c>
      <c r="AD58" s="17">
        <f t="shared" si="83"/>
        <v>7810.0357602732238</v>
      </c>
      <c r="AE58" s="17">
        <f t="shared" si="24"/>
        <v>7810.0357602732238</v>
      </c>
      <c r="AF58" s="50">
        <f t="shared" si="25"/>
        <v>47753.285831894929</v>
      </c>
      <c r="AG58" s="55">
        <f t="shared" si="26"/>
        <v>0.11266026397938909</v>
      </c>
      <c r="AH58" s="57">
        <f t="shared" si="27"/>
        <v>0.89874693324945054</v>
      </c>
      <c r="AI58" s="54">
        <f t="shared" si="28"/>
        <v>5379.8977877045036</v>
      </c>
      <c r="AJ58" s="17">
        <f t="shared" si="29"/>
        <v>1487.7291413487842</v>
      </c>
      <c r="AK58" s="17">
        <f t="shared" si="30"/>
        <v>1487.7291413487842</v>
      </c>
      <c r="AL58" s="17">
        <f t="shared" si="31"/>
        <v>4038.1219550895571</v>
      </c>
      <c r="AM58" s="17">
        <f t="shared" si="32"/>
        <v>4038.1219550895571</v>
      </c>
      <c r="AN58" s="17">
        <f t="shared" si="33"/>
        <v>13177.029537660659</v>
      </c>
      <c r="AO58" s="17">
        <f t="shared" si="34"/>
        <v>13177.029537660659</v>
      </c>
      <c r="AP58" s="17">
        <f t="shared" si="35"/>
        <v>7863.711175700716</v>
      </c>
      <c r="AQ58" s="17">
        <f t="shared" si="36"/>
        <v>7863.711175700716</v>
      </c>
      <c r="AR58" s="18">
        <f t="shared" si="37"/>
        <v>53133.183619599433</v>
      </c>
      <c r="AS58" s="16">
        <f t="shared" si="38"/>
        <v>956.39730515278984</v>
      </c>
      <c r="AT58" s="17">
        <f t="shared" si="39"/>
        <v>956.39730515278984</v>
      </c>
      <c r="AU58" s="17">
        <f t="shared" si="40"/>
        <v>3931.855587850358</v>
      </c>
      <c r="AV58" s="17">
        <f t="shared" si="41"/>
        <v>3931.855587850358</v>
      </c>
      <c r="AW58" s="17">
        <f t="shared" si="42"/>
        <v>12666.083404019877</v>
      </c>
      <c r="AX58" s="17">
        <f t="shared" si="43"/>
        <v>12666.083404019877</v>
      </c>
      <c r="AY58" s="17">
        <f t="shared" si="44"/>
        <v>7810.0357602732238</v>
      </c>
      <c r="AZ58" s="17">
        <f t="shared" si="45"/>
        <v>7810.0357602732238</v>
      </c>
      <c r="BA58" s="50">
        <f t="shared" si="46"/>
        <v>50728.744114592497</v>
      </c>
      <c r="BB58" s="55">
        <f t="shared" si="47"/>
        <v>4.7397970262687446E-2</v>
      </c>
      <c r="BC58" s="57">
        <f t="shared" si="48"/>
        <v>0.95474693324945048</v>
      </c>
      <c r="BD58" s="54">
        <f t="shared" si="49"/>
        <v>2404.4395050069361</v>
      </c>
    </row>
    <row r="59" spans="1:56" ht="20.100000000000001" customHeight="1" x14ac:dyDescent="0.25">
      <c r="A59" s="19">
        <v>250</v>
      </c>
      <c r="B59" s="33">
        <v>4.5</v>
      </c>
      <c r="C59" s="20">
        <f>A59/B59</f>
        <v>55.555555555555557</v>
      </c>
      <c r="D59" s="37">
        <v>1.6424098210355718</v>
      </c>
      <c r="E59" s="20">
        <f>C59/D59</f>
        <v>33.825635261074297</v>
      </c>
      <c r="F59" s="7">
        <f t="shared" si="73"/>
        <v>38435.462687788953</v>
      </c>
      <c r="G59" s="8">
        <f t="shared" si="10"/>
        <v>38435.462687788953</v>
      </c>
      <c r="H59" s="8">
        <f t="shared" si="74"/>
        <v>84558.017913135685</v>
      </c>
      <c r="I59" s="8">
        <f>H59</f>
        <v>84558.017913135685</v>
      </c>
      <c r="J59" s="49">
        <f t="shared" si="76"/>
        <v>245986.96120184928</v>
      </c>
      <c r="K59" s="7">
        <f t="shared" si="96"/>
        <v>23061.27761267337</v>
      </c>
      <c r="L59" s="8">
        <f t="shared" si="12"/>
        <v>23061.27761267337</v>
      </c>
      <c r="M59" s="8">
        <f t="shared" si="97"/>
        <v>80438.517437971837</v>
      </c>
      <c r="N59" s="8">
        <f t="shared" si="14"/>
        <v>80438.517437971837</v>
      </c>
      <c r="O59" s="49">
        <f t="shared" si="98"/>
        <v>206999.59010129041</v>
      </c>
      <c r="P59" s="55">
        <f t="shared" si="99"/>
        <v>0.18834516088404479</v>
      </c>
      <c r="Q59" s="57">
        <f t="shared" si="100"/>
        <v>0.84150635094610948</v>
      </c>
      <c r="R59" s="54">
        <f t="shared" si="101"/>
        <v>38987.37110055887</v>
      </c>
      <c r="S59" s="8">
        <f t="shared" si="77"/>
        <v>25582.643964992323</v>
      </c>
      <c r="T59" s="8">
        <f t="shared" si="19"/>
        <v>25582.643964992323</v>
      </c>
      <c r="U59" s="8">
        <f t="shared" si="78"/>
        <v>61004.766378058623</v>
      </c>
      <c r="V59" s="8">
        <f t="shared" si="20"/>
        <v>61004.766378058623</v>
      </c>
      <c r="W59" s="8">
        <f t="shared" si="79"/>
        <v>36406.070257873689</v>
      </c>
      <c r="X59" s="8">
        <f t="shared" si="21"/>
        <v>36406.070257873689</v>
      </c>
      <c r="Y59" s="12">
        <f t="shared" si="80"/>
        <v>245986.96120184928</v>
      </c>
      <c r="Z59" s="7">
        <f t="shared" si="81"/>
        <v>15743.165516918354</v>
      </c>
      <c r="AA59" s="8">
        <f t="shared" si="22"/>
        <v>15743.165516918354</v>
      </c>
      <c r="AB59" s="8">
        <f t="shared" si="82"/>
        <v>58639.275018610555</v>
      </c>
      <c r="AC59" s="8">
        <f t="shared" si="23"/>
        <v>58639.275018610555</v>
      </c>
      <c r="AD59" s="8">
        <f t="shared" si="83"/>
        <v>36157.572964227889</v>
      </c>
      <c r="AE59" s="8">
        <f t="shared" si="24"/>
        <v>36157.572964227889</v>
      </c>
      <c r="AF59" s="49">
        <f t="shared" si="25"/>
        <v>221080.02699951356</v>
      </c>
      <c r="AG59" s="55">
        <f t="shared" si="26"/>
        <v>0.11266026397938933</v>
      </c>
      <c r="AH59" s="57">
        <f t="shared" si="27"/>
        <v>0.89874693324945032</v>
      </c>
      <c r="AI59" s="54">
        <f t="shared" si="28"/>
        <v>24906.934202335717</v>
      </c>
      <c r="AJ59" s="8">
        <f t="shared" si="29"/>
        <v>6887.6349136517802</v>
      </c>
      <c r="AK59" s="8">
        <f t="shared" si="30"/>
        <v>6887.6349136517802</v>
      </c>
      <c r="AL59" s="8">
        <f t="shared" si="31"/>
        <v>18695.009051340545</v>
      </c>
      <c r="AM59" s="8">
        <f t="shared" si="32"/>
        <v>18695.009051340545</v>
      </c>
      <c r="AN59" s="8">
        <f t="shared" si="33"/>
        <v>61004.766378058623</v>
      </c>
      <c r="AO59" s="8">
        <f t="shared" si="34"/>
        <v>61004.766378058623</v>
      </c>
      <c r="AP59" s="8">
        <f t="shared" si="35"/>
        <v>36406.070257873689</v>
      </c>
      <c r="AQ59" s="8">
        <f t="shared" si="36"/>
        <v>36406.070257873689</v>
      </c>
      <c r="AR59" s="12">
        <f t="shared" si="37"/>
        <v>245986.96120184928</v>
      </c>
      <c r="AS59" s="7">
        <f t="shared" si="38"/>
        <v>4427.765301633287</v>
      </c>
      <c r="AT59" s="8">
        <f t="shared" si="39"/>
        <v>4427.765301633287</v>
      </c>
      <c r="AU59" s="8">
        <f t="shared" si="40"/>
        <v>18203.035128936845</v>
      </c>
      <c r="AV59" s="8">
        <f t="shared" si="41"/>
        <v>18203.035128936845</v>
      </c>
      <c r="AW59" s="8">
        <f t="shared" si="42"/>
        <v>58639.275018610555</v>
      </c>
      <c r="AX59" s="8">
        <f t="shared" si="43"/>
        <v>58639.275018610555</v>
      </c>
      <c r="AY59" s="8">
        <f t="shared" si="44"/>
        <v>36157.572964227889</v>
      </c>
      <c r="AZ59" s="8">
        <f t="shared" si="45"/>
        <v>36157.572964227889</v>
      </c>
      <c r="BA59" s="49">
        <f t="shared" si="46"/>
        <v>234855.29682681715</v>
      </c>
      <c r="BB59" s="55">
        <f t="shared" si="47"/>
        <v>4.7397970262687494E-2</v>
      </c>
      <c r="BC59" s="57">
        <f t="shared" si="48"/>
        <v>0.95474693324945048</v>
      </c>
      <c r="BD59" s="54">
        <f t="shared" si="49"/>
        <v>11131.664375032124</v>
      </c>
    </row>
    <row r="60" spans="1:56" ht="20.100000000000001" customHeight="1" x14ac:dyDescent="0.25">
      <c r="A60" s="19">
        <v>350</v>
      </c>
      <c r="B60" s="33">
        <v>4.5</v>
      </c>
      <c r="C60" s="20">
        <f>A60/B60</f>
        <v>77.777777777777771</v>
      </c>
      <c r="D60" s="37">
        <v>1.6424098210355718</v>
      </c>
      <c r="E60" s="20">
        <f>C60/D60</f>
        <v>47.355889365504005</v>
      </c>
      <c r="F60" s="7">
        <f t="shared" si="73"/>
        <v>105466.90961529283</v>
      </c>
      <c r="G60" s="8">
        <f t="shared" si="10"/>
        <v>105466.90961529283</v>
      </c>
      <c r="H60" s="8">
        <f t="shared" si="74"/>
        <v>232027.20115364422</v>
      </c>
      <c r="I60" s="8">
        <f>H60</f>
        <v>232027.20115364422</v>
      </c>
      <c r="J60" s="49">
        <f t="shared" si="76"/>
        <v>674988.22153787408</v>
      </c>
      <c r="K60" s="7">
        <f t="shared" si="96"/>
        <v>63280.145769175695</v>
      </c>
      <c r="L60" s="8">
        <f t="shared" si="12"/>
        <v>63280.145769175695</v>
      </c>
      <c r="M60" s="8">
        <f t="shared" si="97"/>
        <v>220723.29184979462</v>
      </c>
      <c r="N60" s="8">
        <f t="shared" si="14"/>
        <v>220723.29184979462</v>
      </c>
      <c r="O60" s="49">
        <f t="shared" si="98"/>
        <v>568006.87523794058</v>
      </c>
      <c r="P60" s="55">
        <f t="shared" si="99"/>
        <v>0.18834516088404485</v>
      </c>
      <c r="Q60" s="57">
        <f t="shared" si="100"/>
        <v>0.84150635094610948</v>
      </c>
      <c r="R60" s="54">
        <f t="shared" si="101"/>
        <v>106981.3462999335</v>
      </c>
      <c r="S60" s="8">
        <f t="shared" si="77"/>
        <v>70198.775039938904</v>
      </c>
      <c r="T60" s="8">
        <f t="shared" si="19"/>
        <v>70198.775039938904</v>
      </c>
      <c r="U60" s="8">
        <f t="shared" si="78"/>
        <v>167397.07894139277</v>
      </c>
      <c r="V60" s="8">
        <f t="shared" si="20"/>
        <v>167397.07894139277</v>
      </c>
      <c r="W60" s="8">
        <f t="shared" si="79"/>
        <v>99898.256787605365</v>
      </c>
      <c r="X60" s="8">
        <f t="shared" si="21"/>
        <v>99898.256787605365</v>
      </c>
      <c r="Y60" s="12">
        <f t="shared" si="80"/>
        <v>674988.22153787408</v>
      </c>
      <c r="Z60" s="7">
        <f t="shared" si="81"/>
        <v>43199.246178423942</v>
      </c>
      <c r="AA60" s="8">
        <f t="shared" si="22"/>
        <v>43199.246178423942</v>
      </c>
      <c r="AB60" s="8">
        <f t="shared" si="82"/>
        <v>160906.17065106728</v>
      </c>
      <c r="AC60" s="8">
        <f t="shared" si="23"/>
        <v>160906.17065106728</v>
      </c>
      <c r="AD60" s="8">
        <f t="shared" si="83"/>
        <v>99216.380213841287</v>
      </c>
      <c r="AE60" s="8">
        <f t="shared" si="24"/>
        <v>99216.380213841287</v>
      </c>
      <c r="AF60" s="49">
        <f t="shared" si="25"/>
        <v>606643.59408666496</v>
      </c>
      <c r="AG60" s="55">
        <f t="shared" si="26"/>
        <v>0.11266026397938922</v>
      </c>
      <c r="AH60" s="57">
        <f t="shared" si="27"/>
        <v>0.89874693324945043</v>
      </c>
      <c r="AI60" s="54">
        <f t="shared" si="28"/>
        <v>68344.627451209119</v>
      </c>
      <c r="AJ60" s="8">
        <f t="shared" si="29"/>
        <v>18899.670203060476</v>
      </c>
      <c r="AK60" s="8">
        <f t="shared" si="30"/>
        <v>18899.670203060476</v>
      </c>
      <c r="AL60" s="8">
        <f t="shared" si="31"/>
        <v>51299.104836878432</v>
      </c>
      <c r="AM60" s="8">
        <f t="shared" si="32"/>
        <v>51299.104836878432</v>
      </c>
      <c r="AN60" s="8">
        <f t="shared" si="33"/>
        <v>167397.07894139277</v>
      </c>
      <c r="AO60" s="8">
        <f t="shared" si="34"/>
        <v>167397.07894139277</v>
      </c>
      <c r="AP60" s="8">
        <f t="shared" si="35"/>
        <v>99898.256787605365</v>
      </c>
      <c r="AQ60" s="8">
        <f t="shared" si="36"/>
        <v>99898.256787605365</v>
      </c>
      <c r="AR60" s="12">
        <f t="shared" si="37"/>
        <v>674988.22153787408</v>
      </c>
      <c r="AS60" s="7">
        <f t="shared" si="38"/>
        <v>12149.787987681733</v>
      </c>
      <c r="AT60" s="8">
        <f t="shared" si="39"/>
        <v>12149.787987681733</v>
      </c>
      <c r="AU60" s="8">
        <f t="shared" si="40"/>
        <v>49949.128393802683</v>
      </c>
      <c r="AV60" s="8">
        <f t="shared" si="41"/>
        <v>49949.128393802683</v>
      </c>
      <c r="AW60" s="8">
        <f t="shared" si="42"/>
        <v>160906.17065106728</v>
      </c>
      <c r="AX60" s="8">
        <f t="shared" si="43"/>
        <v>160906.17065106728</v>
      </c>
      <c r="AY60" s="8">
        <f t="shared" si="44"/>
        <v>99216.380213841287</v>
      </c>
      <c r="AZ60" s="8">
        <f t="shared" si="45"/>
        <v>99216.380213841287</v>
      </c>
      <c r="BA60" s="49">
        <f t="shared" si="46"/>
        <v>644442.93449278607</v>
      </c>
      <c r="BB60" s="55">
        <f t="shared" si="47"/>
        <v>4.73979702626873E-2</v>
      </c>
      <c r="BC60" s="57">
        <f t="shared" si="48"/>
        <v>0.95474693324945059</v>
      </c>
      <c r="BD60" s="54">
        <f t="shared" si="49"/>
        <v>30545.287045088015</v>
      </c>
    </row>
    <row r="61" spans="1:56" ht="20.100000000000001" customHeight="1" x14ac:dyDescent="0.25">
      <c r="A61" s="19">
        <v>450</v>
      </c>
      <c r="B61" s="33">
        <v>4.5</v>
      </c>
      <c r="C61" s="20">
        <f>A61/B61</f>
        <v>100</v>
      </c>
      <c r="D61" s="37">
        <v>1.6424098210355718</v>
      </c>
      <c r="E61" s="20">
        <f>C61/D61</f>
        <v>60.886143469933728</v>
      </c>
      <c r="F61" s="7">
        <f t="shared" si="73"/>
        <v>224155.61839518513</v>
      </c>
      <c r="G61" s="8">
        <f t="shared" si="10"/>
        <v>224155.61839518513</v>
      </c>
      <c r="H61" s="8">
        <f t="shared" si="74"/>
        <v>493142.36046940729</v>
      </c>
      <c r="I61" s="8">
        <f>H61</f>
        <v>493142.36046940729</v>
      </c>
      <c r="J61" s="49">
        <f t="shared" si="76"/>
        <v>1434595.9577291848</v>
      </c>
      <c r="K61" s="7">
        <f t="shared" si="96"/>
        <v>134493.37103711106</v>
      </c>
      <c r="L61" s="8">
        <f t="shared" si="12"/>
        <v>134493.37103711106</v>
      </c>
      <c r="M61" s="8">
        <f t="shared" si="97"/>
        <v>469117.43369825173</v>
      </c>
      <c r="N61" s="8">
        <f t="shared" si="14"/>
        <v>469117.43369825173</v>
      </c>
      <c r="O61" s="49">
        <f t="shared" si="98"/>
        <v>1207221.6094707255</v>
      </c>
      <c r="P61" s="55">
        <f t="shared" si="99"/>
        <v>0.18834516088404474</v>
      </c>
      <c r="Q61" s="57">
        <f t="shared" si="100"/>
        <v>0.84150635094610959</v>
      </c>
      <c r="R61" s="54">
        <f t="shared" si="101"/>
        <v>227374.34825845924</v>
      </c>
      <c r="S61" s="8">
        <f t="shared" si="77"/>
        <v>149197.97960383521</v>
      </c>
      <c r="T61" s="8">
        <f t="shared" si="19"/>
        <v>149197.97960383521</v>
      </c>
      <c r="U61" s="8">
        <f t="shared" si="78"/>
        <v>355779.79751683783</v>
      </c>
      <c r="V61" s="8">
        <f t="shared" si="20"/>
        <v>355779.79751683783</v>
      </c>
      <c r="W61" s="8">
        <f t="shared" si="79"/>
        <v>212320.20174391934</v>
      </c>
      <c r="X61" s="8">
        <f t="shared" si="21"/>
        <v>212320.20174391934</v>
      </c>
      <c r="Y61" s="12">
        <f t="shared" si="80"/>
        <v>1434595.9577291848</v>
      </c>
      <c r="Z61" s="7">
        <f t="shared" si="81"/>
        <v>91814.141294667832</v>
      </c>
      <c r="AA61" s="8">
        <f t="shared" si="22"/>
        <v>91814.141294667832</v>
      </c>
      <c r="AB61" s="8">
        <f t="shared" si="82"/>
        <v>341984.25190853665</v>
      </c>
      <c r="AC61" s="8">
        <f t="shared" si="23"/>
        <v>341984.25190853665</v>
      </c>
      <c r="AD61" s="8">
        <f t="shared" si="83"/>
        <v>210870.96552737703</v>
      </c>
      <c r="AE61" s="8">
        <f t="shared" si="24"/>
        <v>210870.96552737703</v>
      </c>
      <c r="AF61" s="49">
        <f t="shared" si="25"/>
        <v>1289338.7174611632</v>
      </c>
      <c r="AG61" s="55">
        <f t="shared" si="26"/>
        <v>0.11266026397938908</v>
      </c>
      <c r="AH61" s="57">
        <f t="shared" si="27"/>
        <v>0.89874693324945054</v>
      </c>
      <c r="AI61" s="54">
        <f t="shared" si="28"/>
        <v>145257.24026802159</v>
      </c>
      <c r="AJ61" s="8">
        <f t="shared" si="29"/>
        <v>40168.686816417176</v>
      </c>
      <c r="AK61" s="8">
        <f t="shared" si="30"/>
        <v>40168.686816417176</v>
      </c>
      <c r="AL61" s="8">
        <f t="shared" si="31"/>
        <v>109029.29278741803</v>
      </c>
      <c r="AM61" s="8">
        <f t="shared" si="32"/>
        <v>109029.29278741803</v>
      </c>
      <c r="AN61" s="8">
        <f t="shared" si="33"/>
        <v>355779.79751683783</v>
      </c>
      <c r="AO61" s="8">
        <f t="shared" si="34"/>
        <v>355779.79751683783</v>
      </c>
      <c r="AP61" s="8">
        <f t="shared" si="35"/>
        <v>212320.20174391934</v>
      </c>
      <c r="AQ61" s="8">
        <f t="shared" si="36"/>
        <v>212320.20174391934</v>
      </c>
      <c r="AR61" s="12">
        <f t="shared" si="37"/>
        <v>1434595.9577291848</v>
      </c>
      <c r="AS61" s="7">
        <f t="shared" si="38"/>
        <v>25822.727239125325</v>
      </c>
      <c r="AT61" s="8">
        <f t="shared" si="39"/>
        <v>25822.727239125325</v>
      </c>
      <c r="AU61" s="8">
        <f t="shared" si="40"/>
        <v>106160.10087195967</v>
      </c>
      <c r="AV61" s="8">
        <f t="shared" si="41"/>
        <v>106160.10087195967</v>
      </c>
      <c r="AW61" s="8">
        <f t="shared" si="42"/>
        <v>341984.25190853665</v>
      </c>
      <c r="AX61" s="8">
        <f t="shared" si="43"/>
        <v>341984.25190853665</v>
      </c>
      <c r="AY61" s="8">
        <f t="shared" si="44"/>
        <v>210870.96552737703</v>
      </c>
      <c r="AZ61" s="8">
        <f t="shared" si="45"/>
        <v>210870.96552737703</v>
      </c>
      <c r="BA61" s="49">
        <f t="shared" si="46"/>
        <v>1369676.0910939975</v>
      </c>
      <c r="BB61" s="55">
        <f t="shared" si="47"/>
        <v>4.739797026268746E-2</v>
      </c>
      <c r="BC61" s="57">
        <f t="shared" si="48"/>
        <v>0.95474693324945048</v>
      </c>
      <c r="BD61" s="54">
        <f t="shared" si="49"/>
        <v>64919.866635187296</v>
      </c>
    </row>
    <row r="62" spans="1:56" ht="20.100000000000001" customHeight="1" x14ac:dyDescent="0.25">
      <c r="A62" s="19">
        <v>550</v>
      </c>
      <c r="B62" s="33">
        <v>4.5</v>
      </c>
      <c r="C62" s="20">
        <f>A62/B62</f>
        <v>122.22222222222223</v>
      </c>
      <c r="D62" s="37">
        <v>1.6424098210355718</v>
      </c>
      <c r="E62" s="20">
        <f>C62/D62</f>
        <v>74.416397574363444</v>
      </c>
      <c r="F62" s="7">
        <f t="shared" si="73"/>
        <v>409260.80669957655</v>
      </c>
      <c r="G62" s="8">
        <f t="shared" si="10"/>
        <v>409260.80669957655</v>
      </c>
      <c r="H62" s="8">
        <f t="shared" si="74"/>
        <v>900373.77473906847</v>
      </c>
      <c r="I62" s="8">
        <f>H62</f>
        <v>900373.77473906847</v>
      </c>
      <c r="J62" s="49">
        <f t="shared" si="76"/>
        <v>2619269.16287729</v>
      </c>
      <c r="K62" s="7">
        <f t="shared" si="96"/>
        <v>245556.48401974596</v>
      </c>
      <c r="L62" s="8">
        <f t="shared" si="12"/>
        <v>245556.48401974596</v>
      </c>
      <c r="M62" s="8">
        <f t="shared" si="97"/>
        <v>856509.33367952378</v>
      </c>
      <c r="N62" s="8">
        <f t="shared" si="14"/>
        <v>856509.33367952378</v>
      </c>
      <c r="O62" s="49">
        <f t="shared" si="98"/>
        <v>2204131.6353985397</v>
      </c>
      <c r="P62" s="55">
        <f t="shared" si="99"/>
        <v>0.18834516088404463</v>
      </c>
      <c r="Q62" s="57">
        <f t="shared" si="100"/>
        <v>0.8415063509461097</v>
      </c>
      <c r="R62" s="54">
        <f t="shared" si="101"/>
        <v>415137.52747875033</v>
      </c>
      <c r="S62" s="8">
        <f t="shared" si="77"/>
        <v>272403.99293923815</v>
      </c>
      <c r="T62" s="8">
        <f t="shared" si="19"/>
        <v>272403.99293923815</v>
      </c>
      <c r="U62" s="8">
        <f t="shared" si="78"/>
        <v>649578.75239356793</v>
      </c>
      <c r="V62" s="8">
        <f t="shared" si="20"/>
        <v>649578.75239356793</v>
      </c>
      <c r="W62" s="8">
        <f t="shared" si="79"/>
        <v>387651.83610583888</v>
      </c>
      <c r="X62" s="8">
        <f t="shared" si="21"/>
        <v>387651.83610583888</v>
      </c>
      <c r="Y62" s="12">
        <f t="shared" si="80"/>
        <v>2619269.16287729</v>
      </c>
      <c r="Z62" s="7">
        <f t="shared" si="81"/>
        <v>167633.22642414656</v>
      </c>
      <c r="AA62" s="8">
        <f t="shared" si="22"/>
        <v>167633.22642414656</v>
      </c>
      <c r="AB62" s="8">
        <f t="shared" si="82"/>
        <v>624391.00039816485</v>
      </c>
      <c r="AC62" s="8">
        <f t="shared" si="23"/>
        <v>624391.00039816485</v>
      </c>
      <c r="AD62" s="8">
        <f t="shared" si="83"/>
        <v>385005.83692309842</v>
      </c>
      <c r="AE62" s="8">
        <f t="shared" si="24"/>
        <v>385005.83692309842</v>
      </c>
      <c r="AF62" s="49">
        <f t="shared" si="25"/>
        <v>2354060.1274908194</v>
      </c>
      <c r="AG62" s="55">
        <f t="shared" si="26"/>
        <v>0.11266026397938933</v>
      </c>
      <c r="AH62" s="57">
        <f t="shared" si="27"/>
        <v>0.89874693324945032</v>
      </c>
      <c r="AI62" s="54">
        <f t="shared" si="28"/>
        <v>265209.03538647061</v>
      </c>
      <c r="AJ62" s="8">
        <f t="shared" si="29"/>
        <v>73339.536560564127</v>
      </c>
      <c r="AK62" s="8">
        <f t="shared" si="30"/>
        <v>73339.536560564127</v>
      </c>
      <c r="AL62" s="8">
        <f t="shared" si="31"/>
        <v>199064.45637867402</v>
      </c>
      <c r="AM62" s="8">
        <f t="shared" si="32"/>
        <v>199064.45637867402</v>
      </c>
      <c r="AN62" s="8">
        <f t="shared" si="33"/>
        <v>649578.75239356793</v>
      </c>
      <c r="AO62" s="8">
        <f t="shared" si="34"/>
        <v>649578.75239356793</v>
      </c>
      <c r="AP62" s="8">
        <f t="shared" si="35"/>
        <v>387651.83610583888</v>
      </c>
      <c r="AQ62" s="8">
        <f t="shared" si="36"/>
        <v>387651.83610583888</v>
      </c>
      <c r="AR62" s="12">
        <f t="shared" si="37"/>
        <v>2619269.16287729</v>
      </c>
      <c r="AS62" s="7">
        <f t="shared" si="38"/>
        <v>47146.844931791224</v>
      </c>
      <c r="AT62" s="8">
        <f t="shared" si="39"/>
        <v>47146.844931791224</v>
      </c>
      <c r="AU62" s="8">
        <f t="shared" si="40"/>
        <v>193825.91805291947</v>
      </c>
      <c r="AV62" s="8">
        <f t="shared" si="41"/>
        <v>193825.91805291947</v>
      </c>
      <c r="AW62" s="8">
        <f t="shared" si="42"/>
        <v>624391.00039816485</v>
      </c>
      <c r="AX62" s="8">
        <f t="shared" si="43"/>
        <v>624391.00039816485</v>
      </c>
      <c r="AY62" s="8">
        <f t="shared" si="44"/>
        <v>385005.83692309842</v>
      </c>
      <c r="AZ62" s="8">
        <f t="shared" si="45"/>
        <v>385005.83692309842</v>
      </c>
      <c r="BA62" s="49">
        <f t="shared" si="46"/>
        <v>2500739.200611948</v>
      </c>
      <c r="BB62" s="55">
        <f t="shared" si="47"/>
        <v>4.7397970262687494E-2</v>
      </c>
      <c r="BC62" s="57">
        <f t="shared" si="48"/>
        <v>0.95474693324945048</v>
      </c>
      <c r="BD62" s="54">
        <f t="shared" si="49"/>
        <v>118529.96226534201</v>
      </c>
    </row>
    <row r="63" spans="1:56" ht="20.100000000000001" customHeight="1" x14ac:dyDescent="0.25">
      <c r="A63" s="19">
        <v>650</v>
      </c>
      <c r="B63" s="33">
        <v>4.5</v>
      </c>
      <c r="C63" s="20">
        <f t="shared" ref="C63:C66" si="102">A63/B63</f>
        <v>144.44444444444446</v>
      </c>
      <c r="D63" s="37">
        <v>1.6424098210355718</v>
      </c>
      <c r="E63" s="20">
        <f t="shared" ref="E63:E66" si="103">C63/D63</f>
        <v>87.946651678793174</v>
      </c>
      <c r="F63" s="7">
        <f t="shared" si="73"/>
        <v>675541.6922005784</v>
      </c>
      <c r="G63" s="8">
        <f t="shared" si="10"/>
        <v>675541.6922005784</v>
      </c>
      <c r="H63" s="8">
        <f t="shared" si="74"/>
        <v>1486191.7228412726</v>
      </c>
      <c r="I63" s="8">
        <f t="shared" ref="I63:I66" si="104">H63</f>
        <v>1486191.7228412726</v>
      </c>
      <c r="J63" s="49">
        <f t="shared" si="76"/>
        <v>4323466.8300837018</v>
      </c>
      <c r="K63" s="7">
        <f t="shared" si="96"/>
        <v>405325.01532034704</v>
      </c>
      <c r="L63" s="8">
        <f t="shared" si="12"/>
        <v>405325.01532034704</v>
      </c>
      <c r="M63" s="8">
        <f t="shared" si="97"/>
        <v>1413787.3824897928</v>
      </c>
      <c r="N63" s="8">
        <f t="shared" si="14"/>
        <v>1413787.3824897928</v>
      </c>
      <c r="O63" s="49">
        <f t="shared" si="98"/>
        <v>3638224.7956202794</v>
      </c>
      <c r="P63" s="55">
        <f t="shared" si="99"/>
        <v>0.18834516088404477</v>
      </c>
      <c r="Q63" s="57">
        <f t="shared" si="100"/>
        <v>0.84150635094610959</v>
      </c>
      <c r="R63" s="54">
        <f t="shared" si="101"/>
        <v>685242.03446342237</v>
      </c>
      <c r="S63" s="8">
        <f t="shared" si="77"/>
        <v>449640.55032870494</v>
      </c>
      <c r="T63" s="8">
        <f t="shared" si="19"/>
        <v>449640.55032870494</v>
      </c>
      <c r="U63" s="8">
        <f t="shared" si="78"/>
        <v>1072219.7738607579</v>
      </c>
      <c r="V63" s="8">
        <f t="shared" si="20"/>
        <v>1072219.7738607579</v>
      </c>
      <c r="W63" s="8">
        <f t="shared" si="79"/>
        <v>639873.09085238783</v>
      </c>
      <c r="X63" s="8">
        <f t="shared" si="21"/>
        <v>639873.09085238783</v>
      </c>
      <c r="Y63" s="12">
        <f t="shared" si="80"/>
        <v>4323466.8300837018</v>
      </c>
      <c r="Z63" s="7">
        <f t="shared" si="81"/>
        <v>276701.87712535693</v>
      </c>
      <c r="AA63" s="8">
        <f t="shared" si="22"/>
        <v>276701.87712535693</v>
      </c>
      <c r="AB63" s="8">
        <f t="shared" si="82"/>
        <v>1030643.8977270988</v>
      </c>
      <c r="AC63" s="8">
        <f t="shared" si="23"/>
        <v>1030643.8977270988</v>
      </c>
      <c r="AD63" s="8">
        <f t="shared" si="83"/>
        <v>635505.50241926929</v>
      </c>
      <c r="AE63" s="8">
        <f t="shared" si="24"/>
        <v>635505.50241926929</v>
      </c>
      <c r="AF63" s="49">
        <f t="shared" si="25"/>
        <v>3885702.5545434495</v>
      </c>
      <c r="AG63" s="55">
        <f t="shared" si="26"/>
        <v>0.11266026397938926</v>
      </c>
      <c r="AH63" s="57">
        <f t="shared" si="27"/>
        <v>0.89874693324945043</v>
      </c>
      <c r="AI63" s="54">
        <f t="shared" si="28"/>
        <v>437764.27554025222</v>
      </c>
      <c r="AJ63" s="8">
        <f t="shared" si="29"/>
        <v>121057.07124234365</v>
      </c>
      <c r="AK63" s="8">
        <f t="shared" si="30"/>
        <v>121057.07124234365</v>
      </c>
      <c r="AL63" s="8">
        <f t="shared" si="31"/>
        <v>328583.47908636136</v>
      </c>
      <c r="AM63" s="8">
        <f t="shared" si="32"/>
        <v>328583.47908636136</v>
      </c>
      <c r="AN63" s="8">
        <f t="shared" si="33"/>
        <v>1072219.7738607579</v>
      </c>
      <c r="AO63" s="8">
        <f t="shared" si="34"/>
        <v>1072219.7738607579</v>
      </c>
      <c r="AP63" s="8">
        <f t="shared" si="35"/>
        <v>639873.09085238783</v>
      </c>
      <c r="AQ63" s="8">
        <f t="shared" si="36"/>
        <v>639873.09085238783</v>
      </c>
      <c r="AR63" s="12">
        <f t="shared" si="37"/>
        <v>4323466.8300837018</v>
      </c>
      <c r="AS63" s="7">
        <f t="shared" si="38"/>
        <v>77822.402941506618</v>
      </c>
      <c r="AT63" s="8">
        <f t="shared" si="39"/>
        <v>77822.402941506618</v>
      </c>
      <c r="AU63" s="8">
        <f t="shared" si="40"/>
        <v>319936.54542619397</v>
      </c>
      <c r="AV63" s="8">
        <f t="shared" si="41"/>
        <v>319936.54542619397</v>
      </c>
      <c r="AW63" s="8">
        <f t="shared" si="42"/>
        <v>1030643.8977270988</v>
      </c>
      <c r="AX63" s="8">
        <f t="shared" si="43"/>
        <v>1030643.8977270988</v>
      </c>
      <c r="AY63" s="8">
        <f t="shared" si="44"/>
        <v>635505.50241926929</v>
      </c>
      <c r="AZ63" s="8">
        <f t="shared" si="45"/>
        <v>635505.50241926929</v>
      </c>
      <c r="BA63" s="49">
        <f t="shared" si="46"/>
        <v>4127816.6970281368</v>
      </c>
      <c r="BB63" s="55">
        <f t="shared" si="47"/>
        <v>4.7397970262687592E-2</v>
      </c>
      <c r="BC63" s="57">
        <f t="shared" si="48"/>
        <v>0.95474693324945037</v>
      </c>
      <c r="BD63" s="54">
        <f t="shared" si="49"/>
        <v>195650.13305556495</v>
      </c>
    </row>
    <row r="64" spans="1:56" ht="20.100000000000001" customHeight="1" x14ac:dyDescent="0.25">
      <c r="A64" s="19">
        <v>750</v>
      </c>
      <c r="B64" s="33">
        <v>4.5</v>
      </c>
      <c r="C64" s="20">
        <f t="shared" si="102"/>
        <v>166.66666666666666</v>
      </c>
      <c r="D64" s="37">
        <v>1.6424098210355718</v>
      </c>
      <c r="E64" s="20">
        <f t="shared" si="103"/>
        <v>101.47690578322288</v>
      </c>
      <c r="F64" s="7">
        <f t="shared" si="73"/>
        <v>1037757.4925703013</v>
      </c>
      <c r="G64" s="8">
        <f t="shared" si="10"/>
        <v>1037757.4925703013</v>
      </c>
      <c r="H64" s="8">
        <f t="shared" si="74"/>
        <v>2283066.483654663</v>
      </c>
      <c r="I64" s="8">
        <f t="shared" si="104"/>
        <v>2283066.483654663</v>
      </c>
      <c r="J64" s="49">
        <f t="shared" si="76"/>
        <v>6641647.952449928</v>
      </c>
      <c r="K64" s="7">
        <f t="shared" si="96"/>
        <v>622654.49554218072</v>
      </c>
      <c r="L64" s="8">
        <f t="shared" si="12"/>
        <v>622654.49554218072</v>
      </c>
      <c r="M64" s="8">
        <f t="shared" si="97"/>
        <v>2171839.9708252391</v>
      </c>
      <c r="N64" s="8">
        <f t="shared" si="14"/>
        <v>2171839.9708252391</v>
      </c>
      <c r="O64" s="49">
        <f t="shared" si="98"/>
        <v>5588988.9327348396</v>
      </c>
      <c r="P64" s="55">
        <f t="shared" si="99"/>
        <v>0.18834516088404465</v>
      </c>
      <c r="Q64" s="57">
        <f t="shared" si="100"/>
        <v>0.84150635094610959</v>
      </c>
      <c r="R64" s="54">
        <f t="shared" si="101"/>
        <v>1052659.0197150884</v>
      </c>
      <c r="S64" s="8">
        <f t="shared" si="77"/>
        <v>690731.38705479249</v>
      </c>
      <c r="T64" s="8">
        <f t="shared" si="19"/>
        <v>690731.38705479249</v>
      </c>
      <c r="U64" s="8">
        <f t="shared" si="78"/>
        <v>1647128.6922075821</v>
      </c>
      <c r="V64" s="8">
        <f t="shared" si="20"/>
        <v>1647128.6922075821</v>
      </c>
      <c r="W64" s="8">
        <f t="shared" si="79"/>
        <v>982963.89696258935</v>
      </c>
      <c r="X64" s="8">
        <f t="shared" si="21"/>
        <v>982963.89696258935</v>
      </c>
      <c r="Y64" s="12">
        <f t="shared" si="80"/>
        <v>6641647.952449928</v>
      </c>
      <c r="Z64" s="7">
        <f t="shared" si="81"/>
        <v>425065.4689567954</v>
      </c>
      <c r="AA64" s="8">
        <f t="shared" si="22"/>
        <v>425065.4689567954</v>
      </c>
      <c r="AB64" s="8">
        <f t="shared" si="82"/>
        <v>1583260.4255024844</v>
      </c>
      <c r="AC64" s="8">
        <f t="shared" si="23"/>
        <v>1583260.4255024844</v>
      </c>
      <c r="AD64" s="8">
        <f t="shared" si="83"/>
        <v>976254.47003415274</v>
      </c>
      <c r="AE64" s="8">
        <f t="shared" si="24"/>
        <v>976254.47003415274</v>
      </c>
      <c r="AF64" s="49">
        <f t="shared" si="25"/>
        <v>5969160.7289868649</v>
      </c>
      <c r="AG64" s="55">
        <f t="shared" si="26"/>
        <v>0.11266026397938914</v>
      </c>
      <c r="AH64" s="57">
        <f t="shared" si="27"/>
        <v>0.89874693324945043</v>
      </c>
      <c r="AI64" s="54">
        <f t="shared" si="28"/>
        <v>672487.22346306313</v>
      </c>
      <c r="AJ64" s="8">
        <f t="shared" si="29"/>
        <v>185966.14266859798</v>
      </c>
      <c r="AK64" s="8">
        <f t="shared" si="30"/>
        <v>185966.14266859798</v>
      </c>
      <c r="AL64" s="8">
        <f t="shared" si="31"/>
        <v>504765.24438619451</v>
      </c>
      <c r="AM64" s="8">
        <f t="shared" si="32"/>
        <v>504765.24438619451</v>
      </c>
      <c r="AN64" s="8">
        <f t="shared" si="33"/>
        <v>1647128.6922075821</v>
      </c>
      <c r="AO64" s="8">
        <f t="shared" si="34"/>
        <v>1647128.6922075821</v>
      </c>
      <c r="AP64" s="8">
        <f t="shared" si="35"/>
        <v>982963.89696258935</v>
      </c>
      <c r="AQ64" s="8">
        <f t="shared" si="36"/>
        <v>982963.89696258935</v>
      </c>
      <c r="AR64" s="12">
        <f t="shared" si="37"/>
        <v>6641647.952449928</v>
      </c>
      <c r="AS64" s="7">
        <f t="shared" si="38"/>
        <v>119549.6631440987</v>
      </c>
      <c r="AT64" s="8">
        <f t="shared" si="39"/>
        <v>119549.6631440987</v>
      </c>
      <c r="AU64" s="8">
        <f t="shared" si="40"/>
        <v>491481.94848129468</v>
      </c>
      <c r="AV64" s="8">
        <f t="shared" si="41"/>
        <v>491481.94848129468</v>
      </c>
      <c r="AW64" s="8">
        <f t="shared" si="42"/>
        <v>1583260.4255024844</v>
      </c>
      <c r="AX64" s="8">
        <f t="shared" si="43"/>
        <v>1583260.4255024844</v>
      </c>
      <c r="AY64" s="8">
        <f t="shared" si="44"/>
        <v>976254.47003415274</v>
      </c>
      <c r="AZ64" s="8">
        <f t="shared" si="45"/>
        <v>976254.47003415274</v>
      </c>
      <c r="BA64" s="49">
        <f t="shared" si="46"/>
        <v>6341093.0143240616</v>
      </c>
      <c r="BB64" s="55">
        <f t="shared" si="47"/>
        <v>4.7397970262687369E-2</v>
      </c>
      <c r="BC64" s="57">
        <f t="shared" si="48"/>
        <v>0.95474693324945059</v>
      </c>
      <c r="BD64" s="54">
        <f t="shared" si="49"/>
        <v>300554.93812586647</v>
      </c>
    </row>
    <row r="65" spans="1:56" ht="20.100000000000001" customHeight="1" x14ac:dyDescent="0.25">
      <c r="A65" s="19">
        <v>850</v>
      </c>
      <c r="B65" s="33">
        <v>4.5</v>
      </c>
      <c r="C65" s="20">
        <f t="shared" si="102"/>
        <v>188.88888888888889</v>
      </c>
      <c r="D65" s="37">
        <v>1.6424098210355718</v>
      </c>
      <c r="E65" s="20">
        <f t="shared" si="103"/>
        <v>115.00715988765259</v>
      </c>
      <c r="F65" s="7">
        <f t="shared" si="73"/>
        <v>1510667.4254808563</v>
      </c>
      <c r="G65" s="8">
        <f t="shared" si="10"/>
        <v>1510667.4254808563</v>
      </c>
      <c r="H65" s="8">
        <f t="shared" si="74"/>
        <v>3323468.3360578837</v>
      </c>
      <c r="I65" s="8">
        <f t="shared" si="104"/>
        <v>3323468.3360578837</v>
      </c>
      <c r="J65" s="49">
        <f t="shared" si="76"/>
        <v>9668271.5230774805</v>
      </c>
      <c r="K65" s="7">
        <f t="shared" si="96"/>
        <v>906400.4552885138</v>
      </c>
      <c r="L65" s="8">
        <f t="shared" si="12"/>
        <v>906400.4552885138</v>
      </c>
      <c r="M65" s="8">
        <f t="shared" si="97"/>
        <v>3161555.4893820439</v>
      </c>
      <c r="N65" s="8">
        <f t="shared" si="14"/>
        <v>3161555.4893820439</v>
      </c>
      <c r="O65" s="49">
        <f t="shared" si="98"/>
        <v>8135911.889341116</v>
      </c>
      <c r="P65" s="55">
        <f t="shared" si="99"/>
        <v>0.18834516088404471</v>
      </c>
      <c r="Q65" s="57">
        <f t="shared" si="100"/>
        <v>0.84150635094610959</v>
      </c>
      <c r="R65" s="54">
        <f t="shared" si="101"/>
        <v>1532359.6337363645</v>
      </c>
      <c r="S65" s="8">
        <f t="shared" si="77"/>
        <v>1005500.2384000579</v>
      </c>
      <c r="T65" s="8">
        <f t="shared" si="19"/>
        <v>1005500.2384000579</v>
      </c>
      <c r="U65" s="8">
        <f t="shared" si="78"/>
        <v>2397731.3377232151</v>
      </c>
      <c r="V65" s="8">
        <f t="shared" si="20"/>
        <v>2397731.3377232151</v>
      </c>
      <c r="W65" s="8">
        <f t="shared" si="79"/>
        <v>1430904.185415467</v>
      </c>
      <c r="X65" s="8">
        <f t="shared" si="21"/>
        <v>1430904.185415467</v>
      </c>
      <c r="Y65" s="12">
        <f t="shared" si="80"/>
        <v>9668271.5230774805</v>
      </c>
      <c r="Z65" s="7">
        <f t="shared" si="81"/>
        <v>618769.37747695879</v>
      </c>
      <c r="AA65" s="8">
        <f t="shared" si="22"/>
        <v>618769.37747695879</v>
      </c>
      <c r="AB65" s="8">
        <f t="shared" si="82"/>
        <v>2304758.0653314679</v>
      </c>
      <c r="AC65" s="8">
        <f t="shared" si="23"/>
        <v>2304758.0653314679</v>
      </c>
      <c r="AD65" s="8">
        <f t="shared" si="83"/>
        <v>1421137.2477860127</v>
      </c>
      <c r="AE65" s="8">
        <f t="shared" si="24"/>
        <v>1421137.2477860127</v>
      </c>
      <c r="AF65" s="49">
        <f t="shared" si="25"/>
        <v>8689329.3811888788</v>
      </c>
      <c r="AG65" s="55">
        <f t="shared" si="26"/>
        <v>0.11266026397938921</v>
      </c>
      <c r="AH65" s="57">
        <f t="shared" si="27"/>
        <v>0.89874693324945043</v>
      </c>
      <c r="AI65" s="54">
        <f t="shared" si="28"/>
        <v>978942.14188860171</v>
      </c>
      <c r="AJ65" s="8">
        <f t="shared" si="29"/>
        <v>270711.60264616949</v>
      </c>
      <c r="AK65" s="8">
        <f t="shared" si="30"/>
        <v>270711.60264616949</v>
      </c>
      <c r="AL65" s="8">
        <f t="shared" si="31"/>
        <v>734788.63575388852</v>
      </c>
      <c r="AM65" s="8">
        <f t="shared" si="32"/>
        <v>734788.63575388852</v>
      </c>
      <c r="AN65" s="8">
        <f t="shared" si="33"/>
        <v>2397731.3377232151</v>
      </c>
      <c r="AO65" s="8">
        <f t="shared" si="34"/>
        <v>2397731.3377232151</v>
      </c>
      <c r="AP65" s="8">
        <f t="shared" si="35"/>
        <v>1430904.185415467</v>
      </c>
      <c r="AQ65" s="8">
        <f t="shared" si="36"/>
        <v>1430904.185415467</v>
      </c>
      <c r="AR65" s="12">
        <f t="shared" si="37"/>
        <v>9668271.5230774805</v>
      </c>
      <c r="AS65" s="7">
        <f t="shared" si="38"/>
        <v>174028.88741539465</v>
      </c>
      <c r="AT65" s="8">
        <f t="shared" si="39"/>
        <v>174028.88741539465</v>
      </c>
      <c r="AU65" s="8">
        <f t="shared" si="40"/>
        <v>715452.09270773351</v>
      </c>
      <c r="AV65" s="8">
        <f t="shared" si="41"/>
        <v>715452.09270773351</v>
      </c>
      <c r="AW65" s="8">
        <f t="shared" si="42"/>
        <v>2304758.0653314679</v>
      </c>
      <c r="AX65" s="8">
        <f t="shared" si="43"/>
        <v>2304758.0653314679</v>
      </c>
      <c r="AY65" s="8">
        <f t="shared" si="44"/>
        <v>1421137.2477860127</v>
      </c>
      <c r="AZ65" s="8">
        <f t="shared" si="45"/>
        <v>1421137.2477860127</v>
      </c>
      <c r="BA65" s="49">
        <f t="shared" si="46"/>
        <v>9230752.5864812173</v>
      </c>
      <c r="BB65" s="55">
        <f t="shared" si="47"/>
        <v>4.7397970262687578E-2</v>
      </c>
      <c r="BC65" s="57">
        <f t="shared" si="48"/>
        <v>0.95474693324945037</v>
      </c>
      <c r="BD65" s="54">
        <f t="shared" si="49"/>
        <v>437518.9365962632</v>
      </c>
    </row>
    <row r="66" spans="1:56" ht="20.100000000000001" customHeight="1" thickBot="1" x14ac:dyDescent="0.3">
      <c r="A66" s="21">
        <v>1000</v>
      </c>
      <c r="B66" s="34">
        <v>4.5</v>
      </c>
      <c r="C66" s="22">
        <f t="shared" si="102"/>
        <v>222.22222222222223</v>
      </c>
      <c r="D66" s="38">
        <v>1.6424098210355718</v>
      </c>
      <c r="E66" s="22">
        <f t="shared" si="103"/>
        <v>135.30254104429719</v>
      </c>
      <c r="F66" s="23">
        <f t="shared" si="73"/>
        <v>2459869.612018493</v>
      </c>
      <c r="G66" s="24">
        <f t="shared" si="10"/>
        <v>2459869.612018493</v>
      </c>
      <c r="H66" s="24">
        <f t="shared" si="74"/>
        <v>5411713.1464406839</v>
      </c>
      <c r="I66" s="24">
        <f t="shared" si="104"/>
        <v>5411713.1464406839</v>
      </c>
      <c r="J66" s="51">
        <f t="shared" si="76"/>
        <v>15743165.516918354</v>
      </c>
      <c r="K66" s="23">
        <f t="shared" si="96"/>
        <v>1475921.7672110957</v>
      </c>
      <c r="L66" s="24">
        <f t="shared" si="12"/>
        <v>1475921.7672110957</v>
      </c>
      <c r="M66" s="24">
        <f t="shared" si="97"/>
        <v>5148065.1160301976</v>
      </c>
      <c r="N66" s="24">
        <f t="shared" si="14"/>
        <v>5148065.1160301976</v>
      </c>
      <c r="O66" s="51">
        <f t="shared" si="98"/>
        <v>13247973.766482586</v>
      </c>
      <c r="P66" s="55">
        <f t="shared" si="99"/>
        <v>0.18834516088404479</v>
      </c>
      <c r="Q66" s="57">
        <f t="shared" si="100"/>
        <v>0.84150635094610948</v>
      </c>
      <c r="R66" s="54">
        <f t="shared" si="101"/>
        <v>2495191.7504357677</v>
      </c>
      <c r="S66" s="24">
        <f t="shared" si="77"/>
        <v>1637289.2137595087</v>
      </c>
      <c r="T66" s="24">
        <f t="shared" si="19"/>
        <v>1637289.2137595087</v>
      </c>
      <c r="U66" s="24">
        <f t="shared" si="78"/>
        <v>3904305.0481957518</v>
      </c>
      <c r="V66" s="24">
        <f t="shared" si="20"/>
        <v>3904305.0481957518</v>
      </c>
      <c r="W66" s="24">
        <f t="shared" si="79"/>
        <v>2329988.4965039161</v>
      </c>
      <c r="X66" s="24">
        <f t="shared" si="21"/>
        <v>2329988.4965039161</v>
      </c>
      <c r="Y66" s="25">
        <f t="shared" si="80"/>
        <v>15743165.516918354</v>
      </c>
      <c r="Z66" s="23">
        <f t="shared" si="81"/>
        <v>1007562.5930827747</v>
      </c>
      <c r="AA66" s="24">
        <f t="shared" si="22"/>
        <v>1007562.5930827747</v>
      </c>
      <c r="AB66" s="24">
        <f t="shared" si="82"/>
        <v>3752913.6011910755</v>
      </c>
      <c r="AC66" s="24">
        <f t="shared" si="23"/>
        <v>3752913.6011910755</v>
      </c>
      <c r="AD66" s="24">
        <f t="shared" si="83"/>
        <v>2314084.6697105849</v>
      </c>
      <c r="AE66" s="24">
        <f t="shared" si="24"/>
        <v>2314084.6697105849</v>
      </c>
      <c r="AF66" s="51">
        <f t="shared" si="25"/>
        <v>14149121.727968868</v>
      </c>
      <c r="AG66" s="55">
        <f t="shared" si="26"/>
        <v>0.11266026397938933</v>
      </c>
      <c r="AH66" s="57">
        <f t="shared" si="27"/>
        <v>0.89874693324945032</v>
      </c>
      <c r="AI66" s="54">
        <f t="shared" si="28"/>
        <v>1594043.7889494859</v>
      </c>
      <c r="AJ66" s="24">
        <f t="shared" si="29"/>
        <v>440808.63447371393</v>
      </c>
      <c r="AK66" s="24">
        <f t="shared" si="30"/>
        <v>440808.63447371393</v>
      </c>
      <c r="AL66" s="24">
        <f t="shared" si="31"/>
        <v>1196480.5792857949</v>
      </c>
      <c r="AM66" s="24">
        <f t="shared" si="32"/>
        <v>1196480.5792857949</v>
      </c>
      <c r="AN66" s="24">
        <f t="shared" si="33"/>
        <v>3904305.0481957518</v>
      </c>
      <c r="AO66" s="24">
        <f t="shared" si="34"/>
        <v>3904305.0481957518</v>
      </c>
      <c r="AP66" s="24">
        <f t="shared" si="35"/>
        <v>2329988.4965039161</v>
      </c>
      <c r="AQ66" s="24">
        <f t="shared" si="36"/>
        <v>2329988.4965039161</v>
      </c>
      <c r="AR66" s="25">
        <f t="shared" si="37"/>
        <v>15743165.516918354</v>
      </c>
      <c r="AS66" s="23">
        <f t="shared" si="38"/>
        <v>283376.97930453037</v>
      </c>
      <c r="AT66" s="24">
        <f t="shared" si="39"/>
        <v>283376.97930453037</v>
      </c>
      <c r="AU66" s="24">
        <f t="shared" si="40"/>
        <v>1164994.2482519581</v>
      </c>
      <c r="AV66" s="24">
        <f t="shared" si="41"/>
        <v>1164994.2482519581</v>
      </c>
      <c r="AW66" s="24">
        <f t="shared" si="42"/>
        <v>3752913.6011910755</v>
      </c>
      <c r="AX66" s="24">
        <f t="shared" si="43"/>
        <v>3752913.6011910755</v>
      </c>
      <c r="AY66" s="24">
        <f t="shared" si="44"/>
        <v>2314084.6697105849</v>
      </c>
      <c r="AZ66" s="24">
        <f t="shared" si="45"/>
        <v>2314084.6697105849</v>
      </c>
      <c r="BA66" s="51">
        <f t="shared" si="46"/>
        <v>15030738.996916298</v>
      </c>
      <c r="BB66" s="55">
        <f t="shared" si="47"/>
        <v>4.7397970262687494E-2</v>
      </c>
      <c r="BC66" s="57">
        <f t="shared" si="48"/>
        <v>0.95474693324945048</v>
      </c>
      <c r="BD66" s="54">
        <f t="shared" si="49"/>
        <v>712426.52000205591</v>
      </c>
    </row>
    <row r="67" spans="1:56" ht="20.100000000000001" customHeight="1" x14ac:dyDescent="0.25">
      <c r="A67" s="14">
        <v>150</v>
      </c>
      <c r="B67" s="32">
        <v>4.5</v>
      </c>
      <c r="C67" s="15">
        <f>A67/B67</f>
        <v>33.333333333333336</v>
      </c>
      <c r="D67" s="36">
        <v>2.1851546379025231</v>
      </c>
      <c r="E67" s="15">
        <f>C67/D67</f>
        <v>15.254450534141233</v>
      </c>
      <c r="F67" s="16">
        <f t="shared" si="73"/>
        <v>6240.0090797665343</v>
      </c>
      <c r="G67" s="17">
        <f t="shared" si="10"/>
        <v>6240.0090797665343</v>
      </c>
      <c r="H67" s="17">
        <f t="shared" si="74"/>
        <v>13728.019975486377</v>
      </c>
      <c r="I67" s="17">
        <f>H67</f>
        <v>13728.019975486377</v>
      </c>
      <c r="J67" s="50">
        <f t="shared" si="76"/>
        <v>39936.058110505823</v>
      </c>
      <c r="K67" s="16">
        <f t="shared" si="96"/>
        <v>3744.0054478599209</v>
      </c>
      <c r="L67" s="17">
        <f t="shared" si="12"/>
        <v>3744.0054478599209</v>
      </c>
      <c r="M67" s="17">
        <f t="shared" si="97"/>
        <v>13059.217818011848</v>
      </c>
      <c r="N67" s="17">
        <f t="shared" si="14"/>
        <v>13059.217818011848</v>
      </c>
      <c r="O67" s="50">
        <f t="shared" si="98"/>
        <v>33606.446531743539</v>
      </c>
      <c r="P67" s="55">
        <f t="shared" si="99"/>
        <v>0.18834516088404474</v>
      </c>
      <c r="Q67" s="57">
        <f t="shared" si="100"/>
        <v>0.84150635094610959</v>
      </c>
      <c r="R67" s="54">
        <f t="shared" si="101"/>
        <v>6329.6115787622839</v>
      </c>
      <c r="S67" s="17">
        <f t="shared" si="77"/>
        <v>4153.3500434926054</v>
      </c>
      <c r="T67" s="17">
        <f t="shared" si="19"/>
        <v>4153.3500434926054</v>
      </c>
      <c r="U67" s="17">
        <f t="shared" si="78"/>
        <v>9904.1424114054444</v>
      </c>
      <c r="V67" s="17">
        <f t="shared" si="20"/>
        <v>9904.1424114054444</v>
      </c>
      <c r="W67" s="17">
        <f t="shared" si="79"/>
        <v>5910.5366003548615</v>
      </c>
      <c r="X67" s="17">
        <f t="shared" si="21"/>
        <v>5910.5366003548615</v>
      </c>
      <c r="Y67" s="18">
        <f t="shared" si="80"/>
        <v>39936.058110505823</v>
      </c>
      <c r="Z67" s="16">
        <f t="shared" si="81"/>
        <v>2555.9077190723729</v>
      </c>
      <c r="AA67" s="17">
        <f t="shared" si="22"/>
        <v>2555.9077190723729</v>
      </c>
      <c r="AB67" s="17">
        <f t="shared" si="82"/>
        <v>9520.1041683649946</v>
      </c>
      <c r="AC67" s="17">
        <f t="shared" si="23"/>
        <v>9520.1041683649946</v>
      </c>
      <c r="AD67" s="17">
        <f t="shared" si="83"/>
        <v>5870.1929890071087</v>
      </c>
      <c r="AE67" s="17">
        <f t="shared" si="24"/>
        <v>5870.1929890071087</v>
      </c>
      <c r="AF67" s="50">
        <f t="shared" si="25"/>
        <v>35892.409752888954</v>
      </c>
      <c r="AG67" s="55">
        <f t="shared" si="26"/>
        <v>0.11266026397938907</v>
      </c>
      <c r="AH67" s="57">
        <f t="shared" si="27"/>
        <v>0.89874693324945054</v>
      </c>
      <c r="AI67" s="54">
        <f t="shared" si="28"/>
        <v>4043.6483576168685</v>
      </c>
      <c r="AJ67" s="17">
        <f t="shared" si="29"/>
        <v>1118.2096270941631</v>
      </c>
      <c r="AK67" s="17">
        <f t="shared" si="30"/>
        <v>1118.2096270941631</v>
      </c>
      <c r="AL67" s="17">
        <f t="shared" si="31"/>
        <v>3035.1404163984425</v>
      </c>
      <c r="AM67" s="17">
        <f t="shared" si="32"/>
        <v>3035.1404163984425</v>
      </c>
      <c r="AN67" s="17">
        <f t="shared" si="33"/>
        <v>9904.1424114054444</v>
      </c>
      <c r="AO67" s="17">
        <f t="shared" si="34"/>
        <v>9904.1424114054444</v>
      </c>
      <c r="AP67" s="17">
        <f t="shared" si="35"/>
        <v>5910.5366003548615</v>
      </c>
      <c r="AQ67" s="17">
        <f t="shared" si="36"/>
        <v>5910.5366003548615</v>
      </c>
      <c r="AR67" s="18">
        <f t="shared" si="37"/>
        <v>39936.058110505823</v>
      </c>
      <c r="AS67" s="16">
        <f t="shared" si="38"/>
        <v>718.84904598910475</v>
      </c>
      <c r="AT67" s="17">
        <f t="shared" si="39"/>
        <v>718.84904598910475</v>
      </c>
      <c r="AU67" s="17">
        <f t="shared" si="40"/>
        <v>2955.2683001774308</v>
      </c>
      <c r="AV67" s="17">
        <f t="shared" si="41"/>
        <v>2955.2683001774308</v>
      </c>
      <c r="AW67" s="17">
        <f t="shared" si="42"/>
        <v>9520.1041683649946</v>
      </c>
      <c r="AX67" s="17">
        <f t="shared" si="43"/>
        <v>9520.1041683649946</v>
      </c>
      <c r="AY67" s="17">
        <f t="shared" si="44"/>
        <v>5870.1929890071087</v>
      </c>
      <c r="AZ67" s="17">
        <f t="shared" si="45"/>
        <v>5870.1929890071087</v>
      </c>
      <c r="BA67" s="50">
        <f t="shared" si="46"/>
        <v>38128.829007077278</v>
      </c>
      <c r="BB67" s="55">
        <f t="shared" si="47"/>
        <v>4.7397970262687474E-2</v>
      </c>
      <c r="BC67" s="57">
        <f t="shared" si="48"/>
        <v>0.95474693324945048</v>
      </c>
      <c r="BD67" s="54">
        <f t="shared" si="49"/>
        <v>1807.2291034285445</v>
      </c>
    </row>
    <row r="68" spans="1:56" ht="20.100000000000001" customHeight="1" x14ac:dyDescent="0.25">
      <c r="A68" s="19">
        <v>250</v>
      </c>
      <c r="B68" s="33">
        <v>4.5</v>
      </c>
      <c r="C68" s="20">
        <f>A68/B68</f>
        <v>55.555555555555557</v>
      </c>
      <c r="D68" s="37">
        <v>2.1851546379025231</v>
      </c>
      <c r="E68" s="20">
        <f>C68/D68</f>
        <v>25.42408422356872</v>
      </c>
      <c r="F68" s="7">
        <f t="shared" ref="F68:F99" si="105">(PI()/3)*(A68/2)*(C68/2)*(E68/2)*(5/8)</f>
        <v>28888.930924845074</v>
      </c>
      <c r="G68" s="8">
        <f t="shared" si="10"/>
        <v>28888.930924845074</v>
      </c>
      <c r="H68" s="8">
        <f t="shared" ref="H68:H99" si="106">(PI()/3)*(A68/2)*(C68/2)*(E68/2)*(11/8)</f>
        <v>63555.648034659156</v>
      </c>
      <c r="I68" s="8">
        <f>H68</f>
        <v>63555.648034659156</v>
      </c>
      <c r="J68" s="49">
        <f t="shared" ref="J68:J99" si="107">(4*PI()/3)*(A68/2)*(C68/2)*(E68/2)</f>
        <v>184889.15791900846</v>
      </c>
      <c r="K68" s="7">
        <f t="shared" si="96"/>
        <v>17333.358554907041</v>
      </c>
      <c r="L68" s="8">
        <f t="shared" si="12"/>
        <v>17333.358554907041</v>
      </c>
      <c r="M68" s="8">
        <f t="shared" si="97"/>
        <v>60459.34175005486</v>
      </c>
      <c r="N68" s="8">
        <f t="shared" si="14"/>
        <v>60459.34175005486</v>
      </c>
      <c r="O68" s="49">
        <f t="shared" si="98"/>
        <v>155585.40060992379</v>
      </c>
      <c r="P68" s="55">
        <f t="shared" si="99"/>
        <v>0.18834516088404488</v>
      </c>
      <c r="Q68" s="57">
        <f t="shared" si="100"/>
        <v>0.84150635094610948</v>
      </c>
      <c r="R68" s="54">
        <f t="shared" si="101"/>
        <v>29303.757309084671</v>
      </c>
      <c r="S68" s="8">
        <f t="shared" ref="S68:S99" si="108">(PI()/3)*(A68/2)*(C68/2)*(E68/2)*(52/125)</f>
        <v>19228.472423576877</v>
      </c>
      <c r="T68" s="8">
        <f t="shared" si="19"/>
        <v>19228.472423576877</v>
      </c>
      <c r="U68" s="8">
        <f t="shared" ref="U68:U99" si="109">(PI()/3)*(A68/2)*(C68/2)*(E68/2)*(124/125)</f>
        <v>45852.511163914096</v>
      </c>
      <c r="V68" s="8">
        <f t="shared" si="20"/>
        <v>45852.511163914096</v>
      </c>
      <c r="W68" s="8">
        <f t="shared" ref="W68:W99" si="110">(PI()/3)*(A68/2)*(C68/2)*(E68/2)*(74/125)</f>
        <v>27363.595372013249</v>
      </c>
      <c r="X68" s="8">
        <f t="shared" si="21"/>
        <v>27363.595372013249</v>
      </c>
      <c r="Y68" s="12">
        <f t="shared" ref="Y68:Y99" si="111">(4*PI()/3)*(A68/2)*(C68/2)*(E68/2)</f>
        <v>184889.15791900846</v>
      </c>
      <c r="Z68" s="7">
        <f t="shared" ref="Z68:Z99" si="112">(PI()/3)*(A68/2)*(C68/2)*(E68/2)*32/125</f>
        <v>11832.906106816541</v>
      </c>
      <c r="AA68" s="8">
        <f t="shared" si="22"/>
        <v>11832.906106816541</v>
      </c>
      <c r="AB68" s="8">
        <f t="shared" ref="AB68:AB99" si="113">(PI()/3)*(A68/2)*(C68/2)*(E68/2)*(80+16*SQRT(6))/125</f>
        <v>44074.556335023124</v>
      </c>
      <c r="AC68" s="8">
        <f t="shared" si="23"/>
        <v>44074.556335023124</v>
      </c>
      <c r="AD68" s="8">
        <f t="shared" ref="AD68:AD99" si="114">(PI()/3)*(A68/2)*(C68/2)*(E68/2)*(49+10*SQRT(6))/125</f>
        <v>27176.819393551435</v>
      </c>
      <c r="AE68" s="8">
        <f t="shared" si="24"/>
        <v>27176.819393551435</v>
      </c>
      <c r="AF68" s="49">
        <f t="shared" si="25"/>
        <v>166168.5636707822</v>
      </c>
      <c r="AG68" s="55">
        <f t="shared" si="26"/>
        <v>0.11266026397938918</v>
      </c>
      <c r="AH68" s="57">
        <f t="shared" si="27"/>
        <v>0.89874693324945043</v>
      </c>
      <c r="AI68" s="54">
        <f t="shared" si="28"/>
        <v>18720.594248226262</v>
      </c>
      <c r="AJ68" s="8">
        <f t="shared" si="29"/>
        <v>5176.8964217322373</v>
      </c>
      <c r="AK68" s="8">
        <f t="shared" si="30"/>
        <v>5176.8964217322373</v>
      </c>
      <c r="AL68" s="8">
        <f t="shared" si="31"/>
        <v>14051.576001844644</v>
      </c>
      <c r="AM68" s="8">
        <f t="shared" si="32"/>
        <v>14051.576001844644</v>
      </c>
      <c r="AN68" s="8">
        <f t="shared" si="33"/>
        <v>45852.511163914096</v>
      </c>
      <c r="AO68" s="8">
        <f t="shared" si="34"/>
        <v>45852.511163914096</v>
      </c>
      <c r="AP68" s="8">
        <f t="shared" si="35"/>
        <v>27363.595372013249</v>
      </c>
      <c r="AQ68" s="8">
        <f t="shared" si="36"/>
        <v>27363.595372013249</v>
      </c>
      <c r="AR68" s="12">
        <f t="shared" si="37"/>
        <v>184889.15791900846</v>
      </c>
      <c r="AS68" s="7">
        <f t="shared" si="38"/>
        <v>3328.0048425421523</v>
      </c>
      <c r="AT68" s="8">
        <f t="shared" si="39"/>
        <v>3328.0048425421523</v>
      </c>
      <c r="AU68" s="8">
        <f t="shared" si="40"/>
        <v>13681.797686006626</v>
      </c>
      <c r="AV68" s="8">
        <f t="shared" si="41"/>
        <v>13681.797686006626</v>
      </c>
      <c r="AW68" s="8">
        <f t="shared" si="42"/>
        <v>44074.556335023124</v>
      </c>
      <c r="AX68" s="8">
        <f t="shared" si="43"/>
        <v>44074.556335023124</v>
      </c>
      <c r="AY68" s="8">
        <f t="shared" si="44"/>
        <v>27176.819393551435</v>
      </c>
      <c r="AZ68" s="8">
        <f t="shared" si="45"/>
        <v>27176.819393551435</v>
      </c>
      <c r="BA68" s="49">
        <f t="shared" si="46"/>
        <v>176522.35651424667</v>
      </c>
      <c r="BB68" s="55">
        <f t="shared" si="47"/>
        <v>4.7397970262687536E-2</v>
      </c>
      <c r="BC68" s="57">
        <f t="shared" si="48"/>
        <v>0.95474693324945048</v>
      </c>
      <c r="BD68" s="54">
        <f t="shared" si="49"/>
        <v>8366.8014047617908</v>
      </c>
    </row>
    <row r="69" spans="1:56" ht="20.100000000000001" customHeight="1" x14ac:dyDescent="0.25">
      <c r="A69" s="19">
        <v>350</v>
      </c>
      <c r="B69" s="33">
        <v>4.5</v>
      </c>
      <c r="C69" s="20">
        <f>A69/B69</f>
        <v>77.777777777777771</v>
      </c>
      <c r="D69" s="37">
        <v>2.1851546379025231</v>
      </c>
      <c r="E69" s="20">
        <f>C69/D69</f>
        <v>35.593717912996205</v>
      </c>
      <c r="F69" s="7">
        <f t="shared" si="105"/>
        <v>79271.226457774857</v>
      </c>
      <c r="G69" s="8">
        <f t="shared" ref="G69:G132" si="115">F69</f>
        <v>79271.226457774857</v>
      </c>
      <c r="H69" s="8">
        <f t="shared" si="106"/>
        <v>174396.6982071047</v>
      </c>
      <c r="I69" s="8">
        <f>H69</f>
        <v>174396.6982071047</v>
      </c>
      <c r="J69" s="49">
        <f t="shared" si="107"/>
        <v>507335.84932975908</v>
      </c>
      <c r="K69" s="7">
        <f t="shared" si="96"/>
        <v>47562.735874664912</v>
      </c>
      <c r="L69" s="8">
        <f t="shared" ref="L69:L71" si="116">K69</f>
        <v>47562.735874664912</v>
      </c>
      <c r="M69" s="8">
        <f t="shared" si="97"/>
        <v>165900.4337621505</v>
      </c>
      <c r="N69" s="8">
        <f t="shared" ref="N69:N71" si="117">M69</f>
        <v>165900.4337621505</v>
      </c>
      <c r="O69" s="49">
        <f t="shared" si="98"/>
        <v>426926.33927363082</v>
      </c>
      <c r="P69" s="55">
        <f t="shared" si="99"/>
        <v>0.18834516088404474</v>
      </c>
      <c r="Q69" s="57">
        <f t="shared" si="100"/>
        <v>0.84150635094610959</v>
      </c>
      <c r="R69" s="54">
        <f t="shared" si="101"/>
        <v>80409.51005612826</v>
      </c>
      <c r="S69" s="8">
        <f t="shared" si="108"/>
        <v>52762.928330294941</v>
      </c>
      <c r="T69" s="8">
        <f t="shared" ref="T69:T132" si="118">S69</f>
        <v>52762.928330294941</v>
      </c>
      <c r="U69" s="8">
        <f t="shared" si="109"/>
        <v>125819.29063378026</v>
      </c>
      <c r="V69" s="8">
        <f t="shared" ref="V69:V132" si="119">U69</f>
        <v>125819.29063378026</v>
      </c>
      <c r="W69" s="8">
        <f t="shared" si="110"/>
        <v>75085.705700804334</v>
      </c>
      <c r="X69" s="8">
        <f t="shared" ref="X69:X132" si="120">W69</f>
        <v>75085.705700804334</v>
      </c>
      <c r="Y69" s="12">
        <f t="shared" si="111"/>
        <v>507335.84932975908</v>
      </c>
      <c r="Z69" s="7">
        <f t="shared" si="112"/>
        <v>32469.494357104581</v>
      </c>
      <c r="AA69" s="8">
        <f t="shared" ref="AA69:AA132" si="121">Z69</f>
        <v>32469.494357104581</v>
      </c>
      <c r="AB69" s="8">
        <f t="shared" si="113"/>
        <v>120940.58258330342</v>
      </c>
      <c r="AC69" s="8">
        <f t="shared" ref="AC69:AC132" si="122">AB69</f>
        <v>120940.58258330342</v>
      </c>
      <c r="AD69" s="8">
        <f t="shared" si="114"/>
        <v>74573.192415905112</v>
      </c>
      <c r="AE69" s="8">
        <f t="shared" ref="AE69:AE132" si="123">AD69</f>
        <v>74573.192415905112</v>
      </c>
      <c r="AF69" s="49">
        <f t="shared" ref="AF69:AF132" si="124">SUM(Z69:AE69)</f>
        <v>455966.53871262621</v>
      </c>
      <c r="AG69" s="55">
        <f t="shared" ref="AG69:AG132" si="125">(Y69-AF69)/AF69</f>
        <v>0.11266026397938923</v>
      </c>
      <c r="AH69" s="57">
        <f t="shared" ref="AH69:AH132" si="126">AF69/Y69</f>
        <v>0.89874693324945043</v>
      </c>
      <c r="AI69" s="54">
        <f t="shared" ref="AI69:AI132" si="127">Y69-AF69</f>
        <v>51369.310617132869</v>
      </c>
      <c r="AJ69" s="8">
        <f t="shared" ref="AJ69:AJ132" si="128">(PI()/3)*(A69/2)*(C69/2)*(E69/2)*(14/125)</f>
        <v>14205.403781233254</v>
      </c>
      <c r="AK69" s="8">
        <f t="shared" ref="AK69:AK132" si="129">AJ69</f>
        <v>14205.403781233254</v>
      </c>
      <c r="AL69" s="8">
        <f t="shared" ref="AL69:AL132" si="130">(PI()/3)*(A69/2)*(C69/2)*(E69/2)*38/125</f>
        <v>38557.524549061694</v>
      </c>
      <c r="AM69" s="8">
        <f t="shared" ref="AM69:AM132" si="131">AL69</f>
        <v>38557.524549061694</v>
      </c>
      <c r="AN69" s="8">
        <f t="shared" ref="AN69:AN132" si="132">(PI()/3)*(A69/2)*(C69/2)*(E69/2)*(124/125)</f>
        <v>125819.29063378026</v>
      </c>
      <c r="AO69" s="8">
        <f t="shared" ref="AO69:AO132" si="133">AN69</f>
        <v>125819.29063378026</v>
      </c>
      <c r="AP69" s="8">
        <f t="shared" ref="AP69:AP132" si="134">(PI()/3)*(A69/2)*(C69/2)*(E69/2)*(74/125)</f>
        <v>75085.705700804334</v>
      </c>
      <c r="AQ69" s="8">
        <f t="shared" ref="AQ69:AQ132" si="135">AP69</f>
        <v>75085.705700804334</v>
      </c>
      <c r="AR69" s="12">
        <f t="shared" ref="AR69:AR132" si="136">(4*PI()/3)*(A69/2)*(C69/2)*(E69/2)</f>
        <v>507335.84932975908</v>
      </c>
      <c r="AS69" s="7">
        <f t="shared" ref="AS69:AS132" si="137">(PI()/3)*(A69/2)*(C69/2)*(E69/2)*9/125</f>
        <v>9132.0452879356635</v>
      </c>
      <c r="AT69" s="8">
        <f t="shared" ref="AT69:AT132" si="138">AS69</f>
        <v>9132.0452879356635</v>
      </c>
      <c r="AU69" s="8">
        <f t="shared" ref="AU69:AU132" si="139">(PI()/3)*(A69/2)*(C69/2)*(E69/2)*37/125</f>
        <v>37542.852850402167</v>
      </c>
      <c r="AV69" s="8">
        <f t="shared" ref="AV69:AV132" si="140">AU69</f>
        <v>37542.852850402167</v>
      </c>
      <c r="AW69" s="8">
        <f t="shared" ref="AW69:AW132" si="141">(PI()/3)*(A69/2)*(C69/2)*(E69/2)*(80+16*SQRT(6))/125</f>
        <v>120940.58258330342</v>
      </c>
      <c r="AX69" s="8">
        <f t="shared" ref="AX69:AX132" si="142">AW69</f>
        <v>120940.58258330342</v>
      </c>
      <c r="AY69" s="8">
        <f t="shared" ref="AY69:AY132" si="143">(PI()/3)*(A69/2)*(C69/2)*(E69/2)*(49+10*SQRT(6))/125</f>
        <v>74573.192415905112</v>
      </c>
      <c r="AZ69" s="8">
        <f t="shared" ref="AZ69:AZ132" si="144">AY69</f>
        <v>74573.192415905112</v>
      </c>
      <c r="BA69" s="49">
        <f t="shared" ref="BA69:BA132" si="145">SUM(AS69:AZ69)</f>
        <v>484377.34627509274</v>
      </c>
      <c r="BB69" s="55">
        <f t="shared" ref="BB69:BB132" si="146">(AR69-BA69)/BA69</f>
        <v>4.7397970262687501E-2</v>
      </c>
      <c r="BC69" s="57">
        <f t="shared" ref="BC69:BC132" si="147">BA69/AR69</f>
        <v>0.95474693324945048</v>
      </c>
      <c r="BD69" s="54">
        <f t="shared" ref="BD69:BD132" si="148">AR69-BA69</f>
        <v>22958.503054666333</v>
      </c>
    </row>
    <row r="70" spans="1:56" ht="20.100000000000001" customHeight="1" x14ac:dyDescent="0.25">
      <c r="A70" s="19">
        <v>450</v>
      </c>
      <c r="B70" s="33">
        <v>4.5</v>
      </c>
      <c r="C70" s="20">
        <f>A70/B70</f>
        <v>100</v>
      </c>
      <c r="D70" s="37">
        <v>2.1851546379025231</v>
      </c>
      <c r="E70" s="20">
        <f>C70/D70</f>
        <v>45.763351602423697</v>
      </c>
      <c r="F70" s="7">
        <f t="shared" si="105"/>
        <v>168480.24515369645</v>
      </c>
      <c r="G70" s="8">
        <f t="shared" si="115"/>
        <v>168480.24515369645</v>
      </c>
      <c r="H70" s="8">
        <f t="shared" si="106"/>
        <v>370656.53933813219</v>
      </c>
      <c r="I70" s="8">
        <f>H70</f>
        <v>370656.53933813219</v>
      </c>
      <c r="J70" s="49">
        <f t="shared" si="107"/>
        <v>1078273.5689836573</v>
      </c>
      <c r="K70" s="7">
        <f t="shared" si="96"/>
        <v>101088.14709221787</v>
      </c>
      <c r="L70" s="8">
        <f t="shared" si="116"/>
        <v>101088.14709221787</v>
      </c>
      <c r="M70" s="8">
        <f t="shared" si="97"/>
        <v>352598.88108631992</v>
      </c>
      <c r="N70" s="8">
        <f t="shared" si="117"/>
        <v>352598.88108631992</v>
      </c>
      <c r="O70" s="49">
        <f t="shared" si="98"/>
        <v>907374.05635707558</v>
      </c>
      <c r="P70" s="55">
        <f t="shared" si="99"/>
        <v>0.18834516088404477</v>
      </c>
      <c r="Q70" s="57">
        <f t="shared" si="100"/>
        <v>0.84150635094610959</v>
      </c>
      <c r="R70" s="54">
        <f t="shared" si="101"/>
        <v>170899.51262658171</v>
      </c>
      <c r="S70" s="8">
        <f t="shared" si="108"/>
        <v>112140.45117430035</v>
      </c>
      <c r="T70" s="8">
        <f t="shared" si="118"/>
        <v>112140.45117430035</v>
      </c>
      <c r="U70" s="8">
        <f t="shared" si="109"/>
        <v>267411.84510794701</v>
      </c>
      <c r="V70" s="8">
        <f t="shared" si="119"/>
        <v>267411.84510794701</v>
      </c>
      <c r="W70" s="8">
        <f t="shared" si="110"/>
        <v>159584.48820958126</v>
      </c>
      <c r="X70" s="8">
        <f t="shared" si="120"/>
        <v>159584.48820958126</v>
      </c>
      <c r="Y70" s="12">
        <f t="shared" si="111"/>
        <v>1078273.5689836573</v>
      </c>
      <c r="Z70" s="7">
        <f t="shared" si="112"/>
        <v>69009.508414954063</v>
      </c>
      <c r="AA70" s="8">
        <f t="shared" si="121"/>
        <v>69009.508414954063</v>
      </c>
      <c r="AB70" s="8">
        <f t="shared" si="113"/>
        <v>257042.81254585486</v>
      </c>
      <c r="AC70" s="8">
        <f t="shared" si="122"/>
        <v>257042.81254585486</v>
      </c>
      <c r="AD70" s="8">
        <f t="shared" si="114"/>
        <v>158495.21070319196</v>
      </c>
      <c r="AE70" s="8">
        <f t="shared" si="123"/>
        <v>158495.21070319196</v>
      </c>
      <c r="AF70" s="49">
        <f t="shared" si="124"/>
        <v>969095.06332800165</v>
      </c>
      <c r="AG70" s="55">
        <f t="shared" si="125"/>
        <v>0.11266026397938927</v>
      </c>
      <c r="AH70" s="57">
        <f t="shared" si="126"/>
        <v>0.89874693324945032</v>
      </c>
      <c r="AI70" s="54">
        <f t="shared" si="127"/>
        <v>109178.50565565564</v>
      </c>
      <c r="AJ70" s="8">
        <f t="shared" si="128"/>
        <v>30191.659931542406</v>
      </c>
      <c r="AK70" s="8">
        <f t="shared" si="129"/>
        <v>30191.659931542406</v>
      </c>
      <c r="AL70" s="8">
        <f t="shared" si="130"/>
        <v>81948.791242757943</v>
      </c>
      <c r="AM70" s="8">
        <f t="shared" si="131"/>
        <v>81948.791242757943</v>
      </c>
      <c r="AN70" s="8">
        <f t="shared" si="132"/>
        <v>267411.84510794701</v>
      </c>
      <c r="AO70" s="8">
        <f t="shared" si="133"/>
        <v>267411.84510794701</v>
      </c>
      <c r="AP70" s="8">
        <f t="shared" si="134"/>
        <v>159584.48820958126</v>
      </c>
      <c r="AQ70" s="8">
        <f t="shared" si="135"/>
        <v>159584.48820958126</v>
      </c>
      <c r="AR70" s="12">
        <f t="shared" si="136"/>
        <v>1078273.5689836573</v>
      </c>
      <c r="AS70" s="7">
        <f t="shared" si="137"/>
        <v>19408.92424170583</v>
      </c>
      <c r="AT70" s="8">
        <f t="shared" si="138"/>
        <v>19408.92424170583</v>
      </c>
      <c r="AU70" s="8">
        <f t="shared" si="139"/>
        <v>79792.244104790647</v>
      </c>
      <c r="AV70" s="8">
        <f t="shared" si="140"/>
        <v>79792.244104790647</v>
      </c>
      <c r="AW70" s="8">
        <f t="shared" si="141"/>
        <v>257042.81254585486</v>
      </c>
      <c r="AX70" s="8">
        <f t="shared" si="142"/>
        <v>257042.81254585486</v>
      </c>
      <c r="AY70" s="8">
        <f t="shared" si="143"/>
        <v>158495.21070319196</v>
      </c>
      <c r="AZ70" s="8">
        <f t="shared" si="144"/>
        <v>158495.21070319196</v>
      </c>
      <c r="BA70" s="49">
        <f t="shared" si="145"/>
        <v>1029478.3831910865</v>
      </c>
      <c r="BB70" s="55">
        <f t="shared" si="146"/>
        <v>4.7397970262687592E-2</v>
      </c>
      <c r="BC70" s="57">
        <f t="shared" si="147"/>
        <v>0.95474693324945037</v>
      </c>
      <c r="BD70" s="54">
        <f t="shared" si="148"/>
        <v>48795.185792570817</v>
      </c>
    </row>
    <row r="71" spans="1:56" ht="20.100000000000001" customHeight="1" x14ac:dyDescent="0.25">
      <c r="A71" s="19">
        <v>550</v>
      </c>
      <c r="B71" s="33">
        <v>4.5</v>
      </c>
      <c r="C71" s="20">
        <f>A71/B71</f>
        <v>122.22222222222223</v>
      </c>
      <c r="D71" s="37">
        <v>2.1851546379025231</v>
      </c>
      <c r="E71" s="20">
        <f>C71/D71</f>
        <v>55.932985291851189</v>
      </c>
      <c r="F71" s="7">
        <f t="shared" si="105"/>
        <v>307609.33648775029</v>
      </c>
      <c r="G71" s="8">
        <f t="shared" si="115"/>
        <v>307609.33648775029</v>
      </c>
      <c r="H71" s="8">
        <f t="shared" si="106"/>
        <v>676740.54027305066</v>
      </c>
      <c r="I71" s="8">
        <f>H71</f>
        <v>676740.54027305066</v>
      </c>
      <c r="J71" s="49">
        <f t="shared" si="107"/>
        <v>1968699.7535216019</v>
      </c>
      <c r="K71" s="7">
        <f t="shared" si="96"/>
        <v>184565.60189265019</v>
      </c>
      <c r="L71" s="8">
        <f t="shared" si="116"/>
        <v>184565.60189265019</v>
      </c>
      <c r="M71" s="8">
        <f t="shared" si="97"/>
        <v>643771.07095458417</v>
      </c>
      <c r="N71" s="8">
        <f t="shared" si="117"/>
        <v>643771.07095458417</v>
      </c>
      <c r="O71" s="49">
        <f t="shared" si="98"/>
        <v>1656673.3456944688</v>
      </c>
      <c r="P71" s="55">
        <f t="shared" si="99"/>
        <v>0.18834516088404454</v>
      </c>
      <c r="Q71" s="57">
        <f t="shared" si="100"/>
        <v>0.8415063509461097</v>
      </c>
      <c r="R71" s="54">
        <f t="shared" si="101"/>
        <v>312026.40782713308</v>
      </c>
      <c r="S71" s="8">
        <f t="shared" si="108"/>
        <v>204744.77436624659</v>
      </c>
      <c r="T71" s="8">
        <f t="shared" si="118"/>
        <v>204744.77436624659</v>
      </c>
      <c r="U71" s="8">
        <f t="shared" si="109"/>
        <v>488237.53887335729</v>
      </c>
      <c r="V71" s="8">
        <f t="shared" si="119"/>
        <v>488237.53887335729</v>
      </c>
      <c r="W71" s="8">
        <f t="shared" si="110"/>
        <v>291367.56352119707</v>
      </c>
      <c r="X71" s="8">
        <f t="shared" si="120"/>
        <v>291367.56352119707</v>
      </c>
      <c r="Y71" s="12">
        <f t="shared" si="111"/>
        <v>1968699.7535216019</v>
      </c>
      <c r="Z71" s="7">
        <f t="shared" si="112"/>
        <v>125996.78422538252</v>
      </c>
      <c r="AA71" s="8">
        <f t="shared" si="121"/>
        <v>125996.78422538252</v>
      </c>
      <c r="AB71" s="8">
        <f t="shared" si="113"/>
        <v>469305.87585532619</v>
      </c>
      <c r="AC71" s="8">
        <f t="shared" si="122"/>
        <v>469305.87585532619</v>
      </c>
      <c r="AD71" s="8">
        <f t="shared" si="114"/>
        <v>289378.77290253568</v>
      </c>
      <c r="AE71" s="8">
        <f t="shared" si="123"/>
        <v>289378.77290253568</v>
      </c>
      <c r="AF71" s="49">
        <f t="shared" si="124"/>
        <v>1769362.8659664888</v>
      </c>
      <c r="AG71" s="55">
        <f t="shared" si="125"/>
        <v>0.11266026397938908</v>
      </c>
      <c r="AH71" s="57">
        <f t="shared" si="126"/>
        <v>0.89874693324945054</v>
      </c>
      <c r="AI71" s="54">
        <f t="shared" si="127"/>
        <v>199336.88755511306</v>
      </c>
      <c r="AJ71" s="8">
        <f t="shared" si="128"/>
        <v>55123.593098604855</v>
      </c>
      <c r="AK71" s="8">
        <f t="shared" si="129"/>
        <v>55123.593098604855</v>
      </c>
      <c r="AL71" s="8">
        <f t="shared" si="130"/>
        <v>149621.18126764175</v>
      </c>
      <c r="AM71" s="8">
        <f t="shared" si="131"/>
        <v>149621.18126764175</v>
      </c>
      <c r="AN71" s="8">
        <f t="shared" si="132"/>
        <v>488237.53887335729</v>
      </c>
      <c r="AO71" s="8">
        <f t="shared" si="133"/>
        <v>488237.53887335729</v>
      </c>
      <c r="AP71" s="8">
        <f t="shared" si="134"/>
        <v>291367.56352119707</v>
      </c>
      <c r="AQ71" s="8">
        <f t="shared" si="135"/>
        <v>291367.56352119707</v>
      </c>
      <c r="AR71" s="12">
        <f t="shared" si="136"/>
        <v>1968699.7535216019</v>
      </c>
      <c r="AS71" s="7">
        <f t="shared" si="137"/>
        <v>35436.59556338883</v>
      </c>
      <c r="AT71" s="8">
        <f t="shared" si="138"/>
        <v>35436.59556338883</v>
      </c>
      <c r="AU71" s="8">
        <f t="shared" si="139"/>
        <v>145683.78176059853</v>
      </c>
      <c r="AV71" s="8">
        <f t="shared" si="140"/>
        <v>145683.78176059853</v>
      </c>
      <c r="AW71" s="8">
        <f t="shared" si="141"/>
        <v>469305.87585532619</v>
      </c>
      <c r="AX71" s="8">
        <f t="shared" si="142"/>
        <v>469305.87585532619</v>
      </c>
      <c r="AY71" s="8">
        <f t="shared" si="143"/>
        <v>289378.77290253568</v>
      </c>
      <c r="AZ71" s="8">
        <f t="shared" si="144"/>
        <v>289378.77290253568</v>
      </c>
      <c r="BA71" s="49">
        <f t="shared" si="145"/>
        <v>1879610.0521636987</v>
      </c>
      <c r="BB71" s="55">
        <f t="shared" si="146"/>
        <v>4.7397970262687342E-2</v>
      </c>
      <c r="BC71" s="57">
        <f t="shared" si="147"/>
        <v>0.95474693324945059</v>
      </c>
      <c r="BD71" s="54">
        <f t="shared" si="148"/>
        <v>89089.701357903192</v>
      </c>
    </row>
    <row r="72" spans="1:56" ht="20.100000000000001" customHeight="1" x14ac:dyDescent="0.25">
      <c r="A72" s="19">
        <v>650</v>
      </c>
      <c r="B72" s="33">
        <v>4.5</v>
      </c>
      <c r="C72" s="20">
        <f t="shared" ref="C72:C75" si="149">A72/B72</f>
        <v>144.44444444444446</v>
      </c>
      <c r="D72" s="37">
        <v>2.1851546379025231</v>
      </c>
      <c r="E72" s="20">
        <f t="shared" ref="E72:E75" si="150">C72/D72</f>
        <v>66.102618981278681</v>
      </c>
      <c r="F72" s="7">
        <f t="shared" si="105"/>
        <v>507751.84993507696</v>
      </c>
      <c r="G72" s="8">
        <f t="shared" si="115"/>
        <v>507751.84993507696</v>
      </c>
      <c r="H72" s="8">
        <f t="shared" si="106"/>
        <v>1117054.0698571694</v>
      </c>
      <c r="I72" s="8">
        <f t="shared" ref="I72:I75" si="151">H72</f>
        <v>1117054.0698571694</v>
      </c>
      <c r="J72" s="49">
        <f t="shared" si="107"/>
        <v>3249611.8395844926</v>
      </c>
      <c r="K72" s="7">
        <f>(PI()/3)*(A72/2)*(C72/2)*(E72/2)*3/8</f>
        <v>304651.1099610462</v>
      </c>
      <c r="L72" s="8">
        <f>K72</f>
        <v>304651.1099610462</v>
      </c>
      <c r="M72" s="8">
        <f>(PI()/3)*(A72/2)*(C72/2)*(E72/2)*(7+2*SQRT(3))/8</f>
        <v>1062633.3905989642</v>
      </c>
      <c r="N72" s="8">
        <f>M72</f>
        <v>1062633.3905989642</v>
      </c>
      <c r="O72" s="49">
        <f>SUM(K72:N72)</f>
        <v>2734569.0011200206</v>
      </c>
      <c r="P72" s="55">
        <f>(J72-O72)/O72</f>
        <v>0.18834516088404479</v>
      </c>
      <c r="Q72" s="57">
        <f>O72/J72</f>
        <v>0.84150635094610948</v>
      </c>
      <c r="R72" s="54">
        <f>J72-O72</f>
        <v>515042.83846447198</v>
      </c>
      <c r="S72" s="8">
        <f t="shared" si="108"/>
        <v>337959.63131678721</v>
      </c>
      <c r="T72" s="8">
        <f t="shared" si="118"/>
        <v>337959.63131678721</v>
      </c>
      <c r="U72" s="8">
        <f t="shared" si="109"/>
        <v>805903.73621695419</v>
      </c>
      <c r="V72" s="8">
        <f t="shared" si="119"/>
        <v>805903.73621695419</v>
      </c>
      <c r="W72" s="8">
        <f t="shared" si="110"/>
        <v>480942.5522585049</v>
      </c>
      <c r="X72" s="8">
        <f t="shared" si="120"/>
        <v>480942.5522585049</v>
      </c>
      <c r="Y72" s="12">
        <f t="shared" si="111"/>
        <v>3249611.8395844926</v>
      </c>
      <c r="Z72" s="7">
        <f t="shared" si="112"/>
        <v>207975.15773340754</v>
      </c>
      <c r="AA72" s="8">
        <f t="shared" si="121"/>
        <v>207975.15773340754</v>
      </c>
      <c r="AB72" s="8">
        <f t="shared" si="113"/>
        <v>774654.40214436653</v>
      </c>
      <c r="AC72" s="8">
        <f t="shared" si="122"/>
        <v>774654.40214436653</v>
      </c>
      <c r="AD72" s="8">
        <f t="shared" si="114"/>
        <v>477659.77766106004</v>
      </c>
      <c r="AE72" s="8">
        <f t="shared" si="123"/>
        <v>477659.77766106004</v>
      </c>
      <c r="AF72" s="49">
        <f t="shared" si="124"/>
        <v>2920578.6750776679</v>
      </c>
      <c r="AG72" s="55">
        <f t="shared" si="125"/>
        <v>0.11266026397938915</v>
      </c>
      <c r="AH72" s="57">
        <f t="shared" si="126"/>
        <v>0.89874693324945043</v>
      </c>
      <c r="AI72" s="54">
        <f t="shared" si="127"/>
        <v>329033.16450682469</v>
      </c>
      <c r="AJ72" s="8">
        <f t="shared" si="128"/>
        <v>90989.131508365797</v>
      </c>
      <c r="AK72" s="8">
        <f t="shared" si="129"/>
        <v>90989.131508365797</v>
      </c>
      <c r="AL72" s="8">
        <f t="shared" si="130"/>
        <v>246970.49980842145</v>
      </c>
      <c r="AM72" s="8">
        <f t="shared" si="131"/>
        <v>246970.49980842145</v>
      </c>
      <c r="AN72" s="8">
        <f t="shared" si="132"/>
        <v>805903.73621695419</v>
      </c>
      <c r="AO72" s="8">
        <f t="shared" si="133"/>
        <v>805903.73621695419</v>
      </c>
      <c r="AP72" s="8">
        <f t="shared" si="134"/>
        <v>480942.5522585049</v>
      </c>
      <c r="AQ72" s="8">
        <f t="shared" si="135"/>
        <v>480942.5522585049</v>
      </c>
      <c r="AR72" s="12">
        <f t="shared" si="136"/>
        <v>3249611.8395844926</v>
      </c>
      <c r="AS72" s="7">
        <f t="shared" si="137"/>
        <v>58493.013112520865</v>
      </c>
      <c r="AT72" s="8">
        <f t="shared" si="138"/>
        <v>58493.013112520865</v>
      </c>
      <c r="AU72" s="8">
        <f t="shared" si="139"/>
        <v>240471.27612925245</v>
      </c>
      <c r="AV72" s="8">
        <f t="shared" si="140"/>
        <v>240471.27612925245</v>
      </c>
      <c r="AW72" s="8">
        <f t="shared" si="141"/>
        <v>774654.40214436653</v>
      </c>
      <c r="AX72" s="8">
        <f t="shared" si="142"/>
        <v>774654.40214436653</v>
      </c>
      <c r="AY72" s="8">
        <f t="shared" si="143"/>
        <v>477659.77766106004</v>
      </c>
      <c r="AZ72" s="8">
        <f t="shared" si="144"/>
        <v>477659.77766106004</v>
      </c>
      <c r="BA72" s="49">
        <f t="shared" si="145"/>
        <v>3102556.9380943994</v>
      </c>
      <c r="BB72" s="55">
        <f t="shared" si="146"/>
        <v>4.7397970262687529E-2</v>
      </c>
      <c r="BC72" s="57">
        <f t="shared" si="147"/>
        <v>0.95474693324945048</v>
      </c>
      <c r="BD72" s="54">
        <f t="shared" si="148"/>
        <v>147054.90149009321</v>
      </c>
    </row>
    <row r="73" spans="1:56" ht="20.100000000000001" customHeight="1" x14ac:dyDescent="0.25">
      <c r="A73" s="19">
        <v>750</v>
      </c>
      <c r="B73" s="33">
        <v>4.5</v>
      </c>
      <c r="C73" s="20">
        <f t="shared" si="149"/>
        <v>166.66666666666666</v>
      </c>
      <c r="D73" s="37">
        <v>2.1851546379025231</v>
      </c>
      <c r="E73" s="20">
        <f t="shared" si="150"/>
        <v>76.272252670706152</v>
      </c>
      <c r="F73" s="7">
        <f t="shared" si="105"/>
        <v>780001.13497081678</v>
      </c>
      <c r="G73" s="8">
        <f t="shared" si="115"/>
        <v>780001.13497081678</v>
      </c>
      <c r="H73" s="8">
        <f t="shared" si="106"/>
        <v>1716002.4969357969</v>
      </c>
      <c r="I73" s="8">
        <f t="shared" si="151"/>
        <v>1716002.4969357969</v>
      </c>
      <c r="J73" s="49">
        <f t="shared" si="107"/>
        <v>4992007.2638132274</v>
      </c>
      <c r="K73" s="7">
        <f>(PI()/3)*(A73/2)*(C73/2)*(E73/2)*3/8</f>
        <v>468000.68098249007</v>
      </c>
      <c r="L73" s="8">
        <f>K73</f>
        <v>468000.68098249007</v>
      </c>
      <c r="M73" s="8">
        <f>(PI()/3)*(A73/2)*(C73/2)*(E73/2)*(7+2*SQRT(3))/8</f>
        <v>1632402.227251481</v>
      </c>
      <c r="N73" s="8">
        <f>M73</f>
        <v>1632402.227251481</v>
      </c>
      <c r="O73" s="49">
        <f>SUM(K73:N73)</f>
        <v>4200805.8164679427</v>
      </c>
      <c r="P73" s="55">
        <f>(J73-O73)/O73</f>
        <v>0.18834516088404454</v>
      </c>
      <c r="Q73" s="57">
        <f>O73/J73</f>
        <v>0.8415063509461097</v>
      </c>
      <c r="R73" s="54">
        <f>J73-O73</f>
        <v>791201.44734528475</v>
      </c>
      <c r="S73" s="8">
        <f t="shared" si="108"/>
        <v>519168.75543657562</v>
      </c>
      <c r="T73" s="8">
        <f t="shared" si="118"/>
        <v>519168.75543657562</v>
      </c>
      <c r="U73" s="8">
        <f t="shared" si="109"/>
        <v>1238017.8014256803</v>
      </c>
      <c r="V73" s="8">
        <f t="shared" si="119"/>
        <v>1238017.8014256803</v>
      </c>
      <c r="W73" s="8">
        <f t="shared" si="110"/>
        <v>738817.07504435757</v>
      </c>
      <c r="X73" s="8">
        <f t="shared" si="120"/>
        <v>738817.07504435757</v>
      </c>
      <c r="Y73" s="12">
        <f t="shared" si="111"/>
        <v>4992007.2638132274</v>
      </c>
      <c r="Z73" s="7">
        <f t="shared" si="112"/>
        <v>319488.46488404658</v>
      </c>
      <c r="AA73" s="8">
        <f t="shared" si="121"/>
        <v>319488.46488404658</v>
      </c>
      <c r="AB73" s="8">
        <f t="shared" si="113"/>
        <v>1190013.0210456243</v>
      </c>
      <c r="AC73" s="8">
        <f t="shared" si="122"/>
        <v>1190013.0210456243</v>
      </c>
      <c r="AD73" s="8">
        <f t="shared" si="114"/>
        <v>733774.12362588861</v>
      </c>
      <c r="AE73" s="8">
        <f t="shared" si="123"/>
        <v>733774.12362588861</v>
      </c>
      <c r="AF73" s="49">
        <f t="shared" si="124"/>
        <v>4486551.2191111185</v>
      </c>
      <c r="AG73" s="55">
        <f t="shared" si="125"/>
        <v>0.11266026397938918</v>
      </c>
      <c r="AH73" s="57">
        <f t="shared" si="126"/>
        <v>0.89874693324945043</v>
      </c>
      <c r="AI73" s="54">
        <f t="shared" si="127"/>
        <v>505456.04470210895</v>
      </c>
      <c r="AJ73" s="8">
        <f t="shared" si="128"/>
        <v>139776.20338677036</v>
      </c>
      <c r="AK73" s="8">
        <f t="shared" si="129"/>
        <v>139776.20338677036</v>
      </c>
      <c r="AL73" s="8">
        <f t="shared" si="130"/>
        <v>379392.55204980529</v>
      </c>
      <c r="AM73" s="8">
        <f t="shared" si="131"/>
        <v>379392.55204980529</v>
      </c>
      <c r="AN73" s="8">
        <f t="shared" si="132"/>
        <v>1238017.8014256803</v>
      </c>
      <c r="AO73" s="8">
        <f t="shared" si="133"/>
        <v>1238017.8014256803</v>
      </c>
      <c r="AP73" s="8">
        <f t="shared" si="134"/>
        <v>738817.07504435757</v>
      </c>
      <c r="AQ73" s="8">
        <f t="shared" si="135"/>
        <v>738817.07504435757</v>
      </c>
      <c r="AR73" s="12">
        <f t="shared" si="136"/>
        <v>4992007.2638132274</v>
      </c>
      <c r="AS73" s="7">
        <f t="shared" si="137"/>
        <v>89856.130748638097</v>
      </c>
      <c r="AT73" s="8">
        <f t="shared" si="138"/>
        <v>89856.130748638097</v>
      </c>
      <c r="AU73" s="8">
        <f t="shared" si="139"/>
        <v>369408.53752217884</v>
      </c>
      <c r="AV73" s="8">
        <f t="shared" si="140"/>
        <v>369408.53752217884</v>
      </c>
      <c r="AW73" s="8">
        <f t="shared" si="141"/>
        <v>1190013.0210456243</v>
      </c>
      <c r="AX73" s="8">
        <f t="shared" si="142"/>
        <v>1190013.0210456243</v>
      </c>
      <c r="AY73" s="8">
        <f t="shared" si="143"/>
        <v>733774.12362588861</v>
      </c>
      <c r="AZ73" s="8">
        <f t="shared" si="144"/>
        <v>733774.12362588861</v>
      </c>
      <c r="BA73" s="49">
        <f t="shared" si="145"/>
        <v>4766103.6258846596</v>
      </c>
      <c r="BB73" s="55">
        <f t="shared" si="146"/>
        <v>4.7397970262687432E-2</v>
      </c>
      <c r="BC73" s="57">
        <f t="shared" si="147"/>
        <v>0.95474693324945048</v>
      </c>
      <c r="BD73" s="54">
        <f t="shared" si="148"/>
        <v>225903.63792856783</v>
      </c>
    </row>
    <row r="74" spans="1:56" ht="20.100000000000001" customHeight="1" x14ac:dyDescent="0.25">
      <c r="A74" s="19">
        <v>850</v>
      </c>
      <c r="B74" s="33">
        <v>4.5</v>
      </c>
      <c r="C74" s="20">
        <f t="shared" si="149"/>
        <v>188.88888888888889</v>
      </c>
      <c r="D74" s="37">
        <v>2.1851546379025231</v>
      </c>
      <c r="E74" s="20">
        <f t="shared" si="150"/>
        <v>86.441886360133651</v>
      </c>
      <c r="F74" s="7">
        <f t="shared" si="105"/>
        <v>1135450.5410701106</v>
      </c>
      <c r="G74" s="8">
        <f t="shared" si="115"/>
        <v>1135450.5410701106</v>
      </c>
      <c r="H74" s="8">
        <f t="shared" si="106"/>
        <v>2497991.1903542434</v>
      </c>
      <c r="I74" s="8">
        <f t="shared" si="151"/>
        <v>2497991.1903542434</v>
      </c>
      <c r="J74" s="49">
        <f t="shared" si="107"/>
        <v>7266883.462848708</v>
      </c>
      <c r="K74" s="7">
        <f t="shared" ref="K74:K84" si="152">(PI()/3)*(A74/2)*(C74/2)*(E74/2)*3/8</f>
        <v>681270.32464206638</v>
      </c>
      <c r="L74" s="8">
        <f t="shared" ref="L74:L84" si="153">K74</f>
        <v>681270.32464206638</v>
      </c>
      <c r="M74" s="8">
        <f t="shared" ref="M74:M84" si="154">(PI()/3)*(A74/2)*(C74/2)*(E74/2)*(7+2*SQRT(3))/8</f>
        <v>2376293.968144156</v>
      </c>
      <c r="N74" s="8">
        <f t="shared" ref="N74:N84" si="155">M74</f>
        <v>2376293.968144156</v>
      </c>
      <c r="O74" s="49">
        <f t="shared" ref="O74:O84" si="156">SUM(K74:N74)</f>
        <v>6115128.5855724448</v>
      </c>
      <c r="P74" s="55">
        <f t="shared" ref="P74:P84" si="157">(J74-O74)/O74</f>
        <v>0.18834516088404477</v>
      </c>
      <c r="Q74" s="57">
        <f t="shared" ref="Q74:Q84" si="158">O74/J74</f>
        <v>0.84150635094610959</v>
      </c>
      <c r="R74" s="54">
        <f t="shared" ref="R74:R84" si="159">J74-O74</f>
        <v>1151754.8772762632</v>
      </c>
      <c r="S74" s="8">
        <f t="shared" si="108"/>
        <v>755755.88013626565</v>
      </c>
      <c r="T74" s="8">
        <f t="shared" si="118"/>
        <v>755755.88013626565</v>
      </c>
      <c r="U74" s="8">
        <f t="shared" si="109"/>
        <v>1802187.0987864796</v>
      </c>
      <c r="V74" s="8">
        <f t="shared" si="119"/>
        <v>1802187.0987864796</v>
      </c>
      <c r="W74" s="8">
        <f t="shared" si="110"/>
        <v>1075498.7525016088</v>
      </c>
      <c r="X74" s="8">
        <f t="shared" si="120"/>
        <v>1075498.7525016088</v>
      </c>
      <c r="Y74" s="12">
        <f t="shared" si="111"/>
        <v>7266883.462848708</v>
      </c>
      <c r="Z74" s="7">
        <f t="shared" si="112"/>
        <v>465080.54162231734</v>
      </c>
      <c r="AA74" s="8">
        <f t="shared" si="121"/>
        <v>465080.54162231734</v>
      </c>
      <c r="AB74" s="8">
        <f t="shared" si="113"/>
        <v>1732306.3621917488</v>
      </c>
      <c r="AC74" s="8">
        <f t="shared" si="122"/>
        <v>1732306.3621917488</v>
      </c>
      <c r="AD74" s="8">
        <f t="shared" si="114"/>
        <v>1068157.7094441457</v>
      </c>
      <c r="AE74" s="8">
        <f t="shared" si="123"/>
        <v>1068157.7094441457</v>
      </c>
      <c r="AF74" s="49">
        <f t="shared" si="124"/>
        <v>6531089.2265164237</v>
      </c>
      <c r="AG74" s="55">
        <f t="shared" si="125"/>
        <v>0.11266026397938907</v>
      </c>
      <c r="AH74" s="57">
        <f t="shared" si="126"/>
        <v>0.89874693324945054</v>
      </c>
      <c r="AI74" s="54">
        <f t="shared" si="127"/>
        <v>735794.23633228429</v>
      </c>
      <c r="AJ74" s="8">
        <f t="shared" si="128"/>
        <v>203472.73695976383</v>
      </c>
      <c r="AK74" s="8">
        <f t="shared" si="129"/>
        <v>203472.73695976383</v>
      </c>
      <c r="AL74" s="8">
        <f t="shared" si="130"/>
        <v>552283.14317650173</v>
      </c>
      <c r="AM74" s="8">
        <f t="shared" si="131"/>
        <v>552283.14317650173</v>
      </c>
      <c r="AN74" s="8">
        <f t="shared" si="132"/>
        <v>1802187.0987864796</v>
      </c>
      <c r="AO74" s="8">
        <f t="shared" si="133"/>
        <v>1802187.0987864796</v>
      </c>
      <c r="AP74" s="8">
        <f t="shared" si="134"/>
        <v>1075498.7525016088</v>
      </c>
      <c r="AQ74" s="8">
        <f t="shared" si="135"/>
        <v>1075498.7525016088</v>
      </c>
      <c r="AR74" s="12">
        <f t="shared" si="136"/>
        <v>7266883.462848708</v>
      </c>
      <c r="AS74" s="7">
        <f t="shared" si="137"/>
        <v>130803.90233127674</v>
      </c>
      <c r="AT74" s="8">
        <f t="shared" si="138"/>
        <v>130803.90233127674</v>
      </c>
      <c r="AU74" s="8">
        <f t="shared" si="139"/>
        <v>537749.3762508044</v>
      </c>
      <c r="AV74" s="8">
        <f t="shared" si="140"/>
        <v>537749.3762508044</v>
      </c>
      <c r="AW74" s="8">
        <f t="shared" si="141"/>
        <v>1732306.3621917488</v>
      </c>
      <c r="AX74" s="8">
        <f t="shared" si="142"/>
        <v>1732306.3621917488</v>
      </c>
      <c r="AY74" s="8">
        <f t="shared" si="143"/>
        <v>1068157.7094441457</v>
      </c>
      <c r="AZ74" s="8">
        <f t="shared" si="144"/>
        <v>1068157.7094441457</v>
      </c>
      <c r="BA74" s="49">
        <f t="shared" si="145"/>
        <v>6938034.7004359514</v>
      </c>
      <c r="BB74" s="55">
        <f t="shared" si="146"/>
        <v>4.7397970262687425E-2</v>
      </c>
      <c r="BC74" s="57">
        <f t="shared" si="147"/>
        <v>0.95474693324945048</v>
      </c>
      <c r="BD74" s="54">
        <f t="shared" si="148"/>
        <v>328848.76241275668</v>
      </c>
    </row>
    <row r="75" spans="1:56" ht="20.100000000000001" customHeight="1" thickBot="1" x14ac:dyDescent="0.3">
      <c r="A75" s="19">
        <v>1000</v>
      </c>
      <c r="B75" s="33">
        <v>4.5</v>
      </c>
      <c r="C75" s="20">
        <f t="shared" si="149"/>
        <v>222.22222222222223</v>
      </c>
      <c r="D75" s="37">
        <v>2.1851546379025231</v>
      </c>
      <c r="E75" s="20">
        <f t="shared" si="150"/>
        <v>101.69633689427488</v>
      </c>
      <c r="F75" s="7">
        <f t="shared" si="105"/>
        <v>1848891.5791900847</v>
      </c>
      <c r="G75" s="8">
        <f t="shared" si="115"/>
        <v>1848891.5791900847</v>
      </c>
      <c r="H75" s="8">
        <f t="shared" si="106"/>
        <v>4067561.474218186</v>
      </c>
      <c r="I75" s="8">
        <f t="shared" si="151"/>
        <v>4067561.474218186</v>
      </c>
      <c r="J75" s="49">
        <f t="shared" si="107"/>
        <v>11832906.106816541</v>
      </c>
      <c r="K75" s="7">
        <f t="shared" si="152"/>
        <v>1109334.9475140506</v>
      </c>
      <c r="L75" s="8">
        <f t="shared" si="153"/>
        <v>1109334.9475140506</v>
      </c>
      <c r="M75" s="8">
        <f t="shared" si="154"/>
        <v>3869397.8720035111</v>
      </c>
      <c r="N75" s="8">
        <f t="shared" si="155"/>
        <v>3869397.8720035111</v>
      </c>
      <c r="O75" s="49">
        <f t="shared" si="156"/>
        <v>9957465.6390351225</v>
      </c>
      <c r="P75" s="55">
        <f t="shared" si="157"/>
        <v>0.18834516088404488</v>
      </c>
      <c r="Q75" s="57">
        <f t="shared" si="158"/>
        <v>0.84150635094610948</v>
      </c>
      <c r="R75" s="54">
        <f t="shared" si="159"/>
        <v>1875440.4677814189</v>
      </c>
      <c r="S75" s="8">
        <f t="shared" si="108"/>
        <v>1230622.2351089201</v>
      </c>
      <c r="T75" s="8">
        <f t="shared" si="118"/>
        <v>1230622.2351089201</v>
      </c>
      <c r="U75" s="8">
        <f t="shared" si="109"/>
        <v>2934560.7144905021</v>
      </c>
      <c r="V75" s="8">
        <f t="shared" si="119"/>
        <v>2934560.7144905021</v>
      </c>
      <c r="W75" s="8">
        <f t="shared" si="110"/>
        <v>1751270.103808848</v>
      </c>
      <c r="X75" s="8">
        <f t="shared" si="120"/>
        <v>1751270.103808848</v>
      </c>
      <c r="Y75" s="12">
        <f t="shared" si="111"/>
        <v>11832906.106816541</v>
      </c>
      <c r="Z75" s="7">
        <f t="shared" si="112"/>
        <v>757305.99083625863</v>
      </c>
      <c r="AA75" s="8">
        <f t="shared" si="121"/>
        <v>757305.99083625863</v>
      </c>
      <c r="AB75" s="8">
        <f t="shared" si="113"/>
        <v>2820771.6054414799</v>
      </c>
      <c r="AC75" s="8">
        <f t="shared" si="122"/>
        <v>2820771.6054414799</v>
      </c>
      <c r="AD75" s="8">
        <f t="shared" si="114"/>
        <v>1739316.4411872919</v>
      </c>
      <c r="AE75" s="8">
        <f t="shared" si="123"/>
        <v>1739316.4411872919</v>
      </c>
      <c r="AF75" s="49">
        <f t="shared" si="124"/>
        <v>10634788.074930061</v>
      </c>
      <c r="AG75" s="55">
        <f t="shared" si="125"/>
        <v>0.11266026397938918</v>
      </c>
      <c r="AH75" s="57">
        <f t="shared" si="126"/>
        <v>0.89874693324945043</v>
      </c>
      <c r="AI75" s="54">
        <f t="shared" si="127"/>
        <v>1198118.0318864807</v>
      </c>
      <c r="AJ75" s="8">
        <f t="shared" si="128"/>
        <v>331321.37099086319</v>
      </c>
      <c r="AK75" s="8">
        <f t="shared" si="129"/>
        <v>331321.37099086319</v>
      </c>
      <c r="AL75" s="8">
        <f t="shared" si="130"/>
        <v>899300.86411805719</v>
      </c>
      <c r="AM75" s="8">
        <f t="shared" si="131"/>
        <v>899300.86411805719</v>
      </c>
      <c r="AN75" s="8">
        <f t="shared" si="132"/>
        <v>2934560.7144905021</v>
      </c>
      <c r="AO75" s="8">
        <f t="shared" si="133"/>
        <v>2934560.7144905021</v>
      </c>
      <c r="AP75" s="8">
        <f t="shared" si="134"/>
        <v>1751270.103808848</v>
      </c>
      <c r="AQ75" s="8">
        <f t="shared" si="135"/>
        <v>1751270.103808848</v>
      </c>
      <c r="AR75" s="12">
        <f t="shared" si="136"/>
        <v>11832906.106816541</v>
      </c>
      <c r="AS75" s="7">
        <f t="shared" si="137"/>
        <v>212992.30992269775</v>
      </c>
      <c r="AT75" s="8">
        <f t="shared" si="138"/>
        <v>212992.30992269775</v>
      </c>
      <c r="AU75" s="8">
        <f t="shared" si="139"/>
        <v>875635.05190442409</v>
      </c>
      <c r="AV75" s="8">
        <f t="shared" si="140"/>
        <v>875635.05190442409</v>
      </c>
      <c r="AW75" s="8">
        <f t="shared" si="141"/>
        <v>2820771.6054414799</v>
      </c>
      <c r="AX75" s="8">
        <f t="shared" si="142"/>
        <v>2820771.6054414799</v>
      </c>
      <c r="AY75" s="8">
        <f t="shared" si="143"/>
        <v>1739316.4411872919</v>
      </c>
      <c r="AZ75" s="8">
        <f t="shared" si="144"/>
        <v>1739316.4411872919</v>
      </c>
      <c r="BA75" s="49">
        <f t="shared" si="145"/>
        <v>11297430.816911787</v>
      </c>
      <c r="BB75" s="55">
        <f t="shared" si="146"/>
        <v>4.7397970262687536E-2</v>
      </c>
      <c r="BC75" s="57">
        <f t="shared" si="147"/>
        <v>0.95474693324945048</v>
      </c>
      <c r="BD75" s="54">
        <f t="shared" si="148"/>
        <v>535475.28990475461</v>
      </c>
    </row>
    <row r="76" spans="1:56" ht="21" thickTop="1" x14ac:dyDescent="0.25">
      <c r="A76" s="26">
        <v>150</v>
      </c>
      <c r="B76" s="41">
        <v>5.5</v>
      </c>
      <c r="C76" s="27">
        <f>A76/B76</f>
        <v>27.272727272727273</v>
      </c>
      <c r="D76" s="39">
        <v>1.1325653683524699</v>
      </c>
      <c r="E76" s="27">
        <f>C76/D76</f>
        <v>24.080488451099828</v>
      </c>
      <c r="F76" s="28">
        <f t="shared" si="105"/>
        <v>8059.4196320485516</v>
      </c>
      <c r="G76" s="29">
        <f t="shared" si="115"/>
        <v>8059.4196320485516</v>
      </c>
      <c r="H76" s="29">
        <f t="shared" si="106"/>
        <v>17730.723190506815</v>
      </c>
      <c r="I76" s="29">
        <f>H76</f>
        <v>17730.723190506815</v>
      </c>
      <c r="J76" s="52">
        <f t="shared" si="107"/>
        <v>51580.285645110729</v>
      </c>
      <c r="K76" s="28">
        <f t="shared" si="152"/>
        <v>4835.6517792291306</v>
      </c>
      <c r="L76" s="29">
        <f t="shared" si="153"/>
        <v>4835.6517792291306</v>
      </c>
      <c r="M76" s="29">
        <f t="shared" si="154"/>
        <v>16866.917197758434</v>
      </c>
      <c r="N76" s="29">
        <f t="shared" si="155"/>
        <v>16866.917197758434</v>
      </c>
      <c r="O76" s="52">
        <f t="shared" si="156"/>
        <v>43405.137953975129</v>
      </c>
      <c r="P76" s="55">
        <f t="shared" si="157"/>
        <v>0.18834516088404471</v>
      </c>
      <c r="Q76" s="57">
        <f t="shared" si="158"/>
        <v>0.84150635094610959</v>
      </c>
      <c r="R76" s="54">
        <f t="shared" si="159"/>
        <v>8175.1476911356003</v>
      </c>
      <c r="S76" s="29">
        <f t="shared" si="108"/>
        <v>5364.3497070915155</v>
      </c>
      <c r="T76" s="29">
        <f t="shared" si="118"/>
        <v>5364.3497070915155</v>
      </c>
      <c r="U76" s="29">
        <f t="shared" si="109"/>
        <v>12791.91083998746</v>
      </c>
      <c r="V76" s="29">
        <f t="shared" si="119"/>
        <v>12791.91083998746</v>
      </c>
      <c r="W76" s="29">
        <f t="shared" si="110"/>
        <v>7633.8822754763878</v>
      </c>
      <c r="X76" s="29">
        <f t="shared" si="120"/>
        <v>7633.8822754763878</v>
      </c>
      <c r="Y76" s="30">
        <f t="shared" si="111"/>
        <v>51580.285645110729</v>
      </c>
      <c r="Z76" s="28">
        <f t="shared" si="112"/>
        <v>3301.1382812870866</v>
      </c>
      <c r="AA76" s="29">
        <f t="shared" si="121"/>
        <v>3301.1382812870866</v>
      </c>
      <c r="AB76" s="29">
        <f t="shared" si="113"/>
        <v>12295.897882978521</v>
      </c>
      <c r="AC76" s="29">
        <f t="shared" si="122"/>
        <v>12295.897882978521</v>
      </c>
      <c r="AD76" s="29">
        <f t="shared" si="114"/>
        <v>7581.7756055713535</v>
      </c>
      <c r="AE76" s="29">
        <f t="shared" si="123"/>
        <v>7581.7756055713535</v>
      </c>
      <c r="AF76" s="52">
        <f t="shared" si="124"/>
        <v>46357.623539673921</v>
      </c>
      <c r="AG76" s="55">
        <f t="shared" si="125"/>
        <v>0.11266026397938914</v>
      </c>
      <c r="AH76" s="57">
        <f t="shared" si="126"/>
        <v>0.89874693324945043</v>
      </c>
      <c r="AI76" s="54">
        <f t="shared" si="127"/>
        <v>5222.6621054368079</v>
      </c>
      <c r="AJ76" s="29">
        <f t="shared" si="128"/>
        <v>1444.2479980631003</v>
      </c>
      <c r="AK76" s="29">
        <f t="shared" si="129"/>
        <v>1444.2479980631003</v>
      </c>
      <c r="AL76" s="29">
        <f t="shared" si="130"/>
        <v>3920.1017090284154</v>
      </c>
      <c r="AM76" s="29">
        <f t="shared" si="131"/>
        <v>3920.1017090284154</v>
      </c>
      <c r="AN76" s="29">
        <f t="shared" si="132"/>
        <v>12791.91083998746</v>
      </c>
      <c r="AO76" s="29">
        <f t="shared" si="133"/>
        <v>12791.91083998746</v>
      </c>
      <c r="AP76" s="29">
        <f t="shared" si="134"/>
        <v>7633.8822754763878</v>
      </c>
      <c r="AQ76" s="29">
        <f t="shared" si="135"/>
        <v>7633.8822754763878</v>
      </c>
      <c r="AR76" s="30">
        <f t="shared" si="136"/>
        <v>51580.285645110729</v>
      </c>
      <c r="AS76" s="28">
        <f t="shared" si="137"/>
        <v>928.44514161199311</v>
      </c>
      <c r="AT76" s="29">
        <f t="shared" si="138"/>
        <v>928.44514161199311</v>
      </c>
      <c r="AU76" s="29">
        <f t="shared" si="139"/>
        <v>3816.9411377381939</v>
      </c>
      <c r="AV76" s="29">
        <f t="shared" si="140"/>
        <v>3816.9411377381939</v>
      </c>
      <c r="AW76" s="29">
        <f t="shared" si="141"/>
        <v>12295.897882978521</v>
      </c>
      <c r="AX76" s="29">
        <f t="shared" si="142"/>
        <v>12295.897882978521</v>
      </c>
      <c r="AY76" s="29">
        <f t="shared" si="143"/>
        <v>7581.7756055713535</v>
      </c>
      <c r="AZ76" s="29">
        <f t="shared" si="144"/>
        <v>7581.7756055713535</v>
      </c>
      <c r="BA76" s="52">
        <f t="shared" si="145"/>
        <v>49246.119535800121</v>
      </c>
      <c r="BB76" s="55">
        <f t="shared" si="146"/>
        <v>4.7397970262687508E-2</v>
      </c>
      <c r="BC76" s="57">
        <f t="shared" si="147"/>
        <v>0.95474693324945048</v>
      </c>
      <c r="BD76" s="54">
        <f t="shared" si="148"/>
        <v>2334.1661093106086</v>
      </c>
    </row>
    <row r="77" spans="1:56" ht="20.25" x14ac:dyDescent="0.25">
      <c r="A77" s="4">
        <v>250</v>
      </c>
      <c r="B77" s="40">
        <v>5.5</v>
      </c>
      <c r="C77" s="6">
        <f>A77/B77</f>
        <v>45.454545454545453</v>
      </c>
      <c r="D77" s="35">
        <v>1.1325653683524677</v>
      </c>
      <c r="E77" s="6">
        <f>C77/D77</f>
        <v>40.134147418499786</v>
      </c>
      <c r="F77" s="7">
        <f t="shared" si="105"/>
        <v>37312.127926150773</v>
      </c>
      <c r="G77" s="8">
        <f t="shared" si="115"/>
        <v>37312.127926150773</v>
      </c>
      <c r="H77" s="8">
        <f t="shared" si="106"/>
        <v>82086.681437531704</v>
      </c>
      <c r="I77" s="8">
        <f>H77</f>
        <v>82086.681437531704</v>
      </c>
      <c r="J77" s="49">
        <f t="shared" si="107"/>
        <v>238797.61872736496</v>
      </c>
      <c r="K77" s="7">
        <f t="shared" si="152"/>
        <v>22387.276755690466</v>
      </c>
      <c r="L77" s="8">
        <f t="shared" si="153"/>
        <v>22387.276755690466</v>
      </c>
      <c r="M77" s="8">
        <f t="shared" si="154"/>
        <v>78087.579619252152</v>
      </c>
      <c r="N77" s="8">
        <f t="shared" si="155"/>
        <v>78087.579619252152</v>
      </c>
      <c r="O77" s="49">
        <f t="shared" si="156"/>
        <v>200949.71274988522</v>
      </c>
      <c r="P77" s="55">
        <f t="shared" si="157"/>
        <v>0.18834516088404488</v>
      </c>
      <c r="Q77" s="57">
        <f t="shared" si="158"/>
        <v>0.84150635094610948</v>
      </c>
      <c r="R77" s="54">
        <f t="shared" si="159"/>
        <v>37847.905977479735</v>
      </c>
      <c r="S77" s="8">
        <f t="shared" si="108"/>
        <v>24834.952347645954</v>
      </c>
      <c r="T77" s="8">
        <f t="shared" si="118"/>
        <v>24834.952347645954</v>
      </c>
      <c r="U77" s="8">
        <f t="shared" si="109"/>
        <v>59221.809444386512</v>
      </c>
      <c r="V77" s="8">
        <f t="shared" si="119"/>
        <v>59221.809444386512</v>
      </c>
      <c r="W77" s="8">
        <f t="shared" si="110"/>
        <v>35342.047571650015</v>
      </c>
      <c r="X77" s="8">
        <f t="shared" si="120"/>
        <v>35342.047571650015</v>
      </c>
      <c r="Y77" s="12">
        <f t="shared" si="111"/>
        <v>238797.61872736496</v>
      </c>
      <c r="Z77" s="7">
        <f t="shared" si="112"/>
        <v>15283.047598551357</v>
      </c>
      <c r="AA77" s="8">
        <f t="shared" si="121"/>
        <v>15283.047598551357</v>
      </c>
      <c r="AB77" s="8">
        <f t="shared" si="113"/>
        <v>56925.453161937709</v>
      </c>
      <c r="AC77" s="8">
        <f t="shared" si="122"/>
        <v>56925.453161937709</v>
      </c>
      <c r="AD77" s="8">
        <f t="shared" si="114"/>
        <v>35100.812988756334</v>
      </c>
      <c r="AE77" s="8">
        <f t="shared" si="123"/>
        <v>35100.812988756334</v>
      </c>
      <c r="AF77" s="49">
        <f t="shared" si="124"/>
        <v>214618.62749849079</v>
      </c>
      <c r="AG77" s="55">
        <f t="shared" si="125"/>
        <v>0.11266026397938916</v>
      </c>
      <c r="AH77" s="57">
        <f t="shared" si="126"/>
        <v>0.89874693324945043</v>
      </c>
      <c r="AI77" s="54">
        <f t="shared" si="127"/>
        <v>24178.991228874162</v>
      </c>
      <c r="AJ77" s="8">
        <f t="shared" si="128"/>
        <v>6686.3333243662191</v>
      </c>
      <c r="AK77" s="8">
        <f t="shared" si="129"/>
        <v>6686.3333243662191</v>
      </c>
      <c r="AL77" s="8">
        <f t="shared" si="130"/>
        <v>18148.619023279738</v>
      </c>
      <c r="AM77" s="8">
        <f t="shared" si="131"/>
        <v>18148.619023279738</v>
      </c>
      <c r="AN77" s="8">
        <f t="shared" si="132"/>
        <v>59221.809444386512</v>
      </c>
      <c r="AO77" s="8">
        <f t="shared" si="133"/>
        <v>59221.809444386512</v>
      </c>
      <c r="AP77" s="8">
        <f t="shared" si="134"/>
        <v>35342.047571650015</v>
      </c>
      <c r="AQ77" s="8">
        <f t="shared" si="135"/>
        <v>35342.047571650015</v>
      </c>
      <c r="AR77" s="12">
        <f t="shared" si="136"/>
        <v>238797.61872736496</v>
      </c>
      <c r="AS77" s="7">
        <f t="shared" si="137"/>
        <v>4298.3571370925692</v>
      </c>
      <c r="AT77" s="8">
        <f t="shared" si="138"/>
        <v>4298.3571370925692</v>
      </c>
      <c r="AU77" s="8">
        <f t="shared" si="139"/>
        <v>17671.023785825008</v>
      </c>
      <c r="AV77" s="8">
        <f t="shared" si="140"/>
        <v>17671.023785825008</v>
      </c>
      <c r="AW77" s="8">
        <f t="shared" si="141"/>
        <v>56925.453161937709</v>
      </c>
      <c r="AX77" s="8">
        <f t="shared" si="142"/>
        <v>56925.453161937709</v>
      </c>
      <c r="AY77" s="8">
        <f t="shared" si="143"/>
        <v>35100.812988756334</v>
      </c>
      <c r="AZ77" s="8">
        <f t="shared" si="144"/>
        <v>35100.812988756334</v>
      </c>
      <c r="BA77" s="49">
        <f t="shared" si="145"/>
        <v>227991.29414722323</v>
      </c>
      <c r="BB77" s="55">
        <f t="shared" si="146"/>
        <v>4.739797026268748E-2</v>
      </c>
      <c r="BC77" s="57">
        <f t="shared" si="147"/>
        <v>0.95474693324945048</v>
      </c>
      <c r="BD77" s="54">
        <f t="shared" si="148"/>
        <v>10806.324580141722</v>
      </c>
    </row>
    <row r="78" spans="1:56" ht="20.25" x14ac:dyDescent="0.25">
      <c r="A78" s="4">
        <v>350</v>
      </c>
      <c r="B78" s="40">
        <v>5.5</v>
      </c>
      <c r="C78" s="6">
        <f>A78/B78</f>
        <v>63.636363636363633</v>
      </c>
      <c r="D78" s="35">
        <v>1.1325653683524677</v>
      </c>
      <c r="E78" s="6">
        <f>C78/D78</f>
        <v>56.187806385899705</v>
      </c>
      <c r="F78" s="7">
        <f t="shared" si="105"/>
        <v>102384.47902935772</v>
      </c>
      <c r="G78" s="8">
        <f t="shared" si="115"/>
        <v>102384.47902935772</v>
      </c>
      <c r="H78" s="8">
        <f t="shared" si="106"/>
        <v>225245.85386458697</v>
      </c>
      <c r="I78" s="8">
        <f>H78</f>
        <v>225245.85386458697</v>
      </c>
      <c r="J78" s="49">
        <f t="shared" si="107"/>
        <v>655260.66578788939</v>
      </c>
      <c r="K78" s="7">
        <f t="shared" si="152"/>
        <v>61430.68741761463</v>
      </c>
      <c r="L78" s="8">
        <f t="shared" si="153"/>
        <v>61430.68741761463</v>
      </c>
      <c r="M78" s="8">
        <f t="shared" si="154"/>
        <v>214272.31847522792</v>
      </c>
      <c r="N78" s="8">
        <f t="shared" si="155"/>
        <v>214272.31847522792</v>
      </c>
      <c r="O78" s="49">
        <f t="shared" si="156"/>
        <v>551406.01178568508</v>
      </c>
      <c r="P78" s="55">
        <f t="shared" si="157"/>
        <v>0.18834516088404471</v>
      </c>
      <c r="Q78" s="57">
        <f t="shared" si="158"/>
        <v>0.84150635094610959</v>
      </c>
      <c r="R78" s="54">
        <f t="shared" si="159"/>
        <v>103854.6540022043</v>
      </c>
      <c r="S78" s="8">
        <f t="shared" si="108"/>
        <v>68147.109241940489</v>
      </c>
      <c r="T78" s="8">
        <f t="shared" si="118"/>
        <v>68147.109241940489</v>
      </c>
      <c r="U78" s="8">
        <f t="shared" si="109"/>
        <v>162504.64511539656</v>
      </c>
      <c r="V78" s="8">
        <f t="shared" si="119"/>
        <v>162504.64511539656</v>
      </c>
      <c r="W78" s="8">
        <f t="shared" si="110"/>
        <v>96978.578536607631</v>
      </c>
      <c r="X78" s="8">
        <f t="shared" si="120"/>
        <v>96978.578536607631</v>
      </c>
      <c r="Y78" s="12">
        <f t="shared" si="111"/>
        <v>655260.66578788939</v>
      </c>
      <c r="Z78" s="7">
        <f t="shared" si="112"/>
        <v>41936.682610424919</v>
      </c>
      <c r="AA78" s="8">
        <f t="shared" si="121"/>
        <v>41936.682610424919</v>
      </c>
      <c r="AB78" s="8">
        <f t="shared" si="113"/>
        <v>156203.44347635703</v>
      </c>
      <c r="AC78" s="8">
        <f t="shared" si="122"/>
        <v>156203.44347635703</v>
      </c>
      <c r="AD78" s="8">
        <f t="shared" si="114"/>
        <v>96316.630841147373</v>
      </c>
      <c r="AE78" s="8">
        <f t="shared" si="123"/>
        <v>96316.630841147373</v>
      </c>
      <c r="AF78" s="49">
        <f t="shared" si="124"/>
        <v>588913.51385585871</v>
      </c>
      <c r="AG78" s="55">
        <f t="shared" si="125"/>
        <v>0.11266026397938914</v>
      </c>
      <c r="AH78" s="57">
        <f t="shared" si="126"/>
        <v>0.89874693324945043</v>
      </c>
      <c r="AI78" s="54">
        <f t="shared" si="127"/>
        <v>66347.151932030683</v>
      </c>
      <c r="AJ78" s="8">
        <f t="shared" si="128"/>
        <v>18347.298642060905</v>
      </c>
      <c r="AK78" s="8">
        <f t="shared" si="129"/>
        <v>18347.298642060905</v>
      </c>
      <c r="AL78" s="8">
        <f t="shared" si="130"/>
        <v>49799.810599879595</v>
      </c>
      <c r="AM78" s="8">
        <f t="shared" si="131"/>
        <v>49799.810599879595</v>
      </c>
      <c r="AN78" s="8">
        <f t="shared" si="132"/>
        <v>162504.64511539656</v>
      </c>
      <c r="AO78" s="8">
        <f t="shared" si="133"/>
        <v>162504.64511539656</v>
      </c>
      <c r="AP78" s="8">
        <f t="shared" si="134"/>
        <v>96978.578536607631</v>
      </c>
      <c r="AQ78" s="8">
        <f t="shared" si="135"/>
        <v>96978.578536607631</v>
      </c>
      <c r="AR78" s="12">
        <f t="shared" si="136"/>
        <v>655260.66578788939</v>
      </c>
      <c r="AS78" s="7">
        <f t="shared" si="137"/>
        <v>11794.691984182009</v>
      </c>
      <c r="AT78" s="8">
        <f t="shared" si="138"/>
        <v>11794.691984182009</v>
      </c>
      <c r="AU78" s="8">
        <f t="shared" si="139"/>
        <v>48489.289268303808</v>
      </c>
      <c r="AV78" s="8">
        <f t="shared" si="140"/>
        <v>48489.289268303808</v>
      </c>
      <c r="AW78" s="8">
        <f t="shared" si="141"/>
        <v>156203.44347635703</v>
      </c>
      <c r="AX78" s="8">
        <f t="shared" si="142"/>
        <v>156203.44347635703</v>
      </c>
      <c r="AY78" s="8">
        <f t="shared" si="143"/>
        <v>96316.630841147373</v>
      </c>
      <c r="AZ78" s="8">
        <f t="shared" si="144"/>
        <v>96316.630841147373</v>
      </c>
      <c r="BA78" s="49">
        <f t="shared" si="145"/>
        <v>625608.11113998049</v>
      </c>
      <c r="BB78" s="55">
        <f t="shared" si="146"/>
        <v>4.7397970262687508E-2</v>
      </c>
      <c r="BC78" s="57">
        <f t="shared" si="147"/>
        <v>0.95474693324945048</v>
      </c>
      <c r="BD78" s="54">
        <f t="shared" si="148"/>
        <v>29652.554647908895</v>
      </c>
    </row>
    <row r="79" spans="1:56" ht="20.25" x14ac:dyDescent="0.25">
      <c r="A79" s="4">
        <v>450</v>
      </c>
      <c r="B79" s="40">
        <v>5.5</v>
      </c>
      <c r="C79" s="6">
        <f>A79/B79</f>
        <v>81.818181818181813</v>
      </c>
      <c r="D79" s="35">
        <v>1.1325653683524677</v>
      </c>
      <c r="E79" s="6">
        <f>C79/D79</f>
        <v>72.241465353299617</v>
      </c>
      <c r="F79" s="7">
        <f t="shared" si="105"/>
        <v>217604.33006531128</v>
      </c>
      <c r="G79" s="8">
        <f t="shared" si="115"/>
        <v>217604.33006531128</v>
      </c>
      <c r="H79" s="8">
        <f t="shared" si="106"/>
        <v>478729.52614368487</v>
      </c>
      <c r="I79" s="8">
        <f>H79</f>
        <v>478729.52614368487</v>
      </c>
      <c r="J79" s="49">
        <f t="shared" si="107"/>
        <v>1392667.7124179923</v>
      </c>
      <c r="K79" s="7">
        <f t="shared" si="152"/>
        <v>130562.59803918678</v>
      </c>
      <c r="L79" s="8">
        <f t="shared" si="153"/>
        <v>130562.59803918678</v>
      </c>
      <c r="M79" s="8">
        <f t="shared" si="154"/>
        <v>455406.76433947857</v>
      </c>
      <c r="N79" s="8">
        <f t="shared" si="155"/>
        <v>455406.76433947857</v>
      </c>
      <c r="O79" s="49">
        <f t="shared" si="156"/>
        <v>1171938.7247573307</v>
      </c>
      <c r="P79" s="55">
        <f t="shared" si="157"/>
        <v>0.18834516088404465</v>
      </c>
      <c r="Q79" s="57">
        <f t="shared" si="158"/>
        <v>0.84150635094610959</v>
      </c>
      <c r="R79" s="54">
        <f t="shared" si="159"/>
        <v>220728.98766066157</v>
      </c>
      <c r="S79" s="8">
        <f t="shared" si="108"/>
        <v>144837.4420914712</v>
      </c>
      <c r="T79" s="8">
        <f t="shared" si="118"/>
        <v>144837.4420914712</v>
      </c>
      <c r="U79" s="8">
        <f t="shared" si="109"/>
        <v>345381.59267966211</v>
      </c>
      <c r="V79" s="8">
        <f t="shared" si="119"/>
        <v>345381.59267966211</v>
      </c>
      <c r="W79" s="8">
        <f t="shared" si="110"/>
        <v>206114.82143786285</v>
      </c>
      <c r="X79" s="8">
        <f t="shared" si="120"/>
        <v>206114.82143786285</v>
      </c>
      <c r="Y79" s="12">
        <f t="shared" si="111"/>
        <v>1392667.7124179923</v>
      </c>
      <c r="Z79" s="7">
        <f t="shared" si="112"/>
        <v>89130.733594751509</v>
      </c>
      <c r="AA79" s="8">
        <f t="shared" si="121"/>
        <v>89130.733594751509</v>
      </c>
      <c r="AB79" s="8">
        <f t="shared" si="113"/>
        <v>331989.24284042069</v>
      </c>
      <c r="AC79" s="8">
        <f t="shared" si="122"/>
        <v>331989.24284042069</v>
      </c>
      <c r="AD79" s="8">
        <f t="shared" si="114"/>
        <v>204707.9413504269</v>
      </c>
      <c r="AE79" s="8">
        <f t="shared" si="123"/>
        <v>204707.9413504269</v>
      </c>
      <c r="AF79" s="49">
        <f t="shared" si="124"/>
        <v>1251655.8355711983</v>
      </c>
      <c r="AG79" s="55">
        <f t="shared" si="125"/>
        <v>0.11266026397938911</v>
      </c>
      <c r="AH79" s="57">
        <f t="shared" si="126"/>
        <v>0.89874693324945054</v>
      </c>
      <c r="AI79" s="54">
        <f t="shared" si="127"/>
        <v>141011.87684679404</v>
      </c>
      <c r="AJ79" s="8">
        <f t="shared" si="128"/>
        <v>38994.695947703782</v>
      </c>
      <c r="AK79" s="8">
        <f t="shared" si="129"/>
        <v>38994.695947703782</v>
      </c>
      <c r="AL79" s="8">
        <f t="shared" si="130"/>
        <v>105842.74614376742</v>
      </c>
      <c r="AM79" s="8">
        <f t="shared" si="131"/>
        <v>105842.74614376742</v>
      </c>
      <c r="AN79" s="8">
        <f t="shared" si="132"/>
        <v>345381.59267966211</v>
      </c>
      <c r="AO79" s="8">
        <f t="shared" si="133"/>
        <v>345381.59267966211</v>
      </c>
      <c r="AP79" s="8">
        <f t="shared" si="134"/>
        <v>206114.82143786285</v>
      </c>
      <c r="AQ79" s="8">
        <f t="shared" si="135"/>
        <v>206114.82143786285</v>
      </c>
      <c r="AR79" s="12">
        <f t="shared" si="136"/>
        <v>1392667.7124179923</v>
      </c>
      <c r="AS79" s="7">
        <f t="shared" si="137"/>
        <v>25068.01882352386</v>
      </c>
      <c r="AT79" s="8">
        <f t="shared" si="138"/>
        <v>25068.01882352386</v>
      </c>
      <c r="AU79" s="8">
        <f t="shared" si="139"/>
        <v>103057.41071893144</v>
      </c>
      <c r="AV79" s="8">
        <f t="shared" si="140"/>
        <v>103057.41071893144</v>
      </c>
      <c r="AW79" s="8">
        <f t="shared" si="141"/>
        <v>331989.24284042069</v>
      </c>
      <c r="AX79" s="8">
        <f t="shared" si="142"/>
        <v>331989.24284042069</v>
      </c>
      <c r="AY79" s="8">
        <f t="shared" si="143"/>
        <v>204707.9413504269</v>
      </c>
      <c r="AZ79" s="8">
        <f t="shared" si="144"/>
        <v>204707.9413504269</v>
      </c>
      <c r="BA79" s="49">
        <f t="shared" si="145"/>
        <v>1329645.2274666058</v>
      </c>
      <c r="BB79" s="55">
        <f t="shared" si="146"/>
        <v>4.7397970262687439E-2</v>
      </c>
      <c r="BC79" s="57">
        <f t="shared" si="147"/>
        <v>0.95474693324945048</v>
      </c>
      <c r="BD79" s="54">
        <f t="shared" si="148"/>
        <v>63022.484951386461</v>
      </c>
    </row>
    <row r="80" spans="1:56" ht="20.25" x14ac:dyDescent="0.25">
      <c r="A80" s="4">
        <v>550</v>
      </c>
      <c r="B80" s="40">
        <v>5.5</v>
      </c>
      <c r="C80" s="6">
        <f>A80/B80</f>
        <v>100</v>
      </c>
      <c r="D80" s="35">
        <v>1.1325653683524677</v>
      </c>
      <c r="E80" s="6">
        <f>C80/D80</f>
        <v>88.295124320699543</v>
      </c>
      <c r="F80" s="7">
        <f t="shared" si="105"/>
        <v>397299.53815765341</v>
      </c>
      <c r="G80" s="8">
        <f t="shared" si="115"/>
        <v>397299.53815765341</v>
      </c>
      <c r="H80" s="8">
        <f t="shared" si="106"/>
        <v>874058.9839468376</v>
      </c>
      <c r="I80" s="8">
        <f>H80</f>
        <v>874058.9839468376</v>
      </c>
      <c r="J80" s="49">
        <f t="shared" si="107"/>
        <v>2542717.044208982</v>
      </c>
      <c r="K80" s="7">
        <f t="shared" si="152"/>
        <v>238379.72289459207</v>
      </c>
      <c r="L80" s="8">
        <f t="shared" si="153"/>
        <v>238379.72289459207</v>
      </c>
      <c r="M80" s="8">
        <f t="shared" si="154"/>
        <v>831476.54778579692</v>
      </c>
      <c r="N80" s="8">
        <f t="shared" si="155"/>
        <v>831476.54778579692</v>
      </c>
      <c r="O80" s="49">
        <f t="shared" si="156"/>
        <v>2139712.5413607778</v>
      </c>
      <c r="P80" s="55">
        <f t="shared" si="157"/>
        <v>0.18834516088404488</v>
      </c>
      <c r="Q80" s="57">
        <f t="shared" si="158"/>
        <v>0.84150635094610948</v>
      </c>
      <c r="R80" s="54">
        <f t="shared" si="159"/>
        <v>403004.50284820423</v>
      </c>
      <c r="S80" s="8">
        <f t="shared" si="108"/>
        <v>264442.57259773411</v>
      </c>
      <c r="T80" s="8">
        <f t="shared" si="118"/>
        <v>264442.57259773411</v>
      </c>
      <c r="U80" s="8">
        <f t="shared" si="109"/>
        <v>630593.8269638276</v>
      </c>
      <c r="V80" s="8">
        <f t="shared" si="119"/>
        <v>630593.8269638276</v>
      </c>
      <c r="W80" s="8">
        <f t="shared" si="110"/>
        <v>376322.12254292931</v>
      </c>
      <c r="X80" s="8">
        <f t="shared" si="120"/>
        <v>376322.12254292931</v>
      </c>
      <c r="Y80" s="12">
        <f t="shared" si="111"/>
        <v>2542717.044208982</v>
      </c>
      <c r="Z80" s="7">
        <f t="shared" si="112"/>
        <v>162733.89082937484</v>
      </c>
      <c r="AA80" s="8">
        <f t="shared" si="121"/>
        <v>162733.89082937484</v>
      </c>
      <c r="AB80" s="8">
        <f t="shared" si="113"/>
        <v>606142.22526831273</v>
      </c>
      <c r="AC80" s="8">
        <f t="shared" si="122"/>
        <v>606142.22526831273</v>
      </c>
      <c r="AD80" s="8">
        <f t="shared" si="114"/>
        <v>373753.45670427743</v>
      </c>
      <c r="AE80" s="8">
        <f t="shared" si="123"/>
        <v>373753.45670427743</v>
      </c>
      <c r="AF80" s="49">
        <f t="shared" si="124"/>
        <v>2285259.1456039301</v>
      </c>
      <c r="AG80" s="55">
        <f t="shared" si="125"/>
        <v>0.11266026397938908</v>
      </c>
      <c r="AH80" s="57">
        <f t="shared" si="126"/>
        <v>0.89874693324945054</v>
      </c>
      <c r="AI80" s="54">
        <f t="shared" si="127"/>
        <v>257457.89860505192</v>
      </c>
      <c r="AJ80" s="8">
        <f t="shared" si="128"/>
        <v>71196.077237851496</v>
      </c>
      <c r="AK80" s="8">
        <f t="shared" si="129"/>
        <v>71196.077237851496</v>
      </c>
      <c r="AL80" s="8">
        <f t="shared" si="130"/>
        <v>193246.49535988263</v>
      </c>
      <c r="AM80" s="8">
        <f t="shared" si="131"/>
        <v>193246.49535988263</v>
      </c>
      <c r="AN80" s="8">
        <f t="shared" si="132"/>
        <v>630593.8269638276</v>
      </c>
      <c r="AO80" s="8">
        <f t="shared" si="133"/>
        <v>630593.8269638276</v>
      </c>
      <c r="AP80" s="8">
        <f t="shared" si="134"/>
        <v>376322.12254292931</v>
      </c>
      <c r="AQ80" s="8">
        <f t="shared" si="135"/>
        <v>376322.12254292931</v>
      </c>
      <c r="AR80" s="12">
        <f t="shared" si="136"/>
        <v>2542717.044208982</v>
      </c>
      <c r="AS80" s="7">
        <f t="shared" si="137"/>
        <v>45768.906795761672</v>
      </c>
      <c r="AT80" s="8">
        <f t="shared" si="138"/>
        <v>45768.906795761672</v>
      </c>
      <c r="AU80" s="8">
        <f t="shared" si="139"/>
        <v>188161.06127146468</v>
      </c>
      <c r="AV80" s="8">
        <f t="shared" si="140"/>
        <v>188161.06127146468</v>
      </c>
      <c r="AW80" s="8">
        <f t="shared" si="141"/>
        <v>606142.22526831273</v>
      </c>
      <c r="AX80" s="8">
        <f t="shared" si="142"/>
        <v>606142.22526831273</v>
      </c>
      <c r="AY80" s="8">
        <f t="shared" si="143"/>
        <v>373753.45670427743</v>
      </c>
      <c r="AZ80" s="8">
        <f t="shared" si="144"/>
        <v>373753.45670427743</v>
      </c>
      <c r="BA80" s="49">
        <f t="shared" si="145"/>
        <v>2427651.300079633</v>
      </c>
      <c r="BB80" s="55">
        <f t="shared" si="146"/>
        <v>4.7397970262687467E-2</v>
      </c>
      <c r="BC80" s="57">
        <f t="shared" si="147"/>
        <v>0.95474693324945048</v>
      </c>
      <c r="BD80" s="54">
        <f t="shared" si="148"/>
        <v>115065.74412934901</v>
      </c>
    </row>
    <row r="81" spans="1:56" ht="20.25" x14ac:dyDescent="0.25">
      <c r="A81" s="4">
        <v>650</v>
      </c>
      <c r="B81" s="40">
        <v>5.5</v>
      </c>
      <c r="C81" s="6">
        <f t="shared" ref="C81:C84" si="160">A81/B81</f>
        <v>118.18181818181819</v>
      </c>
      <c r="D81" s="35">
        <v>1.1325653683524677</v>
      </c>
      <c r="E81" s="6">
        <f t="shared" ref="E81:E84" si="161">C81/D81</f>
        <v>104.34878328809945</v>
      </c>
      <c r="F81" s="7">
        <f t="shared" si="105"/>
        <v>655797.96043002605</v>
      </c>
      <c r="G81" s="8">
        <f t="shared" si="115"/>
        <v>655797.96043002605</v>
      </c>
      <c r="H81" s="8">
        <f t="shared" si="106"/>
        <v>1442755.5129460571</v>
      </c>
      <c r="I81" s="8">
        <f t="shared" ref="I81:I84" si="162">H81</f>
        <v>1442755.5129460571</v>
      </c>
      <c r="J81" s="49">
        <f t="shared" si="107"/>
        <v>4197106.9467521664</v>
      </c>
      <c r="K81" s="7">
        <f t="shared" si="152"/>
        <v>393478.7762580156</v>
      </c>
      <c r="L81" s="8">
        <f t="shared" si="153"/>
        <v>393478.7762580156</v>
      </c>
      <c r="M81" s="8">
        <f t="shared" si="154"/>
        <v>1372467.2993879758</v>
      </c>
      <c r="N81" s="8">
        <f t="shared" si="155"/>
        <v>1372467.2993879758</v>
      </c>
      <c r="O81" s="49">
        <f t="shared" si="156"/>
        <v>3531892.1512919832</v>
      </c>
      <c r="P81" s="55">
        <f t="shared" si="157"/>
        <v>0.18834516088404465</v>
      </c>
      <c r="Q81" s="57">
        <f t="shared" si="158"/>
        <v>0.84150635094610959</v>
      </c>
      <c r="R81" s="54">
        <f t="shared" si="159"/>
        <v>665214.79546018317</v>
      </c>
      <c r="S81" s="8">
        <f t="shared" si="108"/>
        <v>436499.12246222526</v>
      </c>
      <c r="T81" s="8">
        <f t="shared" si="118"/>
        <v>436499.12246222526</v>
      </c>
      <c r="U81" s="8">
        <f t="shared" si="109"/>
        <v>1040882.5227945372</v>
      </c>
      <c r="V81" s="8">
        <f t="shared" si="119"/>
        <v>1040882.5227945372</v>
      </c>
      <c r="W81" s="8">
        <f t="shared" si="110"/>
        <v>621171.82811932056</v>
      </c>
      <c r="X81" s="8">
        <f t="shared" si="120"/>
        <v>621171.82811932056</v>
      </c>
      <c r="Y81" s="12">
        <f t="shared" si="111"/>
        <v>4197106.9467521664</v>
      </c>
      <c r="Z81" s="7">
        <f t="shared" si="112"/>
        <v>268614.84459213866</v>
      </c>
      <c r="AA81" s="8">
        <f t="shared" si="121"/>
        <v>268614.84459213866</v>
      </c>
      <c r="AB81" s="8">
        <f t="shared" si="113"/>
        <v>1000521.7647742172</v>
      </c>
      <c r="AC81" s="8">
        <f t="shared" si="122"/>
        <v>1000521.7647742172</v>
      </c>
      <c r="AD81" s="8">
        <f t="shared" si="114"/>
        <v>616931.88909038121</v>
      </c>
      <c r="AE81" s="8">
        <f t="shared" si="123"/>
        <v>616931.88909038121</v>
      </c>
      <c r="AF81" s="49">
        <f t="shared" si="124"/>
        <v>3772136.9969134741</v>
      </c>
      <c r="AG81" s="55">
        <f t="shared" si="125"/>
        <v>0.11266026397938918</v>
      </c>
      <c r="AH81" s="57">
        <f t="shared" si="126"/>
        <v>0.89874693324945043</v>
      </c>
      <c r="AI81" s="54">
        <f t="shared" si="127"/>
        <v>424969.94983869232</v>
      </c>
      <c r="AJ81" s="8">
        <f t="shared" si="128"/>
        <v>117518.99450906066</v>
      </c>
      <c r="AK81" s="8">
        <f t="shared" si="129"/>
        <v>117518.99450906066</v>
      </c>
      <c r="AL81" s="8">
        <f t="shared" si="130"/>
        <v>318980.12795316463</v>
      </c>
      <c r="AM81" s="8">
        <f t="shared" si="131"/>
        <v>318980.12795316463</v>
      </c>
      <c r="AN81" s="8">
        <f t="shared" si="132"/>
        <v>1040882.5227945372</v>
      </c>
      <c r="AO81" s="8">
        <f t="shared" si="133"/>
        <v>1040882.5227945372</v>
      </c>
      <c r="AP81" s="8">
        <f t="shared" si="134"/>
        <v>621171.82811932056</v>
      </c>
      <c r="AQ81" s="8">
        <f t="shared" si="135"/>
        <v>621171.82811932056</v>
      </c>
      <c r="AR81" s="12">
        <f t="shared" si="136"/>
        <v>4197106.9467521664</v>
      </c>
      <c r="AS81" s="7">
        <f t="shared" si="137"/>
        <v>75547.925041538998</v>
      </c>
      <c r="AT81" s="8">
        <f t="shared" si="138"/>
        <v>75547.925041538998</v>
      </c>
      <c r="AU81" s="8">
        <f t="shared" si="139"/>
        <v>310585.91405966034</v>
      </c>
      <c r="AV81" s="8">
        <f t="shared" si="140"/>
        <v>310585.91405966034</v>
      </c>
      <c r="AW81" s="8">
        <f t="shared" si="141"/>
        <v>1000521.7647742172</v>
      </c>
      <c r="AX81" s="8">
        <f t="shared" si="142"/>
        <v>1000521.7647742172</v>
      </c>
      <c r="AY81" s="8">
        <f t="shared" si="143"/>
        <v>616931.88909038121</v>
      </c>
      <c r="AZ81" s="8">
        <f t="shared" si="144"/>
        <v>616931.88909038121</v>
      </c>
      <c r="BA81" s="49">
        <f t="shared" si="145"/>
        <v>4007174.9859315953</v>
      </c>
      <c r="BB81" s="55">
        <f t="shared" si="146"/>
        <v>4.7397970262687522E-2</v>
      </c>
      <c r="BC81" s="57">
        <f t="shared" si="147"/>
        <v>0.95474693324945048</v>
      </c>
      <c r="BD81" s="54">
        <f t="shared" si="148"/>
        <v>189931.96082057105</v>
      </c>
    </row>
    <row r="82" spans="1:56" ht="20.25" x14ac:dyDescent="0.25">
      <c r="A82" s="4">
        <v>750</v>
      </c>
      <c r="B82" s="40">
        <v>5.5</v>
      </c>
      <c r="C82" s="6">
        <f t="shared" si="160"/>
        <v>136.36363636363637</v>
      </c>
      <c r="D82" s="35">
        <v>1.1325653683524677</v>
      </c>
      <c r="E82" s="6">
        <f t="shared" si="161"/>
        <v>120.40244225549938</v>
      </c>
      <c r="F82" s="7">
        <f t="shared" si="105"/>
        <v>1007427.4540060711</v>
      </c>
      <c r="G82" s="8">
        <f t="shared" si="115"/>
        <v>1007427.4540060711</v>
      </c>
      <c r="H82" s="8">
        <f t="shared" si="106"/>
        <v>2216340.3988133562</v>
      </c>
      <c r="I82" s="8">
        <f t="shared" si="162"/>
        <v>2216340.3988133562</v>
      </c>
      <c r="J82" s="49">
        <f t="shared" si="107"/>
        <v>6447535.7056388548</v>
      </c>
      <c r="K82" s="7">
        <f t="shared" si="152"/>
        <v>604456.47240364261</v>
      </c>
      <c r="L82" s="8">
        <f t="shared" si="153"/>
        <v>604456.47240364261</v>
      </c>
      <c r="M82" s="8">
        <f t="shared" si="154"/>
        <v>2108364.6497198087</v>
      </c>
      <c r="N82" s="8">
        <f t="shared" si="155"/>
        <v>2108364.6497198087</v>
      </c>
      <c r="O82" s="49">
        <f t="shared" si="156"/>
        <v>5425642.2442469019</v>
      </c>
      <c r="P82" s="55">
        <f t="shared" si="157"/>
        <v>0.18834516088404482</v>
      </c>
      <c r="Q82" s="57">
        <f t="shared" si="158"/>
        <v>0.84150635094610948</v>
      </c>
      <c r="R82" s="54">
        <f t="shared" si="159"/>
        <v>1021893.4613919528</v>
      </c>
      <c r="S82" s="8">
        <f t="shared" si="108"/>
        <v>670543.71338644088</v>
      </c>
      <c r="T82" s="8">
        <f t="shared" si="118"/>
        <v>670543.71338644088</v>
      </c>
      <c r="U82" s="8">
        <f t="shared" si="109"/>
        <v>1598988.8549984361</v>
      </c>
      <c r="V82" s="8">
        <f t="shared" si="119"/>
        <v>1598988.8549984361</v>
      </c>
      <c r="W82" s="8">
        <f t="shared" si="110"/>
        <v>954235.28443455044</v>
      </c>
      <c r="X82" s="8">
        <f t="shared" si="120"/>
        <v>954235.28443455044</v>
      </c>
      <c r="Y82" s="12">
        <f t="shared" si="111"/>
        <v>6447535.7056388548</v>
      </c>
      <c r="Z82" s="7">
        <f t="shared" si="112"/>
        <v>412642.28516088671</v>
      </c>
      <c r="AA82" s="8">
        <f t="shared" si="121"/>
        <v>412642.28516088671</v>
      </c>
      <c r="AB82" s="8">
        <f t="shared" si="113"/>
        <v>1536987.2353723182</v>
      </c>
      <c r="AC82" s="8">
        <f t="shared" si="122"/>
        <v>1536987.2353723182</v>
      </c>
      <c r="AD82" s="8">
        <f t="shared" si="114"/>
        <v>947721.95069642109</v>
      </c>
      <c r="AE82" s="8">
        <f t="shared" si="123"/>
        <v>947721.95069642109</v>
      </c>
      <c r="AF82" s="49">
        <f t="shared" si="124"/>
        <v>5794702.9424592517</v>
      </c>
      <c r="AG82" s="55">
        <f t="shared" si="125"/>
        <v>0.11266026397938926</v>
      </c>
      <c r="AH82" s="57">
        <f t="shared" si="126"/>
        <v>0.89874693324945043</v>
      </c>
      <c r="AI82" s="54">
        <f t="shared" si="127"/>
        <v>652832.76317960303</v>
      </c>
      <c r="AJ82" s="8">
        <f t="shared" si="128"/>
        <v>180530.99975788794</v>
      </c>
      <c r="AK82" s="8">
        <f t="shared" si="129"/>
        <v>180530.99975788794</v>
      </c>
      <c r="AL82" s="8">
        <f t="shared" si="130"/>
        <v>490012.71362855297</v>
      </c>
      <c r="AM82" s="8">
        <f t="shared" si="131"/>
        <v>490012.71362855297</v>
      </c>
      <c r="AN82" s="8">
        <f t="shared" si="132"/>
        <v>1598988.8549984361</v>
      </c>
      <c r="AO82" s="8">
        <f t="shared" si="133"/>
        <v>1598988.8549984361</v>
      </c>
      <c r="AP82" s="8">
        <f t="shared" si="134"/>
        <v>954235.28443455044</v>
      </c>
      <c r="AQ82" s="8">
        <f t="shared" si="135"/>
        <v>954235.28443455044</v>
      </c>
      <c r="AR82" s="12">
        <f t="shared" si="136"/>
        <v>6447535.7056388548</v>
      </c>
      <c r="AS82" s="7">
        <f t="shared" si="137"/>
        <v>116055.64270149938</v>
      </c>
      <c r="AT82" s="8">
        <f t="shared" si="138"/>
        <v>116055.64270149938</v>
      </c>
      <c r="AU82" s="8">
        <f t="shared" si="139"/>
        <v>477117.64221727528</v>
      </c>
      <c r="AV82" s="8">
        <f t="shared" si="140"/>
        <v>477117.64221727528</v>
      </c>
      <c r="AW82" s="8">
        <f t="shared" si="141"/>
        <v>1536987.2353723182</v>
      </c>
      <c r="AX82" s="8">
        <f t="shared" si="142"/>
        <v>1536987.2353723182</v>
      </c>
      <c r="AY82" s="8">
        <f t="shared" si="143"/>
        <v>947721.95069642109</v>
      </c>
      <c r="AZ82" s="8">
        <f t="shared" si="144"/>
        <v>947721.95069642109</v>
      </c>
      <c r="BA82" s="49">
        <f t="shared" si="145"/>
        <v>6155764.9419750273</v>
      </c>
      <c r="BB82" s="55">
        <f t="shared" si="146"/>
        <v>4.739797026268764E-2</v>
      </c>
      <c r="BC82" s="57">
        <f t="shared" si="147"/>
        <v>0.95474693324945037</v>
      </c>
      <c r="BD82" s="54">
        <f t="shared" si="148"/>
        <v>291770.76366382744</v>
      </c>
    </row>
    <row r="83" spans="1:56" ht="20.25" x14ac:dyDescent="0.25">
      <c r="A83" s="4">
        <v>850</v>
      </c>
      <c r="B83" s="40">
        <v>5.5</v>
      </c>
      <c r="C83" s="6">
        <f t="shared" si="160"/>
        <v>154.54545454545453</v>
      </c>
      <c r="D83" s="35">
        <v>1.1325653683524677</v>
      </c>
      <c r="E83" s="6">
        <f t="shared" si="161"/>
        <v>136.45610122289926</v>
      </c>
      <c r="F83" s="7">
        <f t="shared" si="105"/>
        <v>1466515.8760094298</v>
      </c>
      <c r="G83" s="8">
        <f t="shared" si="115"/>
        <v>1466515.8760094298</v>
      </c>
      <c r="H83" s="8">
        <f t="shared" si="106"/>
        <v>3226334.9272207459</v>
      </c>
      <c r="I83" s="8">
        <f t="shared" si="162"/>
        <v>3226334.9272207459</v>
      </c>
      <c r="J83" s="49">
        <f t="shared" si="107"/>
        <v>9385701.6064603515</v>
      </c>
      <c r="K83" s="7">
        <f t="shared" si="152"/>
        <v>879909.52560565795</v>
      </c>
      <c r="L83" s="8">
        <f t="shared" si="153"/>
        <v>879909.52560565795</v>
      </c>
      <c r="M83" s="8">
        <f t="shared" si="154"/>
        <v>3069154.2293550866</v>
      </c>
      <c r="N83" s="8">
        <f t="shared" si="155"/>
        <v>3069154.2293550866</v>
      </c>
      <c r="O83" s="49">
        <f t="shared" si="156"/>
        <v>7898127.5099214893</v>
      </c>
      <c r="P83" s="55">
        <f t="shared" si="157"/>
        <v>0.18834516088404468</v>
      </c>
      <c r="Q83" s="57">
        <f t="shared" si="158"/>
        <v>0.84150635094610959</v>
      </c>
      <c r="R83" s="54">
        <f t="shared" si="159"/>
        <v>1487574.0965388622</v>
      </c>
      <c r="S83" s="8">
        <f t="shared" si="108"/>
        <v>976112.96707187651</v>
      </c>
      <c r="T83" s="8">
        <f t="shared" si="118"/>
        <v>976112.96707187651</v>
      </c>
      <c r="U83" s="8">
        <f t="shared" si="109"/>
        <v>2327653.9984021671</v>
      </c>
      <c r="V83" s="8">
        <f t="shared" si="119"/>
        <v>2327653.9984021671</v>
      </c>
      <c r="W83" s="8">
        <f t="shared" si="110"/>
        <v>1389083.837756132</v>
      </c>
      <c r="X83" s="8">
        <f t="shared" si="120"/>
        <v>1389083.837756132</v>
      </c>
      <c r="Y83" s="12">
        <f t="shared" si="111"/>
        <v>9385701.6064603515</v>
      </c>
      <c r="Z83" s="7">
        <f t="shared" si="112"/>
        <v>600684.90281346254</v>
      </c>
      <c r="AA83" s="8">
        <f t="shared" si="121"/>
        <v>600684.90281346254</v>
      </c>
      <c r="AB83" s="8">
        <f t="shared" si="113"/>
        <v>2237398.0110767996</v>
      </c>
      <c r="AC83" s="8">
        <f t="shared" si="122"/>
        <v>2237398.0110767996</v>
      </c>
      <c r="AD83" s="8">
        <f t="shared" si="114"/>
        <v>1379602.3537100789</v>
      </c>
      <c r="AE83" s="8">
        <f t="shared" si="123"/>
        <v>1379602.3537100789</v>
      </c>
      <c r="AF83" s="49">
        <f t="shared" si="124"/>
        <v>8435370.5352006815</v>
      </c>
      <c r="AG83" s="55">
        <f t="shared" si="125"/>
        <v>0.11266026397938915</v>
      </c>
      <c r="AH83" s="57">
        <f t="shared" si="126"/>
        <v>0.89874693324945043</v>
      </c>
      <c r="AI83" s="54">
        <f t="shared" si="127"/>
        <v>950331.07125966996</v>
      </c>
      <c r="AJ83" s="8">
        <f t="shared" si="128"/>
        <v>262799.64498088986</v>
      </c>
      <c r="AK83" s="8">
        <f t="shared" si="129"/>
        <v>262799.64498088986</v>
      </c>
      <c r="AL83" s="8">
        <f t="shared" si="130"/>
        <v>713313.32209098677</v>
      </c>
      <c r="AM83" s="8">
        <f t="shared" si="131"/>
        <v>713313.32209098677</v>
      </c>
      <c r="AN83" s="8">
        <f t="shared" si="132"/>
        <v>2327653.9984021671</v>
      </c>
      <c r="AO83" s="8">
        <f t="shared" si="133"/>
        <v>2327653.9984021671</v>
      </c>
      <c r="AP83" s="8">
        <f t="shared" si="134"/>
        <v>1389083.837756132</v>
      </c>
      <c r="AQ83" s="8">
        <f t="shared" si="135"/>
        <v>1389083.837756132</v>
      </c>
      <c r="AR83" s="12">
        <f t="shared" si="136"/>
        <v>9385701.6064603515</v>
      </c>
      <c r="AS83" s="7">
        <f t="shared" si="137"/>
        <v>168942.62891628631</v>
      </c>
      <c r="AT83" s="8">
        <f t="shared" si="138"/>
        <v>168942.62891628631</v>
      </c>
      <c r="AU83" s="8">
        <f t="shared" si="139"/>
        <v>694541.91887806612</v>
      </c>
      <c r="AV83" s="8">
        <f t="shared" si="140"/>
        <v>694541.91887806612</v>
      </c>
      <c r="AW83" s="8">
        <f t="shared" si="141"/>
        <v>2237398.0110767996</v>
      </c>
      <c r="AX83" s="8">
        <f t="shared" si="142"/>
        <v>2237398.0110767996</v>
      </c>
      <c r="AY83" s="8">
        <f t="shared" si="143"/>
        <v>1379602.3537100789</v>
      </c>
      <c r="AZ83" s="8">
        <f t="shared" si="144"/>
        <v>1379602.3537100789</v>
      </c>
      <c r="BA83" s="49">
        <f t="shared" si="145"/>
        <v>8960969.825162461</v>
      </c>
      <c r="BB83" s="55">
        <f t="shared" si="146"/>
        <v>4.7397970262687515E-2</v>
      </c>
      <c r="BC83" s="57">
        <f t="shared" si="147"/>
        <v>0.95474693324945048</v>
      </c>
      <c r="BD83" s="54">
        <f t="shared" si="148"/>
        <v>424731.78129789047</v>
      </c>
    </row>
    <row r="84" spans="1:56" ht="21" thickBot="1" x14ac:dyDescent="0.3">
      <c r="A84" s="4">
        <v>1000</v>
      </c>
      <c r="B84" s="40">
        <v>5.5</v>
      </c>
      <c r="C84" s="6">
        <f t="shared" si="160"/>
        <v>181.81818181818181</v>
      </c>
      <c r="D84" s="35">
        <v>1.1325653683524677</v>
      </c>
      <c r="E84" s="6">
        <f t="shared" si="161"/>
        <v>160.53658967399915</v>
      </c>
      <c r="F84" s="7">
        <f t="shared" si="105"/>
        <v>2387976.1872736495</v>
      </c>
      <c r="G84" s="8">
        <f t="shared" si="115"/>
        <v>2387976.1872736495</v>
      </c>
      <c r="H84" s="8">
        <f t="shared" si="106"/>
        <v>5253547.6120020291</v>
      </c>
      <c r="I84" s="8">
        <f t="shared" si="162"/>
        <v>5253547.6120020291</v>
      </c>
      <c r="J84" s="49">
        <f t="shared" si="107"/>
        <v>15283047.598551357</v>
      </c>
      <c r="K84" s="7">
        <f t="shared" si="152"/>
        <v>1432785.7123641898</v>
      </c>
      <c r="L84" s="8">
        <f t="shared" si="153"/>
        <v>1432785.7123641898</v>
      </c>
      <c r="M84" s="8">
        <f t="shared" si="154"/>
        <v>4997605.0956321377</v>
      </c>
      <c r="N84" s="8">
        <f t="shared" si="155"/>
        <v>4997605.0956321377</v>
      </c>
      <c r="O84" s="49">
        <f t="shared" si="156"/>
        <v>12860781.615992654</v>
      </c>
      <c r="P84" s="55">
        <f t="shared" si="157"/>
        <v>0.18834516088404488</v>
      </c>
      <c r="Q84" s="57">
        <f t="shared" si="158"/>
        <v>0.84150635094610948</v>
      </c>
      <c r="R84" s="54">
        <f t="shared" si="159"/>
        <v>2422265.9825587031</v>
      </c>
      <c r="S84" s="8">
        <f t="shared" si="108"/>
        <v>1589436.9502493411</v>
      </c>
      <c r="T84" s="8">
        <f t="shared" si="118"/>
        <v>1589436.9502493411</v>
      </c>
      <c r="U84" s="8">
        <f t="shared" si="109"/>
        <v>3790195.8044407368</v>
      </c>
      <c r="V84" s="8">
        <f t="shared" si="119"/>
        <v>3790195.8044407368</v>
      </c>
      <c r="W84" s="8">
        <f t="shared" si="110"/>
        <v>2261891.044585601</v>
      </c>
      <c r="X84" s="8">
        <f t="shared" si="120"/>
        <v>2261891.044585601</v>
      </c>
      <c r="Y84" s="12">
        <f t="shared" si="111"/>
        <v>15283047.598551357</v>
      </c>
      <c r="Z84" s="7">
        <f t="shared" si="112"/>
        <v>978115.04630728683</v>
      </c>
      <c r="AA84" s="8">
        <f t="shared" si="121"/>
        <v>978115.04630728683</v>
      </c>
      <c r="AB84" s="8">
        <f t="shared" si="113"/>
        <v>3643229.0023640133</v>
      </c>
      <c r="AC84" s="8">
        <f t="shared" si="122"/>
        <v>3643229.0023640133</v>
      </c>
      <c r="AD84" s="8">
        <f t="shared" si="114"/>
        <v>2246452.0312804054</v>
      </c>
      <c r="AE84" s="8">
        <f t="shared" si="123"/>
        <v>2246452.0312804054</v>
      </c>
      <c r="AF84" s="49">
        <f t="shared" si="124"/>
        <v>13735592.159903411</v>
      </c>
      <c r="AG84" s="55">
        <f t="shared" si="125"/>
        <v>0.11266026397938916</v>
      </c>
      <c r="AH84" s="57">
        <f t="shared" si="126"/>
        <v>0.89874693324945043</v>
      </c>
      <c r="AI84" s="54">
        <f t="shared" si="127"/>
        <v>1547455.4386479463</v>
      </c>
      <c r="AJ84" s="8">
        <f t="shared" si="128"/>
        <v>427925.33275943802</v>
      </c>
      <c r="AK84" s="8">
        <f t="shared" si="129"/>
        <v>427925.33275943802</v>
      </c>
      <c r="AL84" s="8">
        <f t="shared" si="130"/>
        <v>1161511.6174899032</v>
      </c>
      <c r="AM84" s="8">
        <f t="shared" si="131"/>
        <v>1161511.6174899032</v>
      </c>
      <c r="AN84" s="8">
        <f t="shared" si="132"/>
        <v>3790195.8044407368</v>
      </c>
      <c r="AO84" s="8">
        <f t="shared" si="133"/>
        <v>3790195.8044407368</v>
      </c>
      <c r="AP84" s="8">
        <f t="shared" si="134"/>
        <v>2261891.044585601</v>
      </c>
      <c r="AQ84" s="8">
        <f t="shared" si="135"/>
        <v>2261891.044585601</v>
      </c>
      <c r="AR84" s="12">
        <f t="shared" si="136"/>
        <v>15283047.598551357</v>
      </c>
      <c r="AS84" s="7">
        <f t="shared" si="137"/>
        <v>275094.85677392443</v>
      </c>
      <c r="AT84" s="8">
        <f t="shared" si="138"/>
        <v>275094.85677392443</v>
      </c>
      <c r="AU84" s="8">
        <f t="shared" si="139"/>
        <v>1130945.5222928005</v>
      </c>
      <c r="AV84" s="8">
        <f t="shared" si="140"/>
        <v>1130945.5222928005</v>
      </c>
      <c r="AW84" s="8">
        <f t="shared" si="141"/>
        <v>3643229.0023640133</v>
      </c>
      <c r="AX84" s="8">
        <f t="shared" si="142"/>
        <v>3643229.0023640133</v>
      </c>
      <c r="AY84" s="8">
        <f t="shared" si="143"/>
        <v>2246452.0312804054</v>
      </c>
      <c r="AZ84" s="8">
        <f t="shared" si="144"/>
        <v>2246452.0312804054</v>
      </c>
      <c r="BA84" s="49">
        <f t="shared" si="145"/>
        <v>14591442.825422287</v>
      </c>
      <c r="BB84" s="55">
        <f t="shared" si="146"/>
        <v>4.739797026268748E-2</v>
      </c>
      <c r="BC84" s="57">
        <f t="shared" si="147"/>
        <v>0.95474693324945048</v>
      </c>
      <c r="BD84" s="54">
        <f t="shared" si="148"/>
        <v>691604.77312907018</v>
      </c>
    </row>
    <row r="85" spans="1:56" ht="20.25" x14ac:dyDescent="0.25">
      <c r="A85" s="14">
        <v>150</v>
      </c>
      <c r="B85" s="42">
        <v>5.5</v>
      </c>
      <c r="C85" s="15">
        <f>A85/B85</f>
        <v>27.272727272727273</v>
      </c>
      <c r="D85" s="36">
        <v>1.06211531461082</v>
      </c>
      <c r="E85" s="15">
        <f>C85/D85</f>
        <v>25.677746001356301</v>
      </c>
      <c r="F85" s="16">
        <f t="shared" si="105"/>
        <v>8594.0005183173616</v>
      </c>
      <c r="G85" s="17">
        <f t="shared" si="115"/>
        <v>8594.0005183173616</v>
      </c>
      <c r="H85" s="17">
        <f t="shared" si="106"/>
        <v>18906.801140298194</v>
      </c>
      <c r="I85" s="17">
        <f>H85</f>
        <v>18906.801140298194</v>
      </c>
      <c r="J85" s="50">
        <f t="shared" si="107"/>
        <v>55001.603317231114</v>
      </c>
      <c r="K85" s="16">
        <f>(PI()/3)*(A85/2)*(C85/2)*(E85/2)*3/8</f>
        <v>5156.400310990417</v>
      </c>
      <c r="L85" s="17">
        <f>K85</f>
        <v>5156.400310990417</v>
      </c>
      <c r="M85" s="17">
        <f>(PI()/3)*(A85/2)*(C85/2)*(E85/2)*(7+2*SQRT(3))/8</f>
        <v>17985.698940843879</v>
      </c>
      <c r="N85" s="17">
        <f>M85</f>
        <v>17985.698940843879</v>
      </c>
      <c r="O85" s="50">
        <f>SUM(K85:N85)</f>
        <v>46284.198503668595</v>
      </c>
      <c r="P85" s="55">
        <f>(J85-O85)/O85</f>
        <v>0.18834516088404465</v>
      </c>
      <c r="Q85" s="57">
        <f>O85/J85</f>
        <v>0.84150635094610959</v>
      </c>
      <c r="R85" s="54">
        <f>J85-O85</f>
        <v>8717.4048135625198</v>
      </c>
      <c r="S85" s="17">
        <f t="shared" si="108"/>
        <v>5720.166744992036</v>
      </c>
      <c r="T85" s="17">
        <f t="shared" si="118"/>
        <v>5720.166744992036</v>
      </c>
      <c r="U85" s="17">
        <f t="shared" si="109"/>
        <v>13640.397622673316</v>
      </c>
      <c r="V85" s="17">
        <f t="shared" si="119"/>
        <v>13640.397622673316</v>
      </c>
      <c r="W85" s="17">
        <f t="shared" si="110"/>
        <v>8140.2372909502046</v>
      </c>
      <c r="X85" s="17">
        <f t="shared" si="120"/>
        <v>8140.2372909502046</v>
      </c>
      <c r="Y85" s="18">
        <f t="shared" si="111"/>
        <v>55001.603317231114</v>
      </c>
      <c r="Z85" s="16">
        <f t="shared" si="112"/>
        <v>3520.1026123027914</v>
      </c>
      <c r="AA85" s="17">
        <f t="shared" si="121"/>
        <v>3520.1026123027914</v>
      </c>
      <c r="AB85" s="17">
        <f t="shared" si="113"/>
        <v>13111.484151946956</v>
      </c>
      <c r="AC85" s="17">
        <f t="shared" si="122"/>
        <v>13111.484151946956</v>
      </c>
      <c r="AD85" s="17">
        <f t="shared" si="114"/>
        <v>8084.6743883323852</v>
      </c>
      <c r="AE85" s="17">
        <f t="shared" si="123"/>
        <v>8084.6743883323852</v>
      </c>
      <c r="AF85" s="50">
        <f t="shared" si="124"/>
        <v>49432.522305164268</v>
      </c>
      <c r="AG85" s="55">
        <f t="shared" si="125"/>
        <v>0.11266026397938911</v>
      </c>
      <c r="AH85" s="57">
        <f t="shared" si="126"/>
        <v>0.89874693324945054</v>
      </c>
      <c r="AI85" s="54">
        <f t="shared" si="127"/>
        <v>5569.0810120668466</v>
      </c>
      <c r="AJ85" s="17">
        <f t="shared" si="128"/>
        <v>1540.0448928824712</v>
      </c>
      <c r="AK85" s="17">
        <f t="shared" si="129"/>
        <v>1540.0448928824712</v>
      </c>
      <c r="AL85" s="17">
        <f t="shared" si="130"/>
        <v>4180.1218521095643</v>
      </c>
      <c r="AM85" s="17">
        <f t="shared" si="131"/>
        <v>4180.1218521095643</v>
      </c>
      <c r="AN85" s="17">
        <f t="shared" si="132"/>
        <v>13640.397622673316</v>
      </c>
      <c r="AO85" s="17">
        <f t="shared" si="133"/>
        <v>13640.397622673316</v>
      </c>
      <c r="AP85" s="17">
        <f t="shared" si="134"/>
        <v>8140.2372909502046</v>
      </c>
      <c r="AQ85" s="17">
        <f t="shared" si="135"/>
        <v>8140.2372909502046</v>
      </c>
      <c r="AR85" s="18">
        <f t="shared" si="136"/>
        <v>55001.603317231114</v>
      </c>
      <c r="AS85" s="16">
        <f t="shared" si="137"/>
        <v>990.02885971016008</v>
      </c>
      <c r="AT85" s="17">
        <f t="shared" si="138"/>
        <v>990.02885971016008</v>
      </c>
      <c r="AU85" s="17">
        <f t="shared" si="139"/>
        <v>4070.1186454751028</v>
      </c>
      <c r="AV85" s="17">
        <f t="shared" si="140"/>
        <v>4070.1186454751028</v>
      </c>
      <c r="AW85" s="17">
        <f t="shared" si="141"/>
        <v>13111.484151946956</v>
      </c>
      <c r="AX85" s="17">
        <f t="shared" si="142"/>
        <v>13111.484151946956</v>
      </c>
      <c r="AY85" s="17">
        <f t="shared" si="143"/>
        <v>8084.6743883323852</v>
      </c>
      <c r="AZ85" s="17">
        <f t="shared" si="144"/>
        <v>8084.6743883323852</v>
      </c>
      <c r="BA85" s="50">
        <f t="shared" si="145"/>
        <v>52512.612090929208</v>
      </c>
      <c r="BB85" s="55">
        <f t="shared" si="146"/>
        <v>4.7397970262687501E-2</v>
      </c>
      <c r="BC85" s="57">
        <f t="shared" si="147"/>
        <v>0.95474693324945048</v>
      </c>
      <c r="BD85" s="54">
        <f t="shared" si="148"/>
        <v>2488.9912263019069</v>
      </c>
    </row>
    <row r="86" spans="1:56" ht="20.25" x14ac:dyDescent="0.25">
      <c r="A86" s="19">
        <v>250</v>
      </c>
      <c r="B86" s="40">
        <v>5.5</v>
      </c>
      <c r="C86" s="20">
        <f>A86/B86</f>
        <v>45.454545454545453</v>
      </c>
      <c r="D86" s="35">
        <v>1.0621153146108249</v>
      </c>
      <c r="E86" s="20">
        <f>C86/D86</f>
        <v>42.796243335593637</v>
      </c>
      <c r="F86" s="7">
        <f t="shared" si="105"/>
        <v>39787.039436654275</v>
      </c>
      <c r="G86" s="8">
        <f t="shared" si="115"/>
        <v>39787.039436654275</v>
      </c>
      <c r="H86" s="8">
        <f t="shared" si="106"/>
        <v>87531.486760639396</v>
      </c>
      <c r="I86" s="8">
        <f>H86</f>
        <v>87531.486760639396</v>
      </c>
      <c r="J86" s="49">
        <f t="shared" si="107"/>
        <v>254637.05239458734</v>
      </c>
      <c r="K86" s="7">
        <f t="shared" ref="K86:K98" si="163">(PI()/3)*(A86/2)*(C86/2)*(E86/2)*3/8</f>
        <v>23872.223661992564</v>
      </c>
      <c r="L86" s="8">
        <f t="shared" ref="L86:L98" si="164">K86</f>
        <v>23872.223661992564</v>
      </c>
      <c r="M86" s="8">
        <f t="shared" ref="M86:M98" si="165">(PI()/3)*(A86/2)*(C86/2)*(E86/2)*(7+2*SQRT(3))/8</f>
        <v>83267.124726128692</v>
      </c>
      <c r="N86" s="8">
        <f t="shared" ref="N86:N98" si="166">M86</f>
        <v>83267.124726128692</v>
      </c>
      <c r="O86" s="49">
        <f t="shared" ref="O86:O98" si="167">SUM(K86:N86)</f>
        <v>214278.69677624252</v>
      </c>
      <c r="P86" s="55">
        <f t="shared" ref="P86:P98" si="168">(J86-O86)/O86</f>
        <v>0.18834516088404468</v>
      </c>
      <c r="Q86" s="57">
        <f t="shared" ref="Q86:Q98" si="169">O86/J86</f>
        <v>0.84150635094610959</v>
      </c>
      <c r="R86" s="54">
        <f t="shared" ref="R86:R98" si="170">J86-O86</f>
        <v>40358.355618344824</v>
      </c>
      <c r="S86" s="8">
        <f t="shared" si="108"/>
        <v>26482.253449037082</v>
      </c>
      <c r="T86" s="8">
        <f t="shared" si="118"/>
        <v>26482.253449037082</v>
      </c>
      <c r="U86" s="8">
        <f t="shared" si="109"/>
        <v>63149.98899385766</v>
      </c>
      <c r="V86" s="8">
        <f t="shared" si="119"/>
        <v>63149.98899385766</v>
      </c>
      <c r="W86" s="8">
        <f t="shared" si="110"/>
        <v>37686.283754398923</v>
      </c>
      <c r="X86" s="8">
        <f t="shared" si="120"/>
        <v>37686.283754398923</v>
      </c>
      <c r="Y86" s="12">
        <f t="shared" si="111"/>
        <v>254637.05239458734</v>
      </c>
      <c r="Z86" s="7">
        <f t="shared" si="112"/>
        <v>16296.771353253589</v>
      </c>
      <c r="AA86" s="8">
        <f t="shared" si="121"/>
        <v>16296.771353253589</v>
      </c>
      <c r="AB86" s="8">
        <f t="shared" si="113"/>
        <v>60701.315518272677</v>
      </c>
      <c r="AC86" s="8">
        <f t="shared" si="122"/>
        <v>60701.315518272677</v>
      </c>
      <c r="AD86" s="8">
        <f t="shared" si="114"/>
        <v>37429.048094131249</v>
      </c>
      <c r="AE86" s="8">
        <f t="shared" si="123"/>
        <v>37429.048094131249</v>
      </c>
      <c r="AF86" s="49">
        <f t="shared" si="124"/>
        <v>228854.26993131504</v>
      </c>
      <c r="AG86" s="55">
        <f t="shared" si="125"/>
        <v>0.11266026397938904</v>
      </c>
      <c r="AH86" s="57">
        <f t="shared" si="126"/>
        <v>0.89874693324945054</v>
      </c>
      <c r="AI86" s="54">
        <f t="shared" si="127"/>
        <v>25782.782463272306</v>
      </c>
      <c r="AJ86" s="8">
        <f t="shared" si="128"/>
        <v>7129.8374670484454</v>
      </c>
      <c r="AK86" s="8">
        <f t="shared" si="129"/>
        <v>7129.8374670484454</v>
      </c>
      <c r="AL86" s="8">
        <f t="shared" si="130"/>
        <v>19352.415981988637</v>
      </c>
      <c r="AM86" s="8">
        <f t="shared" si="131"/>
        <v>19352.415981988637</v>
      </c>
      <c r="AN86" s="8">
        <f t="shared" si="132"/>
        <v>63149.98899385766</v>
      </c>
      <c r="AO86" s="8">
        <f t="shared" si="133"/>
        <v>63149.98899385766</v>
      </c>
      <c r="AP86" s="8">
        <f t="shared" si="134"/>
        <v>37686.283754398923</v>
      </c>
      <c r="AQ86" s="8">
        <f t="shared" si="135"/>
        <v>37686.283754398923</v>
      </c>
      <c r="AR86" s="12">
        <f t="shared" si="136"/>
        <v>254637.05239458734</v>
      </c>
      <c r="AS86" s="7">
        <f t="shared" si="137"/>
        <v>4583.4669431025723</v>
      </c>
      <c r="AT86" s="8">
        <f t="shared" si="138"/>
        <v>4583.4669431025723</v>
      </c>
      <c r="AU86" s="8">
        <f t="shared" si="139"/>
        <v>18843.141877199465</v>
      </c>
      <c r="AV86" s="8">
        <f t="shared" si="140"/>
        <v>18843.141877199465</v>
      </c>
      <c r="AW86" s="8">
        <f t="shared" si="141"/>
        <v>60701.315518272677</v>
      </c>
      <c r="AX86" s="8">
        <f t="shared" si="142"/>
        <v>60701.315518272677</v>
      </c>
      <c r="AY86" s="8">
        <f t="shared" si="143"/>
        <v>37429.048094131249</v>
      </c>
      <c r="AZ86" s="8">
        <f t="shared" si="144"/>
        <v>37429.048094131249</v>
      </c>
      <c r="BA86" s="49">
        <f t="shared" si="145"/>
        <v>243113.94486541196</v>
      </c>
      <c r="BB86" s="55">
        <f t="shared" si="146"/>
        <v>4.7397970262687238E-2</v>
      </c>
      <c r="BC86" s="57">
        <f t="shared" si="147"/>
        <v>0.9547469332494507</v>
      </c>
      <c r="BD86" s="54">
        <f t="shared" si="148"/>
        <v>11523.10752917538</v>
      </c>
    </row>
    <row r="87" spans="1:56" ht="20.25" x14ac:dyDescent="0.25">
      <c r="A87" s="19">
        <v>350</v>
      </c>
      <c r="B87" s="40">
        <v>5.5</v>
      </c>
      <c r="C87" s="20">
        <f>A87/B87</f>
        <v>63.636363636363633</v>
      </c>
      <c r="D87" s="35">
        <v>1.0621153146108249</v>
      </c>
      <c r="E87" s="20">
        <f>C87/D87</f>
        <v>59.91474066983109</v>
      </c>
      <c r="F87" s="7">
        <f t="shared" si="105"/>
        <v>109175.63621417931</v>
      </c>
      <c r="G87" s="8">
        <f t="shared" si="115"/>
        <v>109175.63621417931</v>
      </c>
      <c r="H87" s="8">
        <f t="shared" si="106"/>
        <v>240186.39967119446</v>
      </c>
      <c r="I87" s="8">
        <f>H87</f>
        <v>240186.39967119446</v>
      </c>
      <c r="J87" s="49">
        <f t="shared" si="107"/>
        <v>698724.07177074754</v>
      </c>
      <c r="K87" s="7">
        <f t="shared" si="163"/>
        <v>65505.381728507578</v>
      </c>
      <c r="L87" s="8">
        <f t="shared" si="164"/>
        <v>65505.381728507578</v>
      </c>
      <c r="M87" s="8">
        <f t="shared" si="165"/>
        <v>228484.99024849708</v>
      </c>
      <c r="N87" s="8">
        <f t="shared" si="166"/>
        <v>228484.99024849708</v>
      </c>
      <c r="O87" s="49">
        <f t="shared" si="167"/>
        <v>587980.74395400938</v>
      </c>
      <c r="P87" s="55">
        <f t="shared" si="168"/>
        <v>0.18834516088404465</v>
      </c>
      <c r="Q87" s="57">
        <f t="shared" si="169"/>
        <v>0.84150635094610959</v>
      </c>
      <c r="R87" s="54">
        <f t="shared" si="170"/>
        <v>110743.32781673816</v>
      </c>
      <c r="S87" s="8">
        <f t="shared" si="108"/>
        <v>72667.30346415774</v>
      </c>
      <c r="T87" s="8">
        <f t="shared" si="118"/>
        <v>72667.30346415774</v>
      </c>
      <c r="U87" s="8">
        <f t="shared" si="109"/>
        <v>173283.56979914539</v>
      </c>
      <c r="V87" s="8">
        <f t="shared" si="119"/>
        <v>173283.56979914539</v>
      </c>
      <c r="W87" s="8">
        <f t="shared" si="110"/>
        <v>103411.16262207062</v>
      </c>
      <c r="X87" s="8">
        <f t="shared" si="120"/>
        <v>103411.16262207062</v>
      </c>
      <c r="Y87" s="12">
        <f t="shared" si="111"/>
        <v>698724.07177074754</v>
      </c>
      <c r="Z87" s="7">
        <f t="shared" si="112"/>
        <v>44718.340593327841</v>
      </c>
      <c r="AA87" s="8">
        <f t="shared" si="121"/>
        <v>44718.340593327841</v>
      </c>
      <c r="AB87" s="8">
        <f t="shared" si="113"/>
        <v>166564.4097821402</v>
      </c>
      <c r="AC87" s="8">
        <f t="shared" si="122"/>
        <v>166564.4097821402</v>
      </c>
      <c r="AD87" s="8">
        <f t="shared" si="114"/>
        <v>102705.30797029611</v>
      </c>
      <c r="AE87" s="8">
        <f t="shared" si="123"/>
        <v>102705.30797029611</v>
      </c>
      <c r="AF87" s="49">
        <f t="shared" si="124"/>
        <v>627976.11669152835</v>
      </c>
      <c r="AG87" s="55">
        <f t="shared" si="125"/>
        <v>0.11266026397938902</v>
      </c>
      <c r="AH87" s="57">
        <f t="shared" si="126"/>
        <v>0.89874693324945054</v>
      </c>
      <c r="AI87" s="54">
        <f t="shared" si="127"/>
        <v>70747.955079219188</v>
      </c>
      <c r="AJ87" s="8">
        <f t="shared" si="128"/>
        <v>19564.274009580931</v>
      </c>
      <c r="AK87" s="8">
        <f t="shared" si="129"/>
        <v>19564.274009580931</v>
      </c>
      <c r="AL87" s="8">
        <f t="shared" si="130"/>
        <v>53103.029454576812</v>
      </c>
      <c r="AM87" s="8">
        <f t="shared" si="131"/>
        <v>53103.029454576812</v>
      </c>
      <c r="AN87" s="8">
        <f t="shared" si="132"/>
        <v>173283.56979914539</v>
      </c>
      <c r="AO87" s="8">
        <f t="shared" si="133"/>
        <v>173283.56979914539</v>
      </c>
      <c r="AP87" s="8">
        <f t="shared" si="134"/>
        <v>103411.16262207062</v>
      </c>
      <c r="AQ87" s="8">
        <f t="shared" si="135"/>
        <v>103411.16262207062</v>
      </c>
      <c r="AR87" s="12">
        <f t="shared" si="136"/>
        <v>698724.07177074754</v>
      </c>
      <c r="AS87" s="7">
        <f t="shared" si="137"/>
        <v>12577.033291873455</v>
      </c>
      <c r="AT87" s="8">
        <f t="shared" si="138"/>
        <v>12577.033291873455</v>
      </c>
      <c r="AU87" s="8">
        <f t="shared" si="139"/>
        <v>51705.581311035319</v>
      </c>
      <c r="AV87" s="8">
        <f t="shared" si="140"/>
        <v>51705.581311035319</v>
      </c>
      <c r="AW87" s="8">
        <f t="shared" si="141"/>
        <v>166564.4097821402</v>
      </c>
      <c r="AX87" s="8">
        <f t="shared" si="142"/>
        <v>166564.4097821402</v>
      </c>
      <c r="AY87" s="8">
        <f t="shared" si="143"/>
        <v>102705.30797029611</v>
      </c>
      <c r="AZ87" s="8">
        <f t="shared" si="144"/>
        <v>102705.30797029611</v>
      </c>
      <c r="BA87" s="49">
        <f t="shared" si="145"/>
        <v>667104.66471069015</v>
      </c>
      <c r="BB87" s="55">
        <f t="shared" si="146"/>
        <v>4.7397970262687474E-2</v>
      </c>
      <c r="BC87" s="57">
        <f t="shared" si="147"/>
        <v>0.95474693324945048</v>
      </c>
      <c r="BD87" s="54">
        <f t="shared" si="148"/>
        <v>31619.40706005739</v>
      </c>
    </row>
    <row r="88" spans="1:56" ht="20.25" x14ac:dyDescent="0.25">
      <c r="A88" s="19">
        <v>450</v>
      </c>
      <c r="B88" s="40">
        <v>5.5</v>
      </c>
      <c r="C88" s="20">
        <f>A88/B88</f>
        <v>81.818181818181813</v>
      </c>
      <c r="D88" s="35">
        <v>1.0621153146108249</v>
      </c>
      <c r="E88" s="20">
        <f>C88/D88</f>
        <v>77.033238004068551</v>
      </c>
      <c r="F88" s="7">
        <f t="shared" si="105"/>
        <v>232038.01399456771</v>
      </c>
      <c r="G88" s="8">
        <f t="shared" si="115"/>
        <v>232038.01399456771</v>
      </c>
      <c r="H88" s="8">
        <f t="shared" si="106"/>
        <v>510483.63078804896</v>
      </c>
      <c r="I88" s="8">
        <f>H88</f>
        <v>510483.63078804896</v>
      </c>
      <c r="J88" s="49">
        <f t="shared" si="107"/>
        <v>1485043.2895652333</v>
      </c>
      <c r="K88" s="7">
        <f t="shared" si="163"/>
        <v>139222.80839674061</v>
      </c>
      <c r="L88" s="8">
        <f t="shared" si="164"/>
        <v>139222.80839674061</v>
      </c>
      <c r="M88" s="8">
        <f t="shared" si="165"/>
        <v>485613.8714027825</v>
      </c>
      <c r="N88" s="8">
        <f t="shared" si="166"/>
        <v>485613.8714027825</v>
      </c>
      <c r="O88" s="49">
        <f t="shared" si="167"/>
        <v>1249673.3595990464</v>
      </c>
      <c r="P88" s="55">
        <f t="shared" si="168"/>
        <v>0.18834516088404457</v>
      </c>
      <c r="Q88" s="57">
        <f t="shared" si="169"/>
        <v>0.8415063509461097</v>
      </c>
      <c r="R88" s="54">
        <f t="shared" si="170"/>
        <v>235369.92996618687</v>
      </c>
      <c r="S88" s="8">
        <f t="shared" si="108"/>
        <v>154444.50211478426</v>
      </c>
      <c r="T88" s="8">
        <f t="shared" si="118"/>
        <v>154444.50211478426</v>
      </c>
      <c r="U88" s="8">
        <f t="shared" si="109"/>
        <v>368290.73581217782</v>
      </c>
      <c r="V88" s="8">
        <f t="shared" si="119"/>
        <v>368290.73581217782</v>
      </c>
      <c r="W88" s="8">
        <f t="shared" si="110"/>
        <v>219786.40685565452</v>
      </c>
      <c r="X88" s="8">
        <f t="shared" si="120"/>
        <v>219786.40685565452</v>
      </c>
      <c r="Y88" s="12">
        <f t="shared" si="111"/>
        <v>1485043.2895652333</v>
      </c>
      <c r="Z88" s="7">
        <f t="shared" si="112"/>
        <v>95042.770532174924</v>
      </c>
      <c r="AA88" s="8">
        <f t="shared" si="121"/>
        <v>95042.770532174924</v>
      </c>
      <c r="AB88" s="8">
        <f t="shared" si="113"/>
        <v>354010.07210256619</v>
      </c>
      <c r="AC88" s="8">
        <f t="shared" si="122"/>
        <v>354010.07210256619</v>
      </c>
      <c r="AD88" s="8">
        <f t="shared" si="114"/>
        <v>218286.20848497341</v>
      </c>
      <c r="AE88" s="8">
        <f t="shared" si="123"/>
        <v>218286.20848497341</v>
      </c>
      <c r="AF88" s="49">
        <f t="shared" si="124"/>
        <v>1334678.102239429</v>
      </c>
      <c r="AG88" s="55">
        <f t="shared" si="125"/>
        <v>0.11266026397938919</v>
      </c>
      <c r="AH88" s="57">
        <f t="shared" si="126"/>
        <v>0.89874693324945043</v>
      </c>
      <c r="AI88" s="54">
        <f t="shared" si="127"/>
        <v>150365.18732580426</v>
      </c>
      <c r="AJ88" s="8">
        <f t="shared" si="128"/>
        <v>41581.212107826534</v>
      </c>
      <c r="AK88" s="8">
        <f t="shared" si="129"/>
        <v>41581.212107826534</v>
      </c>
      <c r="AL88" s="8">
        <f t="shared" si="130"/>
        <v>112863.29000695773</v>
      </c>
      <c r="AM88" s="8">
        <f t="shared" si="131"/>
        <v>112863.29000695773</v>
      </c>
      <c r="AN88" s="8">
        <f t="shared" si="132"/>
        <v>368290.73581217782</v>
      </c>
      <c r="AO88" s="8">
        <f t="shared" si="133"/>
        <v>368290.73581217782</v>
      </c>
      <c r="AP88" s="8">
        <f t="shared" si="134"/>
        <v>219786.40685565452</v>
      </c>
      <c r="AQ88" s="8">
        <f t="shared" si="135"/>
        <v>219786.40685565452</v>
      </c>
      <c r="AR88" s="12">
        <f t="shared" si="136"/>
        <v>1485043.2895652333</v>
      </c>
      <c r="AS88" s="7">
        <f t="shared" si="137"/>
        <v>26730.779212174199</v>
      </c>
      <c r="AT88" s="8">
        <f t="shared" si="138"/>
        <v>26730.779212174199</v>
      </c>
      <c r="AU88" s="8">
        <f t="shared" si="139"/>
        <v>109893.20342782726</v>
      </c>
      <c r="AV88" s="8">
        <f t="shared" si="140"/>
        <v>109893.20342782726</v>
      </c>
      <c r="AW88" s="8">
        <f t="shared" si="141"/>
        <v>354010.07210256619</v>
      </c>
      <c r="AX88" s="8">
        <f t="shared" si="142"/>
        <v>354010.07210256619</v>
      </c>
      <c r="AY88" s="8">
        <f t="shared" si="143"/>
        <v>218286.20848497341</v>
      </c>
      <c r="AZ88" s="8">
        <f t="shared" si="144"/>
        <v>218286.20848497341</v>
      </c>
      <c r="BA88" s="49">
        <f t="shared" si="145"/>
        <v>1417840.526455082</v>
      </c>
      <c r="BB88" s="55">
        <f t="shared" si="146"/>
        <v>4.7397970262687585E-2</v>
      </c>
      <c r="BC88" s="57">
        <f t="shared" si="147"/>
        <v>0.95474693324945037</v>
      </c>
      <c r="BD88" s="54">
        <f t="shared" si="148"/>
        <v>67202.763110151282</v>
      </c>
    </row>
    <row r="89" spans="1:56" ht="20.25" x14ac:dyDescent="0.25">
      <c r="A89" s="19">
        <v>550</v>
      </c>
      <c r="B89" s="40">
        <v>5.5</v>
      </c>
      <c r="C89" s="20">
        <f>A89/B89</f>
        <v>100</v>
      </c>
      <c r="D89" s="35">
        <v>1.0621153146108249</v>
      </c>
      <c r="E89" s="20">
        <f>C89/D89</f>
        <v>94.151735338306011</v>
      </c>
      <c r="F89" s="7">
        <f t="shared" si="105"/>
        <v>423652.3959214947</v>
      </c>
      <c r="G89" s="8">
        <f t="shared" si="115"/>
        <v>423652.3959214947</v>
      </c>
      <c r="H89" s="8">
        <f t="shared" si="106"/>
        <v>932035.27102728828</v>
      </c>
      <c r="I89" s="8">
        <f>H89</f>
        <v>932035.27102728828</v>
      </c>
      <c r="J89" s="49">
        <f t="shared" si="107"/>
        <v>2711375.333897566</v>
      </c>
      <c r="K89" s="7">
        <f t="shared" si="163"/>
        <v>254191.43755289679</v>
      </c>
      <c r="L89" s="8">
        <f t="shared" si="164"/>
        <v>254191.43755289679</v>
      </c>
      <c r="M89" s="8">
        <f t="shared" si="165"/>
        <v>886628.34408381826</v>
      </c>
      <c r="N89" s="8">
        <f t="shared" si="166"/>
        <v>886628.34408381826</v>
      </c>
      <c r="O89" s="49">
        <f t="shared" si="167"/>
        <v>2281639.5632734299</v>
      </c>
      <c r="P89" s="55">
        <f t="shared" si="168"/>
        <v>0.1883451608840449</v>
      </c>
      <c r="Q89" s="57">
        <f t="shared" si="169"/>
        <v>0.84150635094610948</v>
      </c>
      <c r="R89" s="54">
        <f t="shared" si="170"/>
        <v>429735.77062413609</v>
      </c>
      <c r="S89" s="8">
        <f t="shared" si="108"/>
        <v>281983.03472534684</v>
      </c>
      <c r="T89" s="8">
        <f t="shared" si="118"/>
        <v>281983.03472534684</v>
      </c>
      <c r="U89" s="8">
        <f t="shared" si="109"/>
        <v>672421.0828065963</v>
      </c>
      <c r="V89" s="8">
        <f t="shared" si="119"/>
        <v>672421.0828065963</v>
      </c>
      <c r="W89" s="8">
        <f t="shared" si="110"/>
        <v>401283.54941683973</v>
      </c>
      <c r="X89" s="8">
        <f t="shared" si="120"/>
        <v>401283.54941683973</v>
      </c>
      <c r="Y89" s="12">
        <f t="shared" si="111"/>
        <v>2711375.333897566</v>
      </c>
      <c r="Z89" s="7">
        <f t="shared" si="112"/>
        <v>173528.02136944424</v>
      </c>
      <c r="AA89" s="8">
        <f t="shared" si="121"/>
        <v>173528.02136944424</v>
      </c>
      <c r="AB89" s="8">
        <f t="shared" si="113"/>
        <v>646347.60763856745</v>
      </c>
      <c r="AC89" s="8">
        <f t="shared" si="122"/>
        <v>646347.60763856745</v>
      </c>
      <c r="AD89" s="8">
        <f t="shared" si="114"/>
        <v>398544.5041063095</v>
      </c>
      <c r="AE89" s="8">
        <f t="shared" si="123"/>
        <v>398544.5041063095</v>
      </c>
      <c r="AF89" s="49">
        <f t="shared" si="124"/>
        <v>2436840.2662286423</v>
      </c>
      <c r="AG89" s="55">
        <f t="shared" si="125"/>
        <v>0.11266026397938909</v>
      </c>
      <c r="AH89" s="57">
        <f t="shared" si="126"/>
        <v>0.89874693324945054</v>
      </c>
      <c r="AI89" s="54">
        <f t="shared" si="127"/>
        <v>274535.06766892364</v>
      </c>
      <c r="AJ89" s="8">
        <f t="shared" si="128"/>
        <v>75918.509349131855</v>
      </c>
      <c r="AK89" s="8">
        <f t="shared" si="129"/>
        <v>75918.509349131855</v>
      </c>
      <c r="AL89" s="8">
        <f t="shared" si="130"/>
        <v>206064.52537621502</v>
      </c>
      <c r="AM89" s="8">
        <f t="shared" si="131"/>
        <v>206064.52537621502</v>
      </c>
      <c r="AN89" s="8">
        <f t="shared" si="132"/>
        <v>672421.0828065963</v>
      </c>
      <c r="AO89" s="8">
        <f t="shared" si="133"/>
        <v>672421.0828065963</v>
      </c>
      <c r="AP89" s="8">
        <f t="shared" si="134"/>
        <v>401283.54941683973</v>
      </c>
      <c r="AQ89" s="8">
        <f t="shared" si="135"/>
        <v>401283.54941683973</v>
      </c>
      <c r="AR89" s="12">
        <f t="shared" si="136"/>
        <v>2711375.333897566</v>
      </c>
      <c r="AS89" s="7">
        <f t="shared" si="137"/>
        <v>48804.756010156183</v>
      </c>
      <c r="AT89" s="8">
        <f t="shared" si="138"/>
        <v>48804.756010156183</v>
      </c>
      <c r="AU89" s="8">
        <f t="shared" si="139"/>
        <v>200641.77470841989</v>
      </c>
      <c r="AV89" s="8">
        <f t="shared" si="140"/>
        <v>200641.77470841989</v>
      </c>
      <c r="AW89" s="8">
        <f t="shared" si="141"/>
        <v>646347.60763856745</v>
      </c>
      <c r="AX89" s="8">
        <f t="shared" si="142"/>
        <v>646347.60763856745</v>
      </c>
      <c r="AY89" s="8">
        <f t="shared" si="143"/>
        <v>398544.5041063095</v>
      </c>
      <c r="AZ89" s="8">
        <f t="shared" si="144"/>
        <v>398544.5041063095</v>
      </c>
      <c r="BA89" s="49">
        <f t="shared" si="145"/>
        <v>2588677.2849269062</v>
      </c>
      <c r="BB89" s="55">
        <f t="shared" si="146"/>
        <v>4.7397970262687349E-2</v>
      </c>
      <c r="BC89" s="57">
        <f t="shared" si="147"/>
        <v>0.95474693324945059</v>
      </c>
      <c r="BD89" s="54">
        <f t="shared" si="148"/>
        <v>122698.04897065973</v>
      </c>
    </row>
    <row r="90" spans="1:56" ht="20.25" x14ac:dyDescent="0.25">
      <c r="A90" s="19">
        <v>650</v>
      </c>
      <c r="B90" s="40">
        <v>5.5</v>
      </c>
      <c r="C90" s="20">
        <f t="shared" ref="C90:C93" si="171">A90/B90</f>
        <v>118.18181818181819</v>
      </c>
      <c r="D90" s="35">
        <v>1.0621153146108249</v>
      </c>
      <c r="E90" s="20">
        <f t="shared" ref="E90:E93" si="172">C90/D90</f>
        <v>111.27023267254347</v>
      </c>
      <c r="F90" s="7">
        <f t="shared" si="105"/>
        <v>699297.00513863564</v>
      </c>
      <c r="G90" s="8">
        <f t="shared" si="115"/>
        <v>699297.00513863564</v>
      </c>
      <c r="H90" s="8">
        <f t="shared" si="106"/>
        <v>1538453.4113049982</v>
      </c>
      <c r="I90" s="8">
        <f t="shared" ref="I90:I93" si="173">H90</f>
        <v>1538453.4113049982</v>
      </c>
      <c r="J90" s="49">
        <f t="shared" si="107"/>
        <v>4475500.8328872677</v>
      </c>
      <c r="K90" s="7">
        <f t="shared" si="163"/>
        <v>419578.20308318135</v>
      </c>
      <c r="L90" s="8">
        <f t="shared" si="164"/>
        <v>419578.20308318135</v>
      </c>
      <c r="M90" s="8">
        <f t="shared" si="165"/>
        <v>1463502.9841864381</v>
      </c>
      <c r="N90" s="8">
        <f t="shared" si="166"/>
        <v>1463502.9841864381</v>
      </c>
      <c r="O90" s="49">
        <f t="shared" si="167"/>
        <v>3766162.3745392393</v>
      </c>
      <c r="P90" s="55">
        <f t="shared" si="168"/>
        <v>0.18834516088404457</v>
      </c>
      <c r="Q90" s="57">
        <f t="shared" si="169"/>
        <v>0.8415063509461097</v>
      </c>
      <c r="R90" s="54">
        <f t="shared" si="170"/>
        <v>709338.45834802836</v>
      </c>
      <c r="S90" s="8">
        <f t="shared" si="108"/>
        <v>465452.0866202758</v>
      </c>
      <c r="T90" s="8">
        <f t="shared" si="118"/>
        <v>465452.0866202758</v>
      </c>
      <c r="U90" s="8">
        <f t="shared" si="109"/>
        <v>1109924.2065560424</v>
      </c>
      <c r="V90" s="8">
        <f t="shared" si="119"/>
        <v>1109924.2065560424</v>
      </c>
      <c r="W90" s="8">
        <f t="shared" si="110"/>
        <v>662374.12326731556</v>
      </c>
      <c r="X90" s="8">
        <f t="shared" si="120"/>
        <v>662374.12326731556</v>
      </c>
      <c r="Y90" s="12">
        <f t="shared" si="111"/>
        <v>4475500.8328872677</v>
      </c>
      <c r="Z90" s="7">
        <f t="shared" si="112"/>
        <v>286432.05330478511</v>
      </c>
      <c r="AA90" s="8">
        <f t="shared" si="121"/>
        <v>286432.05330478511</v>
      </c>
      <c r="AB90" s="8">
        <f t="shared" si="113"/>
        <v>1066886.3215491606</v>
      </c>
      <c r="AC90" s="8">
        <f t="shared" si="122"/>
        <v>1066886.3215491606</v>
      </c>
      <c r="AD90" s="8">
        <f t="shared" si="114"/>
        <v>657852.94930245075</v>
      </c>
      <c r="AE90" s="8">
        <f t="shared" si="123"/>
        <v>657852.94930245075</v>
      </c>
      <c r="AF90" s="49">
        <f t="shared" si="124"/>
        <v>4022342.6483127931</v>
      </c>
      <c r="AG90" s="55">
        <f t="shared" si="125"/>
        <v>0.11266026397938916</v>
      </c>
      <c r="AH90" s="57">
        <f t="shared" si="126"/>
        <v>0.89874693324945043</v>
      </c>
      <c r="AI90" s="54">
        <f t="shared" si="127"/>
        <v>453158.18457447458</v>
      </c>
      <c r="AJ90" s="8">
        <f t="shared" si="128"/>
        <v>125314.02332084349</v>
      </c>
      <c r="AK90" s="8">
        <f t="shared" si="129"/>
        <v>125314.02332084349</v>
      </c>
      <c r="AL90" s="8">
        <f t="shared" si="130"/>
        <v>340138.06329943234</v>
      </c>
      <c r="AM90" s="8">
        <f t="shared" si="131"/>
        <v>340138.06329943234</v>
      </c>
      <c r="AN90" s="8">
        <f t="shared" si="132"/>
        <v>1109924.2065560424</v>
      </c>
      <c r="AO90" s="8">
        <f t="shared" si="133"/>
        <v>1109924.2065560424</v>
      </c>
      <c r="AP90" s="8">
        <f t="shared" si="134"/>
        <v>662374.12326731556</v>
      </c>
      <c r="AQ90" s="8">
        <f t="shared" si="135"/>
        <v>662374.12326731556</v>
      </c>
      <c r="AR90" s="12">
        <f t="shared" si="136"/>
        <v>4475500.8328872677</v>
      </c>
      <c r="AS90" s="7">
        <f t="shared" si="137"/>
        <v>80559.01499197082</v>
      </c>
      <c r="AT90" s="8">
        <f t="shared" si="138"/>
        <v>80559.01499197082</v>
      </c>
      <c r="AU90" s="8">
        <f t="shared" si="139"/>
        <v>331187.06163365784</v>
      </c>
      <c r="AV90" s="8">
        <f t="shared" si="140"/>
        <v>331187.06163365784</v>
      </c>
      <c r="AW90" s="8">
        <f t="shared" si="141"/>
        <v>1066886.3215491606</v>
      </c>
      <c r="AX90" s="8">
        <f t="shared" si="142"/>
        <v>1066886.3215491606</v>
      </c>
      <c r="AY90" s="8">
        <f t="shared" si="143"/>
        <v>657852.94930245075</v>
      </c>
      <c r="AZ90" s="8">
        <f t="shared" si="144"/>
        <v>657852.94930245075</v>
      </c>
      <c r="BA90" s="49">
        <f t="shared" si="145"/>
        <v>4272970.69495448</v>
      </c>
      <c r="BB90" s="55">
        <f t="shared" si="146"/>
        <v>4.7397970262687515E-2</v>
      </c>
      <c r="BC90" s="57">
        <f t="shared" si="147"/>
        <v>0.95474693324945048</v>
      </c>
      <c r="BD90" s="54">
        <f t="shared" si="148"/>
        <v>202530.13793278765</v>
      </c>
    </row>
    <row r="91" spans="1:56" ht="20.25" x14ac:dyDescent="0.25">
      <c r="A91" s="19">
        <v>750</v>
      </c>
      <c r="B91" s="40">
        <v>5.5</v>
      </c>
      <c r="C91" s="20">
        <f t="shared" si="171"/>
        <v>136.36363636363637</v>
      </c>
      <c r="D91" s="35">
        <v>1.0621153146108249</v>
      </c>
      <c r="E91" s="20">
        <f t="shared" si="172"/>
        <v>128.38873000678092</v>
      </c>
      <c r="F91" s="7">
        <f t="shared" si="105"/>
        <v>1074250.0647896654</v>
      </c>
      <c r="G91" s="8">
        <f t="shared" si="115"/>
        <v>1074250.0647896654</v>
      </c>
      <c r="H91" s="8">
        <f t="shared" si="106"/>
        <v>2363350.1425372637</v>
      </c>
      <c r="I91" s="8">
        <f t="shared" si="173"/>
        <v>2363350.1425372637</v>
      </c>
      <c r="J91" s="49">
        <f t="shared" si="107"/>
        <v>6875200.4146538582</v>
      </c>
      <c r="K91" s="7">
        <f t="shared" si="163"/>
        <v>644550.03887379915</v>
      </c>
      <c r="L91" s="8">
        <f t="shared" si="164"/>
        <v>644550.03887379915</v>
      </c>
      <c r="M91" s="8">
        <f t="shared" si="165"/>
        <v>2248212.3676054748</v>
      </c>
      <c r="N91" s="8">
        <f t="shared" si="166"/>
        <v>2248212.3676054748</v>
      </c>
      <c r="O91" s="49">
        <f t="shared" si="167"/>
        <v>5785524.8129585478</v>
      </c>
      <c r="P91" s="55">
        <f t="shared" si="168"/>
        <v>0.18834516088404471</v>
      </c>
      <c r="Q91" s="57">
        <f t="shared" si="169"/>
        <v>0.84150635094610959</v>
      </c>
      <c r="R91" s="54">
        <f t="shared" si="170"/>
        <v>1089675.6016953103</v>
      </c>
      <c r="S91" s="8">
        <f t="shared" si="108"/>
        <v>715020.84312400117</v>
      </c>
      <c r="T91" s="8">
        <f t="shared" si="118"/>
        <v>715020.84312400117</v>
      </c>
      <c r="U91" s="8">
        <f t="shared" si="109"/>
        <v>1705049.7028341568</v>
      </c>
      <c r="V91" s="8">
        <f t="shared" si="119"/>
        <v>1705049.7028341568</v>
      </c>
      <c r="W91" s="8">
        <f t="shared" si="110"/>
        <v>1017529.661368771</v>
      </c>
      <c r="X91" s="8">
        <f t="shared" si="120"/>
        <v>1017529.661368771</v>
      </c>
      <c r="Y91" s="12">
        <f t="shared" si="111"/>
        <v>6875200.4146538582</v>
      </c>
      <c r="Z91" s="7">
        <f t="shared" si="112"/>
        <v>440012.82653784694</v>
      </c>
      <c r="AA91" s="8">
        <f t="shared" si="121"/>
        <v>440012.82653784694</v>
      </c>
      <c r="AB91" s="8">
        <f t="shared" si="113"/>
        <v>1638935.5189933621</v>
      </c>
      <c r="AC91" s="8">
        <f t="shared" si="122"/>
        <v>1638935.5189933621</v>
      </c>
      <c r="AD91" s="8">
        <f t="shared" si="114"/>
        <v>1010584.2985415437</v>
      </c>
      <c r="AE91" s="8">
        <f t="shared" si="123"/>
        <v>1010584.2985415437</v>
      </c>
      <c r="AF91" s="49">
        <f t="shared" si="124"/>
        <v>6179065.2881455058</v>
      </c>
      <c r="AG91" s="55">
        <f t="shared" si="125"/>
        <v>0.11266026397938905</v>
      </c>
      <c r="AH91" s="57">
        <f t="shared" si="126"/>
        <v>0.89874693324945054</v>
      </c>
      <c r="AI91" s="54">
        <f t="shared" si="127"/>
        <v>696135.12650835235</v>
      </c>
      <c r="AJ91" s="8">
        <f t="shared" si="128"/>
        <v>192505.61161030803</v>
      </c>
      <c r="AK91" s="8">
        <f t="shared" si="129"/>
        <v>192505.61161030803</v>
      </c>
      <c r="AL91" s="8">
        <f t="shared" si="130"/>
        <v>522515.23151369323</v>
      </c>
      <c r="AM91" s="8">
        <f t="shared" si="131"/>
        <v>522515.23151369323</v>
      </c>
      <c r="AN91" s="8">
        <f t="shared" si="132"/>
        <v>1705049.7028341568</v>
      </c>
      <c r="AO91" s="8">
        <f t="shared" si="133"/>
        <v>1705049.7028341568</v>
      </c>
      <c r="AP91" s="8">
        <f t="shared" si="134"/>
        <v>1017529.661368771</v>
      </c>
      <c r="AQ91" s="8">
        <f t="shared" si="135"/>
        <v>1017529.661368771</v>
      </c>
      <c r="AR91" s="12">
        <f t="shared" si="136"/>
        <v>6875200.4146538582</v>
      </c>
      <c r="AS91" s="7">
        <f t="shared" si="137"/>
        <v>123753.60746376945</v>
      </c>
      <c r="AT91" s="8">
        <f t="shared" si="138"/>
        <v>123753.60746376945</v>
      </c>
      <c r="AU91" s="8">
        <f t="shared" si="139"/>
        <v>508764.8306843855</v>
      </c>
      <c r="AV91" s="8">
        <f t="shared" si="140"/>
        <v>508764.8306843855</v>
      </c>
      <c r="AW91" s="8">
        <f t="shared" si="141"/>
        <v>1638935.5189933621</v>
      </c>
      <c r="AX91" s="8">
        <f t="shared" si="142"/>
        <v>1638935.5189933621</v>
      </c>
      <c r="AY91" s="8">
        <f t="shared" si="143"/>
        <v>1010584.2985415437</v>
      </c>
      <c r="AZ91" s="8">
        <f t="shared" si="144"/>
        <v>1010584.2985415437</v>
      </c>
      <c r="BA91" s="49">
        <f t="shared" si="145"/>
        <v>6564076.5113661215</v>
      </c>
      <c r="BB91" s="55">
        <f t="shared" si="146"/>
        <v>4.7397970262687467E-2</v>
      </c>
      <c r="BC91" s="57">
        <f t="shared" si="147"/>
        <v>0.95474693324945048</v>
      </c>
      <c r="BD91" s="54">
        <f t="shared" si="148"/>
        <v>311123.9032877367</v>
      </c>
    </row>
    <row r="92" spans="1:56" ht="20.25" x14ac:dyDescent="0.25">
      <c r="A92" s="19">
        <v>850</v>
      </c>
      <c r="B92" s="40">
        <v>5.5</v>
      </c>
      <c r="C92" s="20">
        <f t="shared" si="171"/>
        <v>154.54545454545453</v>
      </c>
      <c r="D92" s="35">
        <v>1.0621153146108249</v>
      </c>
      <c r="E92" s="20">
        <f t="shared" si="172"/>
        <v>145.50722734101836</v>
      </c>
      <c r="F92" s="7">
        <f t="shared" si="105"/>
        <v>1563789.7980182595</v>
      </c>
      <c r="G92" s="8">
        <f t="shared" si="115"/>
        <v>1563789.7980182595</v>
      </c>
      <c r="H92" s="8">
        <f t="shared" si="106"/>
        <v>3440337.5556401708</v>
      </c>
      <c r="I92" s="8">
        <f t="shared" si="173"/>
        <v>3440337.5556401708</v>
      </c>
      <c r="J92" s="49">
        <f t="shared" si="107"/>
        <v>10008254.707316861</v>
      </c>
      <c r="K92" s="7">
        <f t="shared" si="163"/>
        <v>938273.87881095568</v>
      </c>
      <c r="L92" s="8">
        <f t="shared" si="164"/>
        <v>938273.87881095568</v>
      </c>
      <c r="M92" s="8">
        <f t="shared" si="165"/>
        <v>3272731.0702357618</v>
      </c>
      <c r="N92" s="8">
        <f t="shared" si="166"/>
        <v>3272731.0702357618</v>
      </c>
      <c r="O92" s="49">
        <f t="shared" si="167"/>
        <v>8422009.8980934359</v>
      </c>
      <c r="P92" s="55">
        <f t="shared" si="168"/>
        <v>0.18834516088404465</v>
      </c>
      <c r="Q92" s="57">
        <f t="shared" si="169"/>
        <v>0.84150635094610959</v>
      </c>
      <c r="R92" s="54">
        <f t="shared" si="170"/>
        <v>1586244.8092234246</v>
      </c>
      <c r="S92" s="8">
        <f t="shared" si="108"/>
        <v>1040858.4895609535</v>
      </c>
      <c r="T92" s="8">
        <f t="shared" si="118"/>
        <v>1040858.4895609535</v>
      </c>
      <c r="U92" s="8">
        <f t="shared" si="109"/>
        <v>2482047.1674145814</v>
      </c>
      <c r="V92" s="8">
        <f t="shared" si="119"/>
        <v>2482047.1674145814</v>
      </c>
      <c r="W92" s="8">
        <f t="shared" si="110"/>
        <v>1481221.6966828953</v>
      </c>
      <c r="X92" s="8">
        <f t="shared" si="120"/>
        <v>1481221.6966828953</v>
      </c>
      <c r="Y92" s="12">
        <f t="shared" si="111"/>
        <v>10008254.707316861</v>
      </c>
      <c r="Z92" s="7">
        <f t="shared" si="112"/>
        <v>640528.30126827909</v>
      </c>
      <c r="AA92" s="8">
        <f t="shared" si="121"/>
        <v>640528.30126827909</v>
      </c>
      <c r="AB92" s="8">
        <f t="shared" si="113"/>
        <v>2385804.505130189</v>
      </c>
      <c r="AC92" s="8">
        <f t="shared" si="122"/>
        <v>2385804.505130189</v>
      </c>
      <c r="AD92" s="8">
        <f t="shared" si="114"/>
        <v>1471111.3062917346</v>
      </c>
      <c r="AE92" s="8">
        <f t="shared" si="123"/>
        <v>1471111.3062917346</v>
      </c>
      <c r="AF92" s="49">
        <f t="shared" si="124"/>
        <v>8994888.2253804058</v>
      </c>
      <c r="AG92" s="55">
        <f t="shared" si="125"/>
        <v>0.11266026397938904</v>
      </c>
      <c r="AH92" s="57">
        <f t="shared" si="126"/>
        <v>0.89874693324945054</v>
      </c>
      <c r="AI92" s="54">
        <f t="shared" si="127"/>
        <v>1013366.4819364548</v>
      </c>
      <c r="AJ92" s="8">
        <f t="shared" si="128"/>
        <v>280231.13180487213</v>
      </c>
      <c r="AK92" s="8">
        <f t="shared" si="129"/>
        <v>280231.13180487213</v>
      </c>
      <c r="AL92" s="8">
        <f t="shared" si="130"/>
        <v>760627.35775608139</v>
      </c>
      <c r="AM92" s="8">
        <f t="shared" si="131"/>
        <v>760627.35775608139</v>
      </c>
      <c r="AN92" s="8">
        <f t="shared" si="132"/>
        <v>2482047.1674145814</v>
      </c>
      <c r="AO92" s="8">
        <f t="shared" si="133"/>
        <v>2482047.1674145814</v>
      </c>
      <c r="AP92" s="8">
        <f t="shared" si="134"/>
        <v>1481221.6966828953</v>
      </c>
      <c r="AQ92" s="8">
        <f t="shared" si="135"/>
        <v>1481221.6966828953</v>
      </c>
      <c r="AR92" s="12">
        <f t="shared" si="136"/>
        <v>10008254.707316861</v>
      </c>
      <c r="AS92" s="7">
        <f t="shared" si="137"/>
        <v>180148.58473170348</v>
      </c>
      <c r="AT92" s="8">
        <f t="shared" si="138"/>
        <v>180148.58473170348</v>
      </c>
      <c r="AU92" s="8">
        <f t="shared" si="139"/>
        <v>740610.84834144777</v>
      </c>
      <c r="AV92" s="8">
        <f t="shared" si="140"/>
        <v>740610.84834144777</v>
      </c>
      <c r="AW92" s="8">
        <f t="shared" si="141"/>
        <v>2385804.505130189</v>
      </c>
      <c r="AX92" s="8">
        <f t="shared" si="142"/>
        <v>2385804.505130189</v>
      </c>
      <c r="AY92" s="8">
        <f t="shared" si="143"/>
        <v>1471111.3062917346</v>
      </c>
      <c r="AZ92" s="8">
        <f t="shared" si="144"/>
        <v>1471111.3062917346</v>
      </c>
      <c r="BA92" s="49">
        <f t="shared" si="145"/>
        <v>9555350.4889901504</v>
      </c>
      <c r="BB92" s="55">
        <f t="shared" si="146"/>
        <v>4.7397970262687349E-2</v>
      </c>
      <c r="BC92" s="57">
        <f t="shared" si="147"/>
        <v>0.95474693324945059</v>
      </c>
      <c r="BD92" s="54">
        <f t="shared" si="148"/>
        <v>452904.21832671016</v>
      </c>
    </row>
    <row r="93" spans="1:56" ht="21" thickBot="1" x14ac:dyDescent="0.3">
      <c r="A93" s="21">
        <v>1000</v>
      </c>
      <c r="B93" s="40">
        <v>5.5</v>
      </c>
      <c r="C93" s="22">
        <f t="shared" si="171"/>
        <v>181.81818181818181</v>
      </c>
      <c r="D93" s="35">
        <v>1.0621153146108249</v>
      </c>
      <c r="E93" s="22">
        <f t="shared" si="172"/>
        <v>171.18497334237455</v>
      </c>
      <c r="F93" s="23">
        <f t="shared" si="105"/>
        <v>2546370.5239458736</v>
      </c>
      <c r="G93" s="24">
        <f t="shared" si="115"/>
        <v>2546370.5239458736</v>
      </c>
      <c r="H93" s="24">
        <f t="shared" si="106"/>
        <v>5602015.1526809214</v>
      </c>
      <c r="I93" s="24">
        <f t="shared" si="173"/>
        <v>5602015.1526809214</v>
      </c>
      <c r="J93" s="51">
        <f t="shared" si="107"/>
        <v>16296771.35325359</v>
      </c>
      <c r="K93" s="23">
        <f t="shared" si="163"/>
        <v>1527822.3143675241</v>
      </c>
      <c r="L93" s="24">
        <f t="shared" si="164"/>
        <v>1527822.3143675241</v>
      </c>
      <c r="M93" s="24">
        <f t="shared" si="165"/>
        <v>5329095.9824722363</v>
      </c>
      <c r="N93" s="24">
        <f t="shared" si="166"/>
        <v>5329095.9824722363</v>
      </c>
      <c r="O93" s="51">
        <f t="shared" si="167"/>
        <v>13713836.593679521</v>
      </c>
      <c r="P93" s="55">
        <f t="shared" si="168"/>
        <v>0.18834516088404468</v>
      </c>
      <c r="Q93" s="57">
        <f t="shared" si="169"/>
        <v>0.84150635094610959</v>
      </c>
      <c r="R93" s="54">
        <f t="shared" si="170"/>
        <v>2582934.7595740687</v>
      </c>
      <c r="S93" s="24">
        <f t="shared" si="108"/>
        <v>1694864.2207383732</v>
      </c>
      <c r="T93" s="24">
        <f t="shared" si="118"/>
        <v>1694864.2207383732</v>
      </c>
      <c r="U93" s="24">
        <f t="shared" si="109"/>
        <v>4041599.2956068902</v>
      </c>
      <c r="V93" s="24">
        <f t="shared" si="119"/>
        <v>4041599.2956068902</v>
      </c>
      <c r="W93" s="24">
        <f t="shared" si="110"/>
        <v>2411922.160281531</v>
      </c>
      <c r="X93" s="24">
        <f t="shared" si="120"/>
        <v>2411922.160281531</v>
      </c>
      <c r="Y93" s="25">
        <f t="shared" si="111"/>
        <v>16296771.35325359</v>
      </c>
      <c r="Z93" s="23">
        <f t="shared" si="112"/>
        <v>1042993.3666082297</v>
      </c>
      <c r="AA93" s="24">
        <f t="shared" si="121"/>
        <v>1042993.3666082297</v>
      </c>
      <c r="AB93" s="24">
        <f t="shared" si="113"/>
        <v>3884884.1931694513</v>
      </c>
      <c r="AC93" s="24">
        <f t="shared" si="122"/>
        <v>3884884.1931694513</v>
      </c>
      <c r="AD93" s="24">
        <f t="shared" si="114"/>
        <v>2395459.0780243999</v>
      </c>
      <c r="AE93" s="24">
        <f t="shared" si="123"/>
        <v>2395459.0780243999</v>
      </c>
      <c r="AF93" s="51">
        <f t="shared" si="124"/>
        <v>14646673.275604162</v>
      </c>
      <c r="AG93" s="55">
        <f t="shared" si="125"/>
        <v>0.11266026397938904</v>
      </c>
      <c r="AH93" s="57">
        <f t="shared" si="126"/>
        <v>0.89874693324945054</v>
      </c>
      <c r="AI93" s="54">
        <f t="shared" si="127"/>
        <v>1650098.0776494276</v>
      </c>
      <c r="AJ93" s="24">
        <f t="shared" si="128"/>
        <v>456309.59789110051</v>
      </c>
      <c r="AK93" s="24">
        <f t="shared" si="129"/>
        <v>456309.59789110051</v>
      </c>
      <c r="AL93" s="24">
        <f t="shared" si="130"/>
        <v>1238554.6228472728</v>
      </c>
      <c r="AM93" s="24">
        <f t="shared" si="131"/>
        <v>1238554.6228472728</v>
      </c>
      <c r="AN93" s="24">
        <f t="shared" si="132"/>
        <v>4041599.2956068902</v>
      </c>
      <c r="AO93" s="24">
        <f t="shared" si="133"/>
        <v>4041599.2956068902</v>
      </c>
      <c r="AP93" s="24">
        <f t="shared" si="134"/>
        <v>2411922.160281531</v>
      </c>
      <c r="AQ93" s="24">
        <f t="shared" si="135"/>
        <v>2411922.160281531</v>
      </c>
      <c r="AR93" s="25">
        <f t="shared" si="136"/>
        <v>16296771.35325359</v>
      </c>
      <c r="AS93" s="23">
        <f t="shared" si="137"/>
        <v>293341.88435856462</v>
      </c>
      <c r="AT93" s="24">
        <f t="shared" si="138"/>
        <v>293341.88435856462</v>
      </c>
      <c r="AU93" s="24">
        <f t="shared" si="139"/>
        <v>1205961.0801407658</v>
      </c>
      <c r="AV93" s="24">
        <f t="shared" si="140"/>
        <v>1205961.0801407658</v>
      </c>
      <c r="AW93" s="24">
        <f t="shared" si="141"/>
        <v>3884884.1931694513</v>
      </c>
      <c r="AX93" s="24">
        <f t="shared" si="142"/>
        <v>3884884.1931694513</v>
      </c>
      <c r="AY93" s="24">
        <f t="shared" si="143"/>
        <v>2395459.0780243999</v>
      </c>
      <c r="AZ93" s="24">
        <f t="shared" si="144"/>
        <v>2395459.0780243999</v>
      </c>
      <c r="BA93" s="51">
        <f t="shared" si="145"/>
        <v>15559292.471386366</v>
      </c>
      <c r="BB93" s="55">
        <f t="shared" si="146"/>
        <v>4.7397970262687238E-2</v>
      </c>
      <c r="BC93" s="57">
        <f t="shared" si="147"/>
        <v>0.9547469332494507</v>
      </c>
      <c r="BD93" s="54">
        <f t="shared" si="148"/>
        <v>737478.88186722435</v>
      </c>
    </row>
    <row r="94" spans="1:56" ht="20.25" x14ac:dyDescent="0.25">
      <c r="A94" s="14">
        <v>150</v>
      </c>
      <c r="B94" s="42">
        <v>5.5</v>
      </c>
      <c r="C94" s="15">
        <f>A94/B94</f>
        <v>27.272727272727273</v>
      </c>
      <c r="D94" s="36">
        <v>1.0963007108240124</v>
      </c>
      <c r="E94" s="15">
        <f>C94/D94</f>
        <v>24.877049703113187</v>
      </c>
      <c r="F94" s="16">
        <f t="shared" si="105"/>
        <v>8326.0181026585778</v>
      </c>
      <c r="G94" s="17">
        <f t="shared" si="115"/>
        <v>8326.0181026585778</v>
      </c>
      <c r="H94" s="17">
        <f t="shared" si="106"/>
        <v>18317.239825848872</v>
      </c>
      <c r="I94" s="17">
        <f>H94</f>
        <v>18317.239825848872</v>
      </c>
      <c r="J94" s="50">
        <f t="shared" si="107"/>
        <v>53286.5158570149</v>
      </c>
      <c r="K94" s="16">
        <f t="shared" si="163"/>
        <v>4995.6108615951471</v>
      </c>
      <c r="L94" s="17">
        <f t="shared" si="164"/>
        <v>4995.6108615951471</v>
      </c>
      <c r="M94" s="17">
        <f t="shared" si="165"/>
        <v>17424.859895139161</v>
      </c>
      <c r="N94" s="17">
        <f t="shared" si="166"/>
        <v>17424.859895139161</v>
      </c>
      <c r="O94" s="50">
        <f t="shared" si="167"/>
        <v>44840.941513468613</v>
      </c>
      <c r="P94" s="55">
        <f t="shared" si="168"/>
        <v>0.18834516088404474</v>
      </c>
      <c r="Q94" s="57">
        <f t="shared" si="169"/>
        <v>0.84150635094610959</v>
      </c>
      <c r="R94" s="54">
        <f t="shared" si="170"/>
        <v>8445.5743435462864</v>
      </c>
      <c r="S94" s="17">
        <f t="shared" si="108"/>
        <v>5541.7976491295494</v>
      </c>
      <c r="T94" s="17">
        <f t="shared" si="118"/>
        <v>5541.7976491295494</v>
      </c>
      <c r="U94" s="17">
        <f t="shared" si="109"/>
        <v>13215.055932539695</v>
      </c>
      <c r="V94" s="17">
        <f t="shared" si="119"/>
        <v>13215.055932539695</v>
      </c>
      <c r="W94" s="17">
        <f t="shared" si="110"/>
        <v>7886.4043468382051</v>
      </c>
      <c r="X94" s="17">
        <f t="shared" si="120"/>
        <v>7886.4043468382051</v>
      </c>
      <c r="Y94" s="18">
        <f t="shared" si="111"/>
        <v>53286.5158570149</v>
      </c>
      <c r="Z94" s="16">
        <f t="shared" si="112"/>
        <v>3410.3370148489535</v>
      </c>
      <c r="AA94" s="17">
        <f t="shared" si="121"/>
        <v>3410.3370148489535</v>
      </c>
      <c r="AB94" s="17">
        <f t="shared" si="113"/>
        <v>12702.635305775542</v>
      </c>
      <c r="AC94" s="17">
        <f t="shared" si="122"/>
        <v>12702.635305775542</v>
      </c>
      <c r="AD94" s="17">
        <f t="shared" si="114"/>
        <v>7832.5740343956822</v>
      </c>
      <c r="AE94" s="17">
        <f t="shared" si="123"/>
        <v>7832.5740343956822</v>
      </c>
      <c r="AF94" s="50">
        <f t="shared" si="124"/>
        <v>47891.092710040364</v>
      </c>
      <c r="AG94" s="55">
        <f t="shared" si="125"/>
        <v>0.11266026397938891</v>
      </c>
      <c r="AH94" s="57">
        <f t="shared" si="126"/>
        <v>0.89874693324945065</v>
      </c>
      <c r="AI94" s="54">
        <f t="shared" si="127"/>
        <v>5395.4231469745355</v>
      </c>
      <c r="AJ94" s="17">
        <f t="shared" si="128"/>
        <v>1492.0224439964172</v>
      </c>
      <c r="AK94" s="17">
        <f t="shared" si="129"/>
        <v>1492.0224439964172</v>
      </c>
      <c r="AL94" s="17">
        <f t="shared" si="130"/>
        <v>4049.7752051331322</v>
      </c>
      <c r="AM94" s="17">
        <f t="shared" si="131"/>
        <v>4049.7752051331322</v>
      </c>
      <c r="AN94" s="17">
        <f t="shared" si="132"/>
        <v>13215.055932539695</v>
      </c>
      <c r="AO94" s="17">
        <f t="shared" si="133"/>
        <v>13215.055932539695</v>
      </c>
      <c r="AP94" s="17">
        <f t="shared" si="134"/>
        <v>7886.4043468382051</v>
      </c>
      <c r="AQ94" s="17">
        <f t="shared" si="135"/>
        <v>7886.4043468382051</v>
      </c>
      <c r="AR94" s="18">
        <f t="shared" si="136"/>
        <v>53286.5158570149</v>
      </c>
      <c r="AS94" s="16">
        <f t="shared" si="137"/>
        <v>959.15728542626823</v>
      </c>
      <c r="AT94" s="17">
        <f t="shared" si="138"/>
        <v>959.15728542626823</v>
      </c>
      <c r="AU94" s="17">
        <f t="shared" si="139"/>
        <v>3943.2021734191026</v>
      </c>
      <c r="AV94" s="17">
        <f t="shared" si="140"/>
        <v>3943.2021734191026</v>
      </c>
      <c r="AW94" s="17">
        <f t="shared" si="141"/>
        <v>12702.635305775542</v>
      </c>
      <c r="AX94" s="17">
        <f t="shared" si="142"/>
        <v>12702.635305775542</v>
      </c>
      <c r="AY94" s="17">
        <f t="shared" si="143"/>
        <v>7832.5740343956822</v>
      </c>
      <c r="AZ94" s="17">
        <f t="shared" si="144"/>
        <v>7832.5740343956822</v>
      </c>
      <c r="BA94" s="50">
        <f t="shared" si="145"/>
        <v>50875.137598033194</v>
      </c>
      <c r="BB94" s="55">
        <f t="shared" si="146"/>
        <v>4.7397970262687369E-2</v>
      </c>
      <c r="BC94" s="57">
        <f t="shared" si="147"/>
        <v>0.95474693324945059</v>
      </c>
      <c r="BD94" s="54">
        <f t="shared" si="148"/>
        <v>2411.3782589817056</v>
      </c>
    </row>
    <row r="95" spans="1:56" ht="20.25" x14ac:dyDescent="0.25">
      <c r="A95" s="19">
        <v>250</v>
      </c>
      <c r="B95" s="40">
        <v>5.5</v>
      </c>
      <c r="C95" s="20">
        <f>A95/B95</f>
        <v>45.454545454545453</v>
      </c>
      <c r="D95" s="35">
        <v>1.0963007108240124</v>
      </c>
      <c r="E95" s="20">
        <f>C95/D95</f>
        <v>41.461749505188642</v>
      </c>
      <c r="F95" s="7">
        <f t="shared" si="105"/>
        <v>38546.380104900833</v>
      </c>
      <c r="G95" s="8">
        <f t="shared" si="115"/>
        <v>38546.380104900833</v>
      </c>
      <c r="H95" s="8">
        <f t="shared" si="106"/>
        <v>84802.036230781829</v>
      </c>
      <c r="I95" s="8">
        <f>H95</f>
        <v>84802.036230781829</v>
      </c>
      <c r="J95" s="49">
        <f t="shared" si="107"/>
        <v>246696.83267136532</v>
      </c>
      <c r="K95" s="7">
        <f t="shared" si="163"/>
        <v>23127.828062940498</v>
      </c>
      <c r="L95" s="8">
        <f t="shared" si="164"/>
        <v>23127.828062940498</v>
      </c>
      <c r="M95" s="8">
        <f t="shared" si="165"/>
        <v>80670.647662681309</v>
      </c>
      <c r="N95" s="8">
        <f t="shared" si="166"/>
        <v>80670.647662681309</v>
      </c>
      <c r="O95" s="49">
        <f t="shared" si="167"/>
        <v>207596.9514512436</v>
      </c>
      <c r="P95" s="55">
        <f t="shared" si="168"/>
        <v>0.18834516088404485</v>
      </c>
      <c r="Q95" s="57">
        <f t="shared" si="169"/>
        <v>0.84150635094610948</v>
      </c>
      <c r="R95" s="54">
        <f t="shared" si="170"/>
        <v>39099.881220121722</v>
      </c>
      <c r="S95" s="8">
        <f t="shared" si="108"/>
        <v>25656.470597821994</v>
      </c>
      <c r="T95" s="8">
        <f t="shared" si="118"/>
        <v>25656.470597821994</v>
      </c>
      <c r="U95" s="8">
        <f t="shared" si="109"/>
        <v>61180.814502498601</v>
      </c>
      <c r="V95" s="8">
        <f t="shared" si="119"/>
        <v>61180.814502498601</v>
      </c>
      <c r="W95" s="8">
        <f t="shared" si="110"/>
        <v>36511.131235362067</v>
      </c>
      <c r="X95" s="8">
        <f t="shared" si="120"/>
        <v>36511.131235362067</v>
      </c>
      <c r="Y95" s="12">
        <f t="shared" si="111"/>
        <v>246696.83267136532</v>
      </c>
      <c r="Z95" s="7">
        <f t="shared" si="112"/>
        <v>15788.59729096738</v>
      </c>
      <c r="AA95" s="8">
        <f t="shared" si="121"/>
        <v>15788.59729096738</v>
      </c>
      <c r="AB95" s="8">
        <f t="shared" si="113"/>
        <v>58808.496785997886</v>
      </c>
      <c r="AC95" s="8">
        <f t="shared" si="122"/>
        <v>58808.496785997886</v>
      </c>
      <c r="AD95" s="8">
        <f t="shared" si="114"/>
        <v>36261.916825905952</v>
      </c>
      <c r="AE95" s="8">
        <f t="shared" si="123"/>
        <v>36261.916825905952</v>
      </c>
      <c r="AF95" s="49">
        <f t="shared" si="124"/>
        <v>221718.02180574246</v>
      </c>
      <c r="AG95" s="55">
        <f t="shared" si="125"/>
        <v>0.11266026397938893</v>
      </c>
      <c r="AH95" s="57">
        <f t="shared" si="126"/>
        <v>0.89874693324945065</v>
      </c>
      <c r="AI95" s="54">
        <f t="shared" si="127"/>
        <v>24978.810865622858</v>
      </c>
      <c r="AJ95" s="8">
        <f t="shared" si="128"/>
        <v>6907.5113147982293</v>
      </c>
      <c r="AK95" s="8">
        <f t="shared" si="129"/>
        <v>6907.5113147982293</v>
      </c>
      <c r="AL95" s="8">
        <f t="shared" si="130"/>
        <v>18748.959283023763</v>
      </c>
      <c r="AM95" s="8">
        <f t="shared" si="131"/>
        <v>18748.959283023763</v>
      </c>
      <c r="AN95" s="8">
        <f t="shared" si="132"/>
        <v>61180.814502498601</v>
      </c>
      <c r="AO95" s="8">
        <f t="shared" si="133"/>
        <v>61180.814502498601</v>
      </c>
      <c r="AP95" s="8">
        <f t="shared" si="134"/>
        <v>36511.131235362067</v>
      </c>
      <c r="AQ95" s="8">
        <f t="shared" si="135"/>
        <v>36511.131235362067</v>
      </c>
      <c r="AR95" s="12">
        <f t="shared" si="136"/>
        <v>246696.83267136532</v>
      </c>
      <c r="AS95" s="7">
        <f t="shared" si="137"/>
        <v>4440.5429880845759</v>
      </c>
      <c r="AT95" s="8">
        <f t="shared" si="138"/>
        <v>4440.5429880845759</v>
      </c>
      <c r="AU95" s="8">
        <f t="shared" si="139"/>
        <v>18255.565617681033</v>
      </c>
      <c r="AV95" s="8">
        <f t="shared" si="140"/>
        <v>18255.565617681033</v>
      </c>
      <c r="AW95" s="8">
        <f t="shared" si="141"/>
        <v>58808.496785997886</v>
      </c>
      <c r="AX95" s="8">
        <f t="shared" si="142"/>
        <v>58808.496785997886</v>
      </c>
      <c r="AY95" s="8">
        <f t="shared" si="143"/>
        <v>36261.916825905952</v>
      </c>
      <c r="AZ95" s="8">
        <f t="shared" si="144"/>
        <v>36261.916825905952</v>
      </c>
      <c r="BA95" s="49">
        <f t="shared" si="145"/>
        <v>235533.04443533887</v>
      </c>
      <c r="BB95" s="55">
        <f t="shared" si="146"/>
        <v>4.7397970262687515E-2</v>
      </c>
      <c r="BC95" s="57">
        <f t="shared" si="147"/>
        <v>0.95474693324945048</v>
      </c>
      <c r="BD95" s="54">
        <f t="shared" si="148"/>
        <v>11163.788236026448</v>
      </c>
    </row>
    <row r="96" spans="1:56" ht="20.25" x14ac:dyDescent="0.25">
      <c r="A96" s="19">
        <v>350</v>
      </c>
      <c r="B96" s="40">
        <v>5.5</v>
      </c>
      <c r="C96" s="20">
        <f>A96/B96</f>
        <v>63.636363636363633</v>
      </c>
      <c r="D96" s="35">
        <v>1.0963007108240124</v>
      </c>
      <c r="E96" s="20">
        <f>C96/D96</f>
        <v>58.046449307264098</v>
      </c>
      <c r="F96" s="7">
        <f t="shared" si="105"/>
        <v>105771.26700784785</v>
      </c>
      <c r="G96" s="8">
        <f t="shared" si="115"/>
        <v>105771.26700784785</v>
      </c>
      <c r="H96" s="8">
        <f t="shared" si="106"/>
        <v>232696.7874172653</v>
      </c>
      <c r="I96" s="8">
        <f>H96</f>
        <v>232696.7874172653</v>
      </c>
      <c r="J96" s="49">
        <f t="shared" si="107"/>
        <v>676936.10885022627</v>
      </c>
      <c r="K96" s="7">
        <f t="shared" si="163"/>
        <v>63462.760204708713</v>
      </c>
      <c r="L96" s="8">
        <f t="shared" si="164"/>
        <v>63462.760204708713</v>
      </c>
      <c r="M96" s="8">
        <f t="shared" si="165"/>
        <v>221360.25718639747</v>
      </c>
      <c r="N96" s="8">
        <f t="shared" si="166"/>
        <v>221360.25718639747</v>
      </c>
      <c r="O96" s="49">
        <f t="shared" si="167"/>
        <v>569646.03478221234</v>
      </c>
      <c r="P96" s="55">
        <f t="shared" si="168"/>
        <v>0.18834516088404474</v>
      </c>
      <c r="Q96" s="57">
        <f t="shared" si="169"/>
        <v>0.84150635094610959</v>
      </c>
      <c r="R96" s="54">
        <f t="shared" si="170"/>
        <v>107290.07406801393</v>
      </c>
      <c r="S96" s="8">
        <f t="shared" si="108"/>
        <v>70401.355320423536</v>
      </c>
      <c r="T96" s="8">
        <f t="shared" si="118"/>
        <v>70401.355320423536</v>
      </c>
      <c r="U96" s="8">
        <f t="shared" si="109"/>
        <v>167880.1549948561</v>
      </c>
      <c r="V96" s="8">
        <f t="shared" si="119"/>
        <v>167880.1549948561</v>
      </c>
      <c r="W96" s="8">
        <f t="shared" si="110"/>
        <v>100186.54410983348</v>
      </c>
      <c r="X96" s="8">
        <f t="shared" si="120"/>
        <v>100186.54410983348</v>
      </c>
      <c r="Y96" s="12">
        <f t="shared" si="111"/>
        <v>676936.10885022627</v>
      </c>
      <c r="Z96" s="7">
        <f t="shared" si="112"/>
        <v>43323.910966414478</v>
      </c>
      <c r="AA96" s="8">
        <f t="shared" si="121"/>
        <v>43323.910966414478</v>
      </c>
      <c r="AB96" s="8">
        <f t="shared" si="113"/>
        <v>161370.51518077814</v>
      </c>
      <c r="AC96" s="8">
        <f t="shared" si="122"/>
        <v>161370.51518077814</v>
      </c>
      <c r="AD96" s="8">
        <f t="shared" si="114"/>
        <v>99502.699770285893</v>
      </c>
      <c r="AE96" s="8">
        <f t="shared" si="123"/>
        <v>99502.699770285893</v>
      </c>
      <c r="AF96" s="49">
        <f t="shared" si="124"/>
        <v>608394.25183495693</v>
      </c>
      <c r="AG96" s="55">
        <f t="shared" si="125"/>
        <v>0.11266026397938937</v>
      </c>
      <c r="AH96" s="57">
        <f t="shared" si="126"/>
        <v>0.89874693324945032</v>
      </c>
      <c r="AI96" s="54">
        <f t="shared" si="127"/>
        <v>68541.857015269343</v>
      </c>
      <c r="AJ96" s="8">
        <f t="shared" si="128"/>
        <v>18954.211047806337</v>
      </c>
      <c r="AK96" s="8">
        <f t="shared" si="129"/>
        <v>18954.211047806337</v>
      </c>
      <c r="AL96" s="8">
        <f t="shared" si="130"/>
        <v>51447.144272617195</v>
      </c>
      <c r="AM96" s="8">
        <f t="shared" si="131"/>
        <v>51447.144272617195</v>
      </c>
      <c r="AN96" s="8">
        <f t="shared" si="132"/>
        <v>167880.1549948561</v>
      </c>
      <c r="AO96" s="8">
        <f t="shared" si="133"/>
        <v>167880.1549948561</v>
      </c>
      <c r="AP96" s="8">
        <f t="shared" si="134"/>
        <v>100186.54410983348</v>
      </c>
      <c r="AQ96" s="8">
        <f t="shared" si="135"/>
        <v>100186.54410983348</v>
      </c>
      <c r="AR96" s="12">
        <f t="shared" si="136"/>
        <v>676936.10885022627</v>
      </c>
      <c r="AS96" s="7">
        <f t="shared" si="137"/>
        <v>12184.849959304072</v>
      </c>
      <c r="AT96" s="8">
        <f t="shared" si="138"/>
        <v>12184.849959304072</v>
      </c>
      <c r="AU96" s="8">
        <f t="shared" si="139"/>
        <v>50093.27205491675</v>
      </c>
      <c r="AV96" s="8">
        <f t="shared" si="140"/>
        <v>50093.27205491675</v>
      </c>
      <c r="AW96" s="8">
        <f t="shared" si="141"/>
        <v>161370.51518077814</v>
      </c>
      <c r="AX96" s="8">
        <f t="shared" si="142"/>
        <v>161370.51518077814</v>
      </c>
      <c r="AY96" s="8">
        <f t="shared" si="143"/>
        <v>99502.699770285893</v>
      </c>
      <c r="AZ96" s="8">
        <f t="shared" si="144"/>
        <v>99502.699770285893</v>
      </c>
      <c r="BA96" s="49">
        <f t="shared" si="145"/>
        <v>646302.67393056967</v>
      </c>
      <c r="BB96" s="55">
        <f t="shared" si="146"/>
        <v>4.7397970262687571E-2</v>
      </c>
      <c r="BC96" s="57">
        <f t="shared" si="147"/>
        <v>0.95474693324945037</v>
      </c>
      <c r="BD96" s="54">
        <f t="shared" si="148"/>
        <v>30633.434919656604</v>
      </c>
    </row>
    <row r="97" spans="1:56" ht="20.25" x14ac:dyDescent="0.25">
      <c r="A97" s="19">
        <v>450</v>
      </c>
      <c r="B97" s="40">
        <v>5.5</v>
      </c>
      <c r="C97" s="20">
        <f>A97/B97</f>
        <v>81.818181818181813</v>
      </c>
      <c r="D97" s="35">
        <v>1.0963007108240124</v>
      </c>
      <c r="E97" s="20">
        <f>C97/D97</f>
        <v>74.63114910933956</v>
      </c>
      <c r="F97" s="7">
        <f t="shared" si="105"/>
        <v>224802.48877178162</v>
      </c>
      <c r="G97" s="8">
        <f t="shared" si="115"/>
        <v>224802.48877178162</v>
      </c>
      <c r="H97" s="8">
        <f t="shared" si="106"/>
        <v>494565.47529791953</v>
      </c>
      <c r="I97" s="8">
        <f>H97</f>
        <v>494565.47529791953</v>
      </c>
      <c r="J97" s="49">
        <f t="shared" si="107"/>
        <v>1438735.9281394023</v>
      </c>
      <c r="K97" s="7">
        <f t="shared" si="163"/>
        <v>134881.49326306896</v>
      </c>
      <c r="L97" s="8">
        <f t="shared" si="164"/>
        <v>134881.49326306896</v>
      </c>
      <c r="M97" s="8">
        <f t="shared" si="165"/>
        <v>470471.21716875734</v>
      </c>
      <c r="N97" s="8">
        <f t="shared" si="166"/>
        <v>470471.21716875734</v>
      </c>
      <c r="O97" s="49">
        <f t="shared" si="167"/>
        <v>1210705.4208636526</v>
      </c>
      <c r="P97" s="55">
        <f t="shared" si="168"/>
        <v>0.18834516088404471</v>
      </c>
      <c r="Q97" s="57">
        <f t="shared" si="169"/>
        <v>0.84150635094610959</v>
      </c>
      <c r="R97" s="54">
        <f t="shared" si="170"/>
        <v>228030.5072757497</v>
      </c>
      <c r="S97" s="8">
        <f t="shared" si="108"/>
        <v>149628.53652649783</v>
      </c>
      <c r="T97" s="8">
        <f t="shared" si="118"/>
        <v>149628.53652649783</v>
      </c>
      <c r="U97" s="8">
        <f t="shared" si="109"/>
        <v>356806.51017857174</v>
      </c>
      <c r="V97" s="8">
        <f t="shared" si="119"/>
        <v>356806.51017857174</v>
      </c>
      <c r="W97" s="8">
        <f t="shared" si="110"/>
        <v>212932.91736463152</v>
      </c>
      <c r="X97" s="8">
        <f t="shared" si="120"/>
        <v>212932.91736463152</v>
      </c>
      <c r="Y97" s="12">
        <f t="shared" si="111"/>
        <v>1438735.9281394023</v>
      </c>
      <c r="Z97" s="7">
        <f t="shared" si="112"/>
        <v>92079.099400921754</v>
      </c>
      <c r="AA97" s="8">
        <f t="shared" si="121"/>
        <v>92079.099400921754</v>
      </c>
      <c r="AB97" s="8">
        <f t="shared" si="113"/>
        <v>342971.1532559396</v>
      </c>
      <c r="AC97" s="8">
        <f t="shared" si="122"/>
        <v>342971.1532559396</v>
      </c>
      <c r="AD97" s="8">
        <f t="shared" si="114"/>
        <v>211479.49892868343</v>
      </c>
      <c r="AE97" s="8">
        <f t="shared" si="123"/>
        <v>211479.49892868343</v>
      </c>
      <c r="AF97" s="49">
        <f t="shared" si="124"/>
        <v>1293059.5031710896</v>
      </c>
      <c r="AG97" s="55">
        <f t="shared" si="125"/>
        <v>0.11266026397938915</v>
      </c>
      <c r="AH97" s="57">
        <f t="shared" si="126"/>
        <v>0.89874693324945043</v>
      </c>
      <c r="AI97" s="54">
        <f t="shared" si="127"/>
        <v>145676.42496831273</v>
      </c>
      <c r="AJ97" s="8">
        <f t="shared" si="128"/>
        <v>40284.605987903262</v>
      </c>
      <c r="AK97" s="8">
        <f t="shared" si="129"/>
        <v>40284.605987903262</v>
      </c>
      <c r="AL97" s="8">
        <f t="shared" si="130"/>
        <v>109343.93053859458</v>
      </c>
      <c r="AM97" s="8">
        <f t="shared" si="131"/>
        <v>109343.93053859458</v>
      </c>
      <c r="AN97" s="8">
        <f t="shared" si="132"/>
        <v>356806.51017857174</v>
      </c>
      <c r="AO97" s="8">
        <f t="shared" si="133"/>
        <v>356806.51017857174</v>
      </c>
      <c r="AP97" s="8">
        <f t="shared" si="134"/>
        <v>212932.91736463152</v>
      </c>
      <c r="AQ97" s="8">
        <f t="shared" si="135"/>
        <v>212932.91736463152</v>
      </c>
      <c r="AR97" s="12">
        <f t="shared" si="136"/>
        <v>1438735.9281394023</v>
      </c>
      <c r="AS97" s="7">
        <f t="shared" si="137"/>
        <v>25897.246706509239</v>
      </c>
      <c r="AT97" s="8">
        <f t="shared" si="138"/>
        <v>25897.246706509239</v>
      </c>
      <c r="AU97" s="8">
        <f t="shared" si="139"/>
        <v>106466.45868231577</v>
      </c>
      <c r="AV97" s="8">
        <f t="shared" si="140"/>
        <v>106466.45868231577</v>
      </c>
      <c r="AW97" s="8">
        <f t="shared" si="141"/>
        <v>342971.1532559396</v>
      </c>
      <c r="AX97" s="8">
        <f t="shared" si="142"/>
        <v>342971.1532559396</v>
      </c>
      <c r="AY97" s="8">
        <f t="shared" si="143"/>
        <v>211479.49892868343</v>
      </c>
      <c r="AZ97" s="8">
        <f t="shared" si="144"/>
        <v>211479.49892868343</v>
      </c>
      <c r="BA97" s="49">
        <f t="shared" si="145"/>
        <v>1373628.715146896</v>
      </c>
      <c r="BB97" s="55">
        <f t="shared" si="146"/>
        <v>4.7397970262687592E-2</v>
      </c>
      <c r="BC97" s="57">
        <f t="shared" si="147"/>
        <v>0.95474693324945037</v>
      </c>
      <c r="BD97" s="54">
        <f t="shared" si="148"/>
        <v>65107.212992506335</v>
      </c>
    </row>
    <row r="98" spans="1:56" ht="20.25" x14ac:dyDescent="0.25">
      <c r="A98" s="19">
        <v>550</v>
      </c>
      <c r="B98" s="40">
        <v>5.5</v>
      </c>
      <c r="C98" s="20">
        <f>A98/B98</f>
        <v>100</v>
      </c>
      <c r="D98" s="35">
        <v>1.0963007108240124</v>
      </c>
      <c r="E98" s="20">
        <f>C98/D98</f>
        <v>91.215848911415023</v>
      </c>
      <c r="F98" s="7">
        <f t="shared" si="105"/>
        <v>410441.85535698402</v>
      </c>
      <c r="G98" s="8">
        <f t="shared" si="115"/>
        <v>410441.85535698402</v>
      </c>
      <c r="H98" s="8">
        <f t="shared" si="106"/>
        <v>902972.08178536477</v>
      </c>
      <c r="I98" s="8">
        <f>H98</f>
        <v>902972.08178536477</v>
      </c>
      <c r="J98" s="49">
        <f t="shared" si="107"/>
        <v>2626827.8742846977</v>
      </c>
      <c r="K98" s="7">
        <f t="shared" si="163"/>
        <v>246265.11321419041</v>
      </c>
      <c r="L98" s="8">
        <f t="shared" si="164"/>
        <v>246265.11321419041</v>
      </c>
      <c r="M98" s="8">
        <f t="shared" si="165"/>
        <v>858981.05631223053</v>
      </c>
      <c r="N98" s="8">
        <f t="shared" si="166"/>
        <v>858981.05631223053</v>
      </c>
      <c r="O98" s="49">
        <f t="shared" si="167"/>
        <v>2210492.339052842</v>
      </c>
      <c r="P98" s="55">
        <f t="shared" si="168"/>
        <v>0.18834516088404465</v>
      </c>
      <c r="Q98" s="57">
        <f t="shared" si="169"/>
        <v>0.84150635094610959</v>
      </c>
      <c r="R98" s="54">
        <f t="shared" si="170"/>
        <v>416335.5352318557</v>
      </c>
      <c r="S98" s="8">
        <f t="shared" si="108"/>
        <v>273190.09892560856</v>
      </c>
      <c r="T98" s="8">
        <f t="shared" si="118"/>
        <v>273190.09892560856</v>
      </c>
      <c r="U98" s="8">
        <f t="shared" si="109"/>
        <v>651453.31282260502</v>
      </c>
      <c r="V98" s="8">
        <f t="shared" si="119"/>
        <v>651453.31282260502</v>
      </c>
      <c r="W98" s="8">
        <f t="shared" si="110"/>
        <v>388770.52539413521</v>
      </c>
      <c r="X98" s="8">
        <f t="shared" si="120"/>
        <v>388770.52539413521</v>
      </c>
      <c r="Y98" s="12">
        <f t="shared" si="111"/>
        <v>2626827.8742846977</v>
      </c>
      <c r="Z98" s="7">
        <f t="shared" si="112"/>
        <v>168116.98395422066</v>
      </c>
      <c r="AA98" s="8">
        <f t="shared" si="121"/>
        <v>168116.98395422066</v>
      </c>
      <c r="AB98" s="8">
        <f t="shared" si="113"/>
        <v>626192.87377730547</v>
      </c>
      <c r="AC98" s="8">
        <f t="shared" si="122"/>
        <v>626192.87377730547</v>
      </c>
      <c r="AD98" s="8">
        <f t="shared" si="114"/>
        <v>386116.89036224643</v>
      </c>
      <c r="AE98" s="8">
        <f t="shared" si="123"/>
        <v>386116.89036224643</v>
      </c>
      <c r="AF98" s="49">
        <f t="shared" si="124"/>
        <v>2360853.4961875454</v>
      </c>
      <c r="AG98" s="55">
        <f t="shared" si="125"/>
        <v>0.11266026397938901</v>
      </c>
      <c r="AH98" s="57">
        <f t="shared" si="126"/>
        <v>0.89874693324945054</v>
      </c>
      <c r="AI98" s="54">
        <f t="shared" si="127"/>
        <v>265974.37809715234</v>
      </c>
      <c r="AJ98" s="8">
        <f t="shared" si="128"/>
        <v>73551.180479971532</v>
      </c>
      <c r="AK98" s="8">
        <f t="shared" si="129"/>
        <v>73551.180479971532</v>
      </c>
      <c r="AL98" s="8">
        <f t="shared" si="130"/>
        <v>199638.91844563701</v>
      </c>
      <c r="AM98" s="8">
        <f t="shared" si="131"/>
        <v>199638.91844563701</v>
      </c>
      <c r="AN98" s="8">
        <f t="shared" si="132"/>
        <v>651453.31282260502</v>
      </c>
      <c r="AO98" s="8">
        <f t="shared" si="133"/>
        <v>651453.31282260502</v>
      </c>
      <c r="AP98" s="8">
        <f t="shared" si="134"/>
        <v>388770.52539413521</v>
      </c>
      <c r="AQ98" s="8">
        <f t="shared" si="135"/>
        <v>388770.52539413521</v>
      </c>
      <c r="AR98" s="12">
        <f t="shared" si="136"/>
        <v>2626827.8742846977</v>
      </c>
      <c r="AS98" s="7">
        <f t="shared" si="137"/>
        <v>47282.901737124565</v>
      </c>
      <c r="AT98" s="8">
        <f t="shared" si="138"/>
        <v>47282.901737124565</v>
      </c>
      <c r="AU98" s="8">
        <f t="shared" si="139"/>
        <v>194385.26269706761</v>
      </c>
      <c r="AV98" s="8">
        <f t="shared" si="140"/>
        <v>194385.26269706761</v>
      </c>
      <c r="AW98" s="8">
        <f t="shared" si="141"/>
        <v>626192.87377730547</v>
      </c>
      <c r="AX98" s="8">
        <f t="shared" si="142"/>
        <v>626192.87377730547</v>
      </c>
      <c r="AY98" s="8">
        <f t="shared" si="143"/>
        <v>386116.89036224643</v>
      </c>
      <c r="AZ98" s="8">
        <f t="shared" si="144"/>
        <v>386116.89036224643</v>
      </c>
      <c r="BA98" s="49">
        <f t="shared" si="145"/>
        <v>2507955.8571474883</v>
      </c>
      <c r="BB98" s="55">
        <f t="shared" si="146"/>
        <v>4.7397970262687432E-2</v>
      </c>
      <c r="BC98" s="57">
        <f t="shared" si="147"/>
        <v>0.95474693324945048</v>
      </c>
      <c r="BD98" s="54">
        <f t="shared" si="148"/>
        <v>118872.01713720942</v>
      </c>
    </row>
    <row r="99" spans="1:56" ht="20.25" x14ac:dyDescent="0.25">
      <c r="A99" s="19">
        <v>650</v>
      </c>
      <c r="B99" s="40">
        <v>5.5</v>
      </c>
      <c r="C99" s="20">
        <f t="shared" ref="C99:C102" si="174">A99/B99</f>
        <v>118.18181818181819</v>
      </c>
      <c r="D99" s="35">
        <v>1.0963007108240124</v>
      </c>
      <c r="E99" s="20">
        <f t="shared" ref="E99:E102" si="175">C99/D99</f>
        <v>107.80054871349049</v>
      </c>
      <c r="F99" s="7">
        <f t="shared" si="105"/>
        <v>677491.17672373704</v>
      </c>
      <c r="G99" s="8">
        <f t="shared" si="115"/>
        <v>677491.17672373704</v>
      </c>
      <c r="H99" s="8">
        <f t="shared" si="106"/>
        <v>1490480.5887922214</v>
      </c>
      <c r="I99" s="8">
        <f t="shared" ref="I99:I102" si="176">H99</f>
        <v>1490480.5887922214</v>
      </c>
      <c r="J99" s="49">
        <f t="shared" si="107"/>
        <v>4335943.5310319168</v>
      </c>
      <c r="K99" s="7">
        <f>(PI()/3)*(A99/2)*(C99/2)*(E99/2)*3/8</f>
        <v>406494.70603424218</v>
      </c>
      <c r="L99" s="8">
        <f>K99</f>
        <v>406494.70603424218</v>
      </c>
      <c r="M99" s="8">
        <f>(PI()/3)*(A99/2)*(C99/2)*(E99/2)*(7+2*SQRT(3))/8</f>
        <v>1417867.3033192868</v>
      </c>
      <c r="N99" s="8">
        <f>M99</f>
        <v>1417867.3033192868</v>
      </c>
      <c r="O99" s="49">
        <f>SUM(K99:N99)</f>
        <v>3648724.0187070575</v>
      </c>
      <c r="P99" s="55">
        <f>(J99-O99)/O99</f>
        <v>0.18834516088404485</v>
      </c>
      <c r="Q99" s="57">
        <f>O99/J99</f>
        <v>0.84150635094610948</v>
      </c>
      <c r="R99" s="54">
        <f>J99-O99</f>
        <v>687219.51232485939</v>
      </c>
      <c r="S99" s="8">
        <f t="shared" si="108"/>
        <v>450938.12722731935</v>
      </c>
      <c r="T99" s="8">
        <f t="shared" si="118"/>
        <v>450938.12722731935</v>
      </c>
      <c r="U99" s="8">
        <f t="shared" si="109"/>
        <v>1075313.9956959153</v>
      </c>
      <c r="V99" s="8">
        <f t="shared" si="119"/>
        <v>1075313.9956959153</v>
      </c>
      <c r="W99" s="8">
        <f t="shared" si="110"/>
        <v>641719.64259272371</v>
      </c>
      <c r="X99" s="8">
        <f t="shared" si="120"/>
        <v>641719.64259272371</v>
      </c>
      <c r="Y99" s="12">
        <f t="shared" si="111"/>
        <v>4335943.5310319168</v>
      </c>
      <c r="Z99" s="7">
        <f t="shared" si="112"/>
        <v>277500.38598604267</v>
      </c>
      <c r="AA99" s="8">
        <f t="shared" si="121"/>
        <v>277500.38598604267</v>
      </c>
      <c r="AB99" s="8">
        <f t="shared" si="113"/>
        <v>1033618.1395106988</v>
      </c>
      <c r="AC99" s="8">
        <f t="shared" si="122"/>
        <v>1033618.1395106988</v>
      </c>
      <c r="AD99" s="8">
        <f t="shared" si="114"/>
        <v>637339.45013212285</v>
      </c>
      <c r="AE99" s="8">
        <f t="shared" si="123"/>
        <v>637339.45013212285</v>
      </c>
      <c r="AF99" s="49">
        <f t="shared" si="124"/>
        <v>3896915.9512577285</v>
      </c>
      <c r="AG99" s="55">
        <f t="shared" si="125"/>
        <v>0.11266026397938922</v>
      </c>
      <c r="AH99" s="57">
        <f t="shared" si="126"/>
        <v>0.89874693324945043</v>
      </c>
      <c r="AI99" s="54">
        <f t="shared" si="127"/>
        <v>439027.57977418834</v>
      </c>
      <c r="AJ99" s="8">
        <f t="shared" si="128"/>
        <v>121406.41886889367</v>
      </c>
      <c r="AK99" s="8">
        <f t="shared" si="129"/>
        <v>121406.41886889367</v>
      </c>
      <c r="AL99" s="8">
        <f t="shared" si="130"/>
        <v>329531.70835842571</v>
      </c>
      <c r="AM99" s="8">
        <f t="shared" si="131"/>
        <v>329531.70835842571</v>
      </c>
      <c r="AN99" s="8">
        <f t="shared" si="132"/>
        <v>1075313.9956959153</v>
      </c>
      <c r="AO99" s="8">
        <f t="shared" si="133"/>
        <v>1075313.9956959153</v>
      </c>
      <c r="AP99" s="8">
        <f t="shared" si="134"/>
        <v>641719.64259272371</v>
      </c>
      <c r="AQ99" s="8">
        <f t="shared" si="135"/>
        <v>641719.64259272371</v>
      </c>
      <c r="AR99" s="12">
        <f t="shared" si="136"/>
        <v>4335943.5310319168</v>
      </c>
      <c r="AS99" s="7">
        <f t="shared" si="137"/>
        <v>78046.983558574502</v>
      </c>
      <c r="AT99" s="8">
        <f t="shared" si="138"/>
        <v>78046.983558574502</v>
      </c>
      <c r="AU99" s="8">
        <f t="shared" si="139"/>
        <v>320859.82129636186</v>
      </c>
      <c r="AV99" s="8">
        <f t="shared" si="140"/>
        <v>320859.82129636186</v>
      </c>
      <c r="AW99" s="8">
        <f t="shared" si="141"/>
        <v>1033618.1395106988</v>
      </c>
      <c r="AX99" s="8">
        <f t="shared" si="142"/>
        <v>1033618.1395106988</v>
      </c>
      <c r="AY99" s="8">
        <f t="shared" si="143"/>
        <v>637339.45013212285</v>
      </c>
      <c r="AZ99" s="8">
        <f t="shared" si="144"/>
        <v>637339.45013212285</v>
      </c>
      <c r="BA99" s="49">
        <f t="shared" si="145"/>
        <v>4139728.7889955156</v>
      </c>
      <c r="BB99" s="55">
        <f t="shared" si="146"/>
        <v>4.7397970262687626E-2</v>
      </c>
      <c r="BC99" s="57">
        <f t="shared" si="147"/>
        <v>0.95474693324945037</v>
      </c>
      <c r="BD99" s="54">
        <f t="shared" si="148"/>
        <v>196214.74203640129</v>
      </c>
    </row>
    <row r="100" spans="1:56" ht="20.25" x14ac:dyDescent="0.25">
      <c r="A100" s="19">
        <v>750</v>
      </c>
      <c r="B100" s="40">
        <v>5.5</v>
      </c>
      <c r="C100" s="20">
        <f t="shared" si="174"/>
        <v>136.36363636363637</v>
      </c>
      <c r="D100" s="35">
        <v>1.0963007108240124</v>
      </c>
      <c r="E100" s="20">
        <f t="shared" si="175"/>
        <v>124.38524851556595</v>
      </c>
      <c r="F100" s="7">
        <f t="shared" ref="F100:F131" si="177">(PI()/3)*(A100/2)*(C100/2)*(E100/2)*(5/8)</f>
        <v>1040752.2628323226</v>
      </c>
      <c r="G100" s="8">
        <f t="shared" si="115"/>
        <v>1040752.2628323226</v>
      </c>
      <c r="H100" s="8">
        <f t="shared" ref="H100:H131" si="178">(PI()/3)*(A100/2)*(C100/2)*(E100/2)*(11/8)</f>
        <v>2289654.9782311097</v>
      </c>
      <c r="I100" s="8">
        <f t="shared" si="176"/>
        <v>2289654.9782311097</v>
      </c>
      <c r="J100" s="49">
        <f t="shared" ref="J100:J131" si="179">(4*PI()/3)*(A100/2)*(C100/2)*(E100/2)</f>
        <v>6660814.4821268646</v>
      </c>
      <c r="K100" s="7">
        <f t="shared" ref="K100:K113" si="180">(PI()/3)*(A100/2)*(C100/2)*(E100/2)*3/8</f>
        <v>624451.35769939353</v>
      </c>
      <c r="L100" s="8">
        <f t="shared" ref="L100:L147" si="181">K100</f>
        <v>624451.35769939353</v>
      </c>
      <c r="M100" s="8">
        <f t="shared" ref="M100:M113" si="182">(PI()/3)*(A100/2)*(C100/2)*(E100/2)*(7+2*SQRT(3))/8</f>
        <v>2178107.4868923957</v>
      </c>
      <c r="N100" s="8">
        <f t="shared" ref="N100:N147" si="183">M100</f>
        <v>2178107.4868923957</v>
      </c>
      <c r="O100" s="49">
        <f t="shared" ref="O100:O113" si="184">SUM(K100:N100)</f>
        <v>5605117.6891835779</v>
      </c>
      <c r="P100" s="55">
        <f t="shared" ref="P100:P113" si="185">(J100-O100)/O100</f>
        <v>0.18834516088404485</v>
      </c>
      <c r="Q100" s="57">
        <f t="shared" ref="Q100:Q113" si="186">O100/J100</f>
        <v>0.84150635094610948</v>
      </c>
      <c r="R100" s="54">
        <f t="shared" ref="R100:R113" si="187">J100-O100</f>
        <v>1055696.7929432867</v>
      </c>
      <c r="S100" s="8">
        <f t="shared" ref="S100:S131" si="188">(PI()/3)*(A100/2)*(C100/2)*(E100/2)*(52/125)</f>
        <v>692724.70614119386</v>
      </c>
      <c r="T100" s="8">
        <f t="shared" si="118"/>
        <v>692724.70614119386</v>
      </c>
      <c r="U100" s="8">
        <f t="shared" ref="U100:U131" si="189">(PI()/3)*(A100/2)*(C100/2)*(E100/2)*(124/125)</f>
        <v>1651881.9915674624</v>
      </c>
      <c r="V100" s="8">
        <f t="shared" si="119"/>
        <v>1651881.9915674624</v>
      </c>
      <c r="W100" s="8">
        <f t="shared" ref="W100:W131" si="190">(PI()/3)*(A100/2)*(C100/2)*(E100/2)*(74/125)</f>
        <v>985800.54335477587</v>
      </c>
      <c r="X100" s="8">
        <f t="shared" si="120"/>
        <v>985800.54335477587</v>
      </c>
      <c r="Y100" s="12">
        <f t="shared" ref="Y100:Y131" si="191">(4*PI()/3)*(A100/2)*(C100/2)*(E100/2)</f>
        <v>6660814.4821268646</v>
      </c>
      <c r="Z100" s="7">
        <f t="shared" ref="Z100:Z131" si="192">(PI()/3)*(A100/2)*(C100/2)*(E100/2)*32/125</f>
        <v>426292.12685611931</v>
      </c>
      <c r="AA100" s="8">
        <f t="shared" si="121"/>
        <v>426292.12685611931</v>
      </c>
      <c r="AB100" s="8">
        <f t="shared" ref="AB100:AB131" si="193">(PI()/3)*(A100/2)*(C100/2)*(E100/2)*(80+16*SQRT(6))/125</f>
        <v>1587829.4132219432</v>
      </c>
      <c r="AC100" s="8">
        <f t="shared" si="122"/>
        <v>1587829.4132219432</v>
      </c>
      <c r="AD100" s="8">
        <f t="shared" ref="AD100:AD131" si="194">(PI()/3)*(A100/2)*(C100/2)*(E100/2)*(49+10*SQRT(6))/125</f>
        <v>979071.75429946068</v>
      </c>
      <c r="AE100" s="8">
        <f t="shared" si="123"/>
        <v>979071.75429946068</v>
      </c>
      <c r="AF100" s="49">
        <f t="shared" si="124"/>
        <v>5986386.5887550469</v>
      </c>
      <c r="AG100" s="55">
        <f t="shared" si="125"/>
        <v>0.11266026397938901</v>
      </c>
      <c r="AH100" s="57">
        <f t="shared" si="126"/>
        <v>0.89874693324945054</v>
      </c>
      <c r="AI100" s="54">
        <f t="shared" si="127"/>
        <v>674427.89337181766</v>
      </c>
      <c r="AJ100" s="8">
        <f t="shared" si="128"/>
        <v>186502.80549955223</v>
      </c>
      <c r="AK100" s="8">
        <f t="shared" si="129"/>
        <v>186502.80549955223</v>
      </c>
      <c r="AL100" s="8">
        <f t="shared" si="130"/>
        <v>506221.90064164175</v>
      </c>
      <c r="AM100" s="8">
        <f t="shared" si="131"/>
        <v>506221.90064164175</v>
      </c>
      <c r="AN100" s="8">
        <f t="shared" si="132"/>
        <v>1651881.9915674624</v>
      </c>
      <c r="AO100" s="8">
        <f t="shared" si="133"/>
        <v>1651881.9915674624</v>
      </c>
      <c r="AP100" s="8">
        <f t="shared" si="134"/>
        <v>985800.54335477587</v>
      </c>
      <c r="AQ100" s="8">
        <f t="shared" si="135"/>
        <v>985800.54335477587</v>
      </c>
      <c r="AR100" s="12">
        <f t="shared" si="136"/>
        <v>6660814.4821268646</v>
      </c>
      <c r="AS100" s="7">
        <f t="shared" si="137"/>
        <v>119894.66067828356</v>
      </c>
      <c r="AT100" s="8">
        <f t="shared" si="138"/>
        <v>119894.66067828356</v>
      </c>
      <c r="AU100" s="8">
        <f t="shared" si="139"/>
        <v>492900.27167738794</v>
      </c>
      <c r="AV100" s="8">
        <f t="shared" si="140"/>
        <v>492900.27167738794</v>
      </c>
      <c r="AW100" s="8">
        <f t="shared" si="141"/>
        <v>1587829.4132219432</v>
      </c>
      <c r="AX100" s="8">
        <f t="shared" si="142"/>
        <v>1587829.4132219432</v>
      </c>
      <c r="AY100" s="8">
        <f t="shared" si="143"/>
        <v>979071.75429946068</v>
      </c>
      <c r="AZ100" s="8">
        <f t="shared" si="144"/>
        <v>979071.75429946068</v>
      </c>
      <c r="BA100" s="49">
        <f t="shared" si="145"/>
        <v>6359392.1997541515</v>
      </c>
      <c r="BB100" s="55">
        <f t="shared" si="146"/>
        <v>4.7397970262687335E-2</v>
      </c>
      <c r="BC100" s="57">
        <f t="shared" si="147"/>
        <v>0.95474693324945059</v>
      </c>
      <c r="BD100" s="54">
        <f t="shared" si="148"/>
        <v>301422.28237271309</v>
      </c>
    </row>
    <row r="101" spans="1:56" ht="20.25" x14ac:dyDescent="0.25">
      <c r="A101" s="19">
        <v>850</v>
      </c>
      <c r="B101" s="40">
        <v>5.5</v>
      </c>
      <c r="C101" s="20">
        <f t="shared" si="174"/>
        <v>154.54545454545453</v>
      </c>
      <c r="D101" s="35">
        <v>1.0963007108240124</v>
      </c>
      <c r="E101" s="20">
        <f t="shared" si="175"/>
        <v>140.96994831764138</v>
      </c>
      <c r="F101" s="7">
        <f t="shared" si="177"/>
        <v>1515026.9236430221</v>
      </c>
      <c r="G101" s="8">
        <f t="shared" si="115"/>
        <v>1515026.9236430221</v>
      </c>
      <c r="H101" s="8">
        <f t="shared" si="178"/>
        <v>3333059.2320146486</v>
      </c>
      <c r="I101" s="8">
        <f t="shared" si="176"/>
        <v>3333059.2320146486</v>
      </c>
      <c r="J101" s="49">
        <f t="shared" si="179"/>
        <v>9696172.3113153409</v>
      </c>
      <c r="K101" s="7">
        <f t="shared" si="180"/>
        <v>909016.15418581315</v>
      </c>
      <c r="L101" s="8">
        <f t="shared" si="181"/>
        <v>909016.15418581315</v>
      </c>
      <c r="M101" s="8">
        <f t="shared" si="182"/>
        <v>3170679.1357340259</v>
      </c>
      <c r="N101" s="8">
        <f t="shared" si="183"/>
        <v>3170679.1357340259</v>
      </c>
      <c r="O101" s="49">
        <f t="shared" si="184"/>
        <v>8159390.5798396785</v>
      </c>
      <c r="P101" s="55">
        <f t="shared" si="185"/>
        <v>0.18834516088404463</v>
      </c>
      <c r="Q101" s="57">
        <f t="shared" si="186"/>
        <v>0.8415063509461097</v>
      </c>
      <c r="R101" s="54">
        <f t="shared" si="187"/>
        <v>1536781.7314756624</v>
      </c>
      <c r="S101" s="8">
        <f t="shared" si="188"/>
        <v>1008401.9203767955</v>
      </c>
      <c r="T101" s="8">
        <f t="shared" si="118"/>
        <v>1008401.9203767955</v>
      </c>
      <c r="U101" s="8">
        <f t="shared" si="189"/>
        <v>2404650.7332062046</v>
      </c>
      <c r="V101" s="8">
        <f t="shared" si="119"/>
        <v>2404650.7332062046</v>
      </c>
      <c r="W101" s="8">
        <f t="shared" si="190"/>
        <v>1435033.5020746703</v>
      </c>
      <c r="X101" s="8">
        <f t="shared" si="120"/>
        <v>1435033.5020746703</v>
      </c>
      <c r="Y101" s="12">
        <f t="shared" si="191"/>
        <v>9696172.3113153409</v>
      </c>
      <c r="Z101" s="7">
        <f t="shared" si="192"/>
        <v>620555.02792418178</v>
      </c>
      <c r="AA101" s="8">
        <f t="shared" si="121"/>
        <v>620555.02792418178</v>
      </c>
      <c r="AB101" s="8">
        <f t="shared" si="193"/>
        <v>2311409.1576768602</v>
      </c>
      <c r="AC101" s="8">
        <f t="shared" si="122"/>
        <v>2311409.1576768602</v>
      </c>
      <c r="AD101" s="8">
        <f t="shared" si="194"/>
        <v>1425238.3789254068</v>
      </c>
      <c r="AE101" s="8">
        <f t="shared" si="123"/>
        <v>1425238.3789254068</v>
      </c>
      <c r="AF101" s="49">
        <f t="shared" si="124"/>
        <v>8714405.1290528979</v>
      </c>
      <c r="AG101" s="55">
        <f t="shared" si="125"/>
        <v>0.11266026397938923</v>
      </c>
      <c r="AH101" s="57">
        <f t="shared" si="126"/>
        <v>0.89874693324945043</v>
      </c>
      <c r="AI101" s="54">
        <f t="shared" si="127"/>
        <v>981767.18226244301</v>
      </c>
      <c r="AJ101" s="8">
        <f t="shared" si="128"/>
        <v>271492.82471682958</v>
      </c>
      <c r="AK101" s="8">
        <f t="shared" si="129"/>
        <v>271492.82471682958</v>
      </c>
      <c r="AL101" s="8">
        <f t="shared" si="130"/>
        <v>736909.09565996588</v>
      </c>
      <c r="AM101" s="8">
        <f t="shared" si="131"/>
        <v>736909.09565996588</v>
      </c>
      <c r="AN101" s="8">
        <f t="shared" si="132"/>
        <v>2404650.7332062046</v>
      </c>
      <c r="AO101" s="8">
        <f t="shared" si="133"/>
        <v>2404650.7332062046</v>
      </c>
      <c r="AP101" s="8">
        <f t="shared" si="134"/>
        <v>1435033.5020746703</v>
      </c>
      <c r="AQ101" s="8">
        <f t="shared" si="135"/>
        <v>1435033.5020746703</v>
      </c>
      <c r="AR101" s="12">
        <f t="shared" si="136"/>
        <v>9696172.3113153409</v>
      </c>
      <c r="AS101" s="7">
        <f t="shared" si="137"/>
        <v>174531.10160367613</v>
      </c>
      <c r="AT101" s="8">
        <f t="shared" si="138"/>
        <v>174531.10160367613</v>
      </c>
      <c r="AU101" s="8">
        <f t="shared" si="139"/>
        <v>717516.75103733526</v>
      </c>
      <c r="AV101" s="8">
        <f t="shared" si="140"/>
        <v>717516.75103733526</v>
      </c>
      <c r="AW101" s="8">
        <f t="shared" si="141"/>
        <v>2311409.1576768602</v>
      </c>
      <c r="AX101" s="8">
        <f t="shared" si="142"/>
        <v>2311409.1576768602</v>
      </c>
      <c r="AY101" s="8">
        <f t="shared" si="143"/>
        <v>1425238.3789254068</v>
      </c>
      <c r="AZ101" s="8">
        <f t="shared" si="144"/>
        <v>1425238.3789254068</v>
      </c>
      <c r="BA101" s="49">
        <f t="shared" si="145"/>
        <v>9257390.7784865573</v>
      </c>
      <c r="BB101" s="55">
        <f t="shared" si="146"/>
        <v>4.7397970262687529E-2</v>
      </c>
      <c r="BC101" s="57">
        <f t="shared" si="147"/>
        <v>0.95474693324945048</v>
      </c>
      <c r="BD101" s="54">
        <f t="shared" si="148"/>
        <v>438781.53282878362</v>
      </c>
    </row>
    <row r="102" spans="1:56" ht="21" thickBot="1" x14ac:dyDescent="0.3">
      <c r="A102" s="21">
        <v>1000</v>
      </c>
      <c r="B102" s="40">
        <v>5.5</v>
      </c>
      <c r="C102" s="22">
        <f t="shared" si="174"/>
        <v>181.81818181818181</v>
      </c>
      <c r="D102" s="35">
        <v>1.0963007108240124</v>
      </c>
      <c r="E102" s="22">
        <f t="shared" si="175"/>
        <v>165.84699802075457</v>
      </c>
      <c r="F102" s="23">
        <f t="shared" si="177"/>
        <v>2466968.3267136533</v>
      </c>
      <c r="G102" s="24">
        <f t="shared" si="115"/>
        <v>2466968.3267136533</v>
      </c>
      <c r="H102" s="24">
        <f t="shared" si="178"/>
        <v>5427330.318770037</v>
      </c>
      <c r="I102" s="24">
        <f t="shared" si="176"/>
        <v>5427330.318770037</v>
      </c>
      <c r="J102" s="51">
        <f t="shared" si="179"/>
        <v>15788597.290967381</v>
      </c>
      <c r="K102" s="23">
        <f t="shared" si="180"/>
        <v>1480180.9960281919</v>
      </c>
      <c r="L102" s="24">
        <f t="shared" si="181"/>
        <v>1480180.9960281919</v>
      </c>
      <c r="M102" s="24">
        <f t="shared" si="182"/>
        <v>5162921.4504116038</v>
      </c>
      <c r="N102" s="24">
        <f t="shared" si="183"/>
        <v>5162921.4504116038</v>
      </c>
      <c r="O102" s="51">
        <f t="shared" si="184"/>
        <v>13286204.89287959</v>
      </c>
      <c r="P102" s="55">
        <f t="shared" si="185"/>
        <v>0.18834516088404485</v>
      </c>
      <c r="Q102" s="57">
        <f t="shared" si="186"/>
        <v>0.84150635094610948</v>
      </c>
      <c r="R102" s="54">
        <f t="shared" si="187"/>
        <v>2502392.3980877902</v>
      </c>
      <c r="S102" s="24">
        <f t="shared" si="188"/>
        <v>1642014.1182606076</v>
      </c>
      <c r="T102" s="24">
        <f t="shared" si="118"/>
        <v>1642014.1182606076</v>
      </c>
      <c r="U102" s="24">
        <f t="shared" si="189"/>
        <v>3915572.1281599104</v>
      </c>
      <c r="V102" s="24">
        <f t="shared" si="119"/>
        <v>3915572.1281599104</v>
      </c>
      <c r="W102" s="24">
        <f t="shared" si="190"/>
        <v>2336712.3990631723</v>
      </c>
      <c r="X102" s="24">
        <f t="shared" si="120"/>
        <v>2336712.3990631723</v>
      </c>
      <c r="Y102" s="25">
        <f t="shared" si="191"/>
        <v>15788597.290967381</v>
      </c>
      <c r="Z102" s="23">
        <f t="shared" si="192"/>
        <v>1010470.2266219123</v>
      </c>
      <c r="AA102" s="24">
        <f t="shared" si="121"/>
        <v>1010470.2266219123</v>
      </c>
      <c r="AB102" s="24">
        <f t="shared" si="193"/>
        <v>3763743.7943038647</v>
      </c>
      <c r="AC102" s="24">
        <f t="shared" si="122"/>
        <v>3763743.7943038647</v>
      </c>
      <c r="AD102" s="24">
        <f t="shared" si="194"/>
        <v>2320762.6768579809</v>
      </c>
      <c r="AE102" s="24">
        <f t="shared" si="123"/>
        <v>2320762.6768579809</v>
      </c>
      <c r="AF102" s="51">
        <f t="shared" si="124"/>
        <v>14189953.395567518</v>
      </c>
      <c r="AG102" s="55">
        <f t="shared" si="125"/>
        <v>0.11266026397938893</v>
      </c>
      <c r="AH102" s="57">
        <f t="shared" si="126"/>
        <v>0.89874693324945065</v>
      </c>
      <c r="AI102" s="54">
        <f t="shared" si="127"/>
        <v>1598643.8953998629</v>
      </c>
      <c r="AJ102" s="24">
        <f t="shared" si="128"/>
        <v>442080.72414708667</v>
      </c>
      <c r="AK102" s="24">
        <f t="shared" si="129"/>
        <v>442080.72414708667</v>
      </c>
      <c r="AL102" s="24">
        <f t="shared" si="130"/>
        <v>1199933.3941135209</v>
      </c>
      <c r="AM102" s="24">
        <f t="shared" si="131"/>
        <v>1199933.3941135209</v>
      </c>
      <c r="AN102" s="24">
        <f t="shared" si="132"/>
        <v>3915572.1281599104</v>
      </c>
      <c r="AO102" s="24">
        <f t="shared" si="133"/>
        <v>3915572.1281599104</v>
      </c>
      <c r="AP102" s="24">
        <f t="shared" si="134"/>
        <v>2336712.3990631723</v>
      </c>
      <c r="AQ102" s="24">
        <f t="shared" si="135"/>
        <v>2336712.3990631723</v>
      </c>
      <c r="AR102" s="25">
        <f t="shared" si="136"/>
        <v>15788597.290967381</v>
      </c>
      <c r="AS102" s="23">
        <f t="shared" si="137"/>
        <v>284194.75123741286</v>
      </c>
      <c r="AT102" s="24">
        <f t="shared" si="138"/>
        <v>284194.75123741286</v>
      </c>
      <c r="AU102" s="24">
        <f t="shared" si="139"/>
        <v>1168356.1995315861</v>
      </c>
      <c r="AV102" s="24">
        <f t="shared" si="140"/>
        <v>1168356.1995315861</v>
      </c>
      <c r="AW102" s="24">
        <f t="shared" si="141"/>
        <v>3763743.7943038647</v>
      </c>
      <c r="AX102" s="24">
        <f t="shared" si="142"/>
        <v>3763743.7943038647</v>
      </c>
      <c r="AY102" s="24">
        <f t="shared" si="143"/>
        <v>2320762.6768579809</v>
      </c>
      <c r="AZ102" s="24">
        <f t="shared" si="144"/>
        <v>2320762.6768579809</v>
      </c>
      <c r="BA102" s="51">
        <f t="shared" si="145"/>
        <v>15074114.843861688</v>
      </c>
      <c r="BB102" s="55">
        <f t="shared" si="146"/>
        <v>4.7397970262687515E-2</v>
      </c>
      <c r="BC102" s="57">
        <f t="shared" si="147"/>
        <v>0.95474693324945048</v>
      </c>
      <c r="BD102" s="54">
        <f t="shared" si="148"/>
        <v>714482.4471056927</v>
      </c>
    </row>
    <row r="103" spans="1:56" ht="20.25" x14ac:dyDescent="0.25">
      <c r="A103" s="14">
        <v>150</v>
      </c>
      <c r="B103" s="42">
        <v>5.5</v>
      </c>
      <c r="C103" s="15">
        <f>A103/B103</f>
        <v>27.272727272727273</v>
      </c>
      <c r="D103" s="36">
        <v>1.1437009460840559</v>
      </c>
      <c r="E103" s="15">
        <f>C103/D103</f>
        <v>23.84603017607618</v>
      </c>
      <c r="F103" s="16">
        <f t="shared" si="177"/>
        <v>7980.9495616237327</v>
      </c>
      <c r="G103" s="17">
        <f t="shared" si="115"/>
        <v>7980.9495616237327</v>
      </c>
      <c r="H103" s="17">
        <f t="shared" si="178"/>
        <v>17558.089035572211</v>
      </c>
      <c r="I103" s="17">
        <f>H103</f>
        <v>17558.089035572211</v>
      </c>
      <c r="J103" s="50">
        <f t="shared" si="179"/>
        <v>51078.077194391888</v>
      </c>
      <c r="K103" s="16">
        <f t="shared" si="180"/>
        <v>4788.5697369742393</v>
      </c>
      <c r="L103" s="17">
        <f t="shared" si="181"/>
        <v>4788.5697369742393</v>
      </c>
      <c r="M103" s="17">
        <f t="shared" si="182"/>
        <v>16702.69343962397</v>
      </c>
      <c r="N103" s="17">
        <f t="shared" si="183"/>
        <v>16702.69343962397</v>
      </c>
      <c r="O103" s="50">
        <f t="shared" si="184"/>
        <v>42982.526353196416</v>
      </c>
      <c r="P103" s="55">
        <f t="shared" si="185"/>
        <v>0.18834516088404477</v>
      </c>
      <c r="Q103" s="57">
        <f t="shared" si="186"/>
        <v>0.84150635094610959</v>
      </c>
      <c r="R103" s="54">
        <f t="shared" si="187"/>
        <v>8095.5508411954725</v>
      </c>
      <c r="S103" s="17">
        <f t="shared" si="188"/>
        <v>5312.1200282167565</v>
      </c>
      <c r="T103" s="17">
        <f t="shared" si="118"/>
        <v>5312.1200282167565</v>
      </c>
      <c r="U103" s="17">
        <f t="shared" si="189"/>
        <v>12667.363144209188</v>
      </c>
      <c r="V103" s="17">
        <f t="shared" si="119"/>
        <v>12667.363144209188</v>
      </c>
      <c r="W103" s="17">
        <f t="shared" si="190"/>
        <v>7559.5554247699993</v>
      </c>
      <c r="X103" s="17">
        <f t="shared" si="120"/>
        <v>7559.5554247699993</v>
      </c>
      <c r="Y103" s="18">
        <f t="shared" si="191"/>
        <v>51078.077194391888</v>
      </c>
      <c r="Z103" s="16">
        <f t="shared" si="192"/>
        <v>3268.9969404410808</v>
      </c>
      <c r="AA103" s="17">
        <f t="shared" si="121"/>
        <v>3268.9969404410808</v>
      </c>
      <c r="AB103" s="17">
        <f t="shared" si="193"/>
        <v>12176.179588502711</v>
      </c>
      <c r="AC103" s="17">
        <f t="shared" si="122"/>
        <v>12176.179588502711</v>
      </c>
      <c r="AD103" s="17">
        <f t="shared" si="194"/>
        <v>7507.9560884254097</v>
      </c>
      <c r="AE103" s="17">
        <f t="shared" si="123"/>
        <v>7507.9560884254097</v>
      </c>
      <c r="AF103" s="50">
        <f t="shared" si="124"/>
        <v>45906.265234738406</v>
      </c>
      <c r="AG103" s="55">
        <f t="shared" si="125"/>
        <v>0.11266026397938911</v>
      </c>
      <c r="AH103" s="57">
        <f t="shared" si="126"/>
        <v>0.89874693324945054</v>
      </c>
      <c r="AI103" s="54">
        <f t="shared" si="127"/>
        <v>5171.8119596534816</v>
      </c>
      <c r="AJ103" s="17">
        <f t="shared" si="128"/>
        <v>1430.1861614429729</v>
      </c>
      <c r="AK103" s="17">
        <f t="shared" si="129"/>
        <v>1430.1861614429729</v>
      </c>
      <c r="AL103" s="17">
        <f t="shared" si="130"/>
        <v>3881.9338667737838</v>
      </c>
      <c r="AM103" s="17">
        <f t="shared" si="131"/>
        <v>3881.9338667737838</v>
      </c>
      <c r="AN103" s="17">
        <f t="shared" si="132"/>
        <v>12667.363144209188</v>
      </c>
      <c r="AO103" s="17">
        <f t="shared" si="133"/>
        <v>12667.363144209188</v>
      </c>
      <c r="AP103" s="17">
        <f t="shared" si="134"/>
        <v>7559.5554247699993</v>
      </c>
      <c r="AQ103" s="17">
        <f t="shared" si="135"/>
        <v>7559.5554247699993</v>
      </c>
      <c r="AR103" s="18">
        <f t="shared" si="136"/>
        <v>51078.077194391888</v>
      </c>
      <c r="AS103" s="16">
        <f t="shared" si="137"/>
        <v>919.40538949905397</v>
      </c>
      <c r="AT103" s="17">
        <f t="shared" si="138"/>
        <v>919.40538949905397</v>
      </c>
      <c r="AU103" s="17">
        <f t="shared" si="139"/>
        <v>3779.7777123849996</v>
      </c>
      <c r="AV103" s="17">
        <f t="shared" si="140"/>
        <v>3779.7777123849996</v>
      </c>
      <c r="AW103" s="17">
        <f t="shared" si="141"/>
        <v>12176.179588502711</v>
      </c>
      <c r="AX103" s="17">
        <f t="shared" si="142"/>
        <v>12176.179588502711</v>
      </c>
      <c r="AY103" s="17">
        <f t="shared" si="143"/>
        <v>7507.9560884254097</v>
      </c>
      <c r="AZ103" s="17">
        <f t="shared" si="144"/>
        <v>7507.9560884254097</v>
      </c>
      <c r="BA103" s="50">
        <f t="shared" si="145"/>
        <v>48766.637557624352</v>
      </c>
      <c r="BB103" s="55">
        <f t="shared" si="146"/>
        <v>4.739797026268746E-2</v>
      </c>
      <c r="BC103" s="57">
        <f t="shared" si="147"/>
        <v>0.95474693324945048</v>
      </c>
      <c r="BD103" s="54">
        <f t="shared" si="148"/>
        <v>2311.4396367675363</v>
      </c>
    </row>
    <row r="104" spans="1:56" ht="20.25" x14ac:dyDescent="0.25">
      <c r="A104" s="19">
        <v>250</v>
      </c>
      <c r="B104" s="40">
        <v>5.5</v>
      </c>
      <c r="C104" s="20">
        <f>A104/B104</f>
        <v>45.454545454545453</v>
      </c>
      <c r="D104" s="35">
        <v>1.1437009460840559</v>
      </c>
      <c r="E104" s="20">
        <f>C104/D104</f>
        <v>39.74338362679363</v>
      </c>
      <c r="F104" s="7">
        <f t="shared" si="177"/>
        <v>36948.840563072838</v>
      </c>
      <c r="G104" s="8">
        <f t="shared" si="115"/>
        <v>36948.840563072838</v>
      </c>
      <c r="H104" s="8">
        <f t="shared" si="178"/>
        <v>81287.449238760251</v>
      </c>
      <c r="I104" s="8">
        <f>H104</f>
        <v>81287.449238760251</v>
      </c>
      <c r="J104" s="49">
        <f t="shared" si="179"/>
        <v>236472.57960366618</v>
      </c>
      <c r="K104" s="7">
        <f t="shared" si="180"/>
        <v>22169.304337843703</v>
      </c>
      <c r="L104" s="8">
        <f t="shared" si="181"/>
        <v>22169.304337843703</v>
      </c>
      <c r="M104" s="8">
        <f t="shared" si="182"/>
        <v>77327.284442703574</v>
      </c>
      <c r="N104" s="8">
        <f t="shared" si="183"/>
        <v>77327.284442703574</v>
      </c>
      <c r="O104" s="49">
        <f t="shared" si="184"/>
        <v>198993.17756109458</v>
      </c>
      <c r="P104" s="55">
        <f t="shared" si="185"/>
        <v>0.18834516088404454</v>
      </c>
      <c r="Q104" s="57">
        <f t="shared" si="186"/>
        <v>0.8415063509461097</v>
      </c>
      <c r="R104" s="54">
        <f t="shared" si="187"/>
        <v>37479.402042571601</v>
      </c>
      <c r="S104" s="8">
        <f t="shared" si="188"/>
        <v>24593.148278781282</v>
      </c>
      <c r="T104" s="8">
        <f t="shared" si="118"/>
        <v>24593.148278781282</v>
      </c>
      <c r="U104" s="8">
        <f t="shared" si="189"/>
        <v>58645.199741709213</v>
      </c>
      <c r="V104" s="8">
        <f t="shared" si="119"/>
        <v>58645.199741709213</v>
      </c>
      <c r="W104" s="8">
        <f t="shared" si="190"/>
        <v>34997.94178134259</v>
      </c>
      <c r="X104" s="8">
        <f t="shared" si="120"/>
        <v>34997.94178134259</v>
      </c>
      <c r="Y104" s="12">
        <f t="shared" si="191"/>
        <v>236472.57960366618</v>
      </c>
      <c r="Z104" s="7">
        <f t="shared" si="192"/>
        <v>15134.245094634636</v>
      </c>
      <c r="AA104" s="8">
        <f t="shared" si="121"/>
        <v>15134.245094634636</v>
      </c>
      <c r="AB104" s="8">
        <f t="shared" si="193"/>
        <v>56371.201798623675</v>
      </c>
      <c r="AC104" s="8">
        <f t="shared" si="122"/>
        <v>56371.201798623675</v>
      </c>
      <c r="AD104" s="8">
        <f t="shared" si="194"/>
        <v>34759.055964932457</v>
      </c>
      <c r="AE104" s="8">
        <f t="shared" si="123"/>
        <v>34759.055964932457</v>
      </c>
      <c r="AF104" s="49">
        <f t="shared" si="124"/>
        <v>212529.00571638154</v>
      </c>
      <c r="AG104" s="55">
        <f t="shared" si="125"/>
        <v>0.11266026397938911</v>
      </c>
      <c r="AH104" s="57">
        <f t="shared" si="126"/>
        <v>0.89874693324945054</v>
      </c>
      <c r="AI104" s="54">
        <f t="shared" si="127"/>
        <v>23943.573887284641</v>
      </c>
      <c r="AJ104" s="8">
        <f t="shared" si="128"/>
        <v>6621.2322289026533</v>
      </c>
      <c r="AK104" s="8">
        <f t="shared" si="129"/>
        <v>6621.2322289026533</v>
      </c>
      <c r="AL104" s="8">
        <f t="shared" si="130"/>
        <v>17971.91604987863</v>
      </c>
      <c r="AM104" s="8">
        <f t="shared" si="131"/>
        <v>17971.91604987863</v>
      </c>
      <c r="AN104" s="8">
        <f t="shared" si="132"/>
        <v>58645.199741709213</v>
      </c>
      <c r="AO104" s="8">
        <f t="shared" si="133"/>
        <v>58645.199741709213</v>
      </c>
      <c r="AP104" s="8">
        <f t="shared" si="134"/>
        <v>34997.94178134259</v>
      </c>
      <c r="AQ104" s="8">
        <f t="shared" si="135"/>
        <v>34997.94178134259</v>
      </c>
      <c r="AR104" s="12">
        <f t="shared" si="136"/>
        <v>236472.57960366618</v>
      </c>
      <c r="AS104" s="7">
        <f t="shared" si="137"/>
        <v>4256.506432865991</v>
      </c>
      <c r="AT104" s="8">
        <f t="shared" si="138"/>
        <v>4256.506432865991</v>
      </c>
      <c r="AU104" s="8">
        <f t="shared" si="139"/>
        <v>17498.970890671299</v>
      </c>
      <c r="AV104" s="8">
        <f t="shared" si="140"/>
        <v>17498.970890671299</v>
      </c>
      <c r="AW104" s="8">
        <f t="shared" si="141"/>
        <v>56371.201798623675</v>
      </c>
      <c r="AX104" s="8">
        <f t="shared" si="142"/>
        <v>56371.201798623675</v>
      </c>
      <c r="AY104" s="8">
        <f t="shared" si="143"/>
        <v>34759.055964932457</v>
      </c>
      <c r="AZ104" s="8">
        <f t="shared" si="144"/>
        <v>34759.055964932457</v>
      </c>
      <c r="BA104" s="49">
        <f t="shared" si="145"/>
        <v>225771.47017418686</v>
      </c>
      <c r="BB104" s="55">
        <f t="shared" si="146"/>
        <v>4.7397970262687356E-2</v>
      </c>
      <c r="BC104" s="57">
        <f t="shared" si="147"/>
        <v>0.95474693324945059</v>
      </c>
      <c r="BD104" s="54">
        <f t="shared" si="148"/>
        <v>10701.109429479315</v>
      </c>
    </row>
    <row r="105" spans="1:56" ht="20.25" x14ac:dyDescent="0.25">
      <c r="A105" s="19">
        <v>350</v>
      </c>
      <c r="B105" s="40">
        <v>5.5</v>
      </c>
      <c r="C105" s="20">
        <f>A105/B105</f>
        <v>63.636363636363633</v>
      </c>
      <c r="D105" s="35">
        <v>1.1437009460840559</v>
      </c>
      <c r="E105" s="20">
        <f>C105/D105</f>
        <v>55.640737077511083</v>
      </c>
      <c r="F105" s="7">
        <f t="shared" si="177"/>
        <v>101387.61850507186</v>
      </c>
      <c r="G105" s="8">
        <f t="shared" si="115"/>
        <v>101387.61850507186</v>
      </c>
      <c r="H105" s="8">
        <f t="shared" si="178"/>
        <v>223052.7607111581</v>
      </c>
      <c r="I105" s="8">
        <f>H105</f>
        <v>223052.7607111581</v>
      </c>
      <c r="J105" s="49">
        <f t="shared" si="179"/>
        <v>648880.7584324599</v>
      </c>
      <c r="K105" s="7">
        <f t="shared" si="180"/>
        <v>60832.571103043112</v>
      </c>
      <c r="L105" s="8">
        <f t="shared" si="181"/>
        <v>60832.571103043112</v>
      </c>
      <c r="M105" s="8">
        <f t="shared" si="182"/>
        <v>212186.06851077857</v>
      </c>
      <c r="N105" s="8">
        <f t="shared" si="183"/>
        <v>212186.06851077857</v>
      </c>
      <c r="O105" s="49">
        <f t="shared" si="184"/>
        <v>546037.27922764339</v>
      </c>
      <c r="P105" s="55">
        <f t="shared" si="185"/>
        <v>0.18834516088404465</v>
      </c>
      <c r="Q105" s="57">
        <f t="shared" si="186"/>
        <v>0.84150635094610959</v>
      </c>
      <c r="R105" s="54">
        <f t="shared" si="187"/>
        <v>102843.47920481651</v>
      </c>
      <c r="S105" s="8">
        <f t="shared" si="188"/>
        <v>67483.598876975826</v>
      </c>
      <c r="T105" s="8">
        <f t="shared" si="118"/>
        <v>67483.598876975826</v>
      </c>
      <c r="U105" s="8">
        <f t="shared" si="189"/>
        <v>160922.42809125004</v>
      </c>
      <c r="V105" s="8">
        <f t="shared" si="119"/>
        <v>160922.42809125004</v>
      </c>
      <c r="W105" s="8">
        <f t="shared" si="190"/>
        <v>96034.352248004056</v>
      </c>
      <c r="X105" s="8">
        <f t="shared" si="120"/>
        <v>96034.352248004056</v>
      </c>
      <c r="Y105" s="12">
        <f t="shared" si="191"/>
        <v>648880.7584324599</v>
      </c>
      <c r="Z105" s="7">
        <f t="shared" si="192"/>
        <v>41528.368539677431</v>
      </c>
      <c r="AA105" s="8">
        <f t="shared" si="121"/>
        <v>41528.368539677431</v>
      </c>
      <c r="AB105" s="8">
        <f t="shared" si="193"/>
        <v>154682.57773542331</v>
      </c>
      <c r="AC105" s="8">
        <f t="shared" si="122"/>
        <v>154682.57773542331</v>
      </c>
      <c r="AD105" s="8">
        <f t="shared" si="194"/>
        <v>95378.849567774654</v>
      </c>
      <c r="AE105" s="8">
        <f t="shared" si="123"/>
        <v>95378.849567774654</v>
      </c>
      <c r="AF105" s="49">
        <f t="shared" si="124"/>
        <v>583179.59168575087</v>
      </c>
      <c r="AG105" s="55">
        <f t="shared" si="125"/>
        <v>0.11266026397938908</v>
      </c>
      <c r="AH105" s="57">
        <f t="shared" si="126"/>
        <v>0.89874693324945054</v>
      </c>
      <c r="AI105" s="54">
        <f t="shared" si="127"/>
        <v>65701.16674670903</v>
      </c>
      <c r="AJ105" s="8">
        <f t="shared" si="128"/>
        <v>18168.661236108877</v>
      </c>
      <c r="AK105" s="8">
        <f t="shared" si="129"/>
        <v>18168.661236108877</v>
      </c>
      <c r="AL105" s="8">
        <f t="shared" si="130"/>
        <v>49314.937640866949</v>
      </c>
      <c r="AM105" s="8">
        <f t="shared" si="131"/>
        <v>49314.937640866949</v>
      </c>
      <c r="AN105" s="8">
        <f t="shared" si="132"/>
        <v>160922.42809125004</v>
      </c>
      <c r="AO105" s="8">
        <f t="shared" si="133"/>
        <v>160922.42809125004</v>
      </c>
      <c r="AP105" s="8">
        <f t="shared" si="134"/>
        <v>96034.352248004056</v>
      </c>
      <c r="AQ105" s="8">
        <f t="shared" si="135"/>
        <v>96034.352248004056</v>
      </c>
      <c r="AR105" s="12">
        <f t="shared" si="136"/>
        <v>648880.7584324599</v>
      </c>
      <c r="AS105" s="7">
        <f t="shared" si="137"/>
        <v>11679.853651784279</v>
      </c>
      <c r="AT105" s="8">
        <f t="shared" si="138"/>
        <v>11679.853651784279</v>
      </c>
      <c r="AU105" s="8">
        <f t="shared" si="139"/>
        <v>48017.176124002035</v>
      </c>
      <c r="AV105" s="8">
        <f t="shared" si="140"/>
        <v>48017.176124002035</v>
      </c>
      <c r="AW105" s="8">
        <f t="shared" si="141"/>
        <v>154682.57773542331</v>
      </c>
      <c r="AX105" s="8">
        <f t="shared" si="142"/>
        <v>154682.57773542331</v>
      </c>
      <c r="AY105" s="8">
        <f t="shared" si="143"/>
        <v>95378.849567774654</v>
      </c>
      <c r="AZ105" s="8">
        <f t="shared" si="144"/>
        <v>95378.849567774654</v>
      </c>
      <c r="BA105" s="49">
        <f t="shared" si="145"/>
        <v>619516.9141579686</v>
      </c>
      <c r="BB105" s="55">
        <f t="shared" si="146"/>
        <v>4.7397970262687474E-2</v>
      </c>
      <c r="BC105" s="57">
        <f t="shared" si="147"/>
        <v>0.95474693324945048</v>
      </c>
      <c r="BD105" s="54">
        <f t="shared" si="148"/>
        <v>29363.844274491305</v>
      </c>
    </row>
    <row r="106" spans="1:56" ht="20.25" x14ac:dyDescent="0.25">
      <c r="A106" s="19">
        <v>450</v>
      </c>
      <c r="B106" s="40">
        <v>5.5</v>
      </c>
      <c r="C106" s="20">
        <f>A106/B106</f>
        <v>81.818181818181813</v>
      </c>
      <c r="D106" s="35">
        <v>1.1437009460840559</v>
      </c>
      <c r="E106" s="20">
        <f>C106/D106</f>
        <v>71.538090528228537</v>
      </c>
      <c r="F106" s="7">
        <f t="shared" si="177"/>
        <v>215485.63816384078</v>
      </c>
      <c r="G106" s="8">
        <f t="shared" si="115"/>
        <v>215485.63816384078</v>
      </c>
      <c r="H106" s="8">
        <f t="shared" si="178"/>
        <v>474068.40396044974</v>
      </c>
      <c r="I106" s="8">
        <f>H106</f>
        <v>474068.40396044974</v>
      </c>
      <c r="J106" s="49">
        <f t="shared" si="179"/>
        <v>1379108.084248581</v>
      </c>
      <c r="K106" s="7">
        <f t="shared" si="180"/>
        <v>129291.38289830447</v>
      </c>
      <c r="L106" s="8">
        <f t="shared" si="181"/>
        <v>129291.38289830447</v>
      </c>
      <c r="M106" s="8">
        <f t="shared" si="182"/>
        <v>450972.72286984714</v>
      </c>
      <c r="N106" s="8">
        <f t="shared" si="183"/>
        <v>450972.72286984714</v>
      </c>
      <c r="O106" s="49">
        <f t="shared" si="184"/>
        <v>1160528.2115363032</v>
      </c>
      <c r="P106" s="55">
        <f t="shared" si="185"/>
        <v>0.18834516088404482</v>
      </c>
      <c r="Q106" s="57">
        <f t="shared" si="186"/>
        <v>0.84150635094610948</v>
      </c>
      <c r="R106" s="54">
        <f t="shared" si="187"/>
        <v>218579.87271227781</v>
      </c>
      <c r="S106" s="8">
        <f t="shared" si="188"/>
        <v>143427.24076185242</v>
      </c>
      <c r="T106" s="8">
        <f t="shared" si="118"/>
        <v>143427.24076185242</v>
      </c>
      <c r="U106" s="8">
        <f t="shared" si="189"/>
        <v>342018.80489364808</v>
      </c>
      <c r="V106" s="8">
        <f t="shared" si="119"/>
        <v>342018.80489364808</v>
      </c>
      <c r="W106" s="8">
        <f t="shared" si="190"/>
        <v>204107.99646878996</v>
      </c>
      <c r="X106" s="8">
        <f t="shared" si="120"/>
        <v>204107.99646878996</v>
      </c>
      <c r="Y106" s="12">
        <f t="shared" si="191"/>
        <v>1379108.084248581</v>
      </c>
      <c r="Z106" s="7">
        <f t="shared" si="192"/>
        <v>88262.917391909185</v>
      </c>
      <c r="AA106" s="8">
        <f t="shared" si="121"/>
        <v>88262.917391909185</v>
      </c>
      <c r="AB106" s="8">
        <f t="shared" si="193"/>
        <v>328756.84888957324</v>
      </c>
      <c r="AC106" s="8">
        <f t="shared" si="122"/>
        <v>328756.84888957324</v>
      </c>
      <c r="AD106" s="8">
        <f t="shared" si="194"/>
        <v>202714.81438748608</v>
      </c>
      <c r="AE106" s="8">
        <f t="shared" si="123"/>
        <v>202714.81438748608</v>
      </c>
      <c r="AF106" s="49">
        <f t="shared" si="124"/>
        <v>1239469.161337937</v>
      </c>
      <c r="AG106" s="55">
        <f t="shared" si="125"/>
        <v>0.11266026397938908</v>
      </c>
      <c r="AH106" s="57">
        <f t="shared" si="126"/>
        <v>0.89874693324945054</v>
      </c>
      <c r="AI106" s="54">
        <f t="shared" si="127"/>
        <v>139638.92291064397</v>
      </c>
      <c r="AJ106" s="8">
        <f t="shared" si="128"/>
        <v>38615.026358960269</v>
      </c>
      <c r="AK106" s="8">
        <f t="shared" si="129"/>
        <v>38615.026358960269</v>
      </c>
      <c r="AL106" s="8">
        <f t="shared" si="130"/>
        <v>104812.21440289216</v>
      </c>
      <c r="AM106" s="8">
        <f t="shared" si="131"/>
        <v>104812.21440289216</v>
      </c>
      <c r="AN106" s="8">
        <f t="shared" si="132"/>
        <v>342018.80489364808</v>
      </c>
      <c r="AO106" s="8">
        <f t="shared" si="133"/>
        <v>342018.80489364808</v>
      </c>
      <c r="AP106" s="8">
        <f t="shared" si="134"/>
        <v>204107.99646878996</v>
      </c>
      <c r="AQ106" s="8">
        <f t="shared" si="135"/>
        <v>204107.99646878996</v>
      </c>
      <c r="AR106" s="12">
        <f t="shared" si="136"/>
        <v>1379108.084248581</v>
      </c>
      <c r="AS106" s="7">
        <f t="shared" si="137"/>
        <v>24823.945516474454</v>
      </c>
      <c r="AT106" s="8">
        <f t="shared" si="138"/>
        <v>24823.945516474454</v>
      </c>
      <c r="AU106" s="8">
        <f t="shared" si="139"/>
        <v>102053.998234395</v>
      </c>
      <c r="AV106" s="8">
        <f t="shared" si="140"/>
        <v>102053.998234395</v>
      </c>
      <c r="AW106" s="8">
        <f t="shared" si="141"/>
        <v>328756.84888957324</v>
      </c>
      <c r="AX106" s="8">
        <f t="shared" si="142"/>
        <v>328756.84888957324</v>
      </c>
      <c r="AY106" s="8">
        <f t="shared" si="143"/>
        <v>202714.81438748608</v>
      </c>
      <c r="AZ106" s="8">
        <f t="shared" si="144"/>
        <v>202714.81438748608</v>
      </c>
      <c r="BA106" s="49">
        <f t="shared" si="145"/>
        <v>1316699.2140558576</v>
      </c>
      <c r="BB106" s="55">
        <f t="shared" si="146"/>
        <v>4.7397970262687356E-2</v>
      </c>
      <c r="BC106" s="57">
        <f t="shared" si="147"/>
        <v>0.95474693324945059</v>
      </c>
      <c r="BD106" s="54">
        <f t="shared" si="148"/>
        <v>62408.870192723349</v>
      </c>
    </row>
    <row r="107" spans="1:56" ht="20.25" x14ac:dyDescent="0.25">
      <c r="A107" s="19">
        <v>550</v>
      </c>
      <c r="B107" s="40">
        <v>5.5</v>
      </c>
      <c r="C107" s="20">
        <f>A107/B107</f>
        <v>100</v>
      </c>
      <c r="D107" s="35">
        <v>1.1437009460840559</v>
      </c>
      <c r="E107" s="20">
        <f>C107/D107</f>
        <v>87.435443978945983</v>
      </c>
      <c r="F107" s="7">
        <f t="shared" si="177"/>
        <v>393431.25431559951</v>
      </c>
      <c r="G107" s="8">
        <f t="shared" si="115"/>
        <v>393431.25431559951</v>
      </c>
      <c r="H107" s="8">
        <f t="shared" si="178"/>
        <v>865548.75949431886</v>
      </c>
      <c r="I107" s="8">
        <f>H107</f>
        <v>865548.75949431886</v>
      </c>
      <c r="J107" s="49">
        <f t="shared" si="179"/>
        <v>2517960.0276198369</v>
      </c>
      <c r="K107" s="7">
        <f t="shared" si="180"/>
        <v>236058.7525893597</v>
      </c>
      <c r="L107" s="8">
        <f t="shared" si="181"/>
        <v>236058.7525893597</v>
      </c>
      <c r="M107" s="8">
        <f t="shared" si="182"/>
        <v>823380.92474590742</v>
      </c>
      <c r="N107" s="8">
        <f t="shared" si="183"/>
        <v>823380.92474590742</v>
      </c>
      <c r="O107" s="49">
        <f t="shared" si="184"/>
        <v>2118879.3546705344</v>
      </c>
      <c r="P107" s="55">
        <f t="shared" si="185"/>
        <v>0.18834516088404463</v>
      </c>
      <c r="Q107" s="57">
        <f t="shared" si="186"/>
        <v>0.8415063509461097</v>
      </c>
      <c r="R107" s="54">
        <f t="shared" si="187"/>
        <v>399080.67294930248</v>
      </c>
      <c r="S107" s="8">
        <f t="shared" si="188"/>
        <v>261867.84287246302</v>
      </c>
      <c r="T107" s="8">
        <f t="shared" si="118"/>
        <v>261867.84287246302</v>
      </c>
      <c r="U107" s="8">
        <f t="shared" si="189"/>
        <v>624454.08684971952</v>
      </c>
      <c r="V107" s="8">
        <f t="shared" si="119"/>
        <v>624454.08684971952</v>
      </c>
      <c r="W107" s="8">
        <f t="shared" si="190"/>
        <v>372658.08408773586</v>
      </c>
      <c r="X107" s="8">
        <f t="shared" si="120"/>
        <v>372658.08408773586</v>
      </c>
      <c r="Y107" s="12">
        <f t="shared" si="191"/>
        <v>2517960.0276198369</v>
      </c>
      <c r="Z107" s="7">
        <f t="shared" si="192"/>
        <v>161149.44176766954</v>
      </c>
      <c r="AA107" s="8">
        <f t="shared" si="121"/>
        <v>161149.44176766954</v>
      </c>
      <c r="AB107" s="8">
        <f t="shared" si="193"/>
        <v>600240.55675174471</v>
      </c>
      <c r="AC107" s="8">
        <f t="shared" si="122"/>
        <v>600240.55675174471</v>
      </c>
      <c r="AD107" s="8">
        <f t="shared" si="194"/>
        <v>370114.4279146007</v>
      </c>
      <c r="AE107" s="8">
        <f t="shared" si="123"/>
        <v>370114.4279146007</v>
      </c>
      <c r="AF107" s="49">
        <f t="shared" si="124"/>
        <v>2263008.8528680303</v>
      </c>
      <c r="AG107" s="55">
        <f t="shared" si="125"/>
        <v>0.11266026397938898</v>
      </c>
      <c r="AH107" s="57">
        <f t="shared" si="126"/>
        <v>0.89874693324945065</v>
      </c>
      <c r="AI107" s="54">
        <f t="shared" si="127"/>
        <v>254951.17475180654</v>
      </c>
      <c r="AJ107" s="8">
        <f t="shared" si="128"/>
        <v>70502.880773355428</v>
      </c>
      <c r="AK107" s="8">
        <f t="shared" si="129"/>
        <v>70502.880773355428</v>
      </c>
      <c r="AL107" s="8">
        <f t="shared" si="130"/>
        <v>191364.96209910759</v>
      </c>
      <c r="AM107" s="8">
        <f t="shared" si="131"/>
        <v>191364.96209910759</v>
      </c>
      <c r="AN107" s="8">
        <f t="shared" si="132"/>
        <v>624454.08684971952</v>
      </c>
      <c r="AO107" s="8">
        <f t="shared" si="133"/>
        <v>624454.08684971952</v>
      </c>
      <c r="AP107" s="8">
        <f t="shared" si="134"/>
        <v>372658.08408773586</v>
      </c>
      <c r="AQ107" s="8">
        <f t="shared" si="135"/>
        <v>372658.08408773586</v>
      </c>
      <c r="AR107" s="12">
        <f t="shared" si="136"/>
        <v>2517960.0276198369</v>
      </c>
      <c r="AS107" s="7">
        <f t="shared" si="137"/>
        <v>45323.280497157066</v>
      </c>
      <c r="AT107" s="8">
        <f t="shared" si="138"/>
        <v>45323.280497157066</v>
      </c>
      <c r="AU107" s="8">
        <f t="shared" si="139"/>
        <v>186329.04204386793</v>
      </c>
      <c r="AV107" s="8">
        <f t="shared" si="140"/>
        <v>186329.04204386793</v>
      </c>
      <c r="AW107" s="8">
        <f t="shared" si="141"/>
        <v>600240.55675174471</v>
      </c>
      <c r="AX107" s="8">
        <f t="shared" si="142"/>
        <v>600240.55675174471</v>
      </c>
      <c r="AY107" s="8">
        <f t="shared" si="143"/>
        <v>370114.4279146007</v>
      </c>
      <c r="AZ107" s="8">
        <f t="shared" si="144"/>
        <v>370114.4279146007</v>
      </c>
      <c r="BA107" s="49">
        <f t="shared" si="145"/>
        <v>2404014.6144147413</v>
      </c>
      <c r="BB107" s="55">
        <f t="shared" si="146"/>
        <v>4.7397970262687293E-2</v>
      </c>
      <c r="BC107" s="57">
        <f t="shared" si="147"/>
        <v>0.9547469332494507</v>
      </c>
      <c r="BD107" s="54">
        <f t="shared" si="148"/>
        <v>113945.41320509557</v>
      </c>
    </row>
    <row r="108" spans="1:56" ht="20.25" x14ac:dyDescent="0.25">
      <c r="A108" s="19">
        <v>650</v>
      </c>
      <c r="B108" s="40">
        <v>5.5</v>
      </c>
      <c r="C108" s="20">
        <f t="shared" ref="C108:C111" si="195">A108/B108</f>
        <v>118.18181818181819</v>
      </c>
      <c r="D108" s="35">
        <v>1.1437009460840559</v>
      </c>
      <c r="E108" s="20">
        <f t="shared" ref="E108:E111" si="196">C108/D108</f>
        <v>103.33279742966344</v>
      </c>
      <c r="F108" s="7">
        <f t="shared" si="177"/>
        <v>649412.82173656824</v>
      </c>
      <c r="G108" s="8">
        <f t="shared" si="115"/>
        <v>649412.82173656824</v>
      </c>
      <c r="H108" s="8">
        <f t="shared" si="178"/>
        <v>1428708.2078204502</v>
      </c>
      <c r="I108" s="8">
        <f t="shared" ref="I108:I111" si="197">H108</f>
        <v>1428708.2078204502</v>
      </c>
      <c r="J108" s="49">
        <f t="shared" si="179"/>
        <v>4156242.0591140366</v>
      </c>
      <c r="K108" s="7">
        <f t="shared" si="180"/>
        <v>389647.69304194092</v>
      </c>
      <c r="L108" s="8">
        <f t="shared" si="181"/>
        <v>389647.69304194092</v>
      </c>
      <c r="M108" s="8">
        <f t="shared" si="182"/>
        <v>1359104.3513649579</v>
      </c>
      <c r="N108" s="8">
        <f t="shared" si="183"/>
        <v>1359104.3513649579</v>
      </c>
      <c r="O108" s="49">
        <f t="shared" si="184"/>
        <v>3497504.0888137976</v>
      </c>
      <c r="P108" s="55">
        <f t="shared" si="185"/>
        <v>0.18834516088404474</v>
      </c>
      <c r="Q108" s="57">
        <f t="shared" si="186"/>
        <v>0.84150635094610959</v>
      </c>
      <c r="R108" s="54">
        <f t="shared" si="187"/>
        <v>658737.97030023905</v>
      </c>
      <c r="S108" s="8">
        <f t="shared" si="188"/>
        <v>432249.1741478598</v>
      </c>
      <c r="T108" s="8">
        <f t="shared" si="118"/>
        <v>432249.1741478598</v>
      </c>
      <c r="U108" s="8">
        <f t="shared" si="189"/>
        <v>1030748.0306602811</v>
      </c>
      <c r="V108" s="8">
        <f t="shared" si="119"/>
        <v>1030748.0306602811</v>
      </c>
      <c r="W108" s="8">
        <f t="shared" si="190"/>
        <v>615123.82474887744</v>
      </c>
      <c r="X108" s="8">
        <f t="shared" si="120"/>
        <v>615123.82474887744</v>
      </c>
      <c r="Y108" s="12">
        <f t="shared" si="191"/>
        <v>4156242.0591140366</v>
      </c>
      <c r="Z108" s="7">
        <f t="shared" si="192"/>
        <v>265999.49178329832</v>
      </c>
      <c r="AA108" s="8">
        <f t="shared" si="121"/>
        <v>265999.49178329832</v>
      </c>
      <c r="AB108" s="8">
        <f t="shared" si="193"/>
        <v>990780.24281260953</v>
      </c>
      <c r="AC108" s="8">
        <f t="shared" si="122"/>
        <v>990780.24281260953</v>
      </c>
      <c r="AD108" s="8">
        <f t="shared" si="194"/>
        <v>610925.16763965285</v>
      </c>
      <c r="AE108" s="8">
        <f t="shared" si="123"/>
        <v>610925.16763965285</v>
      </c>
      <c r="AF108" s="49">
        <f t="shared" si="124"/>
        <v>3735409.8044711212</v>
      </c>
      <c r="AG108" s="55">
        <f t="shared" si="125"/>
        <v>0.11266026397938929</v>
      </c>
      <c r="AH108" s="57">
        <f t="shared" si="126"/>
        <v>0.89874693324945032</v>
      </c>
      <c r="AI108" s="54">
        <f t="shared" si="127"/>
        <v>420832.25464291545</v>
      </c>
      <c r="AJ108" s="8">
        <f t="shared" si="128"/>
        <v>116374.77765519303</v>
      </c>
      <c r="AK108" s="8">
        <f t="shared" si="129"/>
        <v>116374.77765519303</v>
      </c>
      <c r="AL108" s="8">
        <f t="shared" si="130"/>
        <v>315874.3964926668</v>
      </c>
      <c r="AM108" s="8">
        <f t="shared" si="131"/>
        <v>315874.3964926668</v>
      </c>
      <c r="AN108" s="8">
        <f t="shared" si="132"/>
        <v>1030748.0306602811</v>
      </c>
      <c r="AO108" s="8">
        <f t="shared" si="133"/>
        <v>1030748.0306602811</v>
      </c>
      <c r="AP108" s="8">
        <f t="shared" si="134"/>
        <v>615123.82474887744</v>
      </c>
      <c r="AQ108" s="8">
        <f t="shared" si="135"/>
        <v>615123.82474887744</v>
      </c>
      <c r="AR108" s="12">
        <f t="shared" si="136"/>
        <v>4156242.0591140366</v>
      </c>
      <c r="AS108" s="7">
        <f t="shared" si="137"/>
        <v>74812.35706405266</v>
      </c>
      <c r="AT108" s="8">
        <f t="shared" si="138"/>
        <v>74812.35706405266</v>
      </c>
      <c r="AU108" s="8">
        <f t="shared" si="139"/>
        <v>307561.91237443872</v>
      </c>
      <c r="AV108" s="8">
        <f t="shared" si="140"/>
        <v>307561.91237443872</v>
      </c>
      <c r="AW108" s="8">
        <f t="shared" si="141"/>
        <v>990780.24281260953</v>
      </c>
      <c r="AX108" s="8">
        <f t="shared" si="142"/>
        <v>990780.24281260953</v>
      </c>
      <c r="AY108" s="8">
        <f t="shared" si="143"/>
        <v>610925.16763965285</v>
      </c>
      <c r="AZ108" s="8">
        <f t="shared" si="144"/>
        <v>610925.16763965285</v>
      </c>
      <c r="BA108" s="49">
        <f t="shared" si="145"/>
        <v>3968159.3597815074</v>
      </c>
      <c r="BB108" s="55">
        <f t="shared" si="146"/>
        <v>4.7397970262687564E-2</v>
      </c>
      <c r="BC108" s="57">
        <f t="shared" si="147"/>
        <v>0.95474693324945037</v>
      </c>
      <c r="BD108" s="54">
        <f t="shared" si="148"/>
        <v>188082.69933252921</v>
      </c>
    </row>
    <row r="109" spans="1:56" ht="20.25" x14ac:dyDescent="0.25">
      <c r="A109" s="19">
        <v>750</v>
      </c>
      <c r="B109" s="40">
        <v>5.5</v>
      </c>
      <c r="C109" s="20">
        <f t="shared" si="195"/>
        <v>136.36363636363637</v>
      </c>
      <c r="D109" s="35">
        <v>1.1437009460840559</v>
      </c>
      <c r="E109" s="20">
        <f t="shared" si="196"/>
        <v>119.2301508803809</v>
      </c>
      <c r="F109" s="7">
        <f t="shared" si="177"/>
        <v>997618.6952029668</v>
      </c>
      <c r="G109" s="8">
        <f t="shared" si="115"/>
        <v>997618.6952029668</v>
      </c>
      <c r="H109" s="8">
        <f t="shared" si="178"/>
        <v>2194761.129446527</v>
      </c>
      <c r="I109" s="8">
        <f t="shared" si="197"/>
        <v>2194761.129446527</v>
      </c>
      <c r="J109" s="49">
        <f t="shared" si="179"/>
        <v>6384759.6492989874</v>
      </c>
      <c r="K109" s="7">
        <f t="shared" si="180"/>
        <v>598571.21712178004</v>
      </c>
      <c r="L109" s="8">
        <f t="shared" si="181"/>
        <v>598571.21712178004</v>
      </c>
      <c r="M109" s="8">
        <f t="shared" si="182"/>
        <v>2087836.6799529966</v>
      </c>
      <c r="N109" s="8">
        <f t="shared" si="183"/>
        <v>2087836.6799529966</v>
      </c>
      <c r="O109" s="49">
        <f t="shared" si="184"/>
        <v>5372815.7941495534</v>
      </c>
      <c r="P109" s="55">
        <f t="shared" si="185"/>
        <v>0.18834516088404468</v>
      </c>
      <c r="Q109" s="57">
        <f t="shared" si="186"/>
        <v>0.84150635094610959</v>
      </c>
      <c r="R109" s="54">
        <f t="shared" si="187"/>
        <v>1011943.8551494339</v>
      </c>
      <c r="S109" s="8">
        <f t="shared" si="188"/>
        <v>664015.00352709461</v>
      </c>
      <c r="T109" s="8">
        <f t="shared" si="118"/>
        <v>664015.00352709461</v>
      </c>
      <c r="U109" s="8">
        <f t="shared" si="189"/>
        <v>1583420.3930261489</v>
      </c>
      <c r="V109" s="8">
        <f t="shared" si="119"/>
        <v>1583420.3930261489</v>
      </c>
      <c r="W109" s="8">
        <f t="shared" si="190"/>
        <v>944944.42809625005</v>
      </c>
      <c r="X109" s="8">
        <f t="shared" si="120"/>
        <v>944944.42809625005</v>
      </c>
      <c r="Y109" s="12">
        <f t="shared" si="191"/>
        <v>6384759.6492989874</v>
      </c>
      <c r="Z109" s="7">
        <f t="shared" si="192"/>
        <v>408624.61755513516</v>
      </c>
      <c r="AA109" s="8">
        <f t="shared" si="121"/>
        <v>408624.61755513516</v>
      </c>
      <c r="AB109" s="8">
        <f t="shared" si="193"/>
        <v>1522022.4485628393</v>
      </c>
      <c r="AC109" s="8">
        <f t="shared" si="122"/>
        <v>1522022.4485628393</v>
      </c>
      <c r="AD109" s="8">
        <f t="shared" si="194"/>
        <v>938494.51105317648</v>
      </c>
      <c r="AE109" s="8">
        <f t="shared" si="123"/>
        <v>938494.51105317648</v>
      </c>
      <c r="AF109" s="49">
        <f t="shared" si="124"/>
        <v>5738283.1543423021</v>
      </c>
      <c r="AG109" s="55">
        <f t="shared" si="125"/>
        <v>0.11266026397938908</v>
      </c>
      <c r="AH109" s="57">
        <f t="shared" si="126"/>
        <v>0.89874693324945054</v>
      </c>
      <c r="AI109" s="54">
        <f t="shared" si="127"/>
        <v>646476.49495668523</v>
      </c>
      <c r="AJ109" s="8">
        <f t="shared" si="128"/>
        <v>178773.27018037165</v>
      </c>
      <c r="AK109" s="8">
        <f t="shared" si="129"/>
        <v>178773.27018037165</v>
      </c>
      <c r="AL109" s="8">
        <f t="shared" si="130"/>
        <v>485241.73334672302</v>
      </c>
      <c r="AM109" s="8">
        <f t="shared" si="131"/>
        <v>485241.73334672302</v>
      </c>
      <c r="AN109" s="8">
        <f t="shared" si="132"/>
        <v>1583420.3930261489</v>
      </c>
      <c r="AO109" s="8">
        <f t="shared" si="133"/>
        <v>1583420.3930261489</v>
      </c>
      <c r="AP109" s="8">
        <f t="shared" si="134"/>
        <v>944944.42809625005</v>
      </c>
      <c r="AQ109" s="8">
        <f t="shared" si="135"/>
        <v>944944.42809625005</v>
      </c>
      <c r="AR109" s="12">
        <f t="shared" si="136"/>
        <v>6384759.6492989874</v>
      </c>
      <c r="AS109" s="7">
        <f t="shared" si="137"/>
        <v>114925.67368738177</v>
      </c>
      <c r="AT109" s="8">
        <f t="shared" si="138"/>
        <v>114925.67368738177</v>
      </c>
      <c r="AU109" s="8">
        <f t="shared" si="139"/>
        <v>472472.21404812508</v>
      </c>
      <c r="AV109" s="8">
        <f t="shared" si="140"/>
        <v>472472.21404812508</v>
      </c>
      <c r="AW109" s="8">
        <f t="shared" si="141"/>
        <v>1522022.4485628393</v>
      </c>
      <c r="AX109" s="8">
        <f t="shared" si="142"/>
        <v>1522022.4485628393</v>
      </c>
      <c r="AY109" s="8">
        <f t="shared" si="143"/>
        <v>938494.51105317648</v>
      </c>
      <c r="AZ109" s="8">
        <f t="shared" si="144"/>
        <v>938494.51105317648</v>
      </c>
      <c r="BA109" s="49">
        <f t="shared" si="145"/>
        <v>6095829.6947030453</v>
      </c>
      <c r="BB109" s="55">
        <f t="shared" si="146"/>
        <v>4.7397970262687446E-2</v>
      </c>
      <c r="BC109" s="57">
        <f t="shared" si="147"/>
        <v>0.95474693324945048</v>
      </c>
      <c r="BD109" s="54">
        <f t="shared" si="148"/>
        <v>288929.95459594205</v>
      </c>
    </row>
    <row r="110" spans="1:56" ht="20.25" x14ac:dyDescent="0.25">
      <c r="A110" s="19">
        <v>850</v>
      </c>
      <c r="B110" s="40">
        <v>5.5</v>
      </c>
      <c r="C110" s="20">
        <f t="shared" si="195"/>
        <v>154.54545454545453</v>
      </c>
      <c r="D110" s="35">
        <v>1.1437009460840559</v>
      </c>
      <c r="E110" s="20">
        <f t="shared" si="196"/>
        <v>135.12750433109835</v>
      </c>
      <c r="F110" s="7">
        <f t="shared" si="177"/>
        <v>1452237.229491015</v>
      </c>
      <c r="G110" s="8">
        <f t="shared" si="115"/>
        <v>1452237.229491015</v>
      </c>
      <c r="H110" s="8">
        <f t="shared" si="178"/>
        <v>3194921.9048802331</v>
      </c>
      <c r="I110" s="8">
        <f t="shared" si="197"/>
        <v>3194921.9048802331</v>
      </c>
      <c r="J110" s="49">
        <f t="shared" si="179"/>
        <v>9294318.2687424961</v>
      </c>
      <c r="K110" s="7">
        <f t="shared" si="180"/>
        <v>871342.33769460907</v>
      </c>
      <c r="L110" s="8">
        <f t="shared" si="181"/>
        <v>871342.33769460907</v>
      </c>
      <c r="M110" s="8">
        <f t="shared" si="182"/>
        <v>3039271.5877360213</v>
      </c>
      <c r="N110" s="8">
        <f t="shared" si="183"/>
        <v>3039271.5877360213</v>
      </c>
      <c r="O110" s="49">
        <f t="shared" si="184"/>
        <v>7821227.8508612607</v>
      </c>
      <c r="P110" s="55">
        <f t="shared" si="185"/>
        <v>0.18834516088404471</v>
      </c>
      <c r="Q110" s="57">
        <f t="shared" si="186"/>
        <v>0.84150635094610959</v>
      </c>
      <c r="R110" s="54">
        <f t="shared" si="187"/>
        <v>1473090.4178812355</v>
      </c>
      <c r="S110" s="8">
        <f t="shared" si="188"/>
        <v>966609.0999492195</v>
      </c>
      <c r="T110" s="8">
        <f t="shared" si="118"/>
        <v>966609.0999492195</v>
      </c>
      <c r="U110" s="8">
        <f t="shared" si="189"/>
        <v>2304990.9306481392</v>
      </c>
      <c r="V110" s="8">
        <f t="shared" si="119"/>
        <v>2304990.9306481392</v>
      </c>
      <c r="W110" s="8">
        <f t="shared" si="190"/>
        <v>1375559.1037738894</v>
      </c>
      <c r="X110" s="8">
        <f t="shared" si="120"/>
        <v>1375559.1037738894</v>
      </c>
      <c r="Y110" s="12">
        <f t="shared" si="191"/>
        <v>9294318.2687424961</v>
      </c>
      <c r="Z110" s="7">
        <f t="shared" si="192"/>
        <v>594836.36919951974</v>
      </c>
      <c r="AA110" s="8">
        <f t="shared" si="121"/>
        <v>594836.36919951974</v>
      </c>
      <c r="AB110" s="8">
        <f t="shared" si="193"/>
        <v>2215613.7154931049</v>
      </c>
      <c r="AC110" s="8">
        <f t="shared" si="122"/>
        <v>2215613.7154931049</v>
      </c>
      <c r="AD110" s="8">
        <f t="shared" si="194"/>
        <v>1366169.9356457056</v>
      </c>
      <c r="AE110" s="8">
        <f t="shared" si="123"/>
        <v>1366169.9356457056</v>
      </c>
      <c r="AF110" s="49">
        <f t="shared" si="124"/>
        <v>8353240.040676659</v>
      </c>
      <c r="AG110" s="55">
        <f t="shared" si="125"/>
        <v>0.11266026397938932</v>
      </c>
      <c r="AH110" s="57">
        <f t="shared" si="126"/>
        <v>0.89874693324945032</v>
      </c>
      <c r="AI110" s="54">
        <f t="shared" si="127"/>
        <v>941078.22806583717</v>
      </c>
      <c r="AJ110" s="8">
        <f t="shared" si="128"/>
        <v>260240.9115247899</v>
      </c>
      <c r="AK110" s="8">
        <f t="shared" si="129"/>
        <v>260240.9115247899</v>
      </c>
      <c r="AL110" s="8">
        <f t="shared" si="130"/>
        <v>706368.18842442962</v>
      </c>
      <c r="AM110" s="8">
        <f t="shared" si="131"/>
        <v>706368.18842442962</v>
      </c>
      <c r="AN110" s="8">
        <f t="shared" si="132"/>
        <v>2304990.9306481392</v>
      </c>
      <c r="AO110" s="8">
        <f t="shared" si="133"/>
        <v>2304990.9306481392</v>
      </c>
      <c r="AP110" s="8">
        <f t="shared" si="134"/>
        <v>1375559.1037738894</v>
      </c>
      <c r="AQ110" s="8">
        <f t="shared" si="135"/>
        <v>1375559.1037738894</v>
      </c>
      <c r="AR110" s="12">
        <f t="shared" si="136"/>
        <v>9294318.2687424961</v>
      </c>
      <c r="AS110" s="7">
        <f t="shared" si="137"/>
        <v>167297.72883736494</v>
      </c>
      <c r="AT110" s="8">
        <f t="shared" si="138"/>
        <v>167297.72883736494</v>
      </c>
      <c r="AU110" s="8">
        <f t="shared" si="139"/>
        <v>687779.5518869448</v>
      </c>
      <c r="AV110" s="8">
        <f t="shared" si="140"/>
        <v>687779.5518869448</v>
      </c>
      <c r="AW110" s="8">
        <f t="shared" si="141"/>
        <v>2215613.7154931049</v>
      </c>
      <c r="AX110" s="8">
        <f t="shared" si="142"/>
        <v>2215613.7154931049</v>
      </c>
      <c r="AY110" s="8">
        <f t="shared" si="143"/>
        <v>1366169.9356457056</v>
      </c>
      <c r="AZ110" s="8">
        <f t="shared" si="144"/>
        <v>1366169.9356457056</v>
      </c>
      <c r="BA110" s="49">
        <f t="shared" si="145"/>
        <v>8873721.8637262397</v>
      </c>
      <c r="BB110" s="55">
        <f t="shared" si="146"/>
        <v>4.7397970262687536E-2</v>
      </c>
      <c r="BC110" s="57">
        <f t="shared" si="147"/>
        <v>0.95474693324945048</v>
      </c>
      <c r="BD110" s="54">
        <f t="shared" si="148"/>
        <v>420596.4050162565</v>
      </c>
    </row>
    <row r="111" spans="1:56" ht="21" thickBot="1" x14ac:dyDescent="0.3">
      <c r="A111" s="21">
        <v>1000</v>
      </c>
      <c r="B111" s="40">
        <v>5.5</v>
      </c>
      <c r="C111" s="22">
        <f t="shared" si="195"/>
        <v>181.81818181818181</v>
      </c>
      <c r="D111" s="35">
        <v>1.1437009460840559</v>
      </c>
      <c r="E111" s="22">
        <f t="shared" si="196"/>
        <v>158.97353450717452</v>
      </c>
      <c r="F111" s="23">
        <f t="shared" si="177"/>
        <v>2364725.7960366616</v>
      </c>
      <c r="G111" s="24">
        <f t="shared" si="115"/>
        <v>2364725.7960366616</v>
      </c>
      <c r="H111" s="24">
        <f t="shared" si="178"/>
        <v>5202396.7512806561</v>
      </c>
      <c r="I111" s="24">
        <f t="shared" si="197"/>
        <v>5202396.7512806561</v>
      </c>
      <c r="J111" s="51">
        <f t="shared" si="179"/>
        <v>15134245.094634635</v>
      </c>
      <c r="K111" s="23">
        <f t="shared" si="180"/>
        <v>1418835.477621997</v>
      </c>
      <c r="L111" s="24">
        <f t="shared" si="181"/>
        <v>1418835.477621997</v>
      </c>
      <c r="M111" s="24">
        <f t="shared" si="182"/>
        <v>4948946.2043330288</v>
      </c>
      <c r="N111" s="24">
        <f t="shared" si="183"/>
        <v>4948946.2043330288</v>
      </c>
      <c r="O111" s="51">
        <f t="shared" si="184"/>
        <v>12735563.363910053</v>
      </c>
      <c r="P111" s="55">
        <f t="shared" si="185"/>
        <v>0.18834516088404454</v>
      </c>
      <c r="Q111" s="57">
        <f t="shared" si="186"/>
        <v>0.8415063509461097</v>
      </c>
      <c r="R111" s="54">
        <f t="shared" si="187"/>
        <v>2398681.7307245824</v>
      </c>
      <c r="S111" s="24">
        <f t="shared" si="188"/>
        <v>1573961.489842002</v>
      </c>
      <c r="T111" s="24">
        <f t="shared" si="118"/>
        <v>1573961.489842002</v>
      </c>
      <c r="U111" s="24">
        <f t="shared" si="189"/>
        <v>3753292.7834693897</v>
      </c>
      <c r="V111" s="24">
        <f t="shared" si="119"/>
        <v>3753292.7834693897</v>
      </c>
      <c r="W111" s="24">
        <f t="shared" si="190"/>
        <v>2239868.2740059257</v>
      </c>
      <c r="X111" s="24">
        <f t="shared" si="120"/>
        <v>2239868.2740059257</v>
      </c>
      <c r="Y111" s="25">
        <f t="shared" si="191"/>
        <v>15134245.094634635</v>
      </c>
      <c r="Z111" s="23">
        <f t="shared" si="192"/>
        <v>968591.68605661672</v>
      </c>
      <c r="AA111" s="24">
        <f t="shared" si="121"/>
        <v>968591.68605661672</v>
      </c>
      <c r="AB111" s="24">
        <f t="shared" si="193"/>
        <v>3607756.9151119152</v>
      </c>
      <c r="AC111" s="24">
        <f t="shared" si="122"/>
        <v>3607756.9151119152</v>
      </c>
      <c r="AD111" s="24">
        <f t="shared" si="194"/>
        <v>2224579.5817556772</v>
      </c>
      <c r="AE111" s="24">
        <f t="shared" si="123"/>
        <v>2224579.5817556772</v>
      </c>
      <c r="AF111" s="51">
        <f t="shared" si="124"/>
        <v>13601856.365848418</v>
      </c>
      <c r="AG111" s="55">
        <f t="shared" si="125"/>
        <v>0.11266026397938911</v>
      </c>
      <c r="AH111" s="57">
        <f t="shared" si="126"/>
        <v>0.89874693324945054</v>
      </c>
      <c r="AI111" s="54">
        <f t="shared" si="127"/>
        <v>1532388.728786217</v>
      </c>
      <c r="AJ111" s="24">
        <f t="shared" si="128"/>
        <v>423758.86264976981</v>
      </c>
      <c r="AK111" s="24">
        <f t="shared" si="129"/>
        <v>423758.86264976981</v>
      </c>
      <c r="AL111" s="24">
        <f t="shared" si="130"/>
        <v>1150202.6271922323</v>
      </c>
      <c r="AM111" s="24">
        <f t="shared" si="131"/>
        <v>1150202.6271922323</v>
      </c>
      <c r="AN111" s="24">
        <f t="shared" si="132"/>
        <v>3753292.7834693897</v>
      </c>
      <c r="AO111" s="24">
        <f t="shared" si="133"/>
        <v>3753292.7834693897</v>
      </c>
      <c r="AP111" s="24">
        <f t="shared" si="134"/>
        <v>2239868.2740059257</v>
      </c>
      <c r="AQ111" s="24">
        <f t="shared" si="135"/>
        <v>2239868.2740059257</v>
      </c>
      <c r="AR111" s="25">
        <f t="shared" si="136"/>
        <v>15134245.094634635</v>
      </c>
      <c r="AS111" s="23">
        <f t="shared" si="137"/>
        <v>272416.41170342342</v>
      </c>
      <c r="AT111" s="24">
        <f t="shared" si="138"/>
        <v>272416.41170342342</v>
      </c>
      <c r="AU111" s="24">
        <f t="shared" si="139"/>
        <v>1119934.1370029631</v>
      </c>
      <c r="AV111" s="24">
        <f t="shared" si="140"/>
        <v>1119934.1370029631</v>
      </c>
      <c r="AW111" s="24">
        <f t="shared" si="141"/>
        <v>3607756.9151119152</v>
      </c>
      <c r="AX111" s="24">
        <f t="shared" si="142"/>
        <v>3607756.9151119152</v>
      </c>
      <c r="AY111" s="24">
        <f t="shared" si="143"/>
        <v>2224579.5817556772</v>
      </c>
      <c r="AZ111" s="24">
        <f t="shared" si="144"/>
        <v>2224579.5817556772</v>
      </c>
      <c r="BA111" s="51">
        <f t="shared" si="145"/>
        <v>14449374.091147959</v>
      </c>
      <c r="BB111" s="55">
        <f t="shared" si="146"/>
        <v>4.7397970262687356E-2</v>
      </c>
      <c r="BC111" s="57">
        <f t="shared" si="147"/>
        <v>0.95474693324945059</v>
      </c>
      <c r="BD111" s="54">
        <f t="shared" si="148"/>
        <v>684871.00348667614</v>
      </c>
    </row>
    <row r="112" spans="1:56" ht="20.25" x14ac:dyDescent="0.25">
      <c r="A112" s="14">
        <v>150</v>
      </c>
      <c r="B112" s="42">
        <v>5.5</v>
      </c>
      <c r="C112" s="15">
        <f>A112/B112</f>
        <v>27.272727272727273</v>
      </c>
      <c r="D112" s="36">
        <v>1.1721705078041917</v>
      </c>
      <c r="E112" s="15">
        <f>C112/D112</f>
        <v>23.266860146325332</v>
      </c>
      <c r="F112" s="16">
        <f t="shared" si="177"/>
        <v>7787.1090455749427</v>
      </c>
      <c r="G112" s="17">
        <f t="shared" si="115"/>
        <v>7787.1090455749427</v>
      </c>
      <c r="H112" s="17">
        <f t="shared" si="178"/>
        <v>17131.639900264872</v>
      </c>
      <c r="I112" s="17">
        <f>H112</f>
        <v>17131.639900264872</v>
      </c>
      <c r="J112" s="50">
        <f t="shared" si="179"/>
        <v>49837.497891679632</v>
      </c>
      <c r="K112" s="16">
        <f t="shared" si="180"/>
        <v>4672.2654273449652</v>
      </c>
      <c r="L112" s="17">
        <f t="shared" si="181"/>
        <v>4672.2654273449652</v>
      </c>
      <c r="M112" s="17">
        <f t="shared" si="182"/>
        <v>16297.020068210913</v>
      </c>
      <c r="N112" s="17">
        <f t="shared" si="183"/>
        <v>16297.020068210913</v>
      </c>
      <c r="O112" s="50">
        <f t="shared" si="184"/>
        <v>41938.570991111759</v>
      </c>
      <c r="P112" s="55">
        <f t="shared" si="185"/>
        <v>0.18834516088404465</v>
      </c>
      <c r="Q112" s="57">
        <f t="shared" si="186"/>
        <v>0.84150635094610959</v>
      </c>
      <c r="R112" s="54">
        <f t="shared" si="187"/>
        <v>7898.9269005678725</v>
      </c>
      <c r="S112" s="17">
        <f t="shared" si="188"/>
        <v>5183.0997807346812</v>
      </c>
      <c r="T112" s="17">
        <f t="shared" si="118"/>
        <v>5183.0997807346812</v>
      </c>
      <c r="U112" s="17">
        <f t="shared" si="189"/>
        <v>12359.699477136548</v>
      </c>
      <c r="V112" s="17">
        <f t="shared" si="119"/>
        <v>12359.699477136548</v>
      </c>
      <c r="W112" s="17">
        <f t="shared" si="190"/>
        <v>7375.9496879685848</v>
      </c>
      <c r="X112" s="17">
        <f t="shared" si="120"/>
        <v>7375.9496879685848</v>
      </c>
      <c r="Y112" s="18">
        <f t="shared" si="191"/>
        <v>49837.497891679632</v>
      </c>
      <c r="Z112" s="16">
        <f t="shared" si="192"/>
        <v>3189.5998650674965</v>
      </c>
      <c r="AA112" s="17">
        <f t="shared" si="121"/>
        <v>3189.5998650674965</v>
      </c>
      <c r="AB112" s="17">
        <f t="shared" si="193"/>
        <v>11880.445739201461</v>
      </c>
      <c r="AC112" s="17">
        <f t="shared" si="122"/>
        <v>11880.445739201461</v>
      </c>
      <c r="AD112" s="17">
        <f t="shared" si="194"/>
        <v>7325.603591217553</v>
      </c>
      <c r="AE112" s="17">
        <f t="shared" si="123"/>
        <v>7325.603591217553</v>
      </c>
      <c r="AF112" s="50">
        <f t="shared" si="124"/>
        <v>44791.298390973017</v>
      </c>
      <c r="AG112" s="55">
        <f t="shared" si="125"/>
        <v>0.11266026397938927</v>
      </c>
      <c r="AH112" s="57">
        <f t="shared" si="126"/>
        <v>0.89874693324945032</v>
      </c>
      <c r="AI112" s="54">
        <f t="shared" si="127"/>
        <v>5046.1995007066143</v>
      </c>
      <c r="AJ112" s="17">
        <f t="shared" si="128"/>
        <v>1395.4499409670298</v>
      </c>
      <c r="AK112" s="17">
        <f t="shared" si="129"/>
        <v>1395.4499409670298</v>
      </c>
      <c r="AL112" s="17">
        <f t="shared" si="130"/>
        <v>3787.6498397676519</v>
      </c>
      <c r="AM112" s="17">
        <f t="shared" si="131"/>
        <v>3787.6498397676519</v>
      </c>
      <c r="AN112" s="17">
        <f t="shared" si="132"/>
        <v>12359.699477136548</v>
      </c>
      <c r="AO112" s="17">
        <f t="shared" si="133"/>
        <v>12359.699477136548</v>
      </c>
      <c r="AP112" s="17">
        <f t="shared" si="134"/>
        <v>7375.9496879685848</v>
      </c>
      <c r="AQ112" s="17">
        <f t="shared" si="135"/>
        <v>7375.9496879685848</v>
      </c>
      <c r="AR112" s="18">
        <f t="shared" si="136"/>
        <v>49837.497891679632</v>
      </c>
      <c r="AS112" s="16">
        <f t="shared" si="137"/>
        <v>897.07496205023335</v>
      </c>
      <c r="AT112" s="17">
        <f t="shared" si="138"/>
        <v>897.07496205023335</v>
      </c>
      <c r="AU112" s="17">
        <f t="shared" si="139"/>
        <v>3687.9748439842929</v>
      </c>
      <c r="AV112" s="17">
        <f t="shared" si="140"/>
        <v>3687.9748439842929</v>
      </c>
      <c r="AW112" s="17">
        <f t="shared" si="141"/>
        <v>11880.445739201461</v>
      </c>
      <c r="AX112" s="17">
        <f t="shared" si="142"/>
        <v>11880.445739201461</v>
      </c>
      <c r="AY112" s="17">
        <f t="shared" si="143"/>
        <v>7325.603591217553</v>
      </c>
      <c r="AZ112" s="17">
        <f t="shared" si="144"/>
        <v>7325.603591217553</v>
      </c>
      <c r="BA112" s="50">
        <f t="shared" si="145"/>
        <v>47582.198272907073</v>
      </c>
      <c r="BB112" s="55">
        <f t="shared" si="146"/>
        <v>4.7397970262687675E-2</v>
      </c>
      <c r="BC112" s="57">
        <f t="shared" si="147"/>
        <v>0.95474693324945026</v>
      </c>
      <c r="BD112" s="54">
        <f t="shared" si="148"/>
        <v>2255.2996187725585</v>
      </c>
    </row>
    <row r="113" spans="1:56" ht="20.25" x14ac:dyDescent="0.25">
      <c r="A113" s="19">
        <v>250</v>
      </c>
      <c r="B113" s="40">
        <v>5.5</v>
      </c>
      <c r="C113" s="20">
        <f>A113/B113</f>
        <v>45.454545454545453</v>
      </c>
      <c r="D113" s="35">
        <v>1.1721705078041917</v>
      </c>
      <c r="E113" s="20">
        <f>C113/D113</f>
        <v>38.778100243875549</v>
      </c>
      <c r="F113" s="7">
        <f t="shared" si="177"/>
        <v>36051.430766550664</v>
      </c>
      <c r="G113" s="8">
        <f t="shared" si="115"/>
        <v>36051.430766550664</v>
      </c>
      <c r="H113" s="8">
        <f t="shared" si="178"/>
        <v>79313.147686411452</v>
      </c>
      <c r="I113" s="8">
        <f>H113</f>
        <v>79313.147686411452</v>
      </c>
      <c r="J113" s="49">
        <f t="shared" si="179"/>
        <v>230729.15690592423</v>
      </c>
      <c r="K113" s="7">
        <f t="shared" si="180"/>
        <v>21630.858459930398</v>
      </c>
      <c r="L113" s="8">
        <f t="shared" si="181"/>
        <v>21630.858459930398</v>
      </c>
      <c r="M113" s="8">
        <f t="shared" si="182"/>
        <v>75449.166982457929</v>
      </c>
      <c r="N113" s="8">
        <f t="shared" si="183"/>
        <v>75449.166982457929</v>
      </c>
      <c r="O113" s="49">
        <f t="shared" si="184"/>
        <v>194160.05088477663</v>
      </c>
      <c r="P113" s="55">
        <f t="shared" si="185"/>
        <v>0.1883451608840449</v>
      </c>
      <c r="Q113" s="57">
        <f t="shared" si="186"/>
        <v>0.84150635094610948</v>
      </c>
      <c r="R113" s="54">
        <f t="shared" si="187"/>
        <v>36569.1060211476</v>
      </c>
      <c r="S113" s="8">
        <f t="shared" si="188"/>
        <v>23995.832318216118</v>
      </c>
      <c r="T113" s="8">
        <f t="shared" si="118"/>
        <v>23995.832318216118</v>
      </c>
      <c r="U113" s="8">
        <f t="shared" si="189"/>
        <v>57220.830912669211</v>
      </c>
      <c r="V113" s="8">
        <f t="shared" si="119"/>
        <v>57220.830912669211</v>
      </c>
      <c r="W113" s="8">
        <f t="shared" si="190"/>
        <v>34147.915222076786</v>
      </c>
      <c r="X113" s="8">
        <f t="shared" si="120"/>
        <v>34147.915222076786</v>
      </c>
      <c r="Y113" s="12">
        <f t="shared" si="191"/>
        <v>230729.15690592423</v>
      </c>
      <c r="Z113" s="7">
        <f t="shared" si="192"/>
        <v>14766.666041979151</v>
      </c>
      <c r="AA113" s="8">
        <f t="shared" si="121"/>
        <v>14766.666041979151</v>
      </c>
      <c r="AB113" s="8">
        <f t="shared" si="193"/>
        <v>55002.06360741418</v>
      </c>
      <c r="AC113" s="8">
        <f t="shared" si="122"/>
        <v>55002.06360741418</v>
      </c>
      <c r="AD113" s="8">
        <f t="shared" si="194"/>
        <v>33914.83144082201</v>
      </c>
      <c r="AE113" s="8">
        <f t="shared" si="123"/>
        <v>33914.83144082201</v>
      </c>
      <c r="AF113" s="49">
        <f t="shared" si="124"/>
        <v>207367.12218043068</v>
      </c>
      <c r="AG113" s="55">
        <f t="shared" si="125"/>
        <v>0.11266026397938907</v>
      </c>
      <c r="AH113" s="57">
        <f t="shared" si="126"/>
        <v>0.89874693324945054</v>
      </c>
      <c r="AI113" s="54">
        <f t="shared" si="127"/>
        <v>23362.034725493548</v>
      </c>
      <c r="AJ113" s="8">
        <f t="shared" si="128"/>
        <v>6460.4163933658783</v>
      </c>
      <c r="AK113" s="8">
        <f t="shared" si="129"/>
        <v>6460.4163933658783</v>
      </c>
      <c r="AL113" s="8">
        <f t="shared" si="130"/>
        <v>17535.41592485024</v>
      </c>
      <c r="AM113" s="8">
        <f t="shared" si="131"/>
        <v>17535.41592485024</v>
      </c>
      <c r="AN113" s="8">
        <f t="shared" si="132"/>
        <v>57220.830912669211</v>
      </c>
      <c r="AO113" s="8">
        <f t="shared" si="133"/>
        <v>57220.830912669211</v>
      </c>
      <c r="AP113" s="8">
        <f t="shared" si="134"/>
        <v>34147.915222076786</v>
      </c>
      <c r="AQ113" s="8">
        <f t="shared" si="135"/>
        <v>34147.915222076786</v>
      </c>
      <c r="AR113" s="12">
        <f t="shared" si="136"/>
        <v>230729.15690592423</v>
      </c>
      <c r="AS113" s="7">
        <f t="shared" si="137"/>
        <v>4153.1248243066357</v>
      </c>
      <c r="AT113" s="8">
        <f t="shared" si="138"/>
        <v>4153.1248243066357</v>
      </c>
      <c r="AU113" s="8">
        <f t="shared" si="139"/>
        <v>17073.957611038393</v>
      </c>
      <c r="AV113" s="8">
        <f t="shared" si="140"/>
        <v>17073.957611038393</v>
      </c>
      <c r="AW113" s="8">
        <f t="shared" si="141"/>
        <v>55002.06360741418</v>
      </c>
      <c r="AX113" s="8">
        <f t="shared" si="142"/>
        <v>55002.06360741418</v>
      </c>
      <c r="AY113" s="8">
        <f t="shared" si="143"/>
        <v>33914.83144082201</v>
      </c>
      <c r="AZ113" s="8">
        <f t="shared" si="144"/>
        <v>33914.83144082201</v>
      </c>
      <c r="BA113" s="49">
        <f t="shared" si="145"/>
        <v>220287.95496716246</v>
      </c>
      <c r="BB113" s="55">
        <f t="shared" si="146"/>
        <v>4.7397970262687349E-2</v>
      </c>
      <c r="BC113" s="57">
        <f t="shared" si="147"/>
        <v>0.95474693324945059</v>
      </c>
      <c r="BD113" s="54">
        <f t="shared" si="148"/>
        <v>10441.201938761777</v>
      </c>
    </row>
    <row r="114" spans="1:56" ht="20.25" x14ac:dyDescent="0.25">
      <c r="A114" s="19">
        <v>350</v>
      </c>
      <c r="B114" s="40">
        <v>5.5</v>
      </c>
      <c r="C114" s="20">
        <f>A114/B114</f>
        <v>63.636363636363633</v>
      </c>
      <c r="D114" s="35">
        <v>1.1721705078041917</v>
      </c>
      <c r="E114" s="20">
        <f>C114/D114</f>
        <v>54.289340341425763</v>
      </c>
      <c r="F114" s="7">
        <f t="shared" si="177"/>
        <v>98925.126023414981</v>
      </c>
      <c r="G114" s="8">
        <f t="shared" si="115"/>
        <v>98925.126023414981</v>
      </c>
      <c r="H114" s="8">
        <f t="shared" si="178"/>
        <v>217635.27725151295</v>
      </c>
      <c r="I114" s="8">
        <f>H114</f>
        <v>217635.27725151295</v>
      </c>
      <c r="J114" s="49">
        <f t="shared" si="179"/>
        <v>633120.80654985586</v>
      </c>
      <c r="K114" s="7">
        <f>(PI()/3)*(A114/2)*(C114/2)*(E114/2)*3/8</f>
        <v>59355.075614048983</v>
      </c>
      <c r="L114" s="8">
        <f>K114</f>
        <v>59355.075614048983</v>
      </c>
      <c r="M114" s="8">
        <f>(PI()/3)*(A114/2)*(C114/2)*(E114/2)*(7+2*SQRT(3))/8</f>
        <v>207032.5141998645</v>
      </c>
      <c r="N114" s="8">
        <f>M114</f>
        <v>207032.5141998645</v>
      </c>
      <c r="O114" s="49">
        <f>SUM(K114:N114)</f>
        <v>532775.1796278269</v>
      </c>
      <c r="P114" s="55">
        <f>(J114-O114)/O114</f>
        <v>0.18834516088404485</v>
      </c>
      <c r="Q114" s="57">
        <f>O114/J114</f>
        <v>0.84150635094610948</v>
      </c>
      <c r="R114" s="54">
        <f>J114-O114</f>
        <v>100345.62692202895</v>
      </c>
      <c r="S114" s="8">
        <f t="shared" si="188"/>
        <v>65844.563881185008</v>
      </c>
      <c r="T114" s="8">
        <f t="shared" si="118"/>
        <v>65844.563881185008</v>
      </c>
      <c r="U114" s="8">
        <f t="shared" si="189"/>
        <v>157013.96002436426</v>
      </c>
      <c r="V114" s="8">
        <f t="shared" si="119"/>
        <v>157013.96002436426</v>
      </c>
      <c r="W114" s="8">
        <f t="shared" si="190"/>
        <v>93701.879369378657</v>
      </c>
      <c r="X114" s="8">
        <f t="shared" si="120"/>
        <v>93701.879369378657</v>
      </c>
      <c r="Y114" s="12">
        <f t="shared" si="191"/>
        <v>633120.80654985586</v>
      </c>
      <c r="Z114" s="7">
        <f t="shared" si="192"/>
        <v>40519.731619190774</v>
      </c>
      <c r="AA114" s="8">
        <f t="shared" si="121"/>
        <v>40519.731619190774</v>
      </c>
      <c r="AB114" s="8">
        <f t="shared" si="193"/>
        <v>150925.66253874445</v>
      </c>
      <c r="AC114" s="8">
        <f t="shared" si="122"/>
        <v>150925.66253874445</v>
      </c>
      <c r="AD114" s="8">
        <f t="shared" si="194"/>
        <v>93062.297473615559</v>
      </c>
      <c r="AE114" s="8">
        <f t="shared" si="123"/>
        <v>93062.297473615559</v>
      </c>
      <c r="AF114" s="49">
        <f t="shared" si="124"/>
        <v>569015.38326310157</v>
      </c>
      <c r="AG114" s="55">
        <f t="shared" si="125"/>
        <v>0.11266026397938911</v>
      </c>
      <c r="AH114" s="57">
        <f t="shared" si="126"/>
        <v>0.89874693324945054</v>
      </c>
      <c r="AI114" s="54">
        <f t="shared" si="127"/>
        <v>64105.423286754289</v>
      </c>
      <c r="AJ114" s="8">
        <f t="shared" si="128"/>
        <v>17727.382583395964</v>
      </c>
      <c r="AK114" s="8">
        <f t="shared" si="129"/>
        <v>17727.382583395964</v>
      </c>
      <c r="AL114" s="8">
        <f t="shared" si="130"/>
        <v>48117.181297789044</v>
      </c>
      <c r="AM114" s="8">
        <f t="shared" si="131"/>
        <v>48117.181297789044</v>
      </c>
      <c r="AN114" s="8">
        <f t="shared" si="132"/>
        <v>157013.96002436426</v>
      </c>
      <c r="AO114" s="8">
        <f t="shared" si="133"/>
        <v>157013.96002436426</v>
      </c>
      <c r="AP114" s="8">
        <f t="shared" si="134"/>
        <v>93701.879369378657</v>
      </c>
      <c r="AQ114" s="8">
        <f t="shared" si="135"/>
        <v>93701.879369378657</v>
      </c>
      <c r="AR114" s="12">
        <f t="shared" si="136"/>
        <v>633120.80654985586</v>
      </c>
      <c r="AS114" s="7">
        <f t="shared" si="137"/>
        <v>11396.174517897405</v>
      </c>
      <c r="AT114" s="8">
        <f t="shared" si="138"/>
        <v>11396.174517897405</v>
      </c>
      <c r="AU114" s="8">
        <f t="shared" si="139"/>
        <v>46850.939684689336</v>
      </c>
      <c r="AV114" s="8">
        <f t="shared" si="140"/>
        <v>46850.939684689336</v>
      </c>
      <c r="AW114" s="8">
        <f t="shared" si="141"/>
        <v>150925.66253874445</v>
      </c>
      <c r="AX114" s="8">
        <f t="shared" si="142"/>
        <v>150925.66253874445</v>
      </c>
      <c r="AY114" s="8">
        <f t="shared" si="143"/>
        <v>93062.297473615559</v>
      </c>
      <c r="AZ114" s="8">
        <f t="shared" si="144"/>
        <v>93062.297473615559</v>
      </c>
      <c r="BA114" s="49">
        <f t="shared" si="145"/>
        <v>604470.14842989342</v>
      </c>
      <c r="BB114" s="55">
        <f t="shared" si="146"/>
        <v>4.7397970262687578E-2</v>
      </c>
      <c r="BC114" s="57">
        <f t="shared" si="147"/>
        <v>0.95474693324945037</v>
      </c>
      <c r="BD114" s="54">
        <f t="shared" si="148"/>
        <v>28650.658119962434</v>
      </c>
    </row>
    <row r="115" spans="1:56" ht="20.25" x14ac:dyDescent="0.25">
      <c r="A115" s="19">
        <v>450</v>
      </c>
      <c r="B115" s="40">
        <v>5.5</v>
      </c>
      <c r="C115" s="20">
        <f>A115/B115</f>
        <v>81.818181818181813</v>
      </c>
      <c r="D115" s="35">
        <v>1.1721705078041917</v>
      </c>
      <c r="E115" s="20">
        <f>C115/D115</f>
        <v>69.800580438975985</v>
      </c>
      <c r="F115" s="7">
        <f t="shared" si="177"/>
        <v>210251.9442305234</v>
      </c>
      <c r="G115" s="8">
        <f t="shared" si="115"/>
        <v>210251.9442305234</v>
      </c>
      <c r="H115" s="8">
        <f t="shared" si="178"/>
        <v>462554.27730715147</v>
      </c>
      <c r="I115" s="8">
        <f>H115</f>
        <v>462554.27730715147</v>
      </c>
      <c r="J115" s="49">
        <f t="shared" si="179"/>
        <v>1345612.4430753498</v>
      </c>
      <c r="K115" s="7">
        <f t="shared" ref="K115:K125" si="198">(PI()/3)*(A115/2)*(C115/2)*(E115/2)*3/8</f>
        <v>126151.16653831405</v>
      </c>
      <c r="L115" s="8">
        <f t="shared" si="181"/>
        <v>126151.16653831405</v>
      </c>
      <c r="M115" s="8">
        <f t="shared" ref="M115:M125" si="199">(PI()/3)*(A115/2)*(C115/2)*(E115/2)*(7+2*SQRT(3))/8</f>
        <v>440019.54184169456</v>
      </c>
      <c r="N115" s="8">
        <f t="shared" si="183"/>
        <v>440019.54184169456</v>
      </c>
      <c r="O115" s="49">
        <f t="shared" ref="O115:O125" si="200">SUM(K115:N115)</f>
        <v>1132341.4167600172</v>
      </c>
      <c r="P115" s="55">
        <f t="shared" ref="P115:P125" si="201">(J115-O115)/O115</f>
        <v>0.18834516088404477</v>
      </c>
      <c r="Q115" s="57">
        <f t="shared" ref="Q115:Q125" si="202">O115/J115</f>
        <v>0.84150635094610959</v>
      </c>
      <c r="R115" s="54">
        <f t="shared" ref="R115:R125" si="203">J115-O115</f>
        <v>213271.02631533262</v>
      </c>
      <c r="S115" s="8">
        <f t="shared" si="188"/>
        <v>139943.69407983636</v>
      </c>
      <c r="T115" s="8">
        <f t="shared" si="118"/>
        <v>139943.69407983636</v>
      </c>
      <c r="U115" s="8">
        <f t="shared" si="189"/>
        <v>333711.88588268677</v>
      </c>
      <c r="V115" s="8">
        <f t="shared" si="119"/>
        <v>333711.88588268677</v>
      </c>
      <c r="W115" s="8">
        <f t="shared" si="190"/>
        <v>199150.64157515176</v>
      </c>
      <c r="X115" s="8">
        <f t="shared" si="120"/>
        <v>199150.64157515176</v>
      </c>
      <c r="Y115" s="12">
        <f t="shared" si="191"/>
        <v>1345612.4430753498</v>
      </c>
      <c r="Z115" s="7">
        <f t="shared" si="192"/>
        <v>86119.196356822387</v>
      </c>
      <c r="AA115" s="8">
        <f t="shared" si="121"/>
        <v>86119.196356822387</v>
      </c>
      <c r="AB115" s="8">
        <f t="shared" si="193"/>
        <v>320772.03495843941</v>
      </c>
      <c r="AC115" s="8">
        <f t="shared" si="122"/>
        <v>320772.03495843941</v>
      </c>
      <c r="AD115" s="8">
        <f t="shared" si="194"/>
        <v>197791.29696287389</v>
      </c>
      <c r="AE115" s="8">
        <f t="shared" si="123"/>
        <v>197791.29696287389</v>
      </c>
      <c r="AF115" s="49">
        <f t="shared" si="124"/>
        <v>1209365.0565562714</v>
      </c>
      <c r="AG115" s="55">
        <f t="shared" si="125"/>
        <v>0.11266026397938912</v>
      </c>
      <c r="AH115" s="57">
        <f t="shared" si="126"/>
        <v>0.89874693324945054</v>
      </c>
      <c r="AI115" s="54">
        <f t="shared" si="127"/>
        <v>136247.3865190784</v>
      </c>
      <c r="AJ115" s="8">
        <f t="shared" si="128"/>
        <v>37677.148406109794</v>
      </c>
      <c r="AK115" s="8">
        <f t="shared" si="129"/>
        <v>37677.148406109794</v>
      </c>
      <c r="AL115" s="8">
        <f t="shared" si="130"/>
        <v>102266.54567372659</v>
      </c>
      <c r="AM115" s="8">
        <f t="shared" si="131"/>
        <v>102266.54567372659</v>
      </c>
      <c r="AN115" s="8">
        <f t="shared" si="132"/>
        <v>333711.88588268677</v>
      </c>
      <c r="AO115" s="8">
        <f t="shared" si="133"/>
        <v>333711.88588268677</v>
      </c>
      <c r="AP115" s="8">
        <f t="shared" si="134"/>
        <v>199150.64157515176</v>
      </c>
      <c r="AQ115" s="8">
        <f t="shared" si="135"/>
        <v>199150.64157515176</v>
      </c>
      <c r="AR115" s="12">
        <f t="shared" si="136"/>
        <v>1345612.4430753498</v>
      </c>
      <c r="AS115" s="7">
        <f t="shared" si="137"/>
        <v>24221.023975356296</v>
      </c>
      <c r="AT115" s="8">
        <f t="shared" si="138"/>
        <v>24221.023975356296</v>
      </c>
      <c r="AU115" s="8">
        <f t="shared" si="139"/>
        <v>99575.320787575882</v>
      </c>
      <c r="AV115" s="8">
        <f t="shared" si="140"/>
        <v>99575.320787575882</v>
      </c>
      <c r="AW115" s="8">
        <f t="shared" si="141"/>
        <v>320772.03495843941</v>
      </c>
      <c r="AX115" s="8">
        <f t="shared" si="142"/>
        <v>320772.03495843941</v>
      </c>
      <c r="AY115" s="8">
        <f t="shared" si="143"/>
        <v>197791.29696287389</v>
      </c>
      <c r="AZ115" s="8">
        <f t="shared" si="144"/>
        <v>197791.29696287389</v>
      </c>
      <c r="BA115" s="49">
        <f t="shared" si="145"/>
        <v>1284719.3533684909</v>
      </c>
      <c r="BB115" s="55">
        <f t="shared" si="146"/>
        <v>4.7397970262687501E-2</v>
      </c>
      <c r="BC115" s="57">
        <f t="shared" si="147"/>
        <v>0.95474693324945048</v>
      </c>
      <c r="BD115" s="54">
        <f t="shared" si="148"/>
        <v>60893.089706858853</v>
      </c>
    </row>
    <row r="116" spans="1:56" ht="20.25" x14ac:dyDescent="0.25">
      <c r="A116" s="19">
        <v>550</v>
      </c>
      <c r="B116" s="40">
        <v>5.5</v>
      </c>
      <c r="C116" s="20">
        <f>A116/B116</f>
        <v>100</v>
      </c>
      <c r="D116" s="35">
        <v>1.1721705078041917</v>
      </c>
      <c r="E116" s="20">
        <f>C116/D116</f>
        <v>85.311820536526213</v>
      </c>
      <c r="F116" s="7">
        <f t="shared" si="177"/>
        <v>383875.63480223133</v>
      </c>
      <c r="G116" s="8">
        <f t="shared" si="115"/>
        <v>383875.63480223133</v>
      </c>
      <c r="H116" s="8">
        <f t="shared" si="178"/>
        <v>844526.39656490902</v>
      </c>
      <c r="I116" s="8">
        <f>H116</f>
        <v>844526.39656490902</v>
      </c>
      <c r="J116" s="49">
        <f t="shared" si="179"/>
        <v>2456804.0627342807</v>
      </c>
      <c r="K116" s="7">
        <f t="shared" si="198"/>
        <v>230325.38088133882</v>
      </c>
      <c r="L116" s="8">
        <f t="shared" si="181"/>
        <v>230325.38088133882</v>
      </c>
      <c r="M116" s="8">
        <f t="shared" si="199"/>
        <v>803382.73002921196</v>
      </c>
      <c r="N116" s="8">
        <f t="shared" si="183"/>
        <v>803382.73002921196</v>
      </c>
      <c r="O116" s="49">
        <f t="shared" si="200"/>
        <v>2067416.2218211014</v>
      </c>
      <c r="P116" s="55">
        <f t="shared" si="201"/>
        <v>0.18834516088404477</v>
      </c>
      <c r="Q116" s="57">
        <f t="shared" si="202"/>
        <v>0.84150635094610959</v>
      </c>
      <c r="R116" s="54">
        <f t="shared" si="203"/>
        <v>389387.84091317933</v>
      </c>
      <c r="S116" s="8">
        <f t="shared" si="188"/>
        <v>255507.62252436517</v>
      </c>
      <c r="T116" s="8">
        <f t="shared" si="118"/>
        <v>255507.62252436517</v>
      </c>
      <c r="U116" s="8">
        <f t="shared" si="189"/>
        <v>609287.40755810158</v>
      </c>
      <c r="V116" s="8">
        <f t="shared" si="119"/>
        <v>609287.40755810158</v>
      </c>
      <c r="W116" s="8">
        <f t="shared" si="190"/>
        <v>363607.00128467352</v>
      </c>
      <c r="X116" s="8">
        <f t="shared" si="120"/>
        <v>363607.00128467352</v>
      </c>
      <c r="Y116" s="12">
        <f t="shared" si="191"/>
        <v>2456804.0627342807</v>
      </c>
      <c r="Z116" s="7">
        <f t="shared" si="192"/>
        <v>157235.46001499397</v>
      </c>
      <c r="AA116" s="8">
        <f t="shared" si="121"/>
        <v>157235.46001499397</v>
      </c>
      <c r="AB116" s="8">
        <f t="shared" si="193"/>
        <v>585661.97329174599</v>
      </c>
      <c r="AC116" s="8">
        <f t="shared" si="122"/>
        <v>585661.97329174599</v>
      </c>
      <c r="AD116" s="8">
        <f t="shared" si="194"/>
        <v>361125.12518187269</v>
      </c>
      <c r="AE116" s="8">
        <f t="shared" si="123"/>
        <v>361125.12518187269</v>
      </c>
      <c r="AF116" s="49">
        <f t="shared" si="124"/>
        <v>2208045.1169772251</v>
      </c>
      <c r="AG116" s="55">
        <f t="shared" si="125"/>
        <v>0.11266026397938927</v>
      </c>
      <c r="AH116" s="57">
        <f t="shared" si="126"/>
        <v>0.89874693324945032</v>
      </c>
      <c r="AI116" s="54">
        <f t="shared" si="127"/>
        <v>248758.94575705566</v>
      </c>
      <c r="AJ116" s="8">
        <f t="shared" si="128"/>
        <v>68790.513756559856</v>
      </c>
      <c r="AK116" s="8">
        <f t="shared" si="129"/>
        <v>68790.513756559856</v>
      </c>
      <c r="AL116" s="8">
        <f t="shared" si="130"/>
        <v>186717.10876780533</v>
      </c>
      <c r="AM116" s="8">
        <f t="shared" si="131"/>
        <v>186717.10876780533</v>
      </c>
      <c r="AN116" s="8">
        <f t="shared" si="132"/>
        <v>609287.40755810158</v>
      </c>
      <c r="AO116" s="8">
        <f t="shared" si="133"/>
        <v>609287.40755810158</v>
      </c>
      <c r="AP116" s="8">
        <f t="shared" si="134"/>
        <v>363607.00128467352</v>
      </c>
      <c r="AQ116" s="8">
        <f t="shared" si="135"/>
        <v>363607.00128467352</v>
      </c>
      <c r="AR116" s="12">
        <f t="shared" si="136"/>
        <v>2456804.0627342807</v>
      </c>
      <c r="AS116" s="7">
        <f t="shared" si="137"/>
        <v>44222.473129217055</v>
      </c>
      <c r="AT116" s="8">
        <f t="shared" si="138"/>
        <v>44222.473129217055</v>
      </c>
      <c r="AU116" s="8">
        <f t="shared" si="139"/>
        <v>181803.50064233679</v>
      </c>
      <c r="AV116" s="8">
        <f t="shared" si="140"/>
        <v>181803.50064233679</v>
      </c>
      <c r="AW116" s="8">
        <f t="shared" si="141"/>
        <v>585661.97329174599</v>
      </c>
      <c r="AX116" s="8">
        <f t="shared" si="142"/>
        <v>585661.97329174599</v>
      </c>
      <c r="AY116" s="8">
        <f t="shared" si="143"/>
        <v>361125.12518187269</v>
      </c>
      <c r="AZ116" s="8">
        <f t="shared" si="144"/>
        <v>361125.12518187269</v>
      </c>
      <c r="BA116" s="49">
        <f t="shared" si="145"/>
        <v>2345626.1444903449</v>
      </c>
      <c r="BB116" s="55">
        <f t="shared" si="146"/>
        <v>4.7397970262687543E-2</v>
      </c>
      <c r="BC116" s="57">
        <f t="shared" si="147"/>
        <v>0.95474693324945037</v>
      </c>
      <c r="BD116" s="54">
        <f t="shared" si="148"/>
        <v>111177.9182439358</v>
      </c>
    </row>
    <row r="117" spans="1:56" ht="20.25" x14ac:dyDescent="0.25">
      <c r="A117" s="19">
        <v>650</v>
      </c>
      <c r="B117" s="40">
        <v>5.5</v>
      </c>
      <c r="C117" s="20">
        <f t="shared" ref="C117:C120" si="204">A117/B117</f>
        <v>118.18181818181819</v>
      </c>
      <c r="D117" s="35">
        <v>1.1721705078041917</v>
      </c>
      <c r="E117" s="20">
        <f t="shared" ref="E117:E120" si="205">C117/D117</f>
        <v>100.82306063407643</v>
      </c>
      <c r="F117" s="7">
        <f t="shared" si="177"/>
        <v>633639.94715289434</v>
      </c>
      <c r="G117" s="8">
        <f t="shared" si="115"/>
        <v>633639.94715289434</v>
      </c>
      <c r="H117" s="8">
        <f t="shared" si="178"/>
        <v>1394007.8837363676</v>
      </c>
      <c r="I117" s="8">
        <f t="shared" ref="I117:I120" si="206">H117</f>
        <v>1394007.8837363676</v>
      </c>
      <c r="J117" s="49">
        <f t="shared" si="179"/>
        <v>4055295.6617785241</v>
      </c>
      <c r="K117" s="7">
        <f t="shared" si="198"/>
        <v>380183.96829173662</v>
      </c>
      <c r="L117" s="8">
        <f t="shared" si="181"/>
        <v>380183.96829173662</v>
      </c>
      <c r="M117" s="8">
        <f t="shared" si="199"/>
        <v>1326094.5588836805</v>
      </c>
      <c r="N117" s="8">
        <f t="shared" si="183"/>
        <v>1326094.5588836805</v>
      </c>
      <c r="O117" s="49">
        <f t="shared" si="200"/>
        <v>3412557.0543508343</v>
      </c>
      <c r="P117" s="55">
        <f t="shared" si="201"/>
        <v>0.18834516088404474</v>
      </c>
      <c r="Q117" s="57">
        <f t="shared" si="202"/>
        <v>0.84150635094610959</v>
      </c>
      <c r="R117" s="54">
        <f t="shared" si="203"/>
        <v>642738.60742768971</v>
      </c>
      <c r="S117" s="8">
        <f t="shared" si="188"/>
        <v>421750.74882496649</v>
      </c>
      <c r="T117" s="8">
        <f t="shared" si="118"/>
        <v>421750.74882496649</v>
      </c>
      <c r="U117" s="8">
        <f t="shared" si="189"/>
        <v>1005713.3241210739</v>
      </c>
      <c r="V117" s="8">
        <f t="shared" si="119"/>
        <v>1005713.3241210739</v>
      </c>
      <c r="W117" s="8">
        <f t="shared" si="190"/>
        <v>600183.75794322148</v>
      </c>
      <c r="X117" s="8">
        <f t="shared" si="120"/>
        <v>600183.75794322148</v>
      </c>
      <c r="Y117" s="12">
        <f t="shared" si="191"/>
        <v>4055295.6617785241</v>
      </c>
      <c r="Z117" s="7">
        <f t="shared" si="192"/>
        <v>259538.92235382553</v>
      </c>
      <c r="AA117" s="8">
        <f t="shared" si="121"/>
        <v>259538.92235382553</v>
      </c>
      <c r="AB117" s="8">
        <f t="shared" si="193"/>
        <v>966716.2699639115</v>
      </c>
      <c r="AC117" s="8">
        <f t="shared" si="122"/>
        <v>966716.2699639115</v>
      </c>
      <c r="AD117" s="8">
        <f t="shared" si="194"/>
        <v>596087.07740388764</v>
      </c>
      <c r="AE117" s="8">
        <f t="shared" si="123"/>
        <v>596087.07740388764</v>
      </c>
      <c r="AF117" s="49">
        <f t="shared" si="124"/>
        <v>3644684.5394432493</v>
      </c>
      <c r="AG117" s="55">
        <f t="shared" si="125"/>
        <v>0.11266026397938911</v>
      </c>
      <c r="AH117" s="57">
        <f t="shared" si="126"/>
        <v>0.89874693324945054</v>
      </c>
      <c r="AI117" s="54">
        <f t="shared" si="127"/>
        <v>410611.1223352747</v>
      </c>
      <c r="AJ117" s="8">
        <f t="shared" si="128"/>
        <v>113548.27852979867</v>
      </c>
      <c r="AK117" s="8">
        <f t="shared" si="129"/>
        <v>113548.27852979867</v>
      </c>
      <c r="AL117" s="8">
        <f t="shared" si="130"/>
        <v>308202.47029516782</v>
      </c>
      <c r="AM117" s="8">
        <f t="shared" si="131"/>
        <v>308202.47029516782</v>
      </c>
      <c r="AN117" s="8">
        <f t="shared" si="132"/>
        <v>1005713.3241210739</v>
      </c>
      <c r="AO117" s="8">
        <f t="shared" si="133"/>
        <v>1005713.3241210739</v>
      </c>
      <c r="AP117" s="8">
        <f t="shared" si="134"/>
        <v>600183.75794322148</v>
      </c>
      <c r="AQ117" s="8">
        <f t="shared" si="135"/>
        <v>600183.75794322148</v>
      </c>
      <c r="AR117" s="12">
        <f t="shared" si="136"/>
        <v>4055295.6617785241</v>
      </c>
      <c r="AS117" s="7">
        <f t="shared" si="137"/>
        <v>72995.321912013431</v>
      </c>
      <c r="AT117" s="8">
        <f t="shared" si="138"/>
        <v>72995.321912013431</v>
      </c>
      <c r="AU117" s="8">
        <f t="shared" si="139"/>
        <v>300091.8789716108</v>
      </c>
      <c r="AV117" s="8">
        <f t="shared" si="140"/>
        <v>300091.8789716108</v>
      </c>
      <c r="AW117" s="8">
        <f t="shared" si="141"/>
        <v>966716.2699639115</v>
      </c>
      <c r="AX117" s="8">
        <f t="shared" si="142"/>
        <v>966716.2699639115</v>
      </c>
      <c r="AY117" s="8">
        <f t="shared" si="143"/>
        <v>596087.07740388764</v>
      </c>
      <c r="AZ117" s="8">
        <f t="shared" si="144"/>
        <v>596087.07740388764</v>
      </c>
      <c r="BA117" s="49">
        <f t="shared" si="145"/>
        <v>3871781.096502847</v>
      </c>
      <c r="BB117" s="55">
        <f t="shared" si="146"/>
        <v>4.7397970262687363E-2</v>
      </c>
      <c r="BC117" s="57">
        <f t="shared" si="147"/>
        <v>0.95474693324945059</v>
      </c>
      <c r="BD117" s="54">
        <f t="shared" si="148"/>
        <v>183514.56527567701</v>
      </c>
    </row>
    <row r="118" spans="1:56" ht="20.25" x14ac:dyDescent="0.25">
      <c r="A118" s="19">
        <v>750</v>
      </c>
      <c r="B118" s="40">
        <v>5.5</v>
      </c>
      <c r="C118" s="20">
        <f t="shared" si="204"/>
        <v>136.36363636363637</v>
      </c>
      <c r="D118" s="35">
        <v>1.1721705078041917</v>
      </c>
      <c r="E118" s="20">
        <f t="shared" si="205"/>
        <v>116.33430073162666</v>
      </c>
      <c r="F118" s="7">
        <f t="shared" si="177"/>
        <v>973388.63069686794</v>
      </c>
      <c r="G118" s="8">
        <f t="shared" si="115"/>
        <v>973388.63069686794</v>
      </c>
      <c r="H118" s="8">
        <f t="shared" si="178"/>
        <v>2141454.9875331093</v>
      </c>
      <c r="I118" s="8">
        <f t="shared" si="206"/>
        <v>2141454.9875331093</v>
      </c>
      <c r="J118" s="49">
        <f t="shared" si="179"/>
        <v>6229687.2364599546</v>
      </c>
      <c r="K118" s="7">
        <f t="shared" si="198"/>
        <v>584033.17841812072</v>
      </c>
      <c r="L118" s="8">
        <f t="shared" si="181"/>
        <v>584033.17841812072</v>
      </c>
      <c r="M118" s="8">
        <f t="shared" si="199"/>
        <v>2037127.5085263643</v>
      </c>
      <c r="N118" s="8">
        <f t="shared" si="183"/>
        <v>2037127.5085263643</v>
      </c>
      <c r="O118" s="49">
        <f t="shared" si="200"/>
        <v>5242321.3738889704</v>
      </c>
      <c r="P118" s="55">
        <f t="shared" si="201"/>
        <v>0.18834516088404468</v>
      </c>
      <c r="Q118" s="57">
        <f t="shared" si="202"/>
        <v>0.84150635094610959</v>
      </c>
      <c r="R118" s="54">
        <f t="shared" si="203"/>
        <v>987365.86257098429</v>
      </c>
      <c r="S118" s="8">
        <f t="shared" si="188"/>
        <v>647887.47259183531</v>
      </c>
      <c r="T118" s="8">
        <f t="shared" si="118"/>
        <v>647887.47259183531</v>
      </c>
      <c r="U118" s="8">
        <f t="shared" si="189"/>
        <v>1544962.4346420688</v>
      </c>
      <c r="V118" s="8">
        <f t="shared" si="119"/>
        <v>1544962.4346420688</v>
      </c>
      <c r="W118" s="8">
        <f t="shared" si="190"/>
        <v>921993.71099607321</v>
      </c>
      <c r="X118" s="8">
        <f t="shared" si="120"/>
        <v>921993.71099607321</v>
      </c>
      <c r="Y118" s="12">
        <f t="shared" si="191"/>
        <v>6229687.2364599546</v>
      </c>
      <c r="Z118" s="7">
        <f t="shared" si="192"/>
        <v>398699.98313343711</v>
      </c>
      <c r="AA118" s="8">
        <f t="shared" si="121"/>
        <v>398699.98313343711</v>
      </c>
      <c r="AB118" s="8">
        <f t="shared" si="193"/>
        <v>1485055.7174001827</v>
      </c>
      <c r="AC118" s="8">
        <f t="shared" si="122"/>
        <v>1485055.7174001827</v>
      </c>
      <c r="AD118" s="8">
        <f t="shared" si="194"/>
        <v>915700.44890219427</v>
      </c>
      <c r="AE118" s="8">
        <f t="shared" si="123"/>
        <v>915700.44890219427</v>
      </c>
      <c r="AF118" s="49">
        <f t="shared" si="124"/>
        <v>5598912.2988716289</v>
      </c>
      <c r="AG118" s="55">
        <f t="shared" si="125"/>
        <v>0.11266026397938905</v>
      </c>
      <c r="AH118" s="57">
        <f t="shared" si="126"/>
        <v>0.89874693324945054</v>
      </c>
      <c r="AI118" s="54">
        <f t="shared" si="127"/>
        <v>630774.9375883257</v>
      </c>
      <c r="AJ118" s="8">
        <f t="shared" si="128"/>
        <v>174431.24262087874</v>
      </c>
      <c r="AK118" s="8">
        <f t="shared" si="129"/>
        <v>174431.24262087874</v>
      </c>
      <c r="AL118" s="8">
        <f t="shared" si="130"/>
        <v>473456.22997095657</v>
      </c>
      <c r="AM118" s="8">
        <f t="shared" si="131"/>
        <v>473456.22997095657</v>
      </c>
      <c r="AN118" s="8">
        <f t="shared" si="132"/>
        <v>1544962.4346420688</v>
      </c>
      <c r="AO118" s="8">
        <f t="shared" si="133"/>
        <v>1544962.4346420688</v>
      </c>
      <c r="AP118" s="8">
        <f t="shared" si="134"/>
        <v>921993.71099607321</v>
      </c>
      <c r="AQ118" s="8">
        <f t="shared" si="135"/>
        <v>921993.71099607321</v>
      </c>
      <c r="AR118" s="12">
        <f t="shared" si="136"/>
        <v>6229687.2364599546</v>
      </c>
      <c r="AS118" s="7">
        <f t="shared" si="137"/>
        <v>112134.37025627919</v>
      </c>
      <c r="AT118" s="8">
        <f t="shared" si="138"/>
        <v>112134.37025627919</v>
      </c>
      <c r="AU118" s="8">
        <f t="shared" si="139"/>
        <v>460996.8554980366</v>
      </c>
      <c r="AV118" s="8">
        <f t="shared" si="140"/>
        <v>460996.8554980366</v>
      </c>
      <c r="AW118" s="8">
        <f t="shared" si="141"/>
        <v>1485055.7174001827</v>
      </c>
      <c r="AX118" s="8">
        <f t="shared" si="142"/>
        <v>1485055.7174001827</v>
      </c>
      <c r="AY118" s="8">
        <f t="shared" si="143"/>
        <v>915700.44890219427</v>
      </c>
      <c r="AZ118" s="8">
        <f t="shared" si="144"/>
        <v>915700.44890219427</v>
      </c>
      <c r="BA118" s="49">
        <f t="shared" si="145"/>
        <v>5947774.7841133857</v>
      </c>
      <c r="BB118" s="55">
        <f t="shared" si="146"/>
        <v>4.7397970262687515E-2</v>
      </c>
      <c r="BC118" s="57">
        <f t="shared" si="147"/>
        <v>0.95474693324945048</v>
      </c>
      <c r="BD118" s="54">
        <f t="shared" si="148"/>
        <v>281912.45234656893</v>
      </c>
    </row>
    <row r="119" spans="1:56" ht="20.25" x14ac:dyDescent="0.25">
      <c r="A119" s="19">
        <v>850</v>
      </c>
      <c r="B119" s="40">
        <v>5.5</v>
      </c>
      <c r="C119" s="20">
        <f t="shared" si="204"/>
        <v>154.54545454545453</v>
      </c>
      <c r="D119" s="35">
        <v>1.1721705078041917</v>
      </c>
      <c r="E119" s="20">
        <f t="shared" si="205"/>
        <v>131.84554082917685</v>
      </c>
      <c r="F119" s="7">
        <f t="shared" si="177"/>
        <v>1416965.4348485069</v>
      </c>
      <c r="G119" s="8">
        <f t="shared" si="115"/>
        <v>1416965.4348485069</v>
      </c>
      <c r="H119" s="8">
        <f t="shared" si="178"/>
        <v>3117323.9566667154</v>
      </c>
      <c r="I119" s="8">
        <f t="shared" si="206"/>
        <v>3117323.9566667154</v>
      </c>
      <c r="J119" s="49">
        <f t="shared" si="179"/>
        <v>9068578.7830304448</v>
      </c>
      <c r="K119" s="7">
        <f t="shared" si="198"/>
        <v>850179.26090910425</v>
      </c>
      <c r="L119" s="8">
        <f t="shared" si="181"/>
        <v>850179.26090910425</v>
      </c>
      <c r="M119" s="8">
        <f t="shared" si="199"/>
        <v>2965454.0590785262</v>
      </c>
      <c r="N119" s="8">
        <f t="shared" si="183"/>
        <v>2965454.0590785262</v>
      </c>
      <c r="O119" s="49">
        <f t="shared" si="200"/>
        <v>7631266.6399752609</v>
      </c>
      <c r="P119" s="55">
        <f t="shared" si="201"/>
        <v>0.18834516088404471</v>
      </c>
      <c r="Q119" s="57">
        <f t="shared" si="202"/>
        <v>0.84150635094610959</v>
      </c>
      <c r="R119" s="54">
        <f t="shared" si="203"/>
        <v>1437312.1430551838</v>
      </c>
      <c r="S119" s="8">
        <f t="shared" si="188"/>
        <v>943132.19343516626</v>
      </c>
      <c r="T119" s="8">
        <f t="shared" si="118"/>
        <v>943132.19343516626</v>
      </c>
      <c r="U119" s="8">
        <f t="shared" si="189"/>
        <v>2249007.5381915504</v>
      </c>
      <c r="V119" s="8">
        <f t="shared" si="119"/>
        <v>2249007.5381915504</v>
      </c>
      <c r="W119" s="8">
        <f t="shared" si="190"/>
        <v>1342149.6598885057</v>
      </c>
      <c r="X119" s="8">
        <f t="shared" si="120"/>
        <v>1342149.6598885057</v>
      </c>
      <c r="Y119" s="12">
        <f t="shared" si="191"/>
        <v>9068578.7830304448</v>
      </c>
      <c r="Z119" s="7">
        <f t="shared" si="192"/>
        <v>580389.0421139485</v>
      </c>
      <c r="AA119" s="8">
        <f t="shared" si="121"/>
        <v>580389.0421139485</v>
      </c>
      <c r="AB119" s="8">
        <f t="shared" si="193"/>
        <v>2161801.1080258065</v>
      </c>
      <c r="AC119" s="8">
        <f t="shared" si="122"/>
        <v>2161801.1080258065</v>
      </c>
      <c r="AD119" s="8">
        <f t="shared" si="194"/>
        <v>1332988.534950068</v>
      </c>
      <c r="AE119" s="8">
        <f t="shared" si="123"/>
        <v>1332988.534950068</v>
      </c>
      <c r="AF119" s="49">
        <f t="shared" si="124"/>
        <v>8150357.3701796457</v>
      </c>
      <c r="AG119" s="55">
        <f t="shared" si="125"/>
        <v>0.11266026397938918</v>
      </c>
      <c r="AH119" s="57">
        <f t="shared" si="126"/>
        <v>0.89874693324945043</v>
      </c>
      <c r="AI119" s="54">
        <f t="shared" si="127"/>
        <v>918221.41285079904</v>
      </c>
      <c r="AJ119" s="8">
        <f t="shared" si="128"/>
        <v>253920.20592485246</v>
      </c>
      <c r="AK119" s="8">
        <f t="shared" si="129"/>
        <v>253920.20592485246</v>
      </c>
      <c r="AL119" s="8">
        <f t="shared" si="130"/>
        <v>689211.98751031375</v>
      </c>
      <c r="AM119" s="8">
        <f t="shared" si="131"/>
        <v>689211.98751031375</v>
      </c>
      <c r="AN119" s="8">
        <f t="shared" si="132"/>
        <v>2249007.5381915504</v>
      </c>
      <c r="AO119" s="8">
        <f t="shared" si="133"/>
        <v>2249007.5381915504</v>
      </c>
      <c r="AP119" s="8">
        <f t="shared" si="134"/>
        <v>1342149.6598885057</v>
      </c>
      <c r="AQ119" s="8">
        <f t="shared" si="135"/>
        <v>1342149.6598885057</v>
      </c>
      <c r="AR119" s="12">
        <f t="shared" si="136"/>
        <v>9068578.7830304448</v>
      </c>
      <c r="AS119" s="7">
        <f t="shared" si="137"/>
        <v>163234.41809454802</v>
      </c>
      <c r="AT119" s="8">
        <f t="shared" si="138"/>
        <v>163234.41809454802</v>
      </c>
      <c r="AU119" s="8">
        <f t="shared" si="139"/>
        <v>671074.82994425297</v>
      </c>
      <c r="AV119" s="8">
        <f t="shared" si="140"/>
        <v>671074.82994425297</v>
      </c>
      <c r="AW119" s="8">
        <f t="shared" si="141"/>
        <v>2161801.1080258065</v>
      </c>
      <c r="AX119" s="8">
        <f t="shared" si="142"/>
        <v>2161801.1080258065</v>
      </c>
      <c r="AY119" s="8">
        <f t="shared" si="143"/>
        <v>1332988.534950068</v>
      </c>
      <c r="AZ119" s="8">
        <f t="shared" si="144"/>
        <v>1332988.534950068</v>
      </c>
      <c r="BA119" s="49">
        <f t="shared" si="145"/>
        <v>8658197.7820293512</v>
      </c>
      <c r="BB119" s="55">
        <f t="shared" si="146"/>
        <v>4.7397970262687439E-2</v>
      </c>
      <c r="BC119" s="57">
        <f t="shared" si="147"/>
        <v>0.95474693324945048</v>
      </c>
      <c r="BD119" s="54">
        <f t="shared" si="148"/>
        <v>410381.00100109354</v>
      </c>
    </row>
    <row r="120" spans="1:56" ht="21" thickBot="1" x14ac:dyDescent="0.3">
      <c r="A120" s="21">
        <v>1000</v>
      </c>
      <c r="B120" s="40">
        <v>5.5</v>
      </c>
      <c r="C120" s="22">
        <f t="shared" si="204"/>
        <v>181.81818181818181</v>
      </c>
      <c r="D120" s="35">
        <v>1.1721705078041917</v>
      </c>
      <c r="E120" s="22">
        <f t="shared" si="205"/>
        <v>155.1124009755022</v>
      </c>
      <c r="F120" s="23">
        <f t="shared" si="177"/>
        <v>2307291.5690592425</v>
      </c>
      <c r="G120" s="24">
        <f t="shared" si="115"/>
        <v>2307291.5690592425</v>
      </c>
      <c r="H120" s="24">
        <f t="shared" si="178"/>
        <v>5076041.4519303329</v>
      </c>
      <c r="I120" s="24">
        <f t="shared" si="206"/>
        <v>5076041.4519303329</v>
      </c>
      <c r="J120" s="51">
        <f t="shared" si="179"/>
        <v>14766666.041979151</v>
      </c>
      <c r="K120" s="23">
        <f t="shared" si="198"/>
        <v>1384374.9414355455</v>
      </c>
      <c r="L120" s="24">
        <f t="shared" si="181"/>
        <v>1384374.9414355455</v>
      </c>
      <c r="M120" s="24">
        <f t="shared" si="199"/>
        <v>4828746.6868773075</v>
      </c>
      <c r="N120" s="24">
        <f t="shared" si="183"/>
        <v>4828746.6868773075</v>
      </c>
      <c r="O120" s="51">
        <f t="shared" si="200"/>
        <v>12426243.256625704</v>
      </c>
      <c r="P120" s="55">
        <f t="shared" si="201"/>
        <v>0.1883451608840449</v>
      </c>
      <c r="Q120" s="57">
        <f t="shared" si="202"/>
        <v>0.84150635094610948</v>
      </c>
      <c r="R120" s="54">
        <f t="shared" si="203"/>
        <v>2340422.7853534464</v>
      </c>
      <c r="S120" s="24">
        <f t="shared" si="188"/>
        <v>1535733.2683658316</v>
      </c>
      <c r="T120" s="24">
        <f t="shared" si="118"/>
        <v>1535733.2683658316</v>
      </c>
      <c r="U120" s="24">
        <f t="shared" si="189"/>
        <v>3662133.1784108295</v>
      </c>
      <c r="V120" s="24">
        <f t="shared" si="119"/>
        <v>3662133.1784108295</v>
      </c>
      <c r="W120" s="24">
        <f t="shared" si="190"/>
        <v>2185466.5742129143</v>
      </c>
      <c r="X120" s="24">
        <f t="shared" si="120"/>
        <v>2185466.5742129143</v>
      </c>
      <c r="Y120" s="25">
        <f t="shared" si="191"/>
        <v>14766666.041979151</v>
      </c>
      <c r="Z120" s="23">
        <f t="shared" si="192"/>
        <v>945066.6266866657</v>
      </c>
      <c r="AA120" s="24">
        <f t="shared" si="121"/>
        <v>945066.6266866657</v>
      </c>
      <c r="AB120" s="24">
        <f t="shared" si="193"/>
        <v>3520132.0708745075</v>
      </c>
      <c r="AC120" s="24">
        <f t="shared" si="122"/>
        <v>3520132.0708745075</v>
      </c>
      <c r="AD120" s="24">
        <f t="shared" si="194"/>
        <v>2170549.2122126087</v>
      </c>
      <c r="AE120" s="24">
        <f t="shared" si="123"/>
        <v>2170549.2122126087</v>
      </c>
      <c r="AF120" s="51">
        <f t="shared" si="124"/>
        <v>13271495.819547564</v>
      </c>
      <c r="AG120" s="55">
        <f t="shared" si="125"/>
        <v>0.11266026397938907</v>
      </c>
      <c r="AH120" s="57">
        <f t="shared" si="126"/>
        <v>0.89874693324945054</v>
      </c>
      <c r="AI120" s="54">
        <f t="shared" si="127"/>
        <v>1495170.2224315871</v>
      </c>
      <c r="AJ120" s="24">
        <f t="shared" si="128"/>
        <v>413466.64917541621</v>
      </c>
      <c r="AK120" s="24">
        <f t="shared" si="129"/>
        <v>413466.64917541621</v>
      </c>
      <c r="AL120" s="24">
        <f t="shared" si="130"/>
        <v>1122266.6191904154</v>
      </c>
      <c r="AM120" s="24">
        <f t="shared" si="131"/>
        <v>1122266.6191904154</v>
      </c>
      <c r="AN120" s="24">
        <f t="shared" si="132"/>
        <v>3662133.1784108295</v>
      </c>
      <c r="AO120" s="24">
        <f t="shared" si="133"/>
        <v>3662133.1784108295</v>
      </c>
      <c r="AP120" s="24">
        <f t="shared" si="134"/>
        <v>2185466.5742129143</v>
      </c>
      <c r="AQ120" s="24">
        <f t="shared" si="135"/>
        <v>2185466.5742129143</v>
      </c>
      <c r="AR120" s="25">
        <f t="shared" si="136"/>
        <v>14766666.041979151</v>
      </c>
      <c r="AS120" s="23">
        <f t="shared" si="137"/>
        <v>265799.98875562468</v>
      </c>
      <c r="AT120" s="24">
        <f t="shared" si="138"/>
        <v>265799.98875562468</v>
      </c>
      <c r="AU120" s="24">
        <f t="shared" si="139"/>
        <v>1092733.2871064572</v>
      </c>
      <c r="AV120" s="24">
        <f t="shared" si="140"/>
        <v>1092733.2871064572</v>
      </c>
      <c r="AW120" s="24">
        <f t="shared" si="141"/>
        <v>3520132.0708745075</v>
      </c>
      <c r="AX120" s="24">
        <f t="shared" si="142"/>
        <v>3520132.0708745075</v>
      </c>
      <c r="AY120" s="24">
        <f t="shared" si="143"/>
        <v>2170549.2122126087</v>
      </c>
      <c r="AZ120" s="24">
        <f t="shared" si="144"/>
        <v>2170549.2122126087</v>
      </c>
      <c r="BA120" s="51">
        <f t="shared" si="145"/>
        <v>14098429.117898397</v>
      </c>
      <c r="BB120" s="55">
        <f t="shared" si="146"/>
        <v>4.7397970262687349E-2</v>
      </c>
      <c r="BC120" s="57">
        <f t="shared" si="147"/>
        <v>0.95474693324945059</v>
      </c>
      <c r="BD120" s="54">
        <f t="shared" si="148"/>
        <v>668236.9240807537</v>
      </c>
    </row>
    <row r="121" spans="1:56" ht="20.25" x14ac:dyDescent="0.25">
      <c r="A121" s="14">
        <v>150</v>
      </c>
      <c r="B121" s="42">
        <v>5.5</v>
      </c>
      <c r="C121" s="15">
        <f>A121/B121</f>
        <v>27.272727272727273</v>
      </c>
      <c r="D121" s="36">
        <v>1.3473622748820986</v>
      </c>
      <c r="E121" s="15">
        <f>C121/D121</f>
        <v>20.241569606892686</v>
      </c>
      <c r="F121" s="16">
        <f t="shared" si="177"/>
        <v>6774.5844858814435</v>
      </c>
      <c r="G121" s="17">
        <f t="shared" si="115"/>
        <v>6774.5844858814435</v>
      </c>
      <c r="H121" s="17">
        <f t="shared" si="178"/>
        <v>14904.085868939177</v>
      </c>
      <c r="I121" s="17">
        <f>H121</f>
        <v>14904.085868939177</v>
      </c>
      <c r="J121" s="50">
        <f t="shared" si="179"/>
        <v>43357.340709641241</v>
      </c>
      <c r="K121" s="16">
        <f t="shared" si="198"/>
        <v>4064.7506915288664</v>
      </c>
      <c r="L121" s="17">
        <f t="shared" si="181"/>
        <v>4064.7506915288664</v>
      </c>
      <c r="M121" s="17">
        <f t="shared" si="199"/>
        <v>14177.988092119836</v>
      </c>
      <c r="N121" s="17">
        <f t="shared" si="183"/>
        <v>14177.988092119836</v>
      </c>
      <c r="O121" s="50">
        <f t="shared" si="200"/>
        <v>36485.477567297406</v>
      </c>
      <c r="P121" s="55">
        <f t="shared" si="201"/>
        <v>0.18834516088404471</v>
      </c>
      <c r="Q121" s="57">
        <f t="shared" si="202"/>
        <v>0.84150635094610959</v>
      </c>
      <c r="R121" s="54">
        <f t="shared" si="203"/>
        <v>6871.8631423438346</v>
      </c>
      <c r="S121" s="17">
        <f t="shared" si="188"/>
        <v>4509.1634338026888</v>
      </c>
      <c r="T121" s="17">
        <f t="shared" si="118"/>
        <v>4509.1634338026888</v>
      </c>
      <c r="U121" s="17">
        <f t="shared" si="189"/>
        <v>10752.620495991028</v>
      </c>
      <c r="V121" s="17">
        <f t="shared" si="119"/>
        <v>10752.620495991028</v>
      </c>
      <c r="W121" s="17">
        <f t="shared" si="190"/>
        <v>6416.8864250269035</v>
      </c>
      <c r="X121" s="17">
        <f t="shared" si="120"/>
        <v>6416.8864250269035</v>
      </c>
      <c r="Y121" s="18">
        <f t="shared" si="191"/>
        <v>43357.340709641241</v>
      </c>
      <c r="Z121" s="16">
        <f t="shared" si="192"/>
        <v>2774.8698054170395</v>
      </c>
      <c r="AA121" s="17">
        <f t="shared" si="121"/>
        <v>2774.8698054170395</v>
      </c>
      <c r="AB121" s="17">
        <f t="shared" si="193"/>
        <v>10335.682076506493</v>
      </c>
      <c r="AC121" s="17">
        <f t="shared" si="122"/>
        <v>10335.682076506493</v>
      </c>
      <c r="AD121" s="17">
        <f t="shared" si="194"/>
        <v>6373.086616397276</v>
      </c>
      <c r="AE121" s="17">
        <f t="shared" si="123"/>
        <v>6373.086616397276</v>
      </c>
      <c r="AF121" s="50">
        <f t="shared" si="124"/>
        <v>38967.276996641616</v>
      </c>
      <c r="AG121" s="55">
        <f t="shared" si="125"/>
        <v>0.11266026397938921</v>
      </c>
      <c r="AH121" s="57">
        <f t="shared" si="126"/>
        <v>0.89874693324945043</v>
      </c>
      <c r="AI121" s="54">
        <f t="shared" si="127"/>
        <v>4390.0637129996248</v>
      </c>
      <c r="AJ121" s="17">
        <f t="shared" si="128"/>
        <v>1214.0055398699549</v>
      </c>
      <c r="AK121" s="17">
        <f t="shared" si="129"/>
        <v>1214.0055398699549</v>
      </c>
      <c r="AL121" s="17">
        <f t="shared" si="130"/>
        <v>3295.1578939327342</v>
      </c>
      <c r="AM121" s="17">
        <f t="shared" si="131"/>
        <v>3295.1578939327342</v>
      </c>
      <c r="AN121" s="17">
        <f t="shared" si="132"/>
        <v>10752.620495991028</v>
      </c>
      <c r="AO121" s="17">
        <f t="shared" si="133"/>
        <v>10752.620495991028</v>
      </c>
      <c r="AP121" s="17">
        <f t="shared" si="134"/>
        <v>6416.8864250269035</v>
      </c>
      <c r="AQ121" s="17">
        <f t="shared" si="135"/>
        <v>6416.8864250269035</v>
      </c>
      <c r="AR121" s="18">
        <f t="shared" si="136"/>
        <v>43357.340709641241</v>
      </c>
      <c r="AS121" s="16">
        <f t="shared" si="137"/>
        <v>780.43213277354232</v>
      </c>
      <c r="AT121" s="17">
        <f t="shared" si="138"/>
        <v>780.43213277354232</v>
      </c>
      <c r="AU121" s="17">
        <f t="shared" si="139"/>
        <v>3208.4432125134517</v>
      </c>
      <c r="AV121" s="17">
        <f t="shared" si="140"/>
        <v>3208.4432125134517</v>
      </c>
      <c r="AW121" s="17">
        <f t="shared" si="141"/>
        <v>10335.682076506493</v>
      </c>
      <c r="AX121" s="17">
        <f t="shared" si="142"/>
        <v>10335.682076506493</v>
      </c>
      <c r="AY121" s="17">
        <f t="shared" si="143"/>
        <v>6373.086616397276</v>
      </c>
      <c r="AZ121" s="17">
        <f t="shared" si="144"/>
        <v>6373.086616397276</v>
      </c>
      <c r="BA121" s="50">
        <f t="shared" si="145"/>
        <v>41395.288076381526</v>
      </c>
      <c r="BB121" s="55">
        <f t="shared" si="146"/>
        <v>4.7397970262687515E-2</v>
      </c>
      <c r="BC121" s="57">
        <f t="shared" si="147"/>
        <v>0.95474693324945048</v>
      </c>
      <c r="BD121" s="54">
        <f t="shared" si="148"/>
        <v>1962.0526332597146</v>
      </c>
    </row>
    <row r="122" spans="1:56" ht="20.25" x14ac:dyDescent="0.25">
      <c r="A122" s="19">
        <v>250</v>
      </c>
      <c r="B122" s="40">
        <v>5.5</v>
      </c>
      <c r="C122" s="20">
        <f>A122/B122</f>
        <v>45.454545454545453</v>
      </c>
      <c r="D122" s="37">
        <v>1.3473622748820986</v>
      </c>
      <c r="E122" s="20">
        <f>C122/D122</f>
        <v>33.735949344821137</v>
      </c>
      <c r="F122" s="7">
        <f t="shared" si="177"/>
        <v>31363.817064265946</v>
      </c>
      <c r="G122" s="8">
        <f t="shared" si="115"/>
        <v>31363.817064265946</v>
      </c>
      <c r="H122" s="8">
        <f t="shared" si="178"/>
        <v>69000.397541385086</v>
      </c>
      <c r="I122" s="8">
        <f>H122</f>
        <v>69000.397541385086</v>
      </c>
      <c r="J122" s="49">
        <f t="shared" si="179"/>
        <v>200728.42921130205</v>
      </c>
      <c r="K122" s="7">
        <f t="shared" si="198"/>
        <v>18818.290238559566</v>
      </c>
      <c r="L122" s="8">
        <f t="shared" si="181"/>
        <v>18818.290238559566</v>
      </c>
      <c r="M122" s="8">
        <f t="shared" si="199"/>
        <v>65638.833759814064</v>
      </c>
      <c r="N122" s="8">
        <f t="shared" si="183"/>
        <v>65638.833759814064</v>
      </c>
      <c r="O122" s="49">
        <f t="shared" si="200"/>
        <v>168914.24799674726</v>
      </c>
      <c r="P122" s="55">
        <f t="shared" si="201"/>
        <v>0.18834516088404471</v>
      </c>
      <c r="Q122" s="57">
        <f t="shared" si="202"/>
        <v>0.84150635094610959</v>
      </c>
      <c r="R122" s="54">
        <f t="shared" si="203"/>
        <v>31814.181214554788</v>
      </c>
      <c r="S122" s="8">
        <f t="shared" si="188"/>
        <v>20875.756637975413</v>
      </c>
      <c r="T122" s="8">
        <f t="shared" si="118"/>
        <v>20875.756637975413</v>
      </c>
      <c r="U122" s="8">
        <f t="shared" si="189"/>
        <v>49780.650444402905</v>
      </c>
      <c r="V122" s="8">
        <f t="shared" si="119"/>
        <v>49780.650444402905</v>
      </c>
      <c r="W122" s="8">
        <f t="shared" si="190"/>
        <v>29707.807523272702</v>
      </c>
      <c r="X122" s="8">
        <f t="shared" si="120"/>
        <v>29707.807523272702</v>
      </c>
      <c r="Y122" s="12">
        <f t="shared" si="191"/>
        <v>200728.42921130205</v>
      </c>
      <c r="Z122" s="7">
        <f t="shared" si="192"/>
        <v>12846.619469523332</v>
      </c>
      <c r="AA122" s="8">
        <f t="shared" si="121"/>
        <v>12846.619469523332</v>
      </c>
      <c r="AB122" s="8">
        <f t="shared" si="193"/>
        <v>47850.379983826359</v>
      </c>
      <c r="AC122" s="8">
        <f t="shared" si="122"/>
        <v>47850.379983826359</v>
      </c>
      <c r="AD122" s="8">
        <f t="shared" si="194"/>
        <v>29505.030631468871</v>
      </c>
      <c r="AE122" s="8">
        <f t="shared" si="123"/>
        <v>29505.030631468871</v>
      </c>
      <c r="AF122" s="49">
        <f t="shared" si="124"/>
        <v>180404.06016963712</v>
      </c>
      <c r="AG122" s="55">
        <f t="shared" si="125"/>
        <v>0.11266026397938922</v>
      </c>
      <c r="AH122" s="57">
        <f t="shared" si="126"/>
        <v>0.89874693324945043</v>
      </c>
      <c r="AI122" s="54">
        <f t="shared" si="127"/>
        <v>20324.369041664933</v>
      </c>
      <c r="AJ122" s="8">
        <f t="shared" si="128"/>
        <v>5620.3960179164578</v>
      </c>
      <c r="AK122" s="8">
        <f t="shared" si="129"/>
        <v>5620.3960179164578</v>
      </c>
      <c r="AL122" s="8">
        <f t="shared" si="130"/>
        <v>15255.360620058955</v>
      </c>
      <c r="AM122" s="8">
        <f t="shared" si="131"/>
        <v>15255.360620058955</v>
      </c>
      <c r="AN122" s="8">
        <f t="shared" si="132"/>
        <v>49780.650444402905</v>
      </c>
      <c r="AO122" s="8">
        <f t="shared" si="133"/>
        <v>49780.650444402905</v>
      </c>
      <c r="AP122" s="8">
        <f t="shared" si="134"/>
        <v>29707.807523272702</v>
      </c>
      <c r="AQ122" s="8">
        <f t="shared" si="135"/>
        <v>29707.807523272702</v>
      </c>
      <c r="AR122" s="12">
        <f t="shared" si="136"/>
        <v>200728.42921130205</v>
      </c>
      <c r="AS122" s="7">
        <f t="shared" si="137"/>
        <v>3613.1117258034369</v>
      </c>
      <c r="AT122" s="8">
        <f t="shared" si="138"/>
        <v>3613.1117258034369</v>
      </c>
      <c r="AU122" s="8">
        <f t="shared" si="139"/>
        <v>14853.903761636353</v>
      </c>
      <c r="AV122" s="8">
        <f t="shared" si="140"/>
        <v>14853.903761636353</v>
      </c>
      <c r="AW122" s="8">
        <f t="shared" si="141"/>
        <v>47850.379983826359</v>
      </c>
      <c r="AX122" s="8">
        <f t="shared" si="142"/>
        <v>47850.379983826359</v>
      </c>
      <c r="AY122" s="8">
        <f t="shared" si="143"/>
        <v>29505.030631468871</v>
      </c>
      <c r="AZ122" s="8">
        <f t="shared" si="144"/>
        <v>29505.030631468871</v>
      </c>
      <c r="BA122" s="49">
        <f t="shared" si="145"/>
        <v>191644.85220547003</v>
      </c>
      <c r="BB122" s="55">
        <f t="shared" si="146"/>
        <v>4.739797026268755E-2</v>
      </c>
      <c r="BC122" s="57">
        <f t="shared" si="147"/>
        <v>0.95474693324945037</v>
      </c>
      <c r="BD122" s="54">
        <f t="shared" si="148"/>
        <v>9083.5770058320195</v>
      </c>
    </row>
    <row r="123" spans="1:56" ht="20.25" x14ac:dyDescent="0.25">
      <c r="A123" s="19">
        <v>350</v>
      </c>
      <c r="B123" s="40">
        <v>5.5</v>
      </c>
      <c r="C123" s="20">
        <f>A123/B123</f>
        <v>63.636363636363633</v>
      </c>
      <c r="D123" s="37">
        <v>1.3473622748820986</v>
      </c>
      <c r="E123" s="20">
        <f>C123/D123</f>
        <v>47.230329082749591</v>
      </c>
      <c r="F123" s="7">
        <f t="shared" si="177"/>
        <v>86062.314024345746</v>
      </c>
      <c r="G123" s="8">
        <f t="shared" si="115"/>
        <v>86062.314024345746</v>
      </c>
      <c r="H123" s="8">
        <f t="shared" si="178"/>
        <v>189337.09085356063</v>
      </c>
      <c r="I123" s="8">
        <f>H123</f>
        <v>189337.09085356063</v>
      </c>
      <c r="J123" s="49">
        <f t="shared" si="179"/>
        <v>550798.80975581275</v>
      </c>
      <c r="K123" s="7">
        <f t="shared" si="198"/>
        <v>51637.388414607442</v>
      </c>
      <c r="L123" s="8">
        <f t="shared" si="181"/>
        <v>51637.388414607442</v>
      </c>
      <c r="M123" s="8">
        <f t="shared" si="199"/>
        <v>180112.95983692977</v>
      </c>
      <c r="N123" s="8">
        <f t="shared" si="183"/>
        <v>180112.95983692977</v>
      </c>
      <c r="O123" s="49">
        <f t="shared" si="200"/>
        <v>463500.69650307449</v>
      </c>
      <c r="P123" s="55">
        <f t="shared" si="201"/>
        <v>0.18834516088404452</v>
      </c>
      <c r="Q123" s="57">
        <f t="shared" si="202"/>
        <v>0.8415063509461097</v>
      </c>
      <c r="R123" s="54">
        <f t="shared" si="203"/>
        <v>87298.113252738258</v>
      </c>
      <c r="S123" s="8">
        <f t="shared" si="188"/>
        <v>57283.076214604524</v>
      </c>
      <c r="T123" s="8">
        <f t="shared" si="118"/>
        <v>57283.076214604524</v>
      </c>
      <c r="U123" s="8">
        <f t="shared" si="189"/>
        <v>136598.10481944156</v>
      </c>
      <c r="V123" s="8">
        <f t="shared" si="119"/>
        <v>136598.10481944156</v>
      </c>
      <c r="W123" s="8">
        <f t="shared" si="190"/>
        <v>81518.22384386028</v>
      </c>
      <c r="X123" s="8">
        <f t="shared" si="120"/>
        <v>81518.22384386028</v>
      </c>
      <c r="Y123" s="12">
        <f t="shared" si="191"/>
        <v>550798.80975581275</v>
      </c>
      <c r="Z123" s="7">
        <f t="shared" si="192"/>
        <v>35251.123824372014</v>
      </c>
      <c r="AA123" s="8">
        <f t="shared" si="121"/>
        <v>35251.123824372014</v>
      </c>
      <c r="AB123" s="8">
        <f t="shared" si="193"/>
        <v>131301.44267561953</v>
      </c>
      <c r="AC123" s="8">
        <f t="shared" si="122"/>
        <v>131301.44267561953</v>
      </c>
      <c r="AD123" s="8">
        <f t="shared" si="194"/>
        <v>80961.804052750565</v>
      </c>
      <c r="AE123" s="8">
        <f t="shared" si="123"/>
        <v>80961.804052750565</v>
      </c>
      <c r="AF123" s="49">
        <f t="shared" si="124"/>
        <v>495028.74110548425</v>
      </c>
      <c r="AG123" s="55">
        <f t="shared" si="125"/>
        <v>0.11266026397938905</v>
      </c>
      <c r="AH123" s="57">
        <f t="shared" si="126"/>
        <v>0.89874693324945054</v>
      </c>
      <c r="AI123" s="54">
        <f t="shared" si="127"/>
        <v>55770.068650328496</v>
      </c>
      <c r="AJ123" s="8">
        <f t="shared" si="128"/>
        <v>15422.366673162758</v>
      </c>
      <c r="AK123" s="8">
        <f t="shared" si="129"/>
        <v>15422.366673162758</v>
      </c>
      <c r="AL123" s="8">
        <f t="shared" si="130"/>
        <v>41860.709541441771</v>
      </c>
      <c r="AM123" s="8">
        <f t="shared" si="131"/>
        <v>41860.709541441771</v>
      </c>
      <c r="AN123" s="8">
        <f t="shared" si="132"/>
        <v>136598.10481944156</v>
      </c>
      <c r="AO123" s="8">
        <f t="shared" si="133"/>
        <v>136598.10481944156</v>
      </c>
      <c r="AP123" s="8">
        <f t="shared" si="134"/>
        <v>81518.22384386028</v>
      </c>
      <c r="AQ123" s="8">
        <f t="shared" si="135"/>
        <v>81518.22384386028</v>
      </c>
      <c r="AR123" s="12">
        <f t="shared" si="136"/>
        <v>550798.80975581275</v>
      </c>
      <c r="AS123" s="7">
        <f t="shared" si="137"/>
        <v>9914.3785756046291</v>
      </c>
      <c r="AT123" s="8">
        <f t="shared" si="138"/>
        <v>9914.3785756046291</v>
      </c>
      <c r="AU123" s="8">
        <f t="shared" si="139"/>
        <v>40759.11192193014</v>
      </c>
      <c r="AV123" s="8">
        <f t="shared" si="140"/>
        <v>40759.11192193014</v>
      </c>
      <c r="AW123" s="8">
        <f t="shared" si="141"/>
        <v>131301.44267561953</v>
      </c>
      <c r="AX123" s="8">
        <f t="shared" si="142"/>
        <v>131301.44267561953</v>
      </c>
      <c r="AY123" s="8">
        <f t="shared" si="143"/>
        <v>80961.804052750565</v>
      </c>
      <c r="AZ123" s="8">
        <f t="shared" si="144"/>
        <v>80961.804052750565</v>
      </c>
      <c r="BA123" s="49">
        <f t="shared" si="145"/>
        <v>525873.47445180977</v>
      </c>
      <c r="BB123" s="55">
        <f t="shared" si="146"/>
        <v>4.739797026268739E-2</v>
      </c>
      <c r="BC123" s="57">
        <f t="shared" si="147"/>
        <v>0.95474693324945059</v>
      </c>
      <c r="BD123" s="54">
        <f t="shared" si="148"/>
        <v>24925.335304002976</v>
      </c>
    </row>
    <row r="124" spans="1:56" ht="20.25" x14ac:dyDescent="0.25">
      <c r="A124" s="19">
        <v>450</v>
      </c>
      <c r="B124" s="40">
        <v>5.5</v>
      </c>
      <c r="C124" s="20">
        <f>A124/B124</f>
        <v>81.818181818181813</v>
      </c>
      <c r="D124" s="37">
        <v>1.3473622748820986</v>
      </c>
      <c r="E124" s="20">
        <f>C124/D124</f>
        <v>60.724708820678046</v>
      </c>
      <c r="F124" s="7">
        <f t="shared" si="177"/>
        <v>182913.78111879894</v>
      </c>
      <c r="G124" s="8">
        <f t="shared" si="115"/>
        <v>182913.78111879894</v>
      </c>
      <c r="H124" s="8">
        <f t="shared" si="178"/>
        <v>402410.31846135767</v>
      </c>
      <c r="I124" s="8">
        <f>H124</f>
        <v>402410.31846135767</v>
      </c>
      <c r="J124" s="49">
        <f t="shared" si="179"/>
        <v>1170648.1991603132</v>
      </c>
      <c r="K124" s="7">
        <f t="shared" si="198"/>
        <v>109748.26867127937</v>
      </c>
      <c r="L124" s="8">
        <f t="shared" si="181"/>
        <v>109748.26867127937</v>
      </c>
      <c r="M124" s="8">
        <f t="shared" si="199"/>
        <v>382805.67848723551</v>
      </c>
      <c r="N124" s="8">
        <f t="shared" si="183"/>
        <v>382805.67848723551</v>
      </c>
      <c r="O124" s="49">
        <f t="shared" si="200"/>
        <v>985107.89431702974</v>
      </c>
      <c r="P124" s="55">
        <f t="shared" si="201"/>
        <v>0.18834516088404471</v>
      </c>
      <c r="Q124" s="57">
        <f t="shared" si="202"/>
        <v>0.84150635094610959</v>
      </c>
      <c r="R124" s="54">
        <f t="shared" si="203"/>
        <v>185540.30484328349</v>
      </c>
      <c r="S124" s="8">
        <f t="shared" si="188"/>
        <v>121747.41271267257</v>
      </c>
      <c r="T124" s="8">
        <f t="shared" si="118"/>
        <v>121747.41271267257</v>
      </c>
      <c r="U124" s="8">
        <f t="shared" si="189"/>
        <v>290320.75339175767</v>
      </c>
      <c r="V124" s="8">
        <f t="shared" si="119"/>
        <v>290320.75339175767</v>
      </c>
      <c r="W124" s="8">
        <f t="shared" si="190"/>
        <v>173255.93347572634</v>
      </c>
      <c r="X124" s="8">
        <f t="shared" si="120"/>
        <v>173255.93347572634</v>
      </c>
      <c r="Y124" s="12">
        <f t="shared" si="191"/>
        <v>1170648.1991603132</v>
      </c>
      <c r="Z124" s="7">
        <f t="shared" si="192"/>
        <v>74921.484746260045</v>
      </c>
      <c r="AA124" s="8">
        <f t="shared" si="121"/>
        <v>74921.484746260045</v>
      </c>
      <c r="AB124" s="8">
        <f t="shared" si="193"/>
        <v>279063.41606567526</v>
      </c>
      <c r="AC124" s="8">
        <f t="shared" si="122"/>
        <v>279063.41606567526</v>
      </c>
      <c r="AD124" s="8">
        <f t="shared" si="194"/>
        <v>172073.33864272639</v>
      </c>
      <c r="AE124" s="8">
        <f t="shared" si="123"/>
        <v>172073.33864272639</v>
      </c>
      <c r="AF124" s="49">
        <f t="shared" si="124"/>
        <v>1052116.4789093235</v>
      </c>
      <c r="AG124" s="55">
        <f t="shared" si="125"/>
        <v>0.11266026397938914</v>
      </c>
      <c r="AH124" s="57">
        <f t="shared" si="126"/>
        <v>0.89874693324945054</v>
      </c>
      <c r="AI124" s="54">
        <f t="shared" si="127"/>
        <v>118531.72025098978</v>
      </c>
      <c r="AJ124" s="8">
        <f t="shared" si="128"/>
        <v>32778.149576488773</v>
      </c>
      <c r="AK124" s="8">
        <f t="shared" si="129"/>
        <v>32778.149576488773</v>
      </c>
      <c r="AL124" s="8">
        <f t="shared" si="130"/>
        <v>88969.263136183799</v>
      </c>
      <c r="AM124" s="8">
        <f t="shared" si="131"/>
        <v>88969.263136183799</v>
      </c>
      <c r="AN124" s="8">
        <f t="shared" si="132"/>
        <v>290320.75339175767</v>
      </c>
      <c r="AO124" s="8">
        <f t="shared" si="133"/>
        <v>290320.75339175767</v>
      </c>
      <c r="AP124" s="8">
        <f t="shared" si="134"/>
        <v>173255.93347572634</v>
      </c>
      <c r="AQ124" s="8">
        <f t="shared" si="135"/>
        <v>173255.93347572634</v>
      </c>
      <c r="AR124" s="12">
        <f t="shared" si="136"/>
        <v>1170648.1991603132</v>
      </c>
      <c r="AS124" s="7">
        <f t="shared" si="137"/>
        <v>21071.667584885639</v>
      </c>
      <c r="AT124" s="8">
        <f t="shared" si="138"/>
        <v>21071.667584885639</v>
      </c>
      <c r="AU124" s="8">
        <f t="shared" si="139"/>
        <v>86627.966737863186</v>
      </c>
      <c r="AV124" s="8">
        <f t="shared" si="140"/>
        <v>86627.966737863186</v>
      </c>
      <c r="AW124" s="8">
        <f t="shared" si="141"/>
        <v>279063.41606567526</v>
      </c>
      <c r="AX124" s="8">
        <f t="shared" si="142"/>
        <v>279063.41606567526</v>
      </c>
      <c r="AY124" s="8">
        <f t="shared" si="143"/>
        <v>172073.33864272639</v>
      </c>
      <c r="AZ124" s="8">
        <f t="shared" si="144"/>
        <v>172073.33864272639</v>
      </c>
      <c r="BA124" s="49">
        <f t="shared" si="145"/>
        <v>1117672.778062301</v>
      </c>
      <c r="BB124" s="55">
        <f t="shared" si="146"/>
        <v>4.739797026268748E-2</v>
      </c>
      <c r="BC124" s="57">
        <f t="shared" si="147"/>
        <v>0.95474693324945048</v>
      </c>
      <c r="BD124" s="54">
        <f t="shared" si="148"/>
        <v>52975.421098012244</v>
      </c>
    </row>
    <row r="125" spans="1:56" ht="20.25" x14ac:dyDescent="0.25">
      <c r="A125" s="19">
        <v>550</v>
      </c>
      <c r="B125" s="40">
        <v>5.5</v>
      </c>
      <c r="C125" s="20">
        <f>A125/B125</f>
        <v>100</v>
      </c>
      <c r="D125" s="37">
        <v>1.3473622748820986</v>
      </c>
      <c r="E125" s="20">
        <f>C125/D125</f>
        <v>74.219088558606515</v>
      </c>
      <c r="F125" s="7">
        <f t="shared" si="177"/>
        <v>333961.92410030379</v>
      </c>
      <c r="G125" s="8">
        <f t="shared" si="115"/>
        <v>333961.92410030379</v>
      </c>
      <c r="H125" s="8">
        <f t="shared" si="178"/>
        <v>734716.23302066838</v>
      </c>
      <c r="I125" s="8">
        <f>H125</f>
        <v>734716.23302066838</v>
      </c>
      <c r="J125" s="49">
        <f t="shared" si="179"/>
        <v>2137356.3142419443</v>
      </c>
      <c r="K125" s="7">
        <f t="shared" si="198"/>
        <v>200377.1544601823</v>
      </c>
      <c r="L125" s="8">
        <f t="shared" si="181"/>
        <v>200377.1544601823</v>
      </c>
      <c r="M125" s="8">
        <f t="shared" si="199"/>
        <v>698922.30187450023</v>
      </c>
      <c r="N125" s="8">
        <f t="shared" si="183"/>
        <v>698922.30187450023</v>
      </c>
      <c r="O125" s="49">
        <f t="shared" si="200"/>
        <v>1798598.9126693651</v>
      </c>
      <c r="P125" s="55">
        <f t="shared" si="201"/>
        <v>0.18834516088404463</v>
      </c>
      <c r="Q125" s="57">
        <f t="shared" si="202"/>
        <v>0.8415063509461097</v>
      </c>
      <c r="R125" s="54">
        <f t="shared" si="203"/>
        <v>338757.40157257929</v>
      </c>
      <c r="S125" s="8">
        <f t="shared" si="188"/>
        <v>222285.05668116221</v>
      </c>
      <c r="T125" s="8">
        <f t="shared" si="118"/>
        <v>222285.05668116221</v>
      </c>
      <c r="U125" s="8">
        <f t="shared" si="189"/>
        <v>530064.3659320022</v>
      </c>
      <c r="V125" s="8">
        <f t="shared" si="119"/>
        <v>530064.3659320022</v>
      </c>
      <c r="W125" s="8">
        <f t="shared" si="190"/>
        <v>316328.73450780776</v>
      </c>
      <c r="X125" s="8">
        <f t="shared" si="120"/>
        <v>316328.73450780776</v>
      </c>
      <c r="Y125" s="12">
        <f t="shared" si="191"/>
        <v>2137356.3142419443</v>
      </c>
      <c r="Z125" s="7">
        <f t="shared" si="192"/>
        <v>136790.80411148444</v>
      </c>
      <c r="AA125" s="8">
        <f t="shared" si="121"/>
        <v>136790.80411148444</v>
      </c>
      <c r="AB125" s="8">
        <f t="shared" si="193"/>
        <v>509510.84606778313</v>
      </c>
      <c r="AC125" s="8">
        <f t="shared" si="122"/>
        <v>509510.84606778313</v>
      </c>
      <c r="AD125" s="8">
        <f t="shared" si="194"/>
        <v>314169.56616388052</v>
      </c>
      <c r="AE125" s="8">
        <f t="shared" si="123"/>
        <v>314169.56616388052</v>
      </c>
      <c r="AF125" s="49">
        <f t="shared" si="124"/>
        <v>1920942.4326862963</v>
      </c>
      <c r="AG125" s="55">
        <f t="shared" si="125"/>
        <v>0.11266026397938912</v>
      </c>
      <c r="AH125" s="57">
        <f t="shared" si="126"/>
        <v>0.89874693324945054</v>
      </c>
      <c r="AI125" s="54">
        <f t="shared" si="127"/>
        <v>216413.88155564805</v>
      </c>
      <c r="AJ125" s="8">
        <f t="shared" si="128"/>
        <v>59845.976798774442</v>
      </c>
      <c r="AK125" s="8">
        <f t="shared" si="129"/>
        <v>59845.976798774442</v>
      </c>
      <c r="AL125" s="8">
        <f t="shared" si="130"/>
        <v>162439.07988238777</v>
      </c>
      <c r="AM125" s="8">
        <f t="shared" si="131"/>
        <v>162439.07988238777</v>
      </c>
      <c r="AN125" s="8">
        <f t="shared" si="132"/>
        <v>530064.3659320022</v>
      </c>
      <c r="AO125" s="8">
        <f t="shared" si="133"/>
        <v>530064.3659320022</v>
      </c>
      <c r="AP125" s="8">
        <f t="shared" si="134"/>
        <v>316328.73450780776</v>
      </c>
      <c r="AQ125" s="8">
        <f t="shared" si="135"/>
        <v>316328.73450780776</v>
      </c>
      <c r="AR125" s="12">
        <f t="shared" si="136"/>
        <v>2137356.3142419443</v>
      </c>
      <c r="AS125" s="7">
        <f t="shared" si="137"/>
        <v>38472.413656354998</v>
      </c>
      <c r="AT125" s="8">
        <f t="shared" si="138"/>
        <v>38472.413656354998</v>
      </c>
      <c r="AU125" s="8">
        <f t="shared" si="139"/>
        <v>158164.36725390388</v>
      </c>
      <c r="AV125" s="8">
        <f t="shared" si="140"/>
        <v>158164.36725390388</v>
      </c>
      <c r="AW125" s="8">
        <f t="shared" si="141"/>
        <v>509510.84606778313</v>
      </c>
      <c r="AX125" s="8">
        <f t="shared" si="142"/>
        <v>509510.84606778313</v>
      </c>
      <c r="AY125" s="8">
        <f t="shared" si="143"/>
        <v>314169.56616388052</v>
      </c>
      <c r="AZ125" s="8">
        <f t="shared" si="144"/>
        <v>314169.56616388052</v>
      </c>
      <c r="BA125" s="49">
        <f t="shared" si="145"/>
        <v>2040634.3862838452</v>
      </c>
      <c r="BB125" s="55">
        <f t="shared" si="146"/>
        <v>4.739797026268746E-2</v>
      </c>
      <c r="BC125" s="57">
        <f t="shared" si="147"/>
        <v>0.95474693324945048</v>
      </c>
      <c r="BD125" s="54">
        <f t="shared" si="148"/>
        <v>96721.927958099172</v>
      </c>
    </row>
    <row r="126" spans="1:56" ht="20.25" x14ac:dyDescent="0.25">
      <c r="A126" s="19">
        <v>650</v>
      </c>
      <c r="B126" s="40">
        <v>5.5</v>
      </c>
      <c r="C126" s="20">
        <f t="shared" ref="C126:C129" si="207">A126/B126</f>
        <v>118.18181818181819</v>
      </c>
      <c r="D126" s="37">
        <v>1.3473622748820986</v>
      </c>
      <c r="E126" s="20">
        <f t="shared" ref="E126:E129" si="208">C126/D126</f>
        <v>87.71346829653497</v>
      </c>
      <c r="F126" s="7">
        <f t="shared" si="177"/>
        <v>551250.4487215383</v>
      </c>
      <c r="G126" s="8">
        <f t="shared" si="115"/>
        <v>551250.4487215383</v>
      </c>
      <c r="H126" s="8">
        <f t="shared" si="178"/>
        <v>1212750.9871873844</v>
      </c>
      <c r="I126" s="8">
        <f t="shared" ref="I126:I129" si="209">H126</f>
        <v>1212750.9871873844</v>
      </c>
      <c r="J126" s="49">
        <f t="shared" si="179"/>
        <v>3528002.8718178454</v>
      </c>
      <c r="K126" s="7">
        <f>(PI()/3)*(A126/2)*(C126/2)*(E126/2)*3/8</f>
        <v>330750.26923292299</v>
      </c>
      <c r="L126" s="8">
        <f>K126</f>
        <v>330750.26923292299</v>
      </c>
      <c r="M126" s="8">
        <f>(PI()/3)*(A126/2)*(C126/2)*(E126/2)*(7+2*SQRT(3))/8</f>
        <v>1153668.142162492</v>
      </c>
      <c r="N126" s="8">
        <f>M126</f>
        <v>1153668.142162492</v>
      </c>
      <c r="O126" s="49">
        <f>SUM(K126:N126)</f>
        <v>2968836.8227908299</v>
      </c>
      <c r="P126" s="55">
        <f>(J126-O126)/O126</f>
        <v>0.18834516088404488</v>
      </c>
      <c r="Q126" s="57">
        <f>O126/J126</f>
        <v>0.84150635094610948</v>
      </c>
      <c r="R126" s="54">
        <f>J126-O126</f>
        <v>559166.04902701546</v>
      </c>
      <c r="S126" s="8">
        <f t="shared" si="188"/>
        <v>366912.29866905592</v>
      </c>
      <c r="T126" s="8">
        <f t="shared" si="118"/>
        <v>366912.29866905592</v>
      </c>
      <c r="U126" s="8">
        <f t="shared" si="189"/>
        <v>874944.71221082564</v>
      </c>
      <c r="V126" s="8">
        <f t="shared" si="119"/>
        <v>874944.71221082564</v>
      </c>
      <c r="W126" s="8">
        <f t="shared" si="190"/>
        <v>522144.42502904107</v>
      </c>
      <c r="X126" s="8">
        <f t="shared" si="120"/>
        <v>522144.42502904107</v>
      </c>
      <c r="Y126" s="12">
        <f t="shared" si="191"/>
        <v>3528002.8718178454</v>
      </c>
      <c r="Z126" s="7">
        <f t="shared" si="192"/>
        <v>225792.18379634211</v>
      </c>
      <c r="AA126" s="8">
        <f t="shared" si="121"/>
        <v>225792.18379634211</v>
      </c>
      <c r="AB126" s="8">
        <f t="shared" si="193"/>
        <v>841018.27859573229</v>
      </c>
      <c r="AC126" s="8">
        <f t="shared" si="122"/>
        <v>841018.27859573229</v>
      </c>
      <c r="AD126" s="8">
        <f t="shared" si="194"/>
        <v>518580.41837869695</v>
      </c>
      <c r="AE126" s="8">
        <f t="shared" si="123"/>
        <v>518580.41837869695</v>
      </c>
      <c r="AF126" s="49">
        <f t="shared" si="124"/>
        <v>3170781.7615415426</v>
      </c>
      <c r="AG126" s="55">
        <f t="shared" si="125"/>
        <v>0.11266026397938916</v>
      </c>
      <c r="AH126" s="57">
        <f t="shared" si="126"/>
        <v>0.89874693324945043</v>
      </c>
      <c r="AI126" s="54">
        <f t="shared" si="127"/>
        <v>357221.11027630279</v>
      </c>
      <c r="AJ126" s="8">
        <f t="shared" si="128"/>
        <v>98784.080410899667</v>
      </c>
      <c r="AK126" s="8">
        <f t="shared" si="129"/>
        <v>98784.080410899667</v>
      </c>
      <c r="AL126" s="8">
        <f t="shared" si="130"/>
        <v>268128.21825815627</v>
      </c>
      <c r="AM126" s="8">
        <f t="shared" si="131"/>
        <v>268128.21825815627</v>
      </c>
      <c r="AN126" s="8">
        <f t="shared" si="132"/>
        <v>874944.71221082564</v>
      </c>
      <c r="AO126" s="8">
        <f t="shared" si="133"/>
        <v>874944.71221082564</v>
      </c>
      <c r="AP126" s="8">
        <f t="shared" si="134"/>
        <v>522144.42502904107</v>
      </c>
      <c r="AQ126" s="8">
        <f t="shared" si="135"/>
        <v>522144.42502904107</v>
      </c>
      <c r="AR126" s="12">
        <f t="shared" si="136"/>
        <v>3528002.8718178454</v>
      </c>
      <c r="AS126" s="7">
        <f t="shared" si="137"/>
        <v>63504.051692721216</v>
      </c>
      <c r="AT126" s="8">
        <f t="shared" si="138"/>
        <v>63504.051692721216</v>
      </c>
      <c r="AU126" s="8">
        <f t="shared" si="139"/>
        <v>261072.21251452056</v>
      </c>
      <c r="AV126" s="8">
        <f t="shared" si="140"/>
        <v>261072.21251452056</v>
      </c>
      <c r="AW126" s="8">
        <f t="shared" si="141"/>
        <v>841018.27859573229</v>
      </c>
      <c r="AX126" s="8">
        <f t="shared" si="142"/>
        <v>841018.27859573229</v>
      </c>
      <c r="AY126" s="8">
        <f t="shared" si="143"/>
        <v>518580.41837869695</v>
      </c>
      <c r="AZ126" s="8">
        <f t="shared" si="144"/>
        <v>518580.41837869695</v>
      </c>
      <c r="BA126" s="49">
        <f t="shared" si="145"/>
        <v>3368349.9223633418</v>
      </c>
      <c r="BB126" s="55">
        <f t="shared" si="146"/>
        <v>4.739797026268755E-2</v>
      </c>
      <c r="BC126" s="57">
        <f t="shared" si="147"/>
        <v>0.95474693324945037</v>
      </c>
      <c r="BD126" s="54">
        <f t="shared" si="148"/>
        <v>159652.9494545036</v>
      </c>
    </row>
    <row r="127" spans="1:56" ht="20.25" x14ac:dyDescent="0.25">
      <c r="A127" s="19">
        <v>750</v>
      </c>
      <c r="B127" s="40">
        <v>5.5</v>
      </c>
      <c r="C127" s="20">
        <f t="shared" si="207"/>
        <v>136.36363636363637</v>
      </c>
      <c r="D127" s="37">
        <v>1.3473622748820986</v>
      </c>
      <c r="E127" s="20">
        <f t="shared" si="208"/>
        <v>101.20784803446342</v>
      </c>
      <c r="F127" s="7">
        <f t="shared" si="177"/>
        <v>846823.06073518062</v>
      </c>
      <c r="G127" s="8">
        <f t="shared" si="115"/>
        <v>846823.06073518062</v>
      </c>
      <c r="H127" s="8">
        <f t="shared" si="178"/>
        <v>1863010.7336173975</v>
      </c>
      <c r="I127" s="8">
        <f t="shared" si="209"/>
        <v>1863010.7336173975</v>
      </c>
      <c r="J127" s="49">
        <f t="shared" si="179"/>
        <v>5419667.588705156</v>
      </c>
      <c r="K127" s="7">
        <f t="shared" ref="K127:K139" si="210">(PI()/3)*(A127/2)*(C127/2)*(E127/2)*3/8</f>
        <v>508093.83644110837</v>
      </c>
      <c r="L127" s="8">
        <f t="shared" si="181"/>
        <v>508093.83644110837</v>
      </c>
      <c r="M127" s="8">
        <f t="shared" ref="M127:M139" si="211">(PI()/3)*(A127/2)*(C127/2)*(E127/2)*(7+2*SQRT(3))/8</f>
        <v>1772248.5115149799</v>
      </c>
      <c r="N127" s="8">
        <f t="shared" si="183"/>
        <v>1772248.5115149799</v>
      </c>
      <c r="O127" s="49">
        <f t="shared" ref="O127:O139" si="212">SUM(K127:N127)</f>
        <v>4560684.6959121767</v>
      </c>
      <c r="P127" s="55">
        <f t="shared" ref="P127:P139" si="213">(J127-O127)/O127</f>
        <v>0.18834516088404465</v>
      </c>
      <c r="Q127" s="57">
        <f t="shared" ref="Q127:Q139" si="214">O127/J127</f>
        <v>0.84150635094610959</v>
      </c>
      <c r="R127" s="54">
        <f t="shared" ref="R127:R139" si="215">J127-O127</f>
        <v>858982.89279297926</v>
      </c>
      <c r="S127" s="8">
        <f t="shared" si="188"/>
        <v>563645.42922533618</v>
      </c>
      <c r="T127" s="8">
        <f t="shared" si="118"/>
        <v>563645.42922533618</v>
      </c>
      <c r="U127" s="8">
        <f t="shared" si="189"/>
        <v>1344077.5619988786</v>
      </c>
      <c r="V127" s="8">
        <f t="shared" si="119"/>
        <v>1344077.5619988786</v>
      </c>
      <c r="W127" s="8">
        <f t="shared" si="190"/>
        <v>802110.8031283631</v>
      </c>
      <c r="X127" s="8">
        <f t="shared" si="120"/>
        <v>802110.8031283631</v>
      </c>
      <c r="Y127" s="12">
        <f t="shared" si="191"/>
        <v>5419667.588705156</v>
      </c>
      <c r="Z127" s="7">
        <f t="shared" si="192"/>
        <v>346858.72567712999</v>
      </c>
      <c r="AA127" s="8">
        <f t="shared" si="121"/>
        <v>346858.72567712999</v>
      </c>
      <c r="AB127" s="8">
        <f t="shared" si="193"/>
        <v>1291960.2595633122</v>
      </c>
      <c r="AC127" s="8">
        <f t="shared" si="122"/>
        <v>1291960.2595633122</v>
      </c>
      <c r="AD127" s="8">
        <f t="shared" si="194"/>
        <v>796635.82704965957</v>
      </c>
      <c r="AE127" s="8">
        <f t="shared" si="123"/>
        <v>796635.82704965957</v>
      </c>
      <c r="AF127" s="49">
        <f t="shared" si="124"/>
        <v>4870909.6245802036</v>
      </c>
      <c r="AG127" s="55">
        <f t="shared" si="125"/>
        <v>0.11266026397938902</v>
      </c>
      <c r="AH127" s="57">
        <f t="shared" si="126"/>
        <v>0.89874693324945054</v>
      </c>
      <c r="AI127" s="54">
        <f t="shared" si="127"/>
        <v>548757.96412495244</v>
      </c>
      <c r="AJ127" s="8">
        <f t="shared" si="128"/>
        <v>151750.69248374438</v>
      </c>
      <c r="AK127" s="8">
        <f t="shared" si="129"/>
        <v>151750.69248374438</v>
      </c>
      <c r="AL127" s="8">
        <f t="shared" si="130"/>
        <v>411894.73674159189</v>
      </c>
      <c r="AM127" s="8">
        <f t="shared" si="131"/>
        <v>411894.73674159189</v>
      </c>
      <c r="AN127" s="8">
        <f t="shared" si="132"/>
        <v>1344077.5619988786</v>
      </c>
      <c r="AO127" s="8">
        <f t="shared" si="133"/>
        <v>1344077.5619988786</v>
      </c>
      <c r="AP127" s="8">
        <f t="shared" si="134"/>
        <v>802110.8031283631</v>
      </c>
      <c r="AQ127" s="8">
        <f t="shared" si="135"/>
        <v>802110.8031283631</v>
      </c>
      <c r="AR127" s="12">
        <f t="shared" si="136"/>
        <v>5419667.588705156</v>
      </c>
      <c r="AS127" s="7">
        <f t="shared" si="137"/>
        <v>97554.016596692803</v>
      </c>
      <c r="AT127" s="8">
        <f t="shared" si="138"/>
        <v>97554.016596692803</v>
      </c>
      <c r="AU127" s="8">
        <f t="shared" si="139"/>
        <v>401055.40156418155</v>
      </c>
      <c r="AV127" s="8">
        <f t="shared" si="140"/>
        <v>401055.40156418155</v>
      </c>
      <c r="AW127" s="8">
        <f t="shared" si="141"/>
        <v>1291960.2595633122</v>
      </c>
      <c r="AX127" s="8">
        <f t="shared" si="142"/>
        <v>1291960.2595633122</v>
      </c>
      <c r="AY127" s="8">
        <f t="shared" si="143"/>
        <v>796635.82704965957</v>
      </c>
      <c r="AZ127" s="8">
        <f t="shared" si="144"/>
        <v>796635.82704965957</v>
      </c>
      <c r="BA127" s="49">
        <f t="shared" si="145"/>
        <v>5174411.0095476918</v>
      </c>
      <c r="BB127" s="55">
        <f t="shared" si="146"/>
        <v>4.739797026268748E-2</v>
      </c>
      <c r="BC127" s="57">
        <f t="shared" si="147"/>
        <v>0.95474693324945048</v>
      </c>
      <c r="BD127" s="54">
        <f t="shared" si="148"/>
        <v>245256.57915746421</v>
      </c>
    </row>
    <row r="128" spans="1:56" ht="20.25" x14ac:dyDescent="0.25">
      <c r="A128" s="19">
        <v>850</v>
      </c>
      <c r="B128" s="40">
        <v>5.5</v>
      </c>
      <c r="C128" s="20">
        <f t="shared" si="207"/>
        <v>154.54545454545453</v>
      </c>
      <c r="D128" s="37">
        <v>1.3473622748820986</v>
      </c>
      <c r="E128" s="20">
        <f t="shared" si="208"/>
        <v>114.70222777239186</v>
      </c>
      <c r="F128" s="7">
        <f t="shared" si="177"/>
        <v>1232723.4658939086</v>
      </c>
      <c r="G128" s="8">
        <f t="shared" si="115"/>
        <v>1232723.4658939086</v>
      </c>
      <c r="H128" s="8">
        <f t="shared" si="178"/>
        <v>2711991.624966599</v>
      </c>
      <c r="I128" s="8">
        <f t="shared" si="209"/>
        <v>2711991.624966599</v>
      </c>
      <c r="J128" s="49">
        <f t="shared" si="179"/>
        <v>7889430.1817210149</v>
      </c>
      <c r="K128" s="7">
        <f t="shared" si="210"/>
        <v>739634.07953634509</v>
      </c>
      <c r="L128" s="8">
        <f t="shared" si="181"/>
        <v>739634.07953634509</v>
      </c>
      <c r="M128" s="8">
        <f t="shared" si="211"/>
        <v>2579868.7220957316</v>
      </c>
      <c r="N128" s="8">
        <f t="shared" si="183"/>
        <v>2579868.7220957316</v>
      </c>
      <c r="O128" s="49">
        <f t="shared" si="212"/>
        <v>6639005.603264153</v>
      </c>
      <c r="P128" s="55">
        <f t="shared" si="213"/>
        <v>0.18834516088404482</v>
      </c>
      <c r="Q128" s="57">
        <f t="shared" si="214"/>
        <v>0.84150635094610948</v>
      </c>
      <c r="R128" s="54">
        <f t="shared" si="215"/>
        <v>1250424.5784568619</v>
      </c>
      <c r="S128" s="8">
        <f t="shared" si="188"/>
        <v>820500.73889898555</v>
      </c>
      <c r="T128" s="8">
        <f t="shared" si="118"/>
        <v>820500.73889898555</v>
      </c>
      <c r="U128" s="8">
        <f t="shared" si="189"/>
        <v>1956578.6850668117</v>
      </c>
      <c r="V128" s="8">
        <f t="shared" si="119"/>
        <v>1956578.6850668117</v>
      </c>
      <c r="W128" s="8">
        <f t="shared" si="190"/>
        <v>1167635.6668947102</v>
      </c>
      <c r="X128" s="8">
        <f t="shared" si="120"/>
        <v>1167635.6668947102</v>
      </c>
      <c r="Y128" s="12">
        <f t="shared" si="191"/>
        <v>7889430.1817210149</v>
      </c>
      <c r="Z128" s="7">
        <f t="shared" si="192"/>
        <v>504923.53163014498</v>
      </c>
      <c r="AA128" s="8">
        <f t="shared" si="121"/>
        <v>504923.53163014498</v>
      </c>
      <c r="AB128" s="8">
        <f t="shared" si="193"/>
        <v>1880711.3348843113</v>
      </c>
      <c r="AC128" s="8">
        <f t="shared" si="122"/>
        <v>1880711.3348843113</v>
      </c>
      <c r="AD128" s="8">
        <f t="shared" si="194"/>
        <v>1159665.7239392523</v>
      </c>
      <c r="AE128" s="8">
        <f t="shared" si="123"/>
        <v>1159665.7239392523</v>
      </c>
      <c r="AF128" s="49">
        <f t="shared" si="124"/>
        <v>7090601.1809074171</v>
      </c>
      <c r="AG128" s="55">
        <f t="shared" si="125"/>
        <v>0.11266026397938912</v>
      </c>
      <c r="AH128" s="57">
        <f t="shared" si="126"/>
        <v>0.89874693324945054</v>
      </c>
      <c r="AI128" s="54">
        <f t="shared" si="127"/>
        <v>798829.00081359781</v>
      </c>
      <c r="AJ128" s="8">
        <f t="shared" si="128"/>
        <v>220904.04508818843</v>
      </c>
      <c r="AK128" s="8">
        <f t="shared" si="129"/>
        <v>220904.04508818843</v>
      </c>
      <c r="AL128" s="8">
        <f t="shared" si="130"/>
        <v>599596.69381079706</v>
      </c>
      <c r="AM128" s="8">
        <f t="shared" si="131"/>
        <v>599596.69381079706</v>
      </c>
      <c r="AN128" s="8">
        <f t="shared" si="132"/>
        <v>1956578.6850668117</v>
      </c>
      <c r="AO128" s="8">
        <f t="shared" si="133"/>
        <v>1956578.6850668117</v>
      </c>
      <c r="AP128" s="8">
        <f t="shared" si="134"/>
        <v>1167635.6668947102</v>
      </c>
      <c r="AQ128" s="8">
        <f t="shared" si="135"/>
        <v>1167635.6668947102</v>
      </c>
      <c r="AR128" s="12">
        <f t="shared" si="136"/>
        <v>7889430.1817210149</v>
      </c>
      <c r="AS128" s="7">
        <f t="shared" si="137"/>
        <v>142009.74327097827</v>
      </c>
      <c r="AT128" s="8">
        <f t="shared" si="138"/>
        <v>142009.74327097827</v>
      </c>
      <c r="AU128" s="8">
        <f t="shared" si="139"/>
        <v>583817.83344735519</v>
      </c>
      <c r="AV128" s="8">
        <f t="shared" si="140"/>
        <v>583817.83344735519</v>
      </c>
      <c r="AW128" s="8">
        <f t="shared" si="141"/>
        <v>1880711.3348843113</v>
      </c>
      <c r="AX128" s="8">
        <f t="shared" si="142"/>
        <v>1880711.3348843113</v>
      </c>
      <c r="AY128" s="8">
        <f t="shared" si="143"/>
        <v>1159665.7239392523</v>
      </c>
      <c r="AZ128" s="8">
        <f t="shared" si="144"/>
        <v>1159665.7239392523</v>
      </c>
      <c r="BA128" s="49">
        <f t="shared" si="145"/>
        <v>7532409.2710837936</v>
      </c>
      <c r="BB128" s="55">
        <f t="shared" si="146"/>
        <v>4.7397970262687501E-2</v>
      </c>
      <c r="BC128" s="57">
        <f t="shared" si="147"/>
        <v>0.95474693324945048</v>
      </c>
      <c r="BD128" s="54">
        <f t="shared" si="148"/>
        <v>357020.9106372213</v>
      </c>
    </row>
    <row r="129" spans="1:56" ht="21" thickBot="1" x14ac:dyDescent="0.3">
      <c r="A129" s="21">
        <v>1000</v>
      </c>
      <c r="B129" s="40">
        <v>5.5</v>
      </c>
      <c r="C129" s="22">
        <f t="shared" si="207"/>
        <v>181.81818181818181</v>
      </c>
      <c r="D129" s="38">
        <v>1.3473622748820986</v>
      </c>
      <c r="E129" s="22">
        <f t="shared" si="208"/>
        <v>134.94379737928455</v>
      </c>
      <c r="F129" s="23">
        <f t="shared" si="177"/>
        <v>2007284.2921130206</v>
      </c>
      <c r="G129" s="24">
        <f t="shared" si="115"/>
        <v>2007284.2921130206</v>
      </c>
      <c r="H129" s="24">
        <f t="shared" si="178"/>
        <v>4416025.4426486455</v>
      </c>
      <c r="I129" s="24">
        <f t="shared" si="209"/>
        <v>4416025.4426486455</v>
      </c>
      <c r="J129" s="51">
        <f t="shared" si="179"/>
        <v>12846619.469523331</v>
      </c>
      <c r="K129" s="23">
        <f t="shared" si="210"/>
        <v>1204370.5752678122</v>
      </c>
      <c r="L129" s="24">
        <f t="shared" si="181"/>
        <v>1204370.5752678122</v>
      </c>
      <c r="M129" s="24">
        <f t="shared" si="211"/>
        <v>4200885.3606281001</v>
      </c>
      <c r="N129" s="24">
        <f t="shared" si="183"/>
        <v>4200885.3606281001</v>
      </c>
      <c r="O129" s="51">
        <f t="shared" si="212"/>
        <v>10810511.871791825</v>
      </c>
      <c r="P129" s="55">
        <f t="shared" si="213"/>
        <v>0.18834516088404471</v>
      </c>
      <c r="Q129" s="57">
        <f t="shared" si="214"/>
        <v>0.84150635094610959</v>
      </c>
      <c r="R129" s="54">
        <f t="shared" si="215"/>
        <v>2036107.5977315065</v>
      </c>
      <c r="S129" s="24">
        <f t="shared" si="188"/>
        <v>1336048.4248304265</v>
      </c>
      <c r="T129" s="24">
        <f t="shared" si="118"/>
        <v>1336048.4248304265</v>
      </c>
      <c r="U129" s="24">
        <f t="shared" si="189"/>
        <v>3185961.6284417859</v>
      </c>
      <c r="V129" s="24">
        <f t="shared" si="119"/>
        <v>3185961.6284417859</v>
      </c>
      <c r="W129" s="24">
        <f t="shared" si="190"/>
        <v>1901299.681489453</v>
      </c>
      <c r="X129" s="24">
        <f t="shared" si="120"/>
        <v>1901299.681489453</v>
      </c>
      <c r="Y129" s="25">
        <f t="shared" si="191"/>
        <v>12846619.469523331</v>
      </c>
      <c r="Z129" s="23">
        <f t="shared" si="192"/>
        <v>822183.64604949323</v>
      </c>
      <c r="AA129" s="24">
        <f t="shared" si="121"/>
        <v>822183.64604949323</v>
      </c>
      <c r="AB129" s="24">
        <f t="shared" si="193"/>
        <v>3062424.3189648869</v>
      </c>
      <c r="AC129" s="24">
        <f t="shared" si="122"/>
        <v>3062424.3189648869</v>
      </c>
      <c r="AD129" s="24">
        <f t="shared" si="194"/>
        <v>1888321.9604140078</v>
      </c>
      <c r="AE129" s="24">
        <f t="shared" si="123"/>
        <v>1888321.9604140078</v>
      </c>
      <c r="AF129" s="51">
        <f t="shared" si="124"/>
        <v>11545859.850856775</v>
      </c>
      <c r="AG129" s="55">
        <f t="shared" si="125"/>
        <v>0.11266026397938922</v>
      </c>
      <c r="AH129" s="57">
        <f t="shared" si="126"/>
        <v>0.89874693324945043</v>
      </c>
      <c r="AI129" s="54">
        <f t="shared" si="127"/>
        <v>1300759.6186665557</v>
      </c>
      <c r="AJ129" s="24">
        <f t="shared" si="128"/>
        <v>359705.3451466533</v>
      </c>
      <c r="AK129" s="24">
        <f t="shared" si="129"/>
        <v>359705.3451466533</v>
      </c>
      <c r="AL129" s="24">
        <f t="shared" si="130"/>
        <v>976343.0796837731</v>
      </c>
      <c r="AM129" s="24">
        <f t="shared" si="131"/>
        <v>976343.0796837731</v>
      </c>
      <c r="AN129" s="24">
        <f t="shared" si="132"/>
        <v>3185961.6284417859</v>
      </c>
      <c r="AO129" s="24">
        <f t="shared" si="133"/>
        <v>3185961.6284417859</v>
      </c>
      <c r="AP129" s="24">
        <f t="shared" si="134"/>
        <v>1901299.681489453</v>
      </c>
      <c r="AQ129" s="24">
        <f t="shared" si="135"/>
        <v>1901299.681489453</v>
      </c>
      <c r="AR129" s="25">
        <f t="shared" si="136"/>
        <v>12846619.469523331</v>
      </c>
      <c r="AS129" s="23">
        <f t="shared" si="137"/>
        <v>231239.15045141996</v>
      </c>
      <c r="AT129" s="24">
        <f t="shared" si="138"/>
        <v>231239.15045141996</v>
      </c>
      <c r="AU129" s="24">
        <f t="shared" si="139"/>
        <v>950649.84074472659</v>
      </c>
      <c r="AV129" s="24">
        <f t="shared" si="140"/>
        <v>950649.84074472659</v>
      </c>
      <c r="AW129" s="24">
        <f t="shared" si="141"/>
        <v>3062424.3189648869</v>
      </c>
      <c r="AX129" s="24">
        <f t="shared" si="142"/>
        <v>3062424.3189648869</v>
      </c>
      <c r="AY129" s="24">
        <f t="shared" si="143"/>
        <v>1888321.9604140078</v>
      </c>
      <c r="AZ129" s="24">
        <f t="shared" si="144"/>
        <v>1888321.9604140078</v>
      </c>
      <c r="BA129" s="51">
        <f t="shared" si="145"/>
        <v>12265270.541150082</v>
      </c>
      <c r="BB129" s="55">
        <f t="shared" si="146"/>
        <v>4.739797026268755E-2</v>
      </c>
      <c r="BC129" s="57">
        <f t="shared" si="147"/>
        <v>0.95474693324945037</v>
      </c>
      <c r="BD129" s="54">
        <f t="shared" si="148"/>
        <v>581348.92837324925</v>
      </c>
    </row>
    <row r="130" spans="1:56" ht="20.25" x14ac:dyDescent="0.25">
      <c r="A130" s="14">
        <v>150</v>
      </c>
      <c r="B130" s="42">
        <v>5.5</v>
      </c>
      <c r="C130" s="15">
        <f>A130/B130</f>
        <v>27.272727272727273</v>
      </c>
      <c r="D130" s="36">
        <v>1.6424098210355718</v>
      </c>
      <c r="E130" s="15">
        <f>C130/D130</f>
        <v>16.605311855436472</v>
      </c>
      <c r="F130" s="16">
        <f t="shared" si="177"/>
        <v>5557.5773155831021</v>
      </c>
      <c r="G130" s="17">
        <f t="shared" si="115"/>
        <v>5557.5773155831021</v>
      </c>
      <c r="H130" s="17">
        <f t="shared" si="178"/>
        <v>12226.670094282825</v>
      </c>
      <c r="I130" s="17">
        <f>H130</f>
        <v>12226.670094282825</v>
      </c>
      <c r="J130" s="50">
        <f t="shared" si="179"/>
        <v>35568.494819731852</v>
      </c>
      <c r="K130" s="16">
        <f t="shared" si="210"/>
        <v>3334.5463893498609</v>
      </c>
      <c r="L130" s="17">
        <f t="shared" si="181"/>
        <v>3334.5463893498609</v>
      </c>
      <c r="M130" s="17">
        <f t="shared" si="211"/>
        <v>11631.010752849215</v>
      </c>
      <c r="N130" s="17">
        <f t="shared" si="183"/>
        <v>11631.010752849215</v>
      </c>
      <c r="O130" s="50">
        <f t="shared" si="212"/>
        <v>29931.114284398151</v>
      </c>
      <c r="P130" s="55">
        <f t="shared" si="213"/>
        <v>0.18834516088404479</v>
      </c>
      <c r="Q130" s="57">
        <f t="shared" si="214"/>
        <v>0.84150635094610948</v>
      </c>
      <c r="R130" s="54">
        <f t="shared" si="215"/>
        <v>5637.3805353337011</v>
      </c>
      <c r="S130" s="17">
        <f t="shared" si="188"/>
        <v>3699.1234612521125</v>
      </c>
      <c r="T130" s="17">
        <f t="shared" si="118"/>
        <v>3699.1234612521125</v>
      </c>
      <c r="U130" s="17">
        <f t="shared" si="189"/>
        <v>8820.9867152934985</v>
      </c>
      <c r="V130" s="17">
        <f t="shared" si="119"/>
        <v>8820.9867152934985</v>
      </c>
      <c r="W130" s="17">
        <f t="shared" si="190"/>
        <v>5264.1372333203135</v>
      </c>
      <c r="X130" s="17">
        <f t="shared" si="120"/>
        <v>5264.1372333203135</v>
      </c>
      <c r="Y130" s="18">
        <f t="shared" si="191"/>
        <v>35568.494819731852</v>
      </c>
      <c r="Z130" s="16">
        <f t="shared" si="192"/>
        <v>2276.3836684628386</v>
      </c>
      <c r="AA130" s="17">
        <f t="shared" si="121"/>
        <v>2276.3836684628386</v>
      </c>
      <c r="AB130" s="17">
        <f t="shared" si="193"/>
        <v>8478.9483944265285</v>
      </c>
      <c r="AC130" s="17">
        <f t="shared" si="122"/>
        <v>8478.9483944265285</v>
      </c>
      <c r="AD130" s="17">
        <f t="shared" si="194"/>
        <v>5228.205756877117</v>
      </c>
      <c r="AE130" s="17">
        <f t="shared" si="123"/>
        <v>5228.205756877117</v>
      </c>
      <c r="AF130" s="50">
        <f t="shared" si="124"/>
        <v>31967.075639532966</v>
      </c>
      <c r="AG130" s="55">
        <f t="shared" si="125"/>
        <v>0.11266026397938919</v>
      </c>
      <c r="AH130" s="57">
        <f t="shared" si="126"/>
        <v>0.89874693324945043</v>
      </c>
      <c r="AI130" s="54">
        <f t="shared" si="127"/>
        <v>3601.4191801988854</v>
      </c>
      <c r="AJ130" s="17">
        <f t="shared" si="128"/>
        <v>995.91785495249189</v>
      </c>
      <c r="AK130" s="17">
        <f t="shared" si="129"/>
        <v>995.91785495249189</v>
      </c>
      <c r="AL130" s="17">
        <f t="shared" si="130"/>
        <v>2703.2056062996207</v>
      </c>
      <c r="AM130" s="17">
        <f t="shared" si="131"/>
        <v>2703.2056062996207</v>
      </c>
      <c r="AN130" s="17">
        <f t="shared" si="132"/>
        <v>8820.9867152934985</v>
      </c>
      <c r="AO130" s="17">
        <f t="shared" si="133"/>
        <v>8820.9867152934985</v>
      </c>
      <c r="AP130" s="17">
        <f t="shared" si="134"/>
        <v>5264.1372333203135</v>
      </c>
      <c r="AQ130" s="17">
        <f t="shared" si="135"/>
        <v>5264.1372333203135</v>
      </c>
      <c r="AR130" s="18">
        <f t="shared" si="136"/>
        <v>35568.494819731852</v>
      </c>
      <c r="AS130" s="16">
        <f t="shared" si="137"/>
        <v>640.2329067551733</v>
      </c>
      <c r="AT130" s="17">
        <f t="shared" si="138"/>
        <v>640.2329067551733</v>
      </c>
      <c r="AU130" s="17">
        <f t="shared" si="139"/>
        <v>2632.0686166601572</v>
      </c>
      <c r="AV130" s="17">
        <f t="shared" si="140"/>
        <v>2632.0686166601572</v>
      </c>
      <c r="AW130" s="17">
        <f t="shared" si="141"/>
        <v>8478.9483944265285</v>
      </c>
      <c r="AX130" s="17">
        <f t="shared" si="142"/>
        <v>8478.9483944265285</v>
      </c>
      <c r="AY130" s="17">
        <f t="shared" si="143"/>
        <v>5228.205756877117</v>
      </c>
      <c r="AZ130" s="17">
        <f t="shared" si="144"/>
        <v>5228.205756877117</v>
      </c>
      <c r="BA130" s="50">
        <f t="shared" si="145"/>
        <v>33958.911349437949</v>
      </c>
      <c r="BB130" s="55">
        <f t="shared" si="146"/>
        <v>4.7397970262687557E-2</v>
      </c>
      <c r="BC130" s="57">
        <f t="shared" si="147"/>
        <v>0.95474693324945037</v>
      </c>
      <c r="BD130" s="54">
        <f t="shared" si="148"/>
        <v>1609.5834702939028</v>
      </c>
    </row>
    <row r="131" spans="1:56" ht="20.25" x14ac:dyDescent="0.25">
      <c r="A131" s="19">
        <v>250</v>
      </c>
      <c r="B131" s="40">
        <v>5.5</v>
      </c>
      <c r="C131" s="20">
        <f>A131/B131</f>
        <v>45.454545454545453</v>
      </c>
      <c r="D131" s="37">
        <v>1.6424098210355718</v>
      </c>
      <c r="E131" s="20">
        <f>C131/D131</f>
        <v>27.675519759060784</v>
      </c>
      <c r="F131" s="7">
        <f t="shared" si="177"/>
        <v>25729.524609181026</v>
      </c>
      <c r="G131" s="8">
        <f t="shared" si="115"/>
        <v>25729.524609181026</v>
      </c>
      <c r="H131" s="8">
        <f t="shared" si="178"/>
        <v>56604.954140198257</v>
      </c>
      <c r="I131" s="8">
        <f>H131</f>
        <v>56604.954140198257</v>
      </c>
      <c r="J131" s="49">
        <f t="shared" si="179"/>
        <v>164668.95749875857</v>
      </c>
      <c r="K131" s="7">
        <f t="shared" si="210"/>
        <v>15437.714765508616</v>
      </c>
      <c r="L131" s="8">
        <f t="shared" si="181"/>
        <v>15437.714765508616</v>
      </c>
      <c r="M131" s="8">
        <f t="shared" si="211"/>
        <v>53847.272003931546</v>
      </c>
      <c r="N131" s="8">
        <f t="shared" si="183"/>
        <v>53847.272003931546</v>
      </c>
      <c r="O131" s="49">
        <f t="shared" si="212"/>
        <v>138569.97353888032</v>
      </c>
      <c r="P131" s="55">
        <f t="shared" si="213"/>
        <v>0.18834516088404477</v>
      </c>
      <c r="Q131" s="57">
        <f t="shared" si="214"/>
        <v>0.84150635094610959</v>
      </c>
      <c r="R131" s="54">
        <f t="shared" si="215"/>
        <v>26098.983959878242</v>
      </c>
      <c r="S131" s="8">
        <f t="shared" si="188"/>
        <v>17125.571579870892</v>
      </c>
      <c r="T131" s="8">
        <f t="shared" si="118"/>
        <v>17125.571579870892</v>
      </c>
      <c r="U131" s="8">
        <f t="shared" si="189"/>
        <v>40837.901459692126</v>
      </c>
      <c r="V131" s="8">
        <f t="shared" si="119"/>
        <v>40837.901459692126</v>
      </c>
      <c r="W131" s="8">
        <f t="shared" si="190"/>
        <v>24371.005709816265</v>
      </c>
      <c r="X131" s="8">
        <f t="shared" si="120"/>
        <v>24371.005709816265</v>
      </c>
      <c r="Y131" s="12">
        <f t="shared" si="191"/>
        <v>164668.95749875857</v>
      </c>
      <c r="Z131" s="7">
        <f t="shared" si="192"/>
        <v>10538.813279920549</v>
      </c>
      <c r="AA131" s="8">
        <f t="shared" si="121"/>
        <v>10538.813279920549</v>
      </c>
      <c r="AB131" s="8">
        <f t="shared" si="193"/>
        <v>39254.390714937632</v>
      </c>
      <c r="AC131" s="8">
        <f t="shared" si="122"/>
        <v>39254.390714937632</v>
      </c>
      <c r="AD131" s="8">
        <f t="shared" si="194"/>
        <v>24204.656281838503</v>
      </c>
      <c r="AE131" s="8">
        <f t="shared" si="123"/>
        <v>24204.656281838503</v>
      </c>
      <c r="AF131" s="49">
        <f t="shared" si="124"/>
        <v>147995.72055339336</v>
      </c>
      <c r="AG131" s="55">
        <f t="shared" si="125"/>
        <v>0.11266026397938916</v>
      </c>
      <c r="AH131" s="57">
        <f t="shared" si="126"/>
        <v>0.89874693324945043</v>
      </c>
      <c r="AI131" s="54">
        <f t="shared" si="127"/>
        <v>16673.236945365206</v>
      </c>
      <c r="AJ131" s="8">
        <f t="shared" si="128"/>
        <v>4610.73080996524</v>
      </c>
      <c r="AK131" s="8">
        <f t="shared" si="129"/>
        <v>4610.73080996524</v>
      </c>
      <c r="AL131" s="8">
        <f t="shared" si="130"/>
        <v>12514.840769905652</v>
      </c>
      <c r="AM131" s="8">
        <f t="shared" si="131"/>
        <v>12514.840769905652</v>
      </c>
      <c r="AN131" s="8">
        <f t="shared" si="132"/>
        <v>40837.901459692126</v>
      </c>
      <c r="AO131" s="8">
        <f t="shared" si="133"/>
        <v>40837.901459692126</v>
      </c>
      <c r="AP131" s="8">
        <f t="shared" si="134"/>
        <v>24371.005709816265</v>
      </c>
      <c r="AQ131" s="8">
        <f t="shared" si="135"/>
        <v>24371.005709816265</v>
      </c>
      <c r="AR131" s="12">
        <f t="shared" si="136"/>
        <v>164668.95749875857</v>
      </c>
      <c r="AS131" s="7">
        <f t="shared" si="137"/>
        <v>2964.0412349776543</v>
      </c>
      <c r="AT131" s="8">
        <f t="shared" si="138"/>
        <v>2964.0412349776543</v>
      </c>
      <c r="AU131" s="8">
        <f t="shared" si="139"/>
        <v>12185.502854908134</v>
      </c>
      <c r="AV131" s="8">
        <f t="shared" si="140"/>
        <v>12185.502854908134</v>
      </c>
      <c r="AW131" s="8">
        <f t="shared" si="141"/>
        <v>39254.390714937632</v>
      </c>
      <c r="AX131" s="8">
        <f t="shared" si="142"/>
        <v>39254.390714937632</v>
      </c>
      <c r="AY131" s="8">
        <f t="shared" si="143"/>
        <v>24204.656281838503</v>
      </c>
      <c r="AZ131" s="8">
        <f t="shared" si="144"/>
        <v>24204.656281838503</v>
      </c>
      <c r="BA131" s="49">
        <f t="shared" si="145"/>
        <v>157217.18217332385</v>
      </c>
      <c r="BB131" s="55">
        <f t="shared" si="146"/>
        <v>4.7397970262687446E-2</v>
      </c>
      <c r="BC131" s="57">
        <f t="shared" si="147"/>
        <v>0.95474693324945048</v>
      </c>
      <c r="BD131" s="54">
        <f t="shared" si="148"/>
        <v>7451.775325434719</v>
      </c>
    </row>
    <row r="132" spans="1:56" ht="20.25" x14ac:dyDescent="0.25">
      <c r="A132" s="19">
        <v>350</v>
      </c>
      <c r="B132" s="40">
        <v>5.5</v>
      </c>
      <c r="C132" s="20">
        <f>A132/B132</f>
        <v>63.636363636363633</v>
      </c>
      <c r="D132" s="37">
        <v>1.6424098210355718</v>
      </c>
      <c r="E132" s="20">
        <f>C132/D132</f>
        <v>38.745727662685098</v>
      </c>
      <c r="F132" s="7">
        <f t="shared" ref="F132:F147" si="216">(PI()/3)*(A132/2)*(C132/2)*(E132/2)*(5/8)</f>
        <v>70601.815527592727</v>
      </c>
      <c r="G132" s="8">
        <f t="shared" si="115"/>
        <v>70601.815527592727</v>
      </c>
      <c r="H132" s="8">
        <f t="shared" ref="H132:H147" si="217">(PI()/3)*(A132/2)*(C132/2)*(E132/2)*(11/8)</f>
        <v>155323.99416070399</v>
      </c>
      <c r="I132" s="8">
        <f>H132</f>
        <v>155323.99416070399</v>
      </c>
      <c r="J132" s="49">
        <f t="shared" ref="J132:J147" si="218">(4*PI()/3)*(A132/2)*(C132/2)*(E132/2)</f>
        <v>451851.61937659344</v>
      </c>
      <c r="K132" s="7">
        <f t="shared" si="210"/>
        <v>42361.089316555634</v>
      </c>
      <c r="L132" s="8">
        <f t="shared" si="181"/>
        <v>42361.089316555634</v>
      </c>
      <c r="M132" s="8">
        <f t="shared" si="211"/>
        <v>147756.91437878815</v>
      </c>
      <c r="N132" s="8">
        <f t="shared" si="183"/>
        <v>147756.91437878815</v>
      </c>
      <c r="O132" s="49">
        <f t="shared" si="212"/>
        <v>380236.00739068759</v>
      </c>
      <c r="P132" s="55">
        <f t="shared" si="213"/>
        <v>0.18834516088404468</v>
      </c>
      <c r="Q132" s="57">
        <f t="shared" si="214"/>
        <v>0.84150635094610959</v>
      </c>
      <c r="R132" s="54">
        <f t="shared" si="215"/>
        <v>71615.611985905853</v>
      </c>
      <c r="S132" s="8">
        <f t="shared" ref="S132:S147" si="219">(PI()/3)*(A132/2)*(C132/2)*(E132/2)*(52/125)</f>
        <v>46992.568415165719</v>
      </c>
      <c r="T132" s="8">
        <f t="shared" si="118"/>
        <v>46992.568415165719</v>
      </c>
      <c r="U132" s="8">
        <f t="shared" ref="U132:U147" si="220">(PI()/3)*(A132/2)*(C132/2)*(E132/2)*(124/125)</f>
        <v>112059.20160539517</v>
      </c>
      <c r="V132" s="8">
        <f t="shared" si="119"/>
        <v>112059.20160539517</v>
      </c>
      <c r="W132" s="8">
        <f t="shared" ref="W132:W147" si="221">(PI()/3)*(A132/2)*(C132/2)*(E132/2)*(74/125)</f>
        <v>66874.039667735822</v>
      </c>
      <c r="X132" s="8">
        <f t="shared" si="120"/>
        <v>66874.039667735822</v>
      </c>
      <c r="Y132" s="12">
        <f t="shared" ref="Y132:Y147" si="222">(4*PI()/3)*(A132/2)*(C132/2)*(E132/2)</f>
        <v>451851.61937659344</v>
      </c>
      <c r="Z132" s="7">
        <f t="shared" ref="Z132:Z147" si="223">(PI()/3)*(A132/2)*(C132/2)*(E132/2)*32/125</f>
        <v>28918.503640101979</v>
      </c>
      <c r="AA132" s="8">
        <f t="shared" si="121"/>
        <v>28918.503640101979</v>
      </c>
      <c r="AB132" s="8">
        <f t="shared" ref="AB132:AB147" si="224">(PI()/3)*(A132/2)*(C132/2)*(E132/2)*(80+16*SQRT(6))/125</f>
        <v>107714.04812178884</v>
      </c>
      <c r="AC132" s="8">
        <f t="shared" si="122"/>
        <v>107714.04812178884</v>
      </c>
      <c r="AD132" s="8">
        <f t="shared" ref="AD132:AD147" si="225">(PI()/3)*(A132/2)*(C132/2)*(E132/2)*(49+10*SQRT(6))/125</f>
        <v>66417.576837364832</v>
      </c>
      <c r="AE132" s="8">
        <f t="shared" si="123"/>
        <v>66417.576837364832</v>
      </c>
      <c r="AF132" s="49">
        <f t="shared" si="124"/>
        <v>406100.25719851127</v>
      </c>
      <c r="AG132" s="55">
        <f t="shared" si="125"/>
        <v>0.1126602639793893</v>
      </c>
      <c r="AH132" s="57">
        <f t="shared" si="126"/>
        <v>0.89874693324945032</v>
      </c>
      <c r="AI132" s="54">
        <f t="shared" si="127"/>
        <v>45751.36217808217</v>
      </c>
      <c r="AJ132" s="8">
        <f t="shared" si="128"/>
        <v>12651.845342544617</v>
      </c>
      <c r="AK132" s="8">
        <f t="shared" si="129"/>
        <v>12651.845342544617</v>
      </c>
      <c r="AL132" s="8">
        <f t="shared" si="130"/>
        <v>34340.723072621098</v>
      </c>
      <c r="AM132" s="8">
        <f t="shared" si="131"/>
        <v>34340.723072621098</v>
      </c>
      <c r="AN132" s="8">
        <f t="shared" si="132"/>
        <v>112059.20160539517</v>
      </c>
      <c r="AO132" s="8">
        <f t="shared" si="133"/>
        <v>112059.20160539517</v>
      </c>
      <c r="AP132" s="8">
        <f t="shared" si="134"/>
        <v>66874.039667735822</v>
      </c>
      <c r="AQ132" s="8">
        <f t="shared" si="135"/>
        <v>66874.039667735822</v>
      </c>
      <c r="AR132" s="12">
        <f t="shared" si="136"/>
        <v>451851.61937659344</v>
      </c>
      <c r="AS132" s="7">
        <f t="shared" si="137"/>
        <v>8133.3291487786819</v>
      </c>
      <c r="AT132" s="8">
        <f t="shared" si="138"/>
        <v>8133.3291487786819</v>
      </c>
      <c r="AU132" s="8">
        <f t="shared" si="139"/>
        <v>33437.019833867918</v>
      </c>
      <c r="AV132" s="8">
        <f t="shared" si="140"/>
        <v>33437.019833867918</v>
      </c>
      <c r="AW132" s="8">
        <f t="shared" si="141"/>
        <v>107714.04812178884</v>
      </c>
      <c r="AX132" s="8">
        <f t="shared" si="142"/>
        <v>107714.04812178884</v>
      </c>
      <c r="AY132" s="8">
        <f t="shared" si="143"/>
        <v>66417.576837364832</v>
      </c>
      <c r="AZ132" s="8">
        <f t="shared" si="144"/>
        <v>66417.576837364832</v>
      </c>
      <c r="BA132" s="49">
        <f t="shared" si="145"/>
        <v>431403.94788360049</v>
      </c>
      <c r="BB132" s="55">
        <f t="shared" si="146"/>
        <v>4.7397970262687675E-2</v>
      </c>
      <c r="BC132" s="57">
        <f t="shared" si="147"/>
        <v>0.95474693324945026</v>
      </c>
      <c r="BD132" s="54">
        <f t="shared" si="148"/>
        <v>20447.671492992959</v>
      </c>
    </row>
    <row r="133" spans="1:56" ht="20.25" x14ac:dyDescent="0.25">
      <c r="A133" s="19">
        <v>450</v>
      </c>
      <c r="B133" s="40">
        <v>5.5</v>
      </c>
      <c r="C133" s="20">
        <f>A133/B133</f>
        <v>81.818181818181813</v>
      </c>
      <c r="D133" s="37">
        <v>1.6424098210355718</v>
      </c>
      <c r="E133" s="20">
        <f>C133/D133</f>
        <v>49.815935566309413</v>
      </c>
      <c r="F133" s="7">
        <f t="shared" si="216"/>
        <v>150054.58752074372</v>
      </c>
      <c r="G133" s="8">
        <f t="shared" ref="G133:G147" si="226">F133</f>
        <v>150054.58752074372</v>
      </c>
      <c r="H133" s="8">
        <f t="shared" si="217"/>
        <v>330120.09254563617</v>
      </c>
      <c r="I133" s="8">
        <f>H133</f>
        <v>330120.09254563617</v>
      </c>
      <c r="J133" s="49">
        <f t="shared" si="218"/>
        <v>960349.36013275979</v>
      </c>
      <c r="K133" s="7">
        <f t="shared" si="210"/>
        <v>90032.752512446226</v>
      </c>
      <c r="L133" s="8">
        <f t="shared" si="181"/>
        <v>90032.752512446226</v>
      </c>
      <c r="M133" s="8">
        <f t="shared" si="211"/>
        <v>314037.29032692872</v>
      </c>
      <c r="N133" s="8">
        <f t="shared" si="183"/>
        <v>314037.29032692872</v>
      </c>
      <c r="O133" s="49">
        <f t="shared" si="212"/>
        <v>808140.08567874995</v>
      </c>
      <c r="P133" s="55">
        <f t="shared" si="213"/>
        <v>0.18834516088404471</v>
      </c>
      <c r="Q133" s="57">
        <f t="shared" si="214"/>
        <v>0.84150635094610959</v>
      </c>
      <c r="R133" s="54">
        <f t="shared" si="215"/>
        <v>152209.27445400984</v>
      </c>
      <c r="S133" s="8">
        <f t="shared" si="219"/>
        <v>99876.333453807019</v>
      </c>
      <c r="T133" s="8">
        <f t="shared" ref="T133:T147" si="227">S133</f>
        <v>99876.333453807019</v>
      </c>
      <c r="U133" s="8">
        <f t="shared" si="220"/>
        <v>238166.64131292442</v>
      </c>
      <c r="V133" s="8">
        <f t="shared" ref="V133:V147" si="228">U133</f>
        <v>238166.64131292442</v>
      </c>
      <c r="W133" s="8">
        <f t="shared" si="221"/>
        <v>142131.70529964843</v>
      </c>
      <c r="X133" s="8">
        <f t="shared" ref="X133:X147" si="229">W133</f>
        <v>142131.70529964843</v>
      </c>
      <c r="Y133" s="12">
        <f t="shared" si="222"/>
        <v>960349.36013275979</v>
      </c>
      <c r="Z133" s="7">
        <f t="shared" si="223"/>
        <v>61462.359048496626</v>
      </c>
      <c r="AA133" s="8">
        <f t="shared" ref="AA133:AA147" si="230">Z133</f>
        <v>61462.359048496626</v>
      </c>
      <c r="AB133" s="8">
        <f t="shared" si="224"/>
        <v>228931.60664951624</v>
      </c>
      <c r="AC133" s="8">
        <f t="shared" ref="AC133:AC147" si="231">AB133</f>
        <v>228931.60664951624</v>
      </c>
      <c r="AD133" s="8">
        <f t="shared" si="225"/>
        <v>141161.55543568212</v>
      </c>
      <c r="AE133" s="8">
        <f t="shared" ref="AE133:AE147" si="232">AD133</f>
        <v>141161.55543568212</v>
      </c>
      <c r="AF133" s="49">
        <f t="shared" ref="AF133:AF147" si="233">SUM(Z133:AE133)</f>
        <v>863111.04226739006</v>
      </c>
      <c r="AG133" s="55">
        <f t="shared" ref="AG133:AG147" si="234">(Y133-AF133)/AF133</f>
        <v>0.11266026397938898</v>
      </c>
      <c r="AH133" s="57">
        <f t="shared" ref="AH133:AH147" si="235">AF133/Y133</f>
        <v>0.89874693324945065</v>
      </c>
      <c r="AI133" s="54">
        <f t="shared" ref="AI133:AI147" si="236">Y133-AF133</f>
        <v>97238.317865369725</v>
      </c>
      <c r="AJ133" s="8">
        <f t="shared" ref="AJ133:AJ147" si="237">(PI()/3)*(A133/2)*(C133/2)*(E133/2)*(14/125)</f>
        <v>26889.782083717273</v>
      </c>
      <c r="AK133" s="8">
        <f t="shared" ref="AK133:AK147" si="238">AJ133</f>
        <v>26889.782083717273</v>
      </c>
      <c r="AL133" s="8">
        <f t="shared" ref="AL133:AL147" si="239">(PI()/3)*(A133/2)*(C133/2)*(E133/2)*38/125</f>
        <v>72986.551370089743</v>
      </c>
      <c r="AM133" s="8">
        <f t="shared" ref="AM133:AM147" si="240">AL133</f>
        <v>72986.551370089743</v>
      </c>
      <c r="AN133" s="8">
        <f t="shared" ref="AN133:AN147" si="241">(PI()/3)*(A133/2)*(C133/2)*(E133/2)*(124/125)</f>
        <v>238166.64131292442</v>
      </c>
      <c r="AO133" s="8">
        <f t="shared" ref="AO133:AO147" si="242">AN133</f>
        <v>238166.64131292442</v>
      </c>
      <c r="AP133" s="8">
        <f t="shared" ref="AP133:AP147" si="243">(PI()/3)*(A133/2)*(C133/2)*(E133/2)*(74/125)</f>
        <v>142131.70529964843</v>
      </c>
      <c r="AQ133" s="8">
        <f t="shared" ref="AQ133:AQ147" si="244">AP133</f>
        <v>142131.70529964843</v>
      </c>
      <c r="AR133" s="12">
        <f t="shared" ref="AR133:AR147" si="245">(4*PI()/3)*(A133/2)*(C133/2)*(E133/2)</f>
        <v>960349.36013275979</v>
      </c>
      <c r="AS133" s="7">
        <f t="shared" ref="AS133:AS147" si="246">(PI()/3)*(A133/2)*(C133/2)*(E133/2)*9/125</f>
        <v>17286.288482389678</v>
      </c>
      <c r="AT133" s="8">
        <f t="shared" ref="AT133:AT147" si="247">AS133</f>
        <v>17286.288482389678</v>
      </c>
      <c r="AU133" s="8">
        <f t="shared" ref="AU133:AU147" si="248">(PI()/3)*(A133/2)*(C133/2)*(E133/2)*37/125</f>
        <v>71065.852649824214</v>
      </c>
      <c r="AV133" s="8">
        <f t="shared" ref="AV133:AV147" si="249">AU133</f>
        <v>71065.852649824214</v>
      </c>
      <c r="AW133" s="8">
        <f t="shared" ref="AW133:AW147" si="250">(PI()/3)*(A133/2)*(C133/2)*(E133/2)*(80+16*SQRT(6))/125</f>
        <v>228931.60664951624</v>
      </c>
      <c r="AX133" s="8">
        <f t="shared" ref="AX133:AX147" si="251">AW133</f>
        <v>228931.60664951624</v>
      </c>
      <c r="AY133" s="8">
        <f t="shared" ref="AY133:AY147" si="252">(PI()/3)*(A133/2)*(C133/2)*(E133/2)*(49+10*SQRT(6))/125</f>
        <v>141161.55543568212</v>
      </c>
      <c r="AZ133" s="8">
        <f t="shared" ref="AZ133:AZ147" si="253">AY133</f>
        <v>141161.55543568212</v>
      </c>
      <c r="BA133" s="49">
        <f t="shared" ref="BA133:BA147" si="254">SUM(AS133:AZ133)</f>
        <v>916890.60643482464</v>
      </c>
      <c r="BB133" s="55">
        <f t="shared" ref="BB133:BB147" si="255">(AR133-BA133)/BA133</f>
        <v>4.73979702626873E-2</v>
      </c>
      <c r="BC133" s="57">
        <f t="shared" ref="BC133:BC147" si="256">BA133/AR133</f>
        <v>0.95474693324945059</v>
      </c>
      <c r="BD133" s="54">
        <f t="shared" ref="BD133:BD147" si="257">AR133-BA133</f>
        <v>43458.753697935143</v>
      </c>
    </row>
    <row r="134" spans="1:56" ht="20.25" x14ac:dyDescent="0.25">
      <c r="A134" s="19">
        <v>550</v>
      </c>
      <c r="B134" s="40">
        <v>5.5</v>
      </c>
      <c r="C134" s="20">
        <f>A134/B134</f>
        <v>100</v>
      </c>
      <c r="D134" s="37">
        <v>1.6424098210355718</v>
      </c>
      <c r="E134" s="20">
        <f>C134/D134</f>
        <v>60.886143469933728</v>
      </c>
      <c r="F134" s="7">
        <f t="shared" si="216"/>
        <v>273967.97803855955</v>
      </c>
      <c r="G134" s="8">
        <f t="shared" si="226"/>
        <v>273967.97803855955</v>
      </c>
      <c r="H134" s="8">
        <f t="shared" si="217"/>
        <v>602729.55168483092</v>
      </c>
      <c r="I134" s="8">
        <f>H134</f>
        <v>602729.55168483092</v>
      </c>
      <c r="J134" s="49">
        <f t="shared" si="218"/>
        <v>1753395.0594467809</v>
      </c>
      <c r="K134" s="7">
        <f t="shared" si="210"/>
        <v>164380.78682313571</v>
      </c>
      <c r="L134" s="8">
        <f t="shared" si="181"/>
        <v>164380.78682313571</v>
      </c>
      <c r="M134" s="8">
        <f t="shared" si="211"/>
        <v>573365.75229786301</v>
      </c>
      <c r="N134" s="8">
        <f t="shared" si="183"/>
        <v>573365.75229786301</v>
      </c>
      <c r="O134" s="49">
        <f t="shared" si="212"/>
        <v>1475493.0782419974</v>
      </c>
      <c r="P134" s="55">
        <f t="shared" si="213"/>
        <v>0.18834516088404482</v>
      </c>
      <c r="Q134" s="57">
        <f t="shared" si="214"/>
        <v>0.84150635094610948</v>
      </c>
      <c r="R134" s="54">
        <f t="shared" si="215"/>
        <v>277901.98120478354</v>
      </c>
      <c r="S134" s="8">
        <f t="shared" si="219"/>
        <v>182353.08618246522</v>
      </c>
      <c r="T134" s="8">
        <f t="shared" si="227"/>
        <v>182353.08618246522</v>
      </c>
      <c r="U134" s="8">
        <f t="shared" si="220"/>
        <v>434841.97474280169</v>
      </c>
      <c r="V134" s="8">
        <f t="shared" si="228"/>
        <v>434841.97474280169</v>
      </c>
      <c r="W134" s="8">
        <f t="shared" si="221"/>
        <v>259502.46879812356</v>
      </c>
      <c r="X134" s="8">
        <f t="shared" si="229"/>
        <v>259502.46879812356</v>
      </c>
      <c r="Y134" s="12">
        <f t="shared" si="222"/>
        <v>1753395.0594467809</v>
      </c>
      <c r="Z134" s="7">
        <f t="shared" si="223"/>
        <v>112217.28380459399</v>
      </c>
      <c r="AA134" s="8">
        <f t="shared" si="230"/>
        <v>112217.28380459399</v>
      </c>
      <c r="AB134" s="8">
        <f t="shared" si="224"/>
        <v>417980.75233265583</v>
      </c>
      <c r="AC134" s="8">
        <f t="shared" si="231"/>
        <v>417980.75233265583</v>
      </c>
      <c r="AD134" s="8">
        <f t="shared" si="225"/>
        <v>257731.18008901633</v>
      </c>
      <c r="AE134" s="8">
        <f t="shared" si="232"/>
        <v>257731.18008901633</v>
      </c>
      <c r="AF134" s="49">
        <f t="shared" si="233"/>
        <v>1575858.4324525325</v>
      </c>
      <c r="AG134" s="55">
        <f t="shared" si="234"/>
        <v>0.11266026397938901</v>
      </c>
      <c r="AH134" s="57">
        <f t="shared" si="235"/>
        <v>0.89874693324945054</v>
      </c>
      <c r="AI134" s="54">
        <f t="shared" si="236"/>
        <v>177536.62699424848</v>
      </c>
      <c r="AJ134" s="8">
        <f t="shared" si="237"/>
        <v>49095.061664509871</v>
      </c>
      <c r="AK134" s="8">
        <f t="shared" si="238"/>
        <v>49095.061664509871</v>
      </c>
      <c r="AL134" s="8">
        <f t="shared" si="239"/>
        <v>133258.02451795535</v>
      </c>
      <c r="AM134" s="8">
        <f t="shared" si="240"/>
        <v>133258.02451795535</v>
      </c>
      <c r="AN134" s="8">
        <f t="shared" si="241"/>
        <v>434841.97474280169</v>
      </c>
      <c r="AO134" s="8">
        <f t="shared" si="242"/>
        <v>434841.97474280169</v>
      </c>
      <c r="AP134" s="8">
        <f t="shared" si="243"/>
        <v>259502.46879812356</v>
      </c>
      <c r="AQ134" s="8">
        <f t="shared" si="244"/>
        <v>259502.46879812356</v>
      </c>
      <c r="AR134" s="12">
        <f t="shared" si="245"/>
        <v>1753395.0594467809</v>
      </c>
      <c r="AS134" s="7">
        <f t="shared" si="246"/>
        <v>31561.111070042058</v>
      </c>
      <c r="AT134" s="8">
        <f t="shared" si="247"/>
        <v>31561.111070042058</v>
      </c>
      <c r="AU134" s="8">
        <f t="shared" si="248"/>
        <v>129751.23439906178</v>
      </c>
      <c r="AV134" s="8">
        <f t="shared" si="249"/>
        <v>129751.23439906178</v>
      </c>
      <c r="AW134" s="8">
        <f t="shared" si="250"/>
        <v>417980.75233265583</v>
      </c>
      <c r="AX134" s="8">
        <f t="shared" si="251"/>
        <v>417980.75233265583</v>
      </c>
      <c r="AY134" s="8">
        <f t="shared" si="252"/>
        <v>257731.18008901633</v>
      </c>
      <c r="AZ134" s="8">
        <f t="shared" si="253"/>
        <v>257731.18008901633</v>
      </c>
      <c r="BA134" s="49">
        <f t="shared" si="254"/>
        <v>1674048.5557815521</v>
      </c>
      <c r="BB134" s="55">
        <f t="shared" si="255"/>
        <v>4.7397970262687425E-2</v>
      </c>
      <c r="BC134" s="57">
        <f t="shared" si="256"/>
        <v>0.95474693324945048</v>
      </c>
      <c r="BD134" s="54">
        <f t="shared" si="257"/>
        <v>79346.50366522884</v>
      </c>
    </row>
    <row r="135" spans="1:56" ht="20.25" x14ac:dyDescent="0.25">
      <c r="A135" s="19">
        <v>650</v>
      </c>
      <c r="B135" s="40">
        <v>5.5</v>
      </c>
      <c r="C135" s="20">
        <f t="shared" ref="C135:C138" si="258">A135/B135</f>
        <v>118.18181818181819</v>
      </c>
      <c r="D135" s="37">
        <v>1.6424098210355718</v>
      </c>
      <c r="E135" s="20">
        <f t="shared" ref="E135:E138" si="259">C135/D135</f>
        <v>71.95635137355805</v>
      </c>
      <c r="F135" s="7">
        <f t="shared" si="216"/>
        <v>452222.12453096581</v>
      </c>
      <c r="G135" s="8">
        <f t="shared" si="226"/>
        <v>452222.12453096581</v>
      </c>
      <c r="H135" s="8">
        <f t="shared" si="217"/>
        <v>994888.67396812479</v>
      </c>
      <c r="I135" s="8">
        <f t="shared" ref="I135:I138" si="260">H135</f>
        <v>994888.67396812479</v>
      </c>
      <c r="J135" s="49">
        <f t="shared" si="218"/>
        <v>2894221.5969981812</v>
      </c>
      <c r="K135" s="7">
        <f t="shared" si="210"/>
        <v>271333.27471857949</v>
      </c>
      <c r="L135" s="8">
        <f t="shared" si="181"/>
        <v>271333.27471857949</v>
      </c>
      <c r="M135" s="8">
        <f t="shared" si="211"/>
        <v>946419.6527411011</v>
      </c>
      <c r="N135" s="8">
        <f t="shared" si="183"/>
        <v>946419.6527411011</v>
      </c>
      <c r="O135" s="49">
        <f t="shared" si="212"/>
        <v>2435505.854919361</v>
      </c>
      <c r="P135" s="55">
        <f t="shared" si="213"/>
        <v>0.18834516088404485</v>
      </c>
      <c r="Q135" s="57">
        <f t="shared" si="214"/>
        <v>0.84150635094610948</v>
      </c>
      <c r="R135" s="54">
        <f t="shared" si="215"/>
        <v>458715.74207882024</v>
      </c>
      <c r="S135" s="8">
        <f t="shared" si="219"/>
        <v>300999.04608781083</v>
      </c>
      <c r="T135" s="8">
        <f t="shared" si="227"/>
        <v>300999.04608781083</v>
      </c>
      <c r="U135" s="8">
        <f t="shared" si="220"/>
        <v>717766.95605554897</v>
      </c>
      <c r="V135" s="8">
        <f t="shared" si="228"/>
        <v>717766.95605554897</v>
      </c>
      <c r="W135" s="8">
        <f t="shared" si="221"/>
        <v>428344.7963557308</v>
      </c>
      <c r="X135" s="8">
        <f t="shared" si="229"/>
        <v>428344.7963557308</v>
      </c>
      <c r="Y135" s="12">
        <f t="shared" si="222"/>
        <v>2894221.5969981812</v>
      </c>
      <c r="Z135" s="7">
        <f t="shared" si="223"/>
        <v>185230.1822078836</v>
      </c>
      <c r="AA135" s="8">
        <f t="shared" si="230"/>
        <v>185230.1822078836</v>
      </c>
      <c r="AB135" s="8">
        <f t="shared" si="224"/>
        <v>689935.17120574403</v>
      </c>
      <c r="AC135" s="8">
        <f t="shared" si="231"/>
        <v>689935.17120574403</v>
      </c>
      <c r="AD135" s="8">
        <f t="shared" si="225"/>
        <v>425421.03880959359</v>
      </c>
      <c r="AE135" s="8">
        <f t="shared" si="232"/>
        <v>425421.03880959359</v>
      </c>
      <c r="AF135" s="49">
        <f t="shared" si="233"/>
        <v>2601172.784446443</v>
      </c>
      <c r="AG135" s="55">
        <f t="shared" si="234"/>
        <v>0.11266026397938886</v>
      </c>
      <c r="AH135" s="57">
        <f t="shared" si="235"/>
        <v>0.89874693324945065</v>
      </c>
      <c r="AI135" s="54">
        <f t="shared" si="236"/>
        <v>293048.81255173823</v>
      </c>
      <c r="AJ135" s="8">
        <f t="shared" si="237"/>
        <v>81038.204715949076</v>
      </c>
      <c r="AK135" s="8">
        <f t="shared" si="238"/>
        <v>81038.204715949076</v>
      </c>
      <c r="AL135" s="8">
        <f t="shared" si="239"/>
        <v>219960.84137186175</v>
      </c>
      <c r="AM135" s="8">
        <f t="shared" si="240"/>
        <v>219960.84137186175</v>
      </c>
      <c r="AN135" s="8">
        <f t="shared" si="241"/>
        <v>717766.95605554897</v>
      </c>
      <c r="AO135" s="8">
        <f t="shared" si="242"/>
        <v>717766.95605554897</v>
      </c>
      <c r="AP135" s="8">
        <f t="shared" si="243"/>
        <v>428344.7963557308</v>
      </c>
      <c r="AQ135" s="8">
        <f t="shared" si="244"/>
        <v>428344.7963557308</v>
      </c>
      <c r="AR135" s="12">
        <f t="shared" si="245"/>
        <v>2894221.5969981812</v>
      </c>
      <c r="AS135" s="7">
        <f t="shared" si="246"/>
        <v>52095.988745967261</v>
      </c>
      <c r="AT135" s="8">
        <f t="shared" si="247"/>
        <v>52095.988745967261</v>
      </c>
      <c r="AU135" s="8">
        <f t="shared" si="248"/>
        <v>214172.39817786543</v>
      </c>
      <c r="AV135" s="8">
        <f t="shared" si="249"/>
        <v>214172.39817786543</v>
      </c>
      <c r="AW135" s="8">
        <f t="shared" si="250"/>
        <v>689935.17120574403</v>
      </c>
      <c r="AX135" s="8">
        <f t="shared" si="251"/>
        <v>689935.17120574403</v>
      </c>
      <c r="AY135" s="8">
        <f t="shared" si="252"/>
        <v>425421.03880959359</v>
      </c>
      <c r="AZ135" s="8">
        <f t="shared" si="253"/>
        <v>425421.03880959359</v>
      </c>
      <c r="BA135" s="49">
        <f t="shared" si="254"/>
        <v>2763249.193878341</v>
      </c>
      <c r="BB135" s="55">
        <f t="shared" si="255"/>
        <v>4.7397970262687279E-2</v>
      </c>
      <c r="BC135" s="57">
        <f t="shared" si="256"/>
        <v>0.9547469332494507</v>
      </c>
      <c r="BD135" s="54">
        <f t="shared" si="257"/>
        <v>130972.40311984019</v>
      </c>
    </row>
    <row r="136" spans="1:56" ht="20.25" x14ac:dyDescent="0.25">
      <c r="A136" s="19">
        <v>750</v>
      </c>
      <c r="B136" s="40">
        <v>5.5</v>
      </c>
      <c r="C136" s="20">
        <f t="shared" si="258"/>
        <v>136.36363636363637</v>
      </c>
      <c r="D136" s="37">
        <v>1.6424098210355718</v>
      </c>
      <c r="E136" s="20">
        <f t="shared" si="259"/>
        <v>83.026559277182358</v>
      </c>
      <c r="F136" s="7">
        <f t="shared" si="216"/>
        <v>694697.1644478878</v>
      </c>
      <c r="G136" s="8">
        <f t="shared" si="226"/>
        <v>694697.1644478878</v>
      </c>
      <c r="H136" s="8">
        <f t="shared" si="217"/>
        <v>1528333.7617853531</v>
      </c>
      <c r="I136" s="8">
        <f t="shared" si="260"/>
        <v>1528333.7617853531</v>
      </c>
      <c r="J136" s="49">
        <f t="shared" si="218"/>
        <v>4446061.8524664817</v>
      </c>
      <c r="K136" s="7">
        <f t="shared" si="210"/>
        <v>416818.29866873263</v>
      </c>
      <c r="L136" s="8">
        <f t="shared" si="181"/>
        <v>416818.29866873263</v>
      </c>
      <c r="M136" s="8">
        <f t="shared" si="211"/>
        <v>1453876.344106152</v>
      </c>
      <c r="N136" s="8">
        <f t="shared" si="183"/>
        <v>1453876.344106152</v>
      </c>
      <c r="O136" s="49">
        <f t="shared" si="212"/>
        <v>3741389.2855497692</v>
      </c>
      <c r="P136" s="55">
        <f t="shared" si="213"/>
        <v>0.18834516088404477</v>
      </c>
      <c r="Q136" s="57">
        <f t="shared" si="214"/>
        <v>0.84150635094610959</v>
      </c>
      <c r="R136" s="54">
        <f t="shared" si="215"/>
        <v>704672.56691671256</v>
      </c>
      <c r="S136" s="8">
        <f t="shared" si="219"/>
        <v>462390.43265651405</v>
      </c>
      <c r="T136" s="8">
        <f t="shared" si="227"/>
        <v>462390.43265651405</v>
      </c>
      <c r="U136" s="8">
        <f t="shared" si="220"/>
        <v>1102623.3394116876</v>
      </c>
      <c r="V136" s="8">
        <f t="shared" si="228"/>
        <v>1102623.3394116876</v>
      </c>
      <c r="W136" s="8">
        <f t="shared" si="221"/>
        <v>658017.1541650393</v>
      </c>
      <c r="X136" s="8">
        <f t="shared" si="229"/>
        <v>658017.1541650393</v>
      </c>
      <c r="Y136" s="12">
        <f t="shared" si="222"/>
        <v>4446061.8524664817</v>
      </c>
      <c r="Z136" s="7">
        <f t="shared" si="223"/>
        <v>284547.95855785481</v>
      </c>
      <c r="AA136" s="8">
        <f t="shared" si="230"/>
        <v>284547.95855785481</v>
      </c>
      <c r="AB136" s="8">
        <f t="shared" si="224"/>
        <v>1059868.549303316</v>
      </c>
      <c r="AC136" s="8">
        <f t="shared" si="231"/>
        <v>1059868.549303316</v>
      </c>
      <c r="AD136" s="8">
        <f t="shared" si="225"/>
        <v>653525.71960963961</v>
      </c>
      <c r="AE136" s="8">
        <f t="shared" si="232"/>
        <v>653525.71960963961</v>
      </c>
      <c r="AF136" s="49">
        <f t="shared" si="233"/>
        <v>3995884.4549416211</v>
      </c>
      <c r="AG136" s="55">
        <f t="shared" si="234"/>
        <v>0.11266026397938918</v>
      </c>
      <c r="AH136" s="57">
        <f t="shared" si="235"/>
        <v>0.89874693324945043</v>
      </c>
      <c r="AI136" s="54">
        <f t="shared" si="236"/>
        <v>450177.39752486069</v>
      </c>
      <c r="AJ136" s="8">
        <f t="shared" si="237"/>
        <v>124489.73186906149</v>
      </c>
      <c r="AK136" s="8">
        <f t="shared" si="238"/>
        <v>124489.73186906149</v>
      </c>
      <c r="AL136" s="8">
        <f t="shared" si="239"/>
        <v>337900.70078745263</v>
      </c>
      <c r="AM136" s="8">
        <f t="shared" si="240"/>
        <v>337900.70078745263</v>
      </c>
      <c r="AN136" s="8">
        <f t="shared" si="241"/>
        <v>1102623.3394116876</v>
      </c>
      <c r="AO136" s="8">
        <f t="shared" si="242"/>
        <v>1102623.3394116876</v>
      </c>
      <c r="AP136" s="8">
        <f t="shared" si="243"/>
        <v>658017.1541650393</v>
      </c>
      <c r="AQ136" s="8">
        <f t="shared" si="244"/>
        <v>658017.1541650393</v>
      </c>
      <c r="AR136" s="12">
        <f t="shared" si="245"/>
        <v>4446061.8524664817</v>
      </c>
      <c r="AS136" s="7">
        <f t="shared" si="246"/>
        <v>80029.113344396668</v>
      </c>
      <c r="AT136" s="8">
        <f t="shared" si="247"/>
        <v>80029.113344396668</v>
      </c>
      <c r="AU136" s="8">
        <f t="shared" si="248"/>
        <v>329008.57708251965</v>
      </c>
      <c r="AV136" s="8">
        <f t="shared" si="249"/>
        <v>329008.57708251965</v>
      </c>
      <c r="AW136" s="8">
        <f t="shared" si="250"/>
        <v>1059868.549303316</v>
      </c>
      <c r="AX136" s="8">
        <f t="shared" si="251"/>
        <v>1059868.549303316</v>
      </c>
      <c r="AY136" s="8">
        <f t="shared" si="252"/>
        <v>653525.71960963961</v>
      </c>
      <c r="AZ136" s="8">
        <f t="shared" si="253"/>
        <v>653525.71960963961</v>
      </c>
      <c r="BA136" s="49">
        <f t="shared" si="254"/>
        <v>4244863.918679744</v>
      </c>
      <c r="BB136" s="55">
        <f t="shared" si="255"/>
        <v>4.7397970262687522E-2</v>
      </c>
      <c r="BC136" s="57">
        <f t="shared" si="256"/>
        <v>0.95474693324945048</v>
      </c>
      <c r="BD136" s="54">
        <f t="shared" si="257"/>
        <v>201197.93378673773</v>
      </c>
    </row>
    <row r="137" spans="1:56" ht="20.25" x14ac:dyDescent="0.25">
      <c r="A137" s="19">
        <v>850</v>
      </c>
      <c r="B137" s="40">
        <v>5.5</v>
      </c>
      <c r="C137" s="20">
        <f t="shared" si="258"/>
        <v>154.54545454545453</v>
      </c>
      <c r="D137" s="37">
        <v>1.6424098210355718</v>
      </c>
      <c r="E137" s="20">
        <f t="shared" si="259"/>
        <v>94.096767180806665</v>
      </c>
      <c r="F137" s="7">
        <f t="shared" si="216"/>
        <v>1011273.2352392509</v>
      </c>
      <c r="G137" s="8">
        <f t="shared" si="226"/>
        <v>1011273.2352392509</v>
      </c>
      <c r="H137" s="8">
        <f t="shared" si="217"/>
        <v>2224801.1175263519</v>
      </c>
      <c r="I137" s="8">
        <f t="shared" si="260"/>
        <v>2224801.1175263519</v>
      </c>
      <c r="J137" s="49">
        <f t="shared" si="218"/>
        <v>6472148.705531206</v>
      </c>
      <c r="K137" s="7">
        <f t="shared" si="210"/>
        <v>606763.94114355056</v>
      </c>
      <c r="L137" s="8">
        <f t="shared" si="181"/>
        <v>606763.94114355056</v>
      </c>
      <c r="M137" s="8">
        <f t="shared" si="211"/>
        <v>2116413.1788425255</v>
      </c>
      <c r="N137" s="8">
        <f t="shared" si="183"/>
        <v>2116413.1788425255</v>
      </c>
      <c r="O137" s="49">
        <f t="shared" si="212"/>
        <v>5446354.2399721518</v>
      </c>
      <c r="P137" s="55">
        <f t="shared" si="213"/>
        <v>0.18834516088404474</v>
      </c>
      <c r="Q137" s="57">
        <f t="shared" si="214"/>
        <v>0.84150635094610959</v>
      </c>
      <c r="R137" s="54">
        <f t="shared" si="215"/>
        <v>1025794.4655590542</v>
      </c>
      <c r="S137" s="8">
        <f t="shared" si="219"/>
        <v>673103.46537524543</v>
      </c>
      <c r="T137" s="8">
        <f t="shared" si="227"/>
        <v>673103.46537524543</v>
      </c>
      <c r="U137" s="8">
        <f t="shared" si="220"/>
        <v>1605092.878971739</v>
      </c>
      <c r="V137" s="8">
        <f t="shared" si="228"/>
        <v>1605092.878971739</v>
      </c>
      <c r="W137" s="8">
        <f t="shared" si="221"/>
        <v>957878.00841861847</v>
      </c>
      <c r="X137" s="8">
        <f t="shared" si="229"/>
        <v>957878.00841861847</v>
      </c>
      <c r="Y137" s="12">
        <f t="shared" si="222"/>
        <v>6472148.705531206</v>
      </c>
      <c r="Z137" s="7">
        <f t="shared" si="223"/>
        <v>414217.51715399721</v>
      </c>
      <c r="AA137" s="8">
        <f t="shared" si="230"/>
        <v>414217.51715399721</v>
      </c>
      <c r="AB137" s="8">
        <f t="shared" si="224"/>
        <v>1542854.5726599086</v>
      </c>
      <c r="AC137" s="8">
        <f t="shared" si="231"/>
        <v>1542854.5726599086</v>
      </c>
      <c r="AD137" s="8">
        <f t="shared" si="225"/>
        <v>951339.81050138036</v>
      </c>
      <c r="AE137" s="8">
        <f t="shared" si="232"/>
        <v>951339.81050138036</v>
      </c>
      <c r="AF137" s="49">
        <f t="shared" si="233"/>
        <v>5816823.8006305713</v>
      </c>
      <c r="AG137" s="55">
        <f t="shared" si="234"/>
        <v>0.11266026397938929</v>
      </c>
      <c r="AH137" s="57">
        <f t="shared" si="235"/>
        <v>0.89874693324945032</v>
      </c>
      <c r="AI137" s="54">
        <f t="shared" si="236"/>
        <v>655324.90490063466</v>
      </c>
      <c r="AJ137" s="8">
        <f t="shared" si="237"/>
        <v>181220.16375487376</v>
      </c>
      <c r="AK137" s="8">
        <f t="shared" si="238"/>
        <v>181220.16375487376</v>
      </c>
      <c r="AL137" s="8">
        <f t="shared" si="239"/>
        <v>491883.30162037164</v>
      </c>
      <c r="AM137" s="8">
        <f t="shared" si="240"/>
        <v>491883.30162037164</v>
      </c>
      <c r="AN137" s="8">
        <f t="shared" si="241"/>
        <v>1605092.878971739</v>
      </c>
      <c r="AO137" s="8">
        <f t="shared" si="242"/>
        <v>1605092.878971739</v>
      </c>
      <c r="AP137" s="8">
        <f t="shared" si="243"/>
        <v>957878.00841861847</v>
      </c>
      <c r="AQ137" s="8">
        <f t="shared" si="244"/>
        <v>957878.00841861847</v>
      </c>
      <c r="AR137" s="12">
        <f t="shared" si="245"/>
        <v>6472148.705531206</v>
      </c>
      <c r="AS137" s="7">
        <f t="shared" si="246"/>
        <v>116498.67669956172</v>
      </c>
      <c r="AT137" s="8">
        <f t="shared" si="247"/>
        <v>116498.67669956172</v>
      </c>
      <c r="AU137" s="8">
        <f t="shared" si="248"/>
        <v>478939.00420930923</v>
      </c>
      <c r="AV137" s="8">
        <f t="shared" si="249"/>
        <v>478939.00420930923</v>
      </c>
      <c r="AW137" s="8">
        <f t="shared" si="250"/>
        <v>1542854.5726599086</v>
      </c>
      <c r="AX137" s="8">
        <f t="shared" si="251"/>
        <v>1542854.5726599086</v>
      </c>
      <c r="AY137" s="8">
        <f t="shared" si="252"/>
        <v>951339.81050138036</v>
      </c>
      <c r="AZ137" s="8">
        <f t="shared" si="253"/>
        <v>951339.81050138036</v>
      </c>
      <c r="BA137" s="49">
        <f t="shared" si="254"/>
        <v>6179264.1281403191</v>
      </c>
      <c r="BB137" s="55">
        <f t="shared" si="255"/>
        <v>4.7397970262687564E-2</v>
      </c>
      <c r="BC137" s="57">
        <f t="shared" si="256"/>
        <v>0.95474693324945037</v>
      </c>
      <c r="BD137" s="54">
        <f t="shared" si="257"/>
        <v>292884.57739088684</v>
      </c>
    </row>
    <row r="138" spans="1:56" ht="21" thickBot="1" x14ac:dyDescent="0.3">
      <c r="A138" s="21">
        <v>1000</v>
      </c>
      <c r="B138" s="40">
        <v>5.5</v>
      </c>
      <c r="C138" s="22">
        <f t="shared" si="258"/>
        <v>181.81818181818181</v>
      </c>
      <c r="D138" s="38">
        <v>1.6424098210355718</v>
      </c>
      <c r="E138" s="22">
        <f t="shared" si="259"/>
        <v>110.70207903624313</v>
      </c>
      <c r="F138" s="23">
        <f t="shared" si="216"/>
        <v>1646689.5749875857</v>
      </c>
      <c r="G138" s="24">
        <f t="shared" si="226"/>
        <v>1646689.5749875857</v>
      </c>
      <c r="H138" s="24">
        <f t="shared" si="217"/>
        <v>3622717.0649726884</v>
      </c>
      <c r="I138" s="24">
        <f t="shared" si="260"/>
        <v>3622717.0649726884</v>
      </c>
      <c r="J138" s="51">
        <f t="shared" si="218"/>
        <v>10538813.279920548</v>
      </c>
      <c r="K138" s="23">
        <f t="shared" si="210"/>
        <v>988013.74499255139</v>
      </c>
      <c r="L138" s="24">
        <f t="shared" si="181"/>
        <v>988013.74499255139</v>
      </c>
      <c r="M138" s="24">
        <f t="shared" si="211"/>
        <v>3446225.408251619</v>
      </c>
      <c r="N138" s="24">
        <f t="shared" si="183"/>
        <v>3446225.408251619</v>
      </c>
      <c r="O138" s="51">
        <f t="shared" si="212"/>
        <v>8868478.3064883407</v>
      </c>
      <c r="P138" s="55">
        <f t="shared" si="213"/>
        <v>0.18834516088404477</v>
      </c>
      <c r="Q138" s="57">
        <f t="shared" si="214"/>
        <v>0.84150635094610959</v>
      </c>
      <c r="R138" s="54">
        <f t="shared" si="215"/>
        <v>1670334.9734322075</v>
      </c>
      <c r="S138" s="24">
        <f t="shared" si="219"/>
        <v>1096036.5811117371</v>
      </c>
      <c r="T138" s="24">
        <f t="shared" si="227"/>
        <v>1096036.5811117371</v>
      </c>
      <c r="U138" s="24">
        <f t="shared" si="220"/>
        <v>2613625.6934202961</v>
      </c>
      <c r="V138" s="24">
        <f t="shared" si="228"/>
        <v>2613625.6934202961</v>
      </c>
      <c r="W138" s="24">
        <f t="shared" si="221"/>
        <v>1559744.365428241</v>
      </c>
      <c r="X138" s="24">
        <f t="shared" si="229"/>
        <v>1559744.365428241</v>
      </c>
      <c r="Y138" s="25">
        <f t="shared" si="222"/>
        <v>10538813.279920548</v>
      </c>
      <c r="Z138" s="23">
        <f t="shared" si="223"/>
        <v>674484.04991491511</v>
      </c>
      <c r="AA138" s="24">
        <f t="shared" si="230"/>
        <v>674484.04991491511</v>
      </c>
      <c r="AB138" s="24">
        <f t="shared" si="224"/>
        <v>2512281.0057560084</v>
      </c>
      <c r="AC138" s="24">
        <f t="shared" si="231"/>
        <v>2512281.0057560084</v>
      </c>
      <c r="AD138" s="24">
        <f t="shared" si="225"/>
        <v>1549098.0020376642</v>
      </c>
      <c r="AE138" s="24">
        <f t="shared" si="232"/>
        <v>1549098.0020376642</v>
      </c>
      <c r="AF138" s="51">
        <f t="shared" si="233"/>
        <v>9471726.115417175</v>
      </c>
      <c r="AG138" s="55">
        <f t="shared" si="234"/>
        <v>0.11266026397938916</v>
      </c>
      <c r="AH138" s="57">
        <f t="shared" si="235"/>
        <v>0.89874693324945043</v>
      </c>
      <c r="AI138" s="54">
        <f t="shared" si="236"/>
        <v>1067087.1645033732</v>
      </c>
      <c r="AJ138" s="24">
        <f t="shared" si="237"/>
        <v>295086.77183777536</v>
      </c>
      <c r="AK138" s="24">
        <f t="shared" si="238"/>
        <v>295086.77183777536</v>
      </c>
      <c r="AL138" s="24">
        <f t="shared" si="239"/>
        <v>800949.8092739617</v>
      </c>
      <c r="AM138" s="24">
        <f t="shared" si="240"/>
        <v>800949.8092739617</v>
      </c>
      <c r="AN138" s="24">
        <f t="shared" si="241"/>
        <v>2613625.6934202961</v>
      </c>
      <c r="AO138" s="24">
        <f t="shared" si="242"/>
        <v>2613625.6934202961</v>
      </c>
      <c r="AP138" s="24">
        <f t="shared" si="243"/>
        <v>1559744.365428241</v>
      </c>
      <c r="AQ138" s="24">
        <f t="shared" si="244"/>
        <v>1559744.365428241</v>
      </c>
      <c r="AR138" s="25">
        <f t="shared" si="245"/>
        <v>10538813.279920548</v>
      </c>
      <c r="AS138" s="23">
        <f t="shared" si="246"/>
        <v>189698.63903856988</v>
      </c>
      <c r="AT138" s="24">
        <f t="shared" si="247"/>
        <v>189698.63903856988</v>
      </c>
      <c r="AU138" s="24">
        <f t="shared" si="248"/>
        <v>779872.1827141206</v>
      </c>
      <c r="AV138" s="24">
        <f t="shared" si="249"/>
        <v>779872.1827141206</v>
      </c>
      <c r="AW138" s="24">
        <f t="shared" si="250"/>
        <v>2512281.0057560084</v>
      </c>
      <c r="AX138" s="24">
        <f t="shared" si="251"/>
        <v>2512281.0057560084</v>
      </c>
      <c r="AY138" s="24">
        <f t="shared" si="252"/>
        <v>1549098.0020376642</v>
      </c>
      <c r="AZ138" s="24">
        <f t="shared" si="253"/>
        <v>1549098.0020376642</v>
      </c>
      <c r="BA138" s="51">
        <f t="shared" si="254"/>
        <v>10061899.659092726</v>
      </c>
      <c r="BB138" s="55">
        <f t="shared" si="255"/>
        <v>4.7397970262687446E-2</v>
      </c>
      <c r="BC138" s="57">
        <f t="shared" si="256"/>
        <v>0.95474693324945048</v>
      </c>
      <c r="BD138" s="54">
        <f t="shared" si="257"/>
        <v>476913.62082782201</v>
      </c>
    </row>
    <row r="139" spans="1:56" ht="20.25" x14ac:dyDescent="0.25">
      <c r="A139" s="14">
        <v>150</v>
      </c>
      <c r="B139" s="42">
        <v>5.5</v>
      </c>
      <c r="C139" s="15">
        <f>A139/B139</f>
        <v>27.272727272727273</v>
      </c>
      <c r="D139" s="36">
        <v>2.1851546379025231</v>
      </c>
      <c r="E139" s="15">
        <f>C139/D139</f>
        <v>12.480914073388281</v>
      </c>
      <c r="F139" s="16">
        <f t="shared" si="216"/>
        <v>4177.1961608354486</v>
      </c>
      <c r="G139" s="17">
        <f t="shared" si="226"/>
        <v>4177.1961608354486</v>
      </c>
      <c r="H139" s="17">
        <f t="shared" si="217"/>
        <v>9189.8315538379866</v>
      </c>
      <c r="I139" s="17">
        <f>H139</f>
        <v>9189.8315538379866</v>
      </c>
      <c r="J139" s="50">
        <f t="shared" si="218"/>
        <v>26734.05542934687</v>
      </c>
      <c r="K139" s="16">
        <f t="shared" si="210"/>
        <v>2506.317696501269</v>
      </c>
      <c r="L139" s="17">
        <f t="shared" si="181"/>
        <v>2506.317696501269</v>
      </c>
      <c r="M139" s="17">
        <f t="shared" si="211"/>
        <v>8742.1210186690878</v>
      </c>
      <c r="N139" s="17">
        <f t="shared" si="183"/>
        <v>8742.1210186690878</v>
      </c>
      <c r="O139" s="50">
        <f t="shared" si="212"/>
        <v>22496.877430340712</v>
      </c>
      <c r="P139" s="55">
        <f t="shared" si="213"/>
        <v>0.18834516088404485</v>
      </c>
      <c r="Q139" s="57">
        <f t="shared" si="214"/>
        <v>0.84150635094610948</v>
      </c>
      <c r="R139" s="54">
        <f t="shared" si="215"/>
        <v>4237.1779990061586</v>
      </c>
      <c r="S139" s="17">
        <f t="shared" si="219"/>
        <v>2780.3417646520743</v>
      </c>
      <c r="T139" s="17">
        <f t="shared" si="227"/>
        <v>2780.3417646520743</v>
      </c>
      <c r="U139" s="17">
        <f t="shared" si="220"/>
        <v>6630.0457464780238</v>
      </c>
      <c r="V139" s="17">
        <f t="shared" si="228"/>
        <v>6630.0457464780238</v>
      </c>
      <c r="W139" s="17">
        <f t="shared" si="221"/>
        <v>3956.6402035433366</v>
      </c>
      <c r="X139" s="17">
        <f t="shared" si="229"/>
        <v>3956.6402035433366</v>
      </c>
      <c r="Y139" s="18">
        <f t="shared" si="222"/>
        <v>26734.05542934687</v>
      </c>
      <c r="Z139" s="16">
        <f t="shared" si="223"/>
        <v>1710.9795474781997</v>
      </c>
      <c r="AA139" s="17">
        <f t="shared" si="230"/>
        <v>1710.9795474781997</v>
      </c>
      <c r="AB139" s="17">
        <f t="shared" si="224"/>
        <v>6372.9622945253259</v>
      </c>
      <c r="AC139" s="17">
        <f t="shared" si="231"/>
        <v>6372.9622945253259</v>
      </c>
      <c r="AD139" s="17">
        <f t="shared" si="225"/>
        <v>3929.6333232196348</v>
      </c>
      <c r="AE139" s="17">
        <f t="shared" si="232"/>
        <v>3929.6333232196348</v>
      </c>
      <c r="AF139" s="50">
        <f t="shared" si="233"/>
        <v>24027.150330446319</v>
      </c>
      <c r="AG139" s="55">
        <f t="shared" si="234"/>
        <v>0.11266026397938925</v>
      </c>
      <c r="AH139" s="57">
        <f t="shared" si="235"/>
        <v>0.89874693324945043</v>
      </c>
      <c r="AI139" s="54">
        <f t="shared" si="236"/>
        <v>2706.9050989005518</v>
      </c>
      <c r="AJ139" s="17">
        <f t="shared" si="237"/>
        <v>748.55355202171233</v>
      </c>
      <c r="AK139" s="17">
        <f t="shared" si="238"/>
        <v>748.55355202171233</v>
      </c>
      <c r="AL139" s="17">
        <f t="shared" si="239"/>
        <v>2031.7882126303623</v>
      </c>
      <c r="AM139" s="17">
        <f t="shared" si="240"/>
        <v>2031.7882126303623</v>
      </c>
      <c r="AN139" s="17">
        <f t="shared" si="241"/>
        <v>6630.0457464780238</v>
      </c>
      <c r="AO139" s="17">
        <f t="shared" si="242"/>
        <v>6630.0457464780238</v>
      </c>
      <c r="AP139" s="17">
        <f t="shared" si="243"/>
        <v>3956.6402035433366</v>
      </c>
      <c r="AQ139" s="17">
        <f t="shared" si="244"/>
        <v>3956.6402035433366</v>
      </c>
      <c r="AR139" s="18">
        <f t="shared" si="245"/>
        <v>26734.05542934687</v>
      </c>
      <c r="AS139" s="16">
        <f t="shared" si="246"/>
        <v>481.21299772824364</v>
      </c>
      <c r="AT139" s="17">
        <f t="shared" si="247"/>
        <v>481.21299772824364</v>
      </c>
      <c r="AU139" s="17">
        <f t="shared" si="248"/>
        <v>1978.3201017716683</v>
      </c>
      <c r="AV139" s="17">
        <f t="shared" si="249"/>
        <v>1978.3201017716683</v>
      </c>
      <c r="AW139" s="17">
        <f t="shared" si="250"/>
        <v>6372.9622945253259</v>
      </c>
      <c r="AX139" s="17">
        <f t="shared" si="251"/>
        <v>6372.9622945253259</v>
      </c>
      <c r="AY139" s="17">
        <f t="shared" si="252"/>
        <v>3929.6333232196348</v>
      </c>
      <c r="AZ139" s="17">
        <f t="shared" si="253"/>
        <v>3929.6333232196348</v>
      </c>
      <c r="BA139" s="50">
        <f t="shared" si="254"/>
        <v>25524.257434489744</v>
      </c>
      <c r="BB139" s="55">
        <f t="shared" si="255"/>
        <v>4.739797026268755E-2</v>
      </c>
      <c r="BC139" s="57">
        <f t="shared" si="256"/>
        <v>0.95474693324945037</v>
      </c>
      <c r="BD139" s="54">
        <f t="shared" si="257"/>
        <v>1209.7979948571265</v>
      </c>
    </row>
    <row r="140" spans="1:56" ht="20.25" x14ac:dyDescent="0.25">
      <c r="A140" s="19">
        <v>250</v>
      </c>
      <c r="B140" s="40">
        <v>5.5</v>
      </c>
      <c r="C140" s="20">
        <f>A140/B140</f>
        <v>45.454545454545453</v>
      </c>
      <c r="D140" s="37">
        <v>2.1851546379025231</v>
      </c>
      <c r="E140" s="20">
        <f>C140/D140</f>
        <v>20.801523455647136</v>
      </c>
      <c r="F140" s="7">
        <f t="shared" si="216"/>
        <v>19338.871114978934</v>
      </c>
      <c r="G140" s="8">
        <f t="shared" si="226"/>
        <v>19338.871114978934</v>
      </c>
      <c r="H140" s="8">
        <f t="shared" si="217"/>
        <v>42545.516452953656</v>
      </c>
      <c r="I140" s="8">
        <f>H140</f>
        <v>42545.516452953656</v>
      </c>
      <c r="J140" s="49">
        <f t="shared" si="218"/>
        <v>123768.77513586517</v>
      </c>
      <c r="K140" s="7">
        <f>(PI()/3)*(A140/2)*(C140/2)*(E140/2)*3/8</f>
        <v>11603.322668987359</v>
      </c>
      <c r="L140" s="8">
        <f>K140</f>
        <v>11603.322668987359</v>
      </c>
      <c r="M140" s="8">
        <f>(PI()/3)*(A140/2)*(C140/2)*(E140/2)*(7+2*SQRT(3))/8</f>
        <v>40472.782493838378</v>
      </c>
      <c r="N140" s="8">
        <f>M140</f>
        <v>40472.782493838378</v>
      </c>
      <c r="O140" s="49">
        <f>SUM(K140:N140)</f>
        <v>104152.21032565148</v>
      </c>
      <c r="P140" s="55">
        <f>(J140-O140)/O140</f>
        <v>0.18834516088404471</v>
      </c>
      <c r="Q140" s="57">
        <f>O140/J140</f>
        <v>0.84150635094610959</v>
      </c>
      <c r="R140" s="54">
        <f>J140-O140</f>
        <v>19616.564810213691</v>
      </c>
      <c r="S140" s="8">
        <f t="shared" si="219"/>
        <v>12871.952614129978</v>
      </c>
      <c r="T140" s="8">
        <f t="shared" si="227"/>
        <v>12871.952614129978</v>
      </c>
      <c r="U140" s="8">
        <f t="shared" si="220"/>
        <v>30694.656233694564</v>
      </c>
      <c r="V140" s="8">
        <f t="shared" si="228"/>
        <v>30694.656233694564</v>
      </c>
      <c r="W140" s="8">
        <f t="shared" si="221"/>
        <v>18317.778720108046</v>
      </c>
      <c r="X140" s="8">
        <f t="shared" si="229"/>
        <v>18317.778720108046</v>
      </c>
      <c r="Y140" s="12">
        <f t="shared" si="222"/>
        <v>123768.77513586517</v>
      </c>
      <c r="Z140" s="7">
        <f t="shared" si="223"/>
        <v>7921.2016086953709</v>
      </c>
      <c r="AA140" s="8">
        <f t="shared" si="230"/>
        <v>7921.2016086953709</v>
      </c>
      <c r="AB140" s="8">
        <f t="shared" si="224"/>
        <v>29504.455067246887</v>
      </c>
      <c r="AC140" s="8">
        <f t="shared" si="231"/>
        <v>29504.455067246887</v>
      </c>
      <c r="AD140" s="8">
        <f t="shared" si="225"/>
        <v>18192.74686675757</v>
      </c>
      <c r="AE140" s="8">
        <f t="shared" si="232"/>
        <v>18192.74686675757</v>
      </c>
      <c r="AF140" s="49">
        <f t="shared" si="233"/>
        <v>111236.80708539966</v>
      </c>
      <c r="AG140" s="55">
        <f t="shared" si="234"/>
        <v>0.11266026397938915</v>
      </c>
      <c r="AH140" s="57">
        <f t="shared" si="235"/>
        <v>0.89874693324945043</v>
      </c>
      <c r="AI140" s="54">
        <f t="shared" si="236"/>
        <v>12531.968050465512</v>
      </c>
      <c r="AJ140" s="8">
        <f t="shared" si="237"/>
        <v>3465.525703804225</v>
      </c>
      <c r="AK140" s="8">
        <f t="shared" si="238"/>
        <v>3465.525703804225</v>
      </c>
      <c r="AL140" s="8">
        <f t="shared" si="239"/>
        <v>9406.426910325752</v>
      </c>
      <c r="AM140" s="8">
        <f t="shared" si="240"/>
        <v>9406.426910325752</v>
      </c>
      <c r="AN140" s="8">
        <f t="shared" si="241"/>
        <v>30694.656233694564</v>
      </c>
      <c r="AO140" s="8">
        <f t="shared" si="242"/>
        <v>30694.656233694564</v>
      </c>
      <c r="AP140" s="8">
        <f t="shared" si="243"/>
        <v>18317.778720108046</v>
      </c>
      <c r="AQ140" s="8">
        <f t="shared" si="244"/>
        <v>18317.778720108046</v>
      </c>
      <c r="AR140" s="12">
        <f t="shared" si="245"/>
        <v>123768.77513586517</v>
      </c>
      <c r="AS140" s="7">
        <f t="shared" si="246"/>
        <v>2227.8379524455731</v>
      </c>
      <c r="AT140" s="8">
        <f t="shared" si="247"/>
        <v>2227.8379524455731</v>
      </c>
      <c r="AU140" s="8">
        <f t="shared" si="248"/>
        <v>9158.8893600540232</v>
      </c>
      <c r="AV140" s="8">
        <f t="shared" si="249"/>
        <v>9158.8893600540232</v>
      </c>
      <c r="AW140" s="8">
        <f t="shared" si="250"/>
        <v>29504.455067246887</v>
      </c>
      <c r="AX140" s="8">
        <f t="shared" si="251"/>
        <v>29504.455067246887</v>
      </c>
      <c r="AY140" s="8">
        <f t="shared" si="252"/>
        <v>18192.74686675757</v>
      </c>
      <c r="AZ140" s="8">
        <f t="shared" si="253"/>
        <v>18192.74686675757</v>
      </c>
      <c r="BA140" s="49">
        <f t="shared" si="254"/>
        <v>118167.85849300811</v>
      </c>
      <c r="BB140" s="55">
        <f t="shared" si="255"/>
        <v>4.739797026268748E-2</v>
      </c>
      <c r="BC140" s="57">
        <f t="shared" si="256"/>
        <v>0.95474693324945048</v>
      </c>
      <c r="BD140" s="54">
        <f t="shared" si="257"/>
        <v>5600.9166428570607</v>
      </c>
    </row>
    <row r="141" spans="1:56" ht="20.25" x14ac:dyDescent="0.25">
      <c r="A141" s="19">
        <v>350</v>
      </c>
      <c r="B141" s="40">
        <v>5.5</v>
      </c>
      <c r="C141" s="20">
        <f>A141/B141</f>
        <v>63.636363636363633</v>
      </c>
      <c r="D141" s="37">
        <v>2.1851546379025231</v>
      </c>
      <c r="E141" s="20">
        <f>C141/D141</f>
        <v>29.122132837905987</v>
      </c>
      <c r="F141" s="7">
        <f t="shared" si="216"/>
        <v>53065.862339502171</v>
      </c>
      <c r="G141" s="8">
        <f t="shared" si="226"/>
        <v>53065.862339502171</v>
      </c>
      <c r="H141" s="8">
        <f t="shared" si="217"/>
        <v>116744.89714690478</v>
      </c>
      <c r="I141" s="8">
        <f>H141</f>
        <v>116744.89714690478</v>
      </c>
      <c r="J141" s="49">
        <f t="shared" si="218"/>
        <v>339621.51897281391</v>
      </c>
      <c r="K141" s="7">
        <f t="shared" ref="K141:K147" si="261">(PI()/3)*(A141/2)*(C141/2)*(E141/2)*3/8</f>
        <v>31839.517403701306</v>
      </c>
      <c r="L141" s="8">
        <f t="shared" si="181"/>
        <v>31839.517403701306</v>
      </c>
      <c r="M141" s="8">
        <f t="shared" ref="M141:M147" si="262">(PI()/3)*(A141/2)*(C141/2)*(E141/2)*(7+2*SQRT(3))/8</f>
        <v>111057.31516309247</v>
      </c>
      <c r="N141" s="8">
        <f t="shared" si="183"/>
        <v>111057.31516309247</v>
      </c>
      <c r="O141" s="49">
        <f t="shared" ref="O141:O147" si="263">SUM(K141:N141)</f>
        <v>285793.66513358755</v>
      </c>
      <c r="P141" s="55">
        <f t="shared" ref="P141:P147" si="264">(J141-O141)/O141</f>
        <v>0.18834516088404474</v>
      </c>
      <c r="Q141" s="57">
        <f t="shared" ref="Q141:Q147" si="265">O141/J141</f>
        <v>0.84150635094610959</v>
      </c>
      <c r="R141" s="54">
        <f t="shared" ref="R141:R147" si="266">J141-O141</f>
        <v>53827.853839226358</v>
      </c>
      <c r="S141" s="8">
        <f t="shared" si="219"/>
        <v>35320.637973172648</v>
      </c>
      <c r="T141" s="8">
        <f t="shared" si="227"/>
        <v>35320.637973172648</v>
      </c>
      <c r="U141" s="8">
        <f t="shared" si="220"/>
        <v>84226.136705257843</v>
      </c>
      <c r="V141" s="8">
        <f t="shared" si="228"/>
        <v>84226.136705257843</v>
      </c>
      <c r="W141" s="8">
        <f t="shared" si="221"/>
        <v>50263.984807976456</v>
      </c>
      <c r="X141" s="8">
        <f t="shared" si="229"/>
        <v>50263.984807976456</v>
      </c>
      <c r="Y141" s="12">
        <f t="shared" si="222"/>
        <v>339621.51897281391</v>
      </c>
      <c r="Z141" s="7">
        <f t="shared" si="223"/>
        <v>21735.777214260092</v>
      </c>
      <c r="AA141" s="8">
        <f t="shared" si="230"/>
        <v>21735.777214260092</v>
      </c>
      <c r="AB141" s="8">
        <f t="shared" si="224"/>
        <v>80960.224704525419</v>
      </c>
      <c r="AC141" s="8">
        <f t="shared" si="231"/>
        <v>80960.224704525419</v>
      </c>
      <c r="AD141" s="8">
        <f t="shared" si="225"/>
        <v>49920.897402382761</v>
      </c>
      <c r="AE141" s="8">
        <f t="shared" si="232"/>
        <v>49920.897402382761</v>
      </c>
      <c r="AF141" s="49">
        <f t="shared" si="233"/>
        <v>305233.79864233651</v>
      </c>
      <c r="AG141" s="55">
        <f t="shared" si="234"/>
        <v>0.11266026397938933</v>
      </c>
      <c r="AH141" s="57">
        <f t="shared" si="235"/>
        <v>0.89874693324945032</v>
      </c>
      <c r="AI141" s="54">
        <f t="shared" si="236"/>
        <v>34387.720330477401</v>
      </c>
      <c r="AJ141" s="8">
        <f t="shared" si="237"/>
        <v>9509.4025312387894</v>
      </c>
      <c r="AK141" s="8">
        <f t="shared" si="238"/>
        <v>9509.4025312387894</v>
      </c>
      <c r="AL141" s="8">
        <f t="shared" si="239"/>
        <v>25811.235441933855</v>
      </c>
      <c r="AM141" s="8">
        <f t="shared" si="240"/>
        <v>25811.235441933855</v>
      </c>
      <c r="AN141" s="8">
        <f t="shared" si="241"/>
        <v>84226.136705257843</v>
      </c>
      <c r="AO141" s="8">
        <f t="shared" si="242"/>
        <v>84226.136705257843</v>
      </c>
      <c r="AP141" s="8">
        <f t="shared" si="243"/>
        <v>50263.984807976456</v>
      </c>
      <c r="AQ141" s="8">
        <f t="shared" si="244"/>
        <v>50263.984807976456</v>
      </c>
      <c r="AR141" s="12">
        <f t="shared" si="245"/>
        <v>339621.51897281391</v>
      </c>
      <c r="AS141" s="7">
        <f t="shared" si="246"/>
        <v>6113.1873415106511</v>
      </c>
      <c r="AT141" s="8">
        <f t="shared" si="247"/>
        <v>6113.1873415106511</v>
      </c>
      <c r="AU141" s="8">
        <f t="shared" si="248"/>
        <v>25131.992403988232</v>
      </c>
      <c r="AV141" s="8">
        <f t="shared" si="249"/>
        <v>25131.992403988232</v>
      </c>
      <c r="AW141" s="8">
        <f t="shared" si="250"/>
        <v>80960.224704525419</v>
      </c>
      <c r="AX141" s="8">
        <f t="shared" si="251"/>
        <v>80960.224704525419</v>
      </c>
      <c r="AY141" s="8">
        <f t="shared" si="252"/>
        <v>49920.897402382761</v>
      </c>
      <c r="AZ141" s="8">
        <f t="shared" si="253"/>
        <v>49920.897402382761</v>
      </c>
      <c r="BA141" s="49">
        <f t="shared" si="254"/>
        <v>324252.6037048141</v>
      </c>
      <c r="BB141" s="55">
        <f t="shared" si="255"/>
        <v>4.7397970262687605E-2</v>
      </c>
      <c r="BC141" s="57">
        <f t="shared" si="256"/>
        <v>0.95474693324945037</v>
      </c>
      <c r="BD141" s="54">
        <f t="shared" si="257"/>
        <v>15368.915267999808</v>
      </c>
    </row>
    <row r="142" spans="1:56" ht="20.25" x14ac:dyDescent="0.25">
      <c r="A142" s="19">
        <v>450</v>
      </c>
      <c r="B142" s="40">
        <v>5.5</v>
      </c>
      <c r="C142" s="20">
        <f>A142/B142</f>
        <v>81.818181818181813</v>
      </c>
      <c r="D142" s="37">
        <v>2.1851546379025231</v>
      </c>
      <c r="E142" s="20">
        <f>C142/D142</f>
        <v>37.442742220164838</v>
      </c>
      <c r="F142" s="7">
        <f t="shared" si="216"/>
        <v>112784.29634255709</v>
      </c>
      <c r="G142" s="8">
        <f t="shared" si="226"/>
        <v>112784.29634255709</v>
      </c>
      <c r="H142" s="8">
        <f t="shared" si="217"/>
        <v>248125.45195362563</v>
      </c>
      <c r="I142" s="8">
        <f>H142</f>
        <v>248125.45195362563</v>
      </c>
      <c r="J142" s="49">
        <f t="shared" si="218"/>
        <v>721819.49659236544</v>
      </c>
      <c r="K142" s="7">
        <f t="shared" si="261"/>
        <v>67670.577805534267</v>
      </c>
      <c r="L142" s="8">
        <f t="shared" si="181"/>
        <v>67670.577805534267</v>
      </c>
      <c r="M142" s="8">
        <f t="shared" si="262"/>
        <v>236037.26750406536</v>
      </c>
      <c r="N142" s="8">
        <f t="shared" si="183"/>
        <v>236037.26750406536</v>
      </c>
      <c r="O142" s="49">
        <f t="shared" si="263"/>
        <v>607415.6906191993</v>
      </c>
      <c r="P142" s="55">
        <f t="shared" si="264"/>
        <v>0.18834516088404457</v>
      </c>
      <c r="Q142" s="57">
        <f t="shared" si="265"/>
        <v>0.8415063509461097</v>
      </c>
      <c r="R142" s="54">
        <f t="shared" si="266"/>
        <v>114403.80597316613</v>
      </c>
      <c r="S142" s="8">
        <f t="shared" si="219"/>
        <v>75069.227645606006</v>
      </c>
      <c r="T142" s="8">
        <f t="shared" si="227"/>
        <v>75069.227645606006</v>
      </c>
      <c r="U142" s="8">
        <f t="shared" si="220"/>
        <v>179011.23515490664</v>
      </c>
      <c r="V142" s="8">
        <f t="shared" si="228"/>
        <v>179011.23515490664</v>
      </c>
      <c r="W142" s="8">
        <f t="shared" si="221"/>
        <v>106829.28549567008</v>
      </c>
      <c r="X142" s="8">
        <f t="shared" si="229"/>
        <v>106829.28549567008</v>
      </c>
      <c r="Y142" s="12">
        <f t="shared" si="222"/>
        <v>721819.49659236544</v>
      </c>
      <c r="Z142" s="7">
        <f t="shared" si="223"/>
        <v>46196.447781911389</v>
      </c>
      <c r="AA142" s="8">
        <f t="shared" si="230"/>
        <v>46196.447781911389</v>
      </c>
      <c r="AB142" s="8">
        <f t="shared" si="224"/>
        <v>172069.98195218379</v>
      </c>
      <c r="AC142" s="8">
        <f t="shared" si="231"/>
        <v>172069.98195218379</v>
      </c>
      <c r="AD142" s="8">
        <f t="shared" si="225"/>
        <v>106100.09972693013</v>
      </c>
      <c r="AE142" s="8">
        <f t="shared" si="232"/>
        <v>106100.09972693013</v>
      </c>
      <c r="AF142" s="49">
        <f t="shared" si="233"/>
        <v>648733.05892205064</v>
      </c>
      <c r="AG142" s="55">
        <f t="shared" si="234"/>
        <v>0.11266026397938909</v>
      </c>
      <c r="AH142" s="57">
        <f t="shared" si="235"/>
        <v>0.89874693324945054</v>
      </c>
      <c r="AI142" s="54">
        <f t="shared" si="236"/>
        <v>73086.437670314801</v>
      </c>
      <c r="AJ142" s="8">
        <f t="shared" si="237"/>
        <v>20210.945904586231</v>
      </c>
      <c r="AK142" s="8">
        <f t="shared" si="238"/>
        <v>20210.945904586231</v>
      </c>
      <c r="AL142" s="8">
        <f t="shared" si="239"/>
        <v>54858.281741019768</v>
      </c>
      <c r="AM142" s="8">
        <f t="shared" si="240"/>
        <v>54858.281741019768</v>
      </c>
      <c r="AN142" s="8">
        <f t="shared" si="241"/>
        <v>179011.23515490664</v>
      </c>
      <c r="AO142" s="8">
        <f t="shared" si="242"/>
        <v>179011.23515490664</v>
      </c>
      <c r="AP142" s="8">
        <f t="shared" si="243"/>
        <v>106829.28549567008</v>
      </c>
      <c r="AQ142" s="8">
        <f t="shared" si="244"/>
        <v>106829.28549567008</v>
      </c>
      <c r="AR142" s="12">
        <f t="shared" si="245"/>
        <v>721819.49659236544</v>
      </c>
      <c r="AS142" s="7">
        <f t="shared" si="246"/>
        <v>12992.750938662577</v>
      </c>
      <c r="AT142" s="8">
        <f t="shared" si="247"/>
        <v>12992.750938662577</v>
      </c>
      <c r="AU142" s="8">
        <f t="shared" si="248"/>
        <v>53414.642747835038</v>
      </c>
      <c r="AV142" s="8">
        <f t="shared" si="249"/>
        <v>53414.642747835038</v>
      </c>
      <c r="AW142" s="8">
        <f t="shared" si="250"/>
        <v>172069.98195218379</v>
      </c>
      <c r="AX142" s="8">
        <f t="shared" si="251"/>
        <v>172069.98195218379</v>
      </c>
      <c r="AY142" s="8">
        <f t="shared" si="252"/>
        <v>106100.09972693013</v>
      </c>
      <c r="AZ142" s="8">
        <f t="shared" si="253"/>
        <v>106100.09972693013</v>
      </c>
      <c r="BA142" s="49">
        <f t="shared" si="254"/>
        <v>689154.9507312231</v>
      </c>
      <c r="BB142" s="55">
        <f t="shared" si="255"/>
        <v>4.7397970262687439E-2</v>
      </c>
      <c r="BC142" s="57">
        <f t="shared" si="256"/>
        <v>0.95474693324945048</v>
      </c>
      <c r="BD142" s="54">
        <f t="shared" si="257"/>
        <v>32664.545861142338</v>
      </c>
    </row>
    <row r="143" spans="1:56" ht="20.25" x14ac:dyDescent="0.25">
      <c r="A143" s="19">
        <v>550</v>
      </c>
      <c r="B143" s="40">
        <v>5.5</v>
      </c>
      <c r="C143" s="20">
        <f>A143/B143</f>
        <v>100</v>
      </c>
      <c r="D143" s="37">
        <v>2.1851546379025231</v>
      </c>
      <c r="E143" s="20">
        <f>C143/D143</f>
        <v>45.763351602423697</v>
      </c>
      <c r="F143" s="7">
        <f t="shared" si="216"/>
        <v>205920.29963229565</v>
      </c>
      <c r="G143" s="8">
        <f t="shared" si="226"/>
        <v>205920.29963229565</v>
      </c>
      <c r="H143" s="8">
        <f t="shared" si="217"/>
        <v>453024.65919105045</v>
      </c>
      <c r="I143" s="8">
        <f>H143</f>
        <v>453024.65919105045</v>
      </c>
      <c r="J143" s="49">
        <f t="shared" si="218"/>
        <v>1317889.9176466921</v>
      </c>
      <c r="K143" s="7">
        <f t="shared" si="261"/>
        <v>123552.17977937739</v>
      </c>
      <c r="L143" s="8">
        <f t="shared" si="181"/>
        <v>123552.17977937739</v>
      </c>
      <c r="M143" s="8">
        <f t="shared" si="262"/>
        <v>430954.18799439102</v>
      </c>
      <c r="N143" s="8">
        <f t="shared" si="183"/>
        <v>430954.18799439102</v>
      </c>
      <c r="O143" s="49">
        <f t="shared" si="263"/>
        <v>1109012.7355475368</v>
      </c>
      <c r="P143" s="55">
        <f t="shared" si="264"/>
        <v>0.18834516088404474</v>
      </c>
      <c r="Q143" s="57">
        <f t="shared" si="265"/>
        <v>0.84150635094610959</v>
      </c>
      <c r="R143" s="54">
        <f t="shared" si="266"/>
        <v>208877.18209915538</v>
      </c>
      <c r="S143" s="8">
        <f t="shared" si="219"/>
        <v>137060.55143525597</v>
      </c>
      <c r="T143" s="8">
        <f t="shared" si="227"/>
        <v>137060.55143525597</v>
      </c>
      <c r="U143" s="8">
        <f t="shared" si="220"/>
        <v>326836.69957637967</v>
      </c>
      <c r="V143" s="8">
        <f t="shared" si="228"/>
        <v>326836.69957637967</v>
      </c>
      <c r="W143" s="8">
        <f t="shared" si="221"/>
        <v>195047.70781171042</v>
      </c>
      <c r="X143" s="8">
        <f t="shared" si="229"/>
        <v>195047.70781171042</v>
      </c>
      <c r="Y143" s="12">
        <f t="shared" si="222"/>
        <v>1317889.9176466921</v>
      </c>
      <c r="Z143" s="7">
        <f t="shared" si="223"/>
        <v>84344.954729388293</v>
      </c>
      <c r="AA143" s="8">
        <f t="shared" si="230"/>
        <v>84344.954729388293</v>
      </c>
      <c r="AB143" s="8">
        <f t="shared" si="224"/>
        <v>314163.43755604484</v>
      </c>
      <c r="AC143" s="8">
        <f t="shared" si="231"/>
        <v>314163.43755604484</v>
      </c>
      <c r="AD143" s="8">
        <f t="shared" si="225"/>
        <v>193716.36863723461</v>
      </c>
      <c r="AE143" s="8">
        <f t="shared" si="232"/>
        <v>193716.36863723461</v>
      </c>
      <c r="AF143" s="49">
        <f t="shared" si="233"/>
        <v>1184449.5218453356</v>
      </c>
      <c r="AG143" s="55">
        <f t="shared" si="234"/>
        <v>0.11266026397938896</v>
      </c>
      <c r="AH143" s="57">
        <f t="shared" si="235"/>
        <v>0.89874693324945065</v>
      </c>
      <c r="AI143" s="54">
        <f t="shared" si="236"/>
        <v>133440.39580135653</v>
      </c>
      <c r="AJ143" s="8">
        <f t="shared" si="237"/>
        <v>36900.917694107382</v>
      </c>
      <c r="AK143" s="8">
        <f t="shared" si="238"/>
        <v>36900.917694107382</v>
      </c>
      <c r="AL143" s="8">
        <f t="shared" si="239"/>
        <v>100159.6337411486</v>
      </c>
      <c r="AM143" s="8">
        <f t="shared" si="240"/>
        <v>100159.6337411486</v>
      </c>
      <c r="AN143" s="8">
        <f t="shared" si="241"/>
        <v>326836.69957637967</v>
      </c>
      <c r="AO143" s="8">
        <f t="shared" si="242"/>
        <v>326836.69957637967</v>
      </c>
      <c r="AP143" s="8">
        <f t="shared" si="243"/>
        <v>195047.70781171042</v>
      </c>
      <c r="AQ143" s="8">
        <f t="shared" si="244"/>
        <v>195047.70781171042</v>
      </c>
      <c r="AR143" s="12">
        <f t="shared" si="245"/>
        <v>1317889.9176466921</v>
      </c>
      <c r="AS143" s="7">
        <f t="shared" si="246"/>
        <v>23722.018517640456</v>
      </c>
      <c r="AT143" s="8">
        <f t="shared" si="247"/>
        <v>23722.018517640456</v>
      </c>
      <c r="AU143" s="8">
        <f t="shared" si="248"/>
        <v>97523.853905855227</v>
      </c>
      <c r="AV143" s="8">
        <f t="shared" si="249"/>
        <v>97523.853905855227</v>
      </c>
      <c r="AW143" s="8">
        <f t="shared" si="250"/>
        <v>314163.43755604484</v>
      </c>
      <c r="AX143" s="8">
        <f t="shared" si="251"/>
        <v>314163.43755604484</v>
      </c>
      <c r="AY143" s="8">
        <f t="shared" si="252"/>
        <v>193716.36863723461</v>
      </c>
      <c r="AZ143" s="8">
        <f t="shared" si="253"/>
        <v>193716.36863723461</v>
      </c>
      <c r="BA143" s="49">
        <f t="shared" si="254"/>
        <v>1258251.3572335504</v>
      </c>
      <c r="BB143" s="55">
        <f t="shared" si="255"/>
        <v>4.7397970262687286E-2</v>
      </c>
      <c r="BC143" s="57">
        <f t="shared" si="256"/>
        <v>0.9547469332494507</v>
      </c>
      <c r="BD143" s="54">
        <f t="shared" si="257"/>
        <v>59638.560413141735</v>
      </c>
    </row>
    <row r="144" spans="1:56" ht="20.25" x14ac:dyDescent="0.25">
      <c r="A144" s="19">
        <v>650</v>
      </c>
      <c r="B144" s="40">
        <v>5.5</v>
      </c>
      <c r="C144" s="20">
        <f t="shared" ref="C144:C147" si="267">A144/B144</f>
        <v>118.18181818181819</v>
      </c>
      <c r="D144" s="37">
        <v>2.1851546379025231</v>
      </c>
      <c r="E144" s="20">
        <f t="shared" ref="E144:E147" si="268">C144/D144</f>
        <v>54.083960984682555</v>
      </c>
      <c r="F144" s="7">
        <f t="shared" si="216"/>
        <v>339899.99871686974</v>
      </c>
      <c r="G144" s="8">
        <f t="shared" si="226"/>
        <v>339899.99871686974</v>
      </c>
      <c r="H144" s="8">
        <f t="shared" si="217"/>
        <v>747779.99717711343</v>
      </c>
      <c r="I144" s="8">
        <f t="shared" ref="I144:I147" si="269">H144</f>
        <v>747779.99717711343</v>
      </c>
      <c r="J144" s="49">
        <f t="shared" si="218"/>
        <v>2175359.9917879663</v>
      </c>
      <c r="K144" s="7">
        <f t="shared" si="261"/>
        <v>203939.99923012184</v>
      </c>
      <c r="L144" s="8">
        <f t="shared" si="181"/>
        <v>203939.99923012184</v>
      </c>
      <c r="M144" s="8">
        <f t="shared" si="262"/>
        <v>711349.62511170341</v>
      </c>
      <c r="N144" s="8">
        <f t="shared" si="183"/>
        <v>711349.62511170341</v>
      </c>
      <c r="O144" s="49">
        <f t="shared" si="263"/>
        <v>1830579.2486836505</v>
      </c>
      <c r="P144" s="55">
        <f t="shared" si="264"/>
        <v>0.18834516088404471</v>
      </c>
      <c r="Q144" s="57">
        <f t="shared" si="265"/>
        <v>0.84150635094610959</v>
      </c>
      <c r="R144" s="54">
        <f t="shared" si="266"/>
        <v>344780.74310431583</v>
      </c>
      <c r="S144" s="8">
        <f t="shared" si="219"/>
        <v>226237.43914594848</v>
      </c>
      <c r="T144" s="8">
        <f t="shared" si="227"/>
        <v>226237.43914594848</v>
      </c>
      <c r="U144" s="8">
        <f t="shared" si="220"/>
        <v>539489.2779634156</v>
      </c>
      <c r="V144" s="8">
        <f t="shared" si="228"/>
        <v>539489.2779634156</v>
      </c>
      <c r="W144" s="8">
        <f t="shared" si="221"/>
        <v>321953.278784619</v>
      </c>
      <c r="X144" s="8">
        <f t="shared" si="229"/>
        <v>321953.278784619</v>
      </c>
      <c r="Y144" s="12">
        <f t="shared" si="222"/>
        <v>2175359.9917879663</v>
      </c>
      <c r="Z144" s="7">
        <f t="shared" si="223"/>
        <v>139223.03947442985</v>
      </c>
      <c r="AA144" s="8">
        <f t="shared" si="230"/>
        <v>139223.03947442985</v>
      </c>
      <c r="AB144" s="8">
        <f t="shared" si="224"/>
        <v>518570.3022619313</v>
      </c>
      <c r="AC144" s="8">
        <f t="shared" si="231"/>
        <v>518570.3022619313</v>
      </c>
      <c r="AD144" s="8">
        <f t="shared" si="225"/>
        <v>319755.71893013112</v>
      </c>
      <c r="AE144" s="8">
        <f t="shared" si="232"/>
        <v>319755.71893013112</v>
      </c>
      <c r="AF144" s="49">
        <f t="shared" si="233"/>
        <v>1955098.1213329844</v>
      </c>
      <c r="AG144" s="55">
        <f t="shared" si="234"/>
        <v>0.11266026397938921</v>
      </c>
      <c r="AH144" s="57">
        <f t="shared" si="235"/>
        <v>0.89874693324945043</v>
      </c>
      <c r="AI144" s="54">
        <f t="shared" si="236"/>
        <v>220261.87045498192</v>
      </c>
      <c r="AJ144" s="8">
        <f t="shared" si="237"/>
        <v>60910.079770063057</v>
      </c>
      <c r="AK144" s="8">
        <f t="shared" si="238"/>
        <v>60910.079770063057</v>
      </c>
      <c r="AL144" s="8">
        <f t="shared" si="239"/>
        <v>165327.35937588543</v>
      </c>
      <c r="AM144" s="8">
        <f t="shared" si="240"/>
        <v>165327.35937588543</v>
      </c>
      <c r="AN144" s="8">
        <f t="shared" si="241"/>
        <v>539489.2779634156</v>
      </c>
      <c r="AO144" s="8">
        <f t="shared" si="242"/>
        <v>539489.2779634156</v>
      </c>
      <c r="AP144" s="8">
        <f t="shared" si="243"/>
        <v>321953.278784619</v>
      </c>
      <c r="AQ144" s="8">
        <f t="shared" si="244"/>
        <v>321953.278784619</v>
      </c>
      <c r="AR144" s="12">
        <f t="shared" si="245"/>
        <v>2175359.9917879663</v>
      </c>
      <c r="AS144" s="7">
        <f t="shared" si="246"/>
        <v>39156.479852183395</v>
      </c>
      <c r="AT144" s="8">
        <f t="shared" si="247"/>
        <v>39156.479852183395</v>
      </c>
      <c r="AU144" s="8">
        <f t="shared" si="248"/>
        <v>160976.63939230953</v>
      </c>
      <c r="AV144" s="8">
        <f t="shared" si="249"/>
        <v>160976.63939230953</v>
      </c>
      <c r="AW144" s="8">
        <f t="shared" si="250"/>
        <v>518570.3022619313</v>
      </c>
      <c r="AX144" s="8">
        <f t="shared" si="251"/>
        <v>518570.3022619313</v>
      </c>
      <c r="AY144" s="8">
        <f t="shared" si="252"/>
        <v>319755.71893013112</v>
      </c>
      <c r="AZ144" s="8">
        <f t="shared" si="253"/>
        <v>319755.71893013112</v>
      </c>
      <c r="BA144" s="49">
        <f t="shared" si="254"/>
        <v>2076918.2808731105</v>
      </c>
      <c r="BB144" s="55">
        <f t="shared" si="255"/>
        <v>4.7397970262687543E-2</v>
      </c>
      <c r="BC144" s="57">
        <f t="shared" si="256"/>
        <v>0.95474693324945037</v>
      </c>
      <c r="BD144" s="54">
        <f t="shared" si="257"/>
        <v>98441.710914855823</v>
      </c>
    </row>
    <row r="145" spans="1:56" ht="20.25" x14ac:dyDescent="0.25">
      <c r="A145" s="19">
        <v>750</v>
      </c>
      <c r="B145" s="40">
        <v>5.5</v>
      </c>
      <c r="C145" s="20">
        <f t="shared" si="267"/>
        <v>136.36363636363637</v>
      </c>
      <c r="D145" s="37">
        <v>2.1851546379025231</v>
      </c>
      <c r="E145" s="20">
        <f t="shared" si="268"/>
        <v>62.404570366941407</v>
      </c>
      <c r="F145" s="7">
        <f t="shared" si="216"/>
        <v>522149.52010443114</v>
      </c>
      <c r="G145" s="8">
        <f t="shared" si="226"/>
        <v>522149.52010443114</v>
      </c>
      <c r="H145" s="8">
        <f t="shared" si="217"/>
        <v>1148728.9442297486</v>
      </c>
      <c r="I145" s="8">
        <f t="shared" si="269"/>
        <v>1148728.9442297486</v>
      </c>
      <c r="J145" s="49">
        <f t="shared" si="218"/>
        <v>3341756.9286683593</v>
      </c>
      <c r="K145" s="7">
        <f t="shared" si="261"/>
        <v>313289.71206265868</v>
      </c>
      <c r="L145" s="8">
        <f t="shared" si="181"/>
        <v>313289.71206265868</v>
      </c>
      <c r="M145" s="8">
        <f t="shared" si="262"/>
        <v>1092765.1273336362</v>
      </c>
      <c r="N145" s="8">
        <f t="shared" si="183"/>
        <v>1092765.1273336362</v>
      </c>
      <c r="O145" s="49">
        <f t="shared" si="263"/>
        <v>2812109.6787925893</v>
      </c>
      <c r="P145" s="55">
        <f t="shared" si="264"/>
        <v>0.18834516088404485</v>
      </c>
      <c r="Q145" s="57">
        <f t="shared" si="265"/>
        <v>0.84150635094610948</v>
      </c>
      <c r="R145" s="54">
        <f t="shared" si="266"/>
        <v>529647.24987576995</v>
      </c>
      <c r="S145" s="8">
        <f t="shared" si="219"/>
        <v>347542.72058150935</v>
      </c>
      <c r="T145" s="8">
        <f t="shared" si="227"/>
        <v>347542.72058150935</v>
      </c>
      <c r="U145" s="8">
        <f t="shared" si="220"/>
        <v>828755.71830975311</v>
      </c>
      <c r="V145" s="8">
        <f t="shared" si="228"/>
        <v>828755.71830975311</v>
      </c>
      <c r="W145" s="8">
        <f t="shared" si="221"/>
        <v>494580.02544291713</v>
      </c>
      <c r="X145" s="8">
        <f t="shared" si="229"/>
        <v>494580.02544291713</v>
      </c>
      <c r="Y145" s="12">
        <f t="shared" si="222"/>
        <v>3341756.9286683593</v>
      </c>
      <c r="Z145" s="7">
        <f t="shared" si="223"/>
        <v>213872.44343477499</v>
      </c>
      <c r="AA145" s="8">
        <f t="shared" si="230"/>
        <v>213872.44343477499</v>
      </c>
      <c r="AB145" s="8">
        <f t="shared" si="224"/>
        <v>796620.2868156659</v>
      </c>
      <c r="AC145" s="8">
        <f t="shared" si="231"/>
        <v>796620.2868156659</v>
      </c>
      <c r="AD145" s="8">
        <f t="shared" si="225"/>
        <v>491204.16540245444</v>
      </c>
      <c r="AE145" s="8">
        <f t="shared" si="232"/>
        <v>491204.16540245444</v>
      </c>
      <c r="AF145" s="49">
        <f t="shared" si="233"/>
        <v>3003393.7913057907</v>
      </c>
      <c r="AG145" s="55">
        <f t="shared" si="234"/>
        <v>0.11266026397938911</v>
      </c>
      <c r="AH145" s="57">
        <f t="shared" si="235"/>
        <v>0.89874693324945054</v>
      </c>
      <c r="AI145" s="54">
        <f t="shared" si="236"/>
        <v>338363.13736256864</v>
      </c>
      <c r="AJ145" s="8">
        <f t="shared" si="237"/>
        <v>93569.194002714066</v>
      </c>
      <c r="AK145" s="8">
        <f t="shared" si="238"/>
        <v>93569.194002714066</v>
      </c>
      <c r="AL145" s="8">
        <f t="shared" si="239"/>
        <v>253973.52657879531</v>
      </c>
      <c r="AM145" s="8">
        <f t="shared" si="240"/>
        <v>253973.52657879531</v>
      </c>
      <c r="AN145" s="8">
        <f t="shared" si="241"/>
        <v>828755.71830975311</v>
      </c>
      <c r="AO145" s="8">
        <f t="shared" si="242"/>
        <v>828755.71830975311</v>
      </c>
      <c r="AP145" s="8">
        <f t="shared" si="243"/>
        <v>494580.02544291713</v>
      </c>
      <c r="AQ145" s="8">
        <f t="shared" si="244"/>
        <v>494580.02544291713</v>
      </c>
      <c r="AR145" s="12">
        <f t="shared" si="245"/>
        <v>3341756.9286683593</v>
      </c>
      <c r="AS145" s="7">
        <f t="shared" si="246"/>
        <v>60151.624716030463</v>
      </c>
      <c r="AT145" s="8">
        <f t="shared" si="247"/>
        <v>60151.624716030463</v>
      </c>
      <c r="AU145" s="8">
        <f t="shared" si="248"/>
        <v>247290.0127214586</v>
      </c>
      <c r="AV145" s="8">
        <f t="shared" si="249"/>
        <v>247290.0127214586</v>
      </c>
      <c r="AW145" s="8">
        <f t="shared" si="250"/>
        <v>796620.2868156659</v>
      </c>
      <c r="AX145" s="8">
        <f t="shared" si="251"/>
        <v>796620.2868156659</v>
      </c>
      <c r="AY145" s="8">
        <f t="shared" si="252"/>
        <v>491204.16540245444</v>
      </c>
      <c r="AZ145" s="8">
        <f t="shared" si="253"/>
        <v>491204.16540245444</v>
      </c>
      <c r="BA145" s="49">
        <f t="shared" si="254"/>
        <v>3190532.1793112187</v>
      </c>
      <c r="BB145" s="55">
        <f t="shared" si="255"/>
        <v>4.739797026268748E-2</v>
      </c>
      <c r="BC145" s="57">
        <f t="shared" si="256"/>
        <v>0.95474693324945048</v>
      </c>
      <c r="BD145" s="54">
        <f t="shared" si="257"/>
        <v>151224.74935714062</v>
      </c>
    </row>
    <row r="146" spans="1:56" ht="20.25" x14ac:dyDescent="0.25">
      <c r="A146" s="19">
        <v>850</v>
      </c>
      <c r="B146" s="40">
        <v>5.5</v>
      </c>
      <c r="C146" s="20">
        <f t="shared" si="267"/>
        <v>154.54545454545453</v>
      </c>
      <c r="D146" s="37">
        <v>2.1851546379025231</v>
      </c>
      <c r="E146" s="20">
        <f t="shared" si="268"/>
        <v>70.725179749200251</v>
      </c>
      <c r="F146" s="7">
        <f t="shared" si="216"/>
        <v>760094.99030313175</v>
      </c>
      <c r="G146" s="8">
        <f t="shared" si="226"/>
        <v>760094.99030313175</v>
      </c>
      <c r="H146" s="8">
        <f t="shared" si="217"/>
        <v>1672208.9786668899</v>
      </c>
      <c r="I146" s="8">
        <f t="shared" si="269"/>
        <v>1672208.9786668899</v>
      </c>
      <c r="J146" s="49">
        <f t="shared" si="218"/>
        <v>4864607.9379400434</v>
      </c>
      <c r="K146" s="7">
        <f t="shared" si="261"/>
        <v>456056.9941818791</v>
      </c>
      <c r="L146" s="8">
        <f t="shared" si="181"/>
        <v>456056.9941818791</v>
      </c>
      <c r="M146" s="8">
        <f t="shared" si="262"/>
        <v>1590742.2431378232</v>
      </c>
      <c r="N146" s="8">
        <f t="shared" si="183"/>
        <v>1590742.2431378232</v>
      </c>
      <c r="O146" s="49">
        <f t="shared" si="263"/>
        <v>4093598.4746394046</v>
      </c>
      <c r="P146" s="55">
        <f t="shared" si="264"/>
        <v>0.18834516088404474</v>
      </c>
      <c r="Q146" s="57">
        <f t="shared" si="265"/>
        <v>0.84150635094610959</v>
      </c>
      <c r="R146" s="54">
        <f t="shared" si="266"/>
        <v>771009.46330063883</v>
      </c>
      <c r="S146" s="8">
        <f t="shared" si="219"/>
        <v>505919.22554576449</v>
      </c>
      <c r="T146" s="8">
        <f t="shared" si="227"/>
        <v>505919.22554576449</v>
      </c>
      <c r="U146" s="8">
        <f t="shared" si="220"/>
        <v>1206422.7686091308</v>
      </c>
      <c r="V146" s="8">
        <f t="shared" si="228"/>
        <v>1206422.7686091308</v>
      </c>
      <c r="W146" s="8">
        <f t="shared" si="221"/>
        <v>719961.97481512639</v>
      </c>
      <c r="X146" s="8">
        <f t="shared" si="229"/>
        <v>719961.97481512639</v>
      </c>
      <c r="Y146" s="12">
        <f t="shared" si="222"/>
        <v>4864607.9379400434</v>
      </c>
      <c r="Z146" s="7">
        <f t="shared" si="223"/>
        <v>311334.90802816278</v>
      </c>
      <c r="AA146" s="8">
        <f t="shared" si="230"/>
        <v>311334.90802816278</v>
      </c>
      <c r="AB146" s="8">
        <f t="shared" si="224"/>
        <v>1159643.1019630714</v>
      </c>
      <c r="AC146" s="8">
        <f t="shared" si="231"/>
        <v>1159643.1019630714</v>
      </c>
      <c r="AD146" s="8">
        <f t="shared" si="225"/>
        <v>715047.72285103938</v>
      </c>
      <c r="AE146" s="8">
        <f t="shared" si="232"/>
        <v>715047.72285103938</v>
      </c>
      <c r="AF146" s="49">
        <f t="shared" si="233"/>
        <v>4372051.4656845471</v>
      </c>
      <c r="AG146" s="55">
        <f t="shared" si="234"/>
        <v>0.11266026397938915</v>
      </c>
      <c r="AH146" s="57">
        <f t="shared" si="235"/>
        <v>0.89874693324945043</v>
      </c>
      <c r="AI146" s="54">
        <f t="shared" si="236"/>
        <v>492556.47225549631</v>
      </c>
      <c r="AJ146" s="8">
        <f t="shared" si="237"/>
        <v>136209.02226232123</v>
      </c>
      <c r="AK146" s="8">
        <f t="shared" si="238"/>
        <v>136209.02226232123</v>
      </c>
      <c r="AL146" s="8">
        <f t="shared" si="239"/>
        <v>369710.20328344329</v>
      </c>
      <c r="AM146" s="8">
        <f t="shared" si="240"/>
        <v>369710.20328344329</v>
      </c>
      <c r="AN146" s="8">
        <f t="shared" si="241"/>
        <v>1206422.7686091308</v>
      </c>
      <c r="AO146" s="8">
        <f t="shared" si="242"/>
        <v>1206422.7686091308</v>
      </c>
      <c r="AP146" s="8">
        <f t="shared" si="243"/>
        <v>719961.97481512639</v>
      </c>
      <c r="AQ146" s="8">
        <f t="shared" si="244"/>
        <v>719961.97481512639</v>
      </c>
      <c r="AR146" s="12">
        <f t="shared" si="245"/>
        <v>4864607.9379400434</v>
      </c>
      <c r="AS146" s="7">
        <f t="shared" si="246"/>
        <v>87562.94288292079</v>
      </c>
      <c r="AT146" s="8">
        <f t="shared" si="247"/>
        <v>87562.94288292079</v>
      </c>
      <c r="AU146" s="8">
        <f t="shared" si="248"/>
        <v>359980.9874075632</v>
      </c>
      <c r="AV146" s="8">
        <f t="shared" si="249"/>
        <v>359980.9874075632</v>
      </c>
      <c r="AW146" s="8">
        <f t="shared" si="250"/>
        <v>1159643.1019630714</v>
      </c>
      <c r="AX146" s="8">
        <f t="shared" si="251"/>
        <v>1159643.1019630714</v>
      </c>
      <c r="AY146" s="8">
        <f t="shared" si="252"/>
        <v>715047.72285103938</v>
      </c>
      <c r="AZ146" s="8">
        <f t="shared" si="253"/>
        <v>715047.72285103938</v>
      </c>
      <c r="BA146" s="49">
        <f t="shared" si="254"/>
        <v>4644469.5102091897</v>
      </c>
      <c r="BB146" s="55">
        <f t="shared" si="255"/>
        <v>4.7397970262687439E-2</v>
      </c>
      <c r="BC146" s="57">
        <f t="shared" si="256"/>
        <v>0.95474693324945048</v>
      </c>
      <c r="BD146" s="54">
        <f t="shared" si="257"/>
        <v>220138.42773085367</v>
      </c>
    </row>
    <row r="147" spans="1:56" ht="20.25" x14ac:dyDescent="0.25">
      <c r="A147" s="19">
        <v>1000</v>
      </c>
      <c r="B147" s="40">
        <v>5.5</v>
      </c>
      <c r="C147" s="20">
        <f t="shared" si="267"/>
        <v>181.81818181818181</v>
      </c>
      <c r="D147" s="37">
        <v>2.1851546379025231</v>
      </c>
      <c r="E147" s="20">
        <f t="shared" si="268"/>
        <v>83.206093822588542</v>
      </c>
      <c r="F147" s="7">
        <f t="shared" si="216"/>
        <v>1237687.7513586518</v>
      </c>
      <c r="G147" s="8">
        <f t="shared" si="226"/>
        <v>1237687.7513586518</v>
      </c>
      <c r="H147" s="8">
        <f t="shared" si="217"/>
        <v>2722913.052989034</v>
      </c>
      <c r="I147" s="8">
        <f t="shared" si="269"/>
        <v>2722913.052989034</v>
      </c>
      <c r="J147" s="49">
        <f t="shared" si="218"/>
        <v>7921201.6086953711</v>
      </c>
      <c r="K147" s="7">
        <f t="shared" si="261"/>
        <v>742612.65081519098</v>
      </c>
      <c r="L147" s="8">
        <f t="shared" si="181"/>
        <v>742612.65081519098</v>
      </c>
      <c r="M147" s="8">
        <f t="shared" si="262"/>
        <v>2590258.0796056562</v>
      </c>
      <c r="N147" s="8">
        <f t="shared" si="183"/>
        <v>2590258.0796056562</v>
      </c>
      <c r="O147" s="49">
        <f t="shared" si="263"/>
        <v>6665741.4608416948</v>
      </c>
      <c r="P147" s="55">
        <f t="shared" si="264"/>
        <v>0.18834516088404471</v>
      </c>
      <c r="Q147" s="57">
        <f t="shared" si="265"/>
        <v>0.84150635094610959</v>
      </c>
      <c r="R147" s="54">
        <f t="shared" si="266"/>
        <v>1255460.1478536762</v>
      </c>
      <c r="S147" s="8">
        <f t="shared" si="219"/>
        <v>823804.96730431856</v>
      </c>
      <c r="T147" s="8">
        <f t="shared" si="227"/>
        <v>823804.96730431856</v>
      </c>
      <c r="U147" s="8">
        <f t="shared" si="220"/>
        <v>1964457.9989564521</v>
      </c>
      <c r="V147" s="8">
        <f t="shared" si="228"/>
        <v>1964457.9989564521</v>
      </c>
      <c r="W147" s="8">
        <f t="shared" si="221"/>
        <v>1172337.838086915</v>
      </c>
      <c r="X147" s="8">
        <f t="shared" si="229"/>
        <v>1172337.838086915</v>
      </c>
      <c r="Y147" s="12">
        <f t="shared" si="222"/>
        <v>7921201.6086953711</v>
      </c>
      <c r="Z147" s="7">
        <f t="shared" si="223"/>
        <v>506956.90295650373</v>
      </c>
      <c r="AA147" s="8">
        <f t="shared" si="230"/>
        <v>506956.90295650373</v>
      </c>
      <c r="AB147" s="8">
        <f t="shared" si="224"/>
        <v>1888285.1243038008</v>
      </c>
      <c r="AC147" s="8">
        <f t="shared" si="231"/>
        <v>1888285.1243038008</v>
      </c>
      <c r="AD147" s="8">
        <f t="shared" si="225"/>
        <v>1164335.7994724845</v>
      </c>
      <c r="AE147" s="8">
        <f t="shared" si="232"/>
        <v>1164335.7994724845</v>
      </c>
      <c r="AF147" s="49">
        <f t="shared" si="233"/>
        <v>7119155.6534655783</v>
      </c>
      <c r="AG147" s="55">
        <f t="shared" si="234"/>
        <v>0.11266026397938915</v>
      </c>
      <c r="AH147" s="57">
        <f t="shared" si="235"/>
        <v>0.89874693324945043</v>
      </c>
      <c r="AI147" s="54">
        <f t="shared" si="236"/>
        <v>802045.95522979274</v>
      </c>
      <c r="AJ147" s="8">
        <f t="shared" si="237"/>
        <v>221793.6450434704</v>
      </c>
      <c r="AK147" s="8">
        <f t="shared" si="238"/>
        <v>221793.6450434704</v>
      </c>
      <c r="AL147" s="8">
        <f t="shared" si="239"/>
        <v>602011.32226084813</v>
      </c>
      <c r="AM147" s="8">
        <f t="shared" si="240"/>
        <v>602011.32226084813</v>
      </c>
      <c r="AN147" s="8">
        <f t="shared" si="241"/>
        <v>1964457.9989564521</v>
      </c>
      <c r="AO147" s="8">
        <f t="shared" si="242"/>
        <v>1964457.9989564521</v>
      </c>
      <c r="AP147" s="8">
        <f t="shared" si="243"/>
        <v>1172337.838086915</v>
      </c>
      <c r="AQ147" s="8">
        <f t="shared" si="244"/>
        <v>1172337.838086915</v>
      </c>
      <c r="AR147" s="12">
        <f t="shared" si="245"/>
        <v>7921201.6086953711</v>
      </c>
      <c r="AS147" s="7">
        <f t="shared" si="246"/>
        <v>142581.62895651668</v>
      </c>
      <c r="AT147" s="8">
        <f t="shared" si="247"/>
        <v>142581.62895651668</v>
      </c>
      <c r="AU147" s="8">
        <f t="shared" si="248"/>
        <v>586168.91904345748</v>
      </c>
      <c r="AV147" s="8">
        <f t="shared" si="249"/>
        <v>586168.91904345748</v>
      </c>
      <c r="AW147" s="8">
        <f t="shared" si="250"/>
        <v>1888285.1243038008</v>
      </c>
      <c r="AX147" s="8">
        <f t="shared" si="251"/>
        <v>1888285.1243038008</v>
      </c>
      <c r="AY147" s="8">
        <f t="shared" si="252"/>
        <v>1164335.7994724845</v>
      </c>
      <c r="AZ147" s="8">
        <f t="shared" si="253"/>
        <v>1164335.7994724845</v>
      </c>
      <c r="BA147" s="49">
        <f t="shared" si="254"/>
        <v>7562742.9435525192</v>
      </c>
      <c r="BB147" s="55">
        <f t="shared" si="255"/>
        <v>4.739797026268748E-2</v>
      </c>
      <c r="BC147" s="57">
        <f t="shared" si="256"/>
        <v>0.95474693324945048</v>
      </c>
      <c r="BD147" s="54">
        <f t="shared" si="257"/>
        <v>358458.66514285188</v>
      </c>
    </row>
  </sheetData>
  <mergeCells count="30">
    <mergeCell ref="AG1:AI1"/>
    <mergeCell ref="AJ1:AR1"/>
    <mergeCell ref="AS1:BA1"/>
    <mergeCell ref="BB1:BD1"/>
    <mergeCell ref="AJ3:AK3"/>
    <mergeCell ref="AN3:AO3"/>
    <mergeCell ref="AP3:AQ3"/>
    <mergeCell ref="AS3:AT3"/>
    <mergeCell ref="AW3:AX3"/>
    <mergeCell ref="AY3:AZ3"/>
    <mergeCell ref="AU3:AV3"/>
    <mergeCell ref="AL3:AM3"/>
    <mergeCell ref="A1:E1"/>
    <mergeCell ref="B2:B3"/>
    <mergeCell ref="D2:D3"/>
    <mergeCell ref="P1:R1"/>
    <mergeCell ref="F1:J1"/>
    <mergeCell ref="K1:O1"/>
    <mergeCell ref="M3:N3"/>
    <mergeCell ref="H3:I3"/>
    <mergeCell ref="F3:G3"/>
    <mergeCell ref="K3:L3"/>
    <mergeCell ref="S1:Y1"/>
    <mergeCell ref="Z1:AF1"/>
    <mergeCell ref="W3:X3"/>
    <mergeCell ref="AD3:AE3"/>
    <mergeCell ref="AB3:AC3"/>
    <mergeCell ref="Z3:AA3"/>
    <mergeCell ref="S3:T3"/>
    <mergeCell ref="U3:V3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85CB-EDC5-40D4-94CD-B64A0E99CE50}">
  <dimension ref="A1:BG147"/>
  <sheetViews>
    <sheetView tabSelected="1" zoomScaleNormal="100" workbookViewId="0">
      <pane ySplit="3" topLeftCell="A4" activePane="bottomLeft" state="frozen"/>
      <selection pane="bottomLeft" activeCell="BA13" sqref="BA13"/>
    </sheetView>
  </sheetViews>
  <sheetFormatPr defaultColWidth="9.140625" defaultRowHeight="15" x14ac:dyDescent="0.25"/>
  <cols>
    <col min="1" max="1" width="11" style="46" bestFit="1" customWidth="1"/>
    <col min="2" max="2" width="3.42578125" style="46" bestFit="1" customWidth="1"/>
    <col min="3" max="3" width="8.7109375" style="46" bestFit="1" customWidth="1"/>
    <col min="4" max="4" width="4" style="46" bestFit="1" customWidth="1"/>
    <col min="5" max="5" width="8.42578125" style="46" bestFit="1" customWidth="1"/>
    <col min="6" max="7" width="13.28515625" style="46" bestFit="1" customWidth="1"/>
    <col min="8" max="9" width="10.85546875" style="46" bestFit="1" customWidth="1"/>
    <col min="10" max="10" width="13.42578125" style="46" bestFit="1" customWidth="1"/>
    <col min="11" max="11" width="10.85546875" style="46" bestFit="1" customWidth="1"/>
    <col min="12" max="12" width="11.28515625" style="46" bestFit="1" customWidth="1"/>
    <col min="13" max="14" width="10.85546875" style="46" bestFit="1" customWidth="1"/>
    <col min="15" max="15" width="13.42578125" style="46" bestFit="1" customWidth="1"/>
    <col min="16" max="16" width="6.42578125" style="46" bestFit="1" customWidth="1"/>
    <col min="17" max="18" width="5.7109375" style="13" customWidth="1"/>
    <col min="19" max="19" width="7.7109375" style="1" customWidth="1"/>
    <col min="20" max="25" width="10.85546875" style="46" bestFit="1" customWidth="1"/>
    <col min="26" max="26" width="13.42578125" style="46" bestFit="1" customWidth="1"/>
    <col min="27" max="32" width="10.85546875" style="46" bestFit="1" customWidth="1"/>
    <col min="33" max="33" width="13.42578125" style="46" bestFit="1" customWidth="1"/>
    <col min="34" max="34" width="6.42578125" style="89" bestFit="1" customWidth="1"/>
    <col min="35" max="36" width="5.7109375" style="13" customWidth="1"/>
    <col min="37" max="37" width="7.7109375" style="1" customWidth="1"/>
    <col min="38" max="39" width="10.85546875" style="46" bestFit="1" customWidth="1"/>
    <col min="40" max="41" width="10.85546875" style="46" customWidth="1"/>
    <col min="42" max="45" width="10.85546875" style="46" bestFit="1" customWidth="1"/>
    <col min="46" max="46" width="13.42578125" style="46" bestFit="1" customWidth="1"/>
    <col min="47" max="48" width="10.85546875" style="46" bestFit="1" customWidth="1"/>
    <col min="49" max="50" width="10.85546875" style="46" customWidth="1"/>
    <col min="51" max="54" width="10.85546875" style="46" bestFit="1" customWidth="1"/>
    <col min="55" max="55" width="13.42578125" style="46" bestFit="1" customWidth="1"/>
    <col min="56" max="56" width="6.42578125" style="89" bestFit="1" customWidth="1"/>
    <col min="57" max="58" width="5.7109375" style="13" customWidth="1"/>
    <col min="59" max="59" width="7.7109375" style="1" customWidth="1"/>
    <col min="60" max="16384" width="9.140625" style="46"/>
  </cols>
  <sheetData>
    <row r="1" spans="1:59" ht="31.5" customHeight="1" x14ac:dyDescent="0.25">
      <c r="A1" s="97" t="s">
        <v>19</v>
      </c>
      <c r="B1" s="97"/>
      <c r="C1" s="97"/>
      <c r="D1" s="97"/>
      <c r="E1" s="97"/>
      <c r="F1" s="101" t="s">
        <v>8</v>
      </c>
      <c r="G1" s="94"/>
      <c r="H1" s="94"/>
      <c r="I1" s="94"/>
      <c r="J1" s="94"/>
      <c r="K1" s="94" t="s">
        <v>3</v>
      </c>
      <c r="L1" s="94"/>
      <c r="M1" s="94"/>
      <c r="N1" s="94"/>
      <c r="O1" s="94"/>
      <c r="P1" s="47"/>
      <c r="Q1" s="99" t="s">
        <v>21</v>
      </c>
      <c r="R1" s="99"/>
      <c r="S1" s="100"/>
      <c r="T1" s="93" t="s">
        <v>8</v>
      </c>
      <c r="U1" s="94"/>
      <c r="V1" s="94"/>
      <c r="W1" s="94"/>
      <c r="X1" s="94"/>
      <c r="Y1" s="94"/>
      <c r="Z1" s="94"/>
      <c r="AA1" s="94" t="s">
        <v>3</v>
      </c>
      <c r="AB1" s="94"/>
      <c r="AC1" s="94"/>
      <c r="AD1" s="94"/>
      <c r="AE1" s="94"/>
      <c r="AF1" s="94"/>
      <c r="AG1" s="94"/>
      <c r="AH1" s="90"/>
      <c r="AI1" s="99" t="s">
        <v>21</v>
      </c>
      <c r="AJ1" s="99"/>
      <c r="AK1" s="100"/>
      <c r="AL1" s="93" t="s">
        <v>8</v>
      </c>
      <c r="AM1" s="94"/>
      <c r="AN1" s="94"/>
      <c r="AO1" s="94"/>
      <c r="AP1" s="94"/>
      <c r="AQ1" s="94"/>
      <c r="AR1" s="94"/>
      <c r="AS1" s="94"/>
      <c r="AT1" s="94"/>
      <c r="AU1" s="94" t="s">
        <v>3</v>
      </c>
      <c r="AV1" s="94"/>
      <c r="AW1" s="94"/>
      <c r="AX1" s="94"/>
      <c r="AY1" s="94"/>
      <c r="AZ1" s="94"/>
      <c r="BA1" s="94"/>
      <c r="BB1" s="94"/>
      <c r="BC1" s="94"/>
      <c r="BD1" s="90"/>
      <c r="BE1" s="99" t="s">
        <v>21</v>
      </c>
      <c r="BF1" s="99"/>
      <c r="BG1" s="100"/>
    </row>
    <row r="2" spans="1:59" s="5" customFormat="1" ht="36" x14ac:dyDescent="0.25">
      <c r="A2" s="3" t="s">
        <v>15</v>
      </c>
      <c r="B2" s="59" t="s">
        <v>6</v>
      </c>
      <c r="C2" s="3" t="s">
        <v>17</v>
      </c>
      <c r="D2" s="60" t="s">
        <v>13</v>
      </c>
      <c r="E2" s="3" t="s">
        <v>18</v>
      </c>
      <c r="F2" s="10" t="s">
        <v>1</v>
      </c>
      <c r="G2" s="11" t="s">
        <v>5</v>
      </c>
      <c r="H2" s="11" t="s">
        <v>2</v>
      </c>
      <c r="I2" s="11" t="s">
        <v>4</v>
      </c>
      <c r="J2" s="11" t="s">
        <v>0</v>
      </c>
      <c r="K2" s="11" t="s">
        <v>1</v>
      </c>
      <c r="L2" s="11" t="s">
        <v>5</v>
      </c>
      <c r="M2" s="11" t="s">
        <v>2</v>
      </c>
      <c r="N2" s="11" t="s">
        <v>4</v>
      </c>
      <c r="O2" s="11" t="s">
        <v>0</v>
      </c>
      <c r="P2" s="11" t="s">
        <v>46</v>
      </c>
      <c r="Q2" s="56" t="s">
        <v>14</v>
      </c>
      <c r="R2" s="56" t="s">
        <v>37</v>
      </c>
      <c r="S2" s="53" t="s">
        <v>20</v>
      </c>
      <c r="T2" s="88" t="s">
        <v>28</v>
      </c>
      <c r="U2" s="11" t="s">
        <v>29</v>
      </c>
      <c r="V2" s="11" t="s">
        <v>30</v>
      </c>
      <c r="W2" s="11" t="s">
        <v>33</v>
      </c>
      <c r="X2" s="11" t="s">
        <v>31</v>
      </c>
      <c r="Y2" s="11" t="s">
        <v>32</v>
      </c>
      <c r="Z2" s="11" t="s">
        <v>0</v>
      </c>
      <c r="AA2" s="11" t="s">
        <v>28</v>
      </c>
      <c r="AB2" s="11" t="s">
        <v>29</v>
      </c>
      <c r="AC2" s="11" t="s">
        <v>30</v>
      </c>
      <c r="AD2" s="11" t="s">
        <v>33</v>
      </c>
      <c r="AE2" s="11" t="s">
        <v>31</v>
      </c>
      <c r="AF2" s="11" t="s">
        <v>32</v>
      </c>
      <c r="AG2" s="11" t="s">
        <v>0</v>
      </c>
      <c r="AH2" s="11" t="s">
        <v>46</v>
      </c>
      <c r="AI2" s="56" t="s">
        <v>14</v>
      </c>
      <c r="AJ2" s="56" t="s">
        <v>37</v>
      </c>
      <c r="AK2" s="53" t="s">
        <v>20</v>
      </c>
      <c r="AL2" s="88" t="s">
        <v>22</v>
      </c>
      <c r="AM2" s="11" t="s">
        <v>23</v>
      </c>
      <c r="AN2" s="11" t="s">
        <v>40</v>
      </c>
      <c r="AO2" s="11" t="s">
        <v>41</v>
      </c>
      <c r="AP2" s="11" t="s">
        <v>30</v>
      </c>
      <c r="AQ2" s="11" t="s">
        <v>33</v>
      </c>
      <c r="AR2" s="11" t="s">
        <v>31</v>
      </c>
      <c r="AS2" s="11" t="s">
        <v>32</v>
      </c>
      <c r="AT2" s="11" t="s">
        <v>0</v>
      </c>
      <c r="AU2" s="11" t="s">
        <v>22</v>
      </c>
      <c r="AV2" s="11" t="s">
        <v>23</v>
      </c>
      <c r="AW2" s="11" t="s">
        <v>40</v>
      </c>
      <c r="AX2" s="11" t="s">
        <v>41</v>
      </c>
      <c r="AY2" s="11" t="s">
        <v>30</v>
      </c>
      <c r="AZ2" s="11" t="s">
        <v>33</v>
      </c>
      <c r="BA2" s="11" t="s">
        <v>31</v>
      </c>
      <c r="BB2" s="11" t="s">
        <v>32</v>
      </c>
      <c r="BC2" s="11" t="s">
        <v>0</v>
      </c>
      <c r="BD2" s="11" t="s">
        <v>46</v>
      </c>
      <c r="BE2" s="56" t="s">
        <v>14</v>
      </c>
      <c r="BF2" s="56" t="s">
        <v>37</v>
      </c>
      <c r="BG2" s="53" t="s">
        <v>20</v>
      </c>
    </row>
    <row r="3" spans="1:59" s="1" customFormat="1" ht="11.25" customHeight="1" x14ac:dyDescent="0.25">
      <c r="A3" s="1" t="s">
        <v>24</v>
      </c>
      <c r="B3" s="59"/>
      <c r="C3" s="1" t="s">
        <v>9</v>
      </c>
      <c r="D3" s="60"/>
      <c r="E3" s="1" t="s">
        <v>16</v>
      </c>
      <c r="F3" s="102" t="s">
        <v>11</v>
      </c>
      <c r="G3" s="95"/>
      <c r="H3" s="95" t="s">
        <v>12</v>
      </c>
      <c r="I3" s="95"/>
      <c r="J3" s="48" t="s">
        <v>7</v>
      </c>
      <c r="K3" s="95" t="s">
        <v>39</v>
      </c>
      <c r="L3" s="95"/>
      <c r="M3" s="95" t="s">
        <v>38</v>
      </c>
      <c r="N3" s="95"/>
      <c r="O3" s="48" t="s">
        <v>10</v>
      </c>
      <c r="P3" s="48"/>
      <c r="Q3" s="45"/>
      <c r="R3" s="58">
        <f>(5+SQRT(3))/8</f>
        <v>0.84150635094610959</v>
      </c>
      <c r="S3" s="9"/>
      <c r="T3" s="96" t="s">
        <v>27</v>
      </c>
      <c r="U3" s="95"/>
      <c r="V3" s="95" t="s">
        <v>26</v>
      </c>
      <c r="W3" s="95"/>
      <c r="X3" s="95" t="s">
        <v>25</v>
      </c>
      <c r="Y3" s="95"/>
      <c r="Z3" s="48" t="s">
        <v>7</v>
      </c>
      <c r="AA3" s="95" t="s">
        <v>36</v>
      </c>
      <c r="AB3" s="95"/>
      <c r="AC3" s="95" t="s">
        <v>35</v>
      </c>
      <c r="AD3" s="95"/>
      <c r="AE3" s="95" t="s">
        <v>34</v>
      </c>
      <c r="AF3" s="95"/>
      <c r="AG3" s="48" t="s">
        <v>10</v>
      </c>
      <c r="AH3" s="91"/>
      <c r="AI3" s="45"/>
      <c r="AJ3" s="58">
        <f>(161+26*SQRT(6))/250</f>
        <v>0.89874693324945054</v>
      </c>
      <c r="AK3" s="9"/>
      <c r="AL3" s="96" t="s">
        <v>45</v>
      </c>
      <c r="AM3" s="95"/>
      <c r="AN3" s="95" t="s">
        <v>44</v>
      </c>
      <c r="AO3" s="95"/>
      <c r="AP3" s="95" t="s">
        <v>26</v>
      </c>
      <c r="AQ3" s="95"/>
      <c r="AR3" s="95" t="s">
        <v>25</v>
      </c>
      <c r="AS3" s="95"/>
      <c r="AT3" s="48" t="s">
        <v>7</v>
      </c>
      <c r="AU3" s="95" t="s">
        <v>42</v>
      </c>
      <c r="AV3" s="95"/>
      <c r="AW3" s="95" t="s">
        <v>43</v>
      </c>
      <c r="AX3" s="95"/>
      <c r="AY3" s="95" t="s">
        <v>35</v>
      </c>
      <c r="AZ3" s="95"/>
      <c r="BA3" s="95" t="s">
        <v>34</v>
      </c>
      <c r="BB3" s="95"/>
      <c r="BC3" s="48" t="s">
        <v>10</v>
      </c>
      <c r="BD3" s="91"/>
      <c r="BE3" s="45"/>
      <c r="BF3" s="58">
        <f>(175+26*SQRT(6))/250</f>
        <v>0.95474693324945048</v>
      </c>
      <c r="BG3" s="9"/>
    </row>
    <row r="4" spans="1:59" ht="20.100000000000001" customHeight="1" x14ac:dyDescent="0.25">
      <c r="A4" s="4">
        <v>150</v>
      </c>
      <c r="B4" s="31">
        <v>4.5</v>
      </c>
      <c r="C4" s="6">
        <f t="shared" ref="C4:C35" si="0">A4/B4</f>
        <v>33.333333333333336</v>
      </c>
      <c r="D4" s="35">
        <v>1.1325653683524699</v>
      </c>
      <c r="E4" s="6">
        <f t="shared" ref="E4:E35" si="1">C4/D4</f>
        <v>29.431708106899791</v>
      </c>
      <c r="F4" s="7">
        <f t="shared" ref="F4:F35" si="2">(PI()/3)*(A4/2)*(C4/2)*(E4/2)*(5/8)</f>
        <v>12039.379944171294</v>
      </c>
      <c r="G4" s="8">
        <f t="shared" ref="G4:G35" si="3">F4</f>
        <v>12039.379944171294</v>
      </c>
      <c r="H4" s="8">
        <f t="shared" ref="H4:H35" si="4">(PI()/3)*(A4/2)*(C4/2)*(E4/2)*(11/8)</f>
        <v>26486.635877176846</v>
      </c>
      <c r="I4" s="8">
        <f t="shared" ref="I4:I35" si="5">H4</f>
        <v>26486.635877176846</v>
      </c>
      <c r="J4" s="49">
        <f t="shared" ref="J4:J35" si="6">(4*PI()/3)*(A4/2)*(C4/2)*(E4/2)</f>
        <v>77052.031642696282</v>
      </c>
      <c r="K4" s="82">
        <f t="shared" ref="K4:K35" si="7">(PI()/3)*(A4/2)*(C4/2)*(E4/2)*3/8</f>
        <v>7223.627966502776</v>
      </c>
      <c r="L4" s="8">
        <f t="shared" ref="L4:L35" si="8">K4</f>
        <v>7223.627966502776</v>
      </c>
      <c r="M4" s="8">
        <f t="shared" ref="M4:M35" si="9">(PI()/3)*(A4/2)*(C4/2)*(E4/2)*(7+2*SQRT(3))/8</f>
        <v>25196.259023811985</v>
      </c>
      <c r="N4" s="8">
        <f t="shared" ref="N4:N35" si="10">M4</f>
        <v>25196.259023811985</v>
      </c>
      <c r="O4" s="83">
        <f t="shared" ref="O4:O35" si="11">SUM(K4:N4)</f>
        <v>64839.773980629529</v>
      </c>
      <c r="P4" s="49">
        <f>_xlfn.T.TEST(J4:J19,O4:O19,1,2)</f>
        <v>5.5794170431292436E-2</v>
      </c>
      <c r="Q4" s="45">
        <f t="shared" ref="Q4:Q35" si="12">(J4-O4)/O4</f>
        <v>0.18834516088404454</v>
      </c>
      <c r="R4" s="57">
        <f t="shared" ref="R4:R35" si="13">O4/J4</f>
        <v>0.8415063509461097</v>
      </c>
      <c r="S4" s="54">
        <f t="shared" ref="S4:S35" si="14">J4-O4</f>
        <v>12212.257662066753</v>
      </c>
      <c r="T4" s="8">
        <f t="shared" ref="T4:T35" si="15">(PI()/3)*(A4/2)*(C4/2)*(E4/2)*(52/125)</f>
        <v>8013.4112908404131</v>
      </c>
      <c r="U4" s="8">
        <f t="shared" ref="U4:U35" si="16">T4</f>
        <v>8013.4112908404131</v>
      </c>
      <c r="V4" s="8">
        <f t="shared" ref="V4:V35" si="17">(PI()/3)*(A4/2)*(C4/2)*(E4/2)*(124/125)</f>
        <v>19108.903847388679</v>
      </c>
      <c r="W4" s="8">
        <f t="shared" ref="W4:W35" si="18">V4</f>
        <v>19108.903847388679</v>
      </c>
      <c r="X4" s="8">
        <f t="shared" ref="X4:X35" si="19">(PI()/3)*(A4/2)*(C4/2)*(E4/2)*(74/125)</f>
        <v>11403.700683119048</v>
      </c>
      <c r="Y4" s="8">
        <f t="shared" ref="Y4:Y35" si="20">X4</f>
        <v>11403.700683119048</v>
      </c>
      <c r="Z4" s="49">
        <f t="shared" ref="Z4:Z35" si="21">(4*PI()/3)*(A4/2)*(C4/2)*(E4/2)</f>
        <v>77052.031642696282</v>
      </c>
      <c r="AA4" s="82">
        <f t="shared" ref="AA4:AA35" si="22">(PI()/3)*(A4/2)*(C4/2)*(E4/2)*32/125</f>
        <v>4931.3300251325618</v>
      </c>
      <c r="AB4" s="8">
        <f t="shared" ref="AB4:AB35" si="23">AA4</f>
        <v>4931.3300251325618</v>
      </c>
      <c r="AC4" s="8">
        <f t="shared" ref="AC4:AC35" si="24">(PI()/3)*(A4/2)*(C4/2)*(E4/2)*(80+16*SQRT(6))/125</f>
        <v>18367.946220251866</v>
      </c>
      <c r="AD4" s="8">
        <f t="shared" ref="AD4:AD35" si="25">AC4</f>
        <v>18367.946220251866</v>
      </c>
      <c r="AE4" s="8">
        <f t="shared" ref="AE4:AE35" si="26">(PI()/3)*(A4/2)*(C4/2)*(E4/2)*(49+10*SQRT(6))/125</f>
        <v>11325.862324372023</v>
      </c>
      <c r="AF4" s="8">
        <f t="shared" ref="AF4:AF35" si="27">AE4</f>
        <v>11325.862324372023</v>
      </c>
      <c r="AG4" s="83">
        <f t="shared" ref="AG4:AG35" si="28">SUM(AA4:AF4)</f>
        <v>69250.277139512895</v>
      </c>
      <c r="AH4" s="49">
        <f>_xlfn.T.TEST(Z4:Z19,AG4:AG19,1,2)</f>
        <v>0.15840333267016943</v>
      </c>
      <c r="AI4" s="45">
        <f t="shared" ref="AI4:AI35" si="29">(Z4-AG4)/AG4</f>
        <v>0.11266026397938925</v>
      </c>
      <c r="AJ4" s="57">
        <f t="shared" ref="AJ4:AJ35" si="30">AG4/Z4</f>
        <v>0.89874693324945043</v>
      </c>
      <c r="AK4" s="54">
        <f t="shared" ref="AK4:AK35" si="31">Z4-AG4</f>
        <v>7801.754503183387</v>
      </c>
      <c r="AL4" s="8">
        <f t="shared" ref="AL4:AL35" si="32">(PI()/3)*(A4/2)*(C4/2)*(E4/2)*(14/125)</f>
        <v>2157.4568859954961</v>
      </c>
      <c r="AM4" s="8">
        <f t="shared" ref="AM4:AM35" si="33">AL4</f>
        <v>2157.4568859954961</v>
      </c>
      <c r="AN4" s="8">
        <f t="shared" ref="AN4:AN35" si="34">(PI()/3)*(A4/2)*(C4/2)*(E4/2)*38/125</f>
        <v>5855.954404844917</v>
      </c>
      <c r="AO4" s="8">
        <f t="shared" ref="AO4:AO35" si="35">AN4</f>
        <v>5855.954404844917</v>
      </c>
      <c r="AP4" s="8">
        <f t="shared" ref="AP4:AP35" si="36">(PI()/3)*(A4/2)*(C4/2)*(E4/2)*(124/125)</f>
        <v>19108.903847388679</v>
      </c>
      <c r="AQ4" s="8">
        <f t="shared" ref="AQ4:AQ35" si="37">AP4</f>
        <v>19108.903847388679</v>
      </c>
      <c r="AR4" s="8">
        <f t="shared" ref="AR4:AR35" si="38">(PI()/3)*(A4/2)*(C4/2)*(E4/2)*(74/125)</f>
        <v>11403.700683119048</v>
      </c>
      <c r="AS4" s="8">
        <f t="shared" ref="AS4:AS35" si="39">AR4</f>
        <v>11403.700683119048</v>
      </c>
      <c r="AT4" s="49">
        <f t="shared" ref="AT4:AT35" si="40">(4*PI()/3)*(A4/2)*(C4/2)*(E4/2)</f>
        <v>77052.031642696282</v>
      </c>
      <c r="AU4" s="82">
        <f t="shared" ref="AU4:AU35" si="41">(PI()/3)*(A4/2)*(C4/2)*(E4/2)*9/125</f>
        <v>1386.9365695685331</v>
      </c>
      <c r="AV4" s="8">
        <f t="shared" ref="AV4:AV35" si="42">AU4</f>
        <v>1386.9365695685331</v>
      </c>
      <c r="AW4" s="8">
        <f t="shared" ref="AW4:AW35" si="43">(PI()/3)*(A4/2)*(C4/2)*(E4/2)*37/125</f>
        <v>5701.8503415595251</v>
      </c>
      <c r="AX4" s="8">
        <f t="shared" ref="AX4:AX35" si="44">AW4</f>
        <v>5701.8503415595251</v>
      </c>
      <c r="AY4" s="8">
        <f t="shared" ref="AY4:AY35" si="45">(PI()/3)*(A4/2)*(C4/2)*(E4/2)*(80+16*SQRT(6))/125</f>
        <v>18367.946220251866</v>
      </c>
      <c r="AZ4" s="8">
        <f t="shared" ref="AZ4:AZ35" si="46">AY4</f>
        <v>18367.946220251866</v>
      </c>
      <c r="BA4" s="8">
        <f t="shared" ref="BA4:BA35" si="47">(PI()/3)*(A4/2)*(C4/2)*(E4/2)*(49+10*SQRT(6))/125</f>
        <v>11325.862324372023</v>
      </c>
      <c r="BB4" s="8">
        <f t="shared" ref="BB4:BB35" si="48">BA4</f>
        <v>11325.862324372023</v>
      </c>
      <c r="BC4" s="83">
        <f t="shared" ref="BC4:BC35" si="49">SUM(AU4:BB4)</f>
        <v>73565.190911503887</v>
      </c>
      <c r="BD4" s="49">
        <f>_xlfn.T.TEST(AT4:AT19,BC4:BC19,1,2)</f>
        <v>0.33066479451724967</v>
      </c>
      <c r="BE4" s="45">
        <f t="shared" ref="BE4:BE35" si="50">(AT4-BC4)/BC4</f>
        <v>4.7397970262687564E-2</v>
      </c>
      <c r="BF4" s="57">
        <f t="shared" ref="BF4:BF35" si="51">BC4/AT4</f>
        <v>0.95474693324945037</v>
      </c>
      <c r="BG4" s="54">
        <f t="shared" ref="BG4:BG35" si="52">AT4-BC4</f>
        <v>3486.8407311923947</v>
      </c>
    </row>
    <row r="5" spans="1:59" ht="20.100000000000001" customHeight="1" x14ac:dyDescent="0.25">
      <c r="A5" s="19">
        <v>150</v>
      </c>
      <c r="B5" s="33">
        <v>4.5</v>
      </c>
      <c r="C5" s="20">
        <f t="shared" si="0"/>
        <v>33.333333333333336</v>
      </c>
      <c r="D5" s="37">
        <v>1.06211531461082</v>
      </c>
      <c r="E5" s="20">
        <f t="shared" si="1"/>
        <v>31.383911779435483</v>
      </c>
      <c r="F5" s="7">
        <f t="shared" si="2"/>
        <v>12837.951391560506</v>
      </c>
      <c r="G5" s="8">
        <f t="shared" si="3"/>
        <v>12837.951391560506</v>
      </c>
      <c r="H5" s="8">
        <f t="shared" si="4"/>
        <v>28243.49306143311</v>
      </c>
      <c r="I5" s="8">
        <f t="shared" si="5"/>
        <v>28243.49306143311</v>
      </c>
      <c r="J5" s="49">
        <f t="shared" si="6"/>
        <v>82162.888905987231</v>
      </c>
      <c r="K5" s="82">
        <f t="shared" si="7"/>
        <v>7702.7708349363029</v>
      </c>
      <c r="L5" s="8">
        <f t="shared" si="8"/>
        <v>7702.7708349363029</v>
      </c>
      <c r="M5" s="8">
        <f t="shared" si="9"/>
        <v>26867.525578297649</v>
      </c>
      <c r="N5" s="8">
        <f t="shared" si="10"/>
        <v>26867.525578297649</v>
      </c>
      <c r="O5" s="83">
        <f t="shared" si="11"/>
        <v>69140.59282646791</v>
      </c>
      <c r="P5" s="49"/>
      <c r="Q5" s="45">
        <f t="shared" si="12"/>
        <v>0.18834516088404465</v>
      </c>
      <c r="R5" s="57">
        <f t="shared" si="13"/>
        <v>0.84150635094610959</v>
      </c>
      <c r="S5" s="54">
        <f t="shared" si="14"/>
        <v>13022.296079519321</v>
      </c>
      <c r="T5" s="8">
        <f t="shared" si="15"/>
        <v>8544.9404462226721</v>
      </c>
      <c r="U5" s="8">
        <f t="shared" si="16"/>
        <v>8544.9404462226721</v>
      </c>
      <c r="V5" s="8">
        <f t="shared" si="17"/>
        <v>20376.396448684834</v>
      </c>
      <c r="W5" s="8">
        <f t="shared" si="18"/>
        <v>20376.396448684834</v>
      </c>
      <c r="X5" s="8">
        <f t="shared" si="19"/>
        <v>12160.107558086109</v>
      </c>
      <c r="Y5" s="8">
        <f t="shared" si="20"/>
        <v>12160.107558086109</v>
      </c>
      <c r="Z5" s="49">
        <f t="shared" si="21"/>
        <v>82162.888905987231</v>
      </c>
      <c r="AA5" s="82">
        <f t="shared" si="22"/>
        <v>5258.4248899831828</v>
      </c>
      <c r="AB5" s="8">
        <f t="shared" si="23"/>
        <v>5258.4248899831828</v>
      </c>
      <c r="AC5" s="8">
        <f t="shared" si="24"/>
        <v>19586.291140562738</v>
      </c>
      <c r="AD5" s="8">
        <f t="shared" si="25"/>
        <v>19586.291140562738</v>
      </c>
      <c r="AE5" s="8">
        <f t="shared" si="26"/>
        <v>12077.106185039738</v>
      </c>
      <c r="AF5" s="8">
        <f t="shared" si="27"/>
        <v>12077.106185039738</v>
      </c>
      <c r="AG5" s="83">
        <f t="shared" si="28"/>
        <v>73843.644431171328</v>
      </c>
      <c r="AH5" s="49"/>
      <c r="AI5" s="45">
        <f t="shared" si="29"/>
        <v>0.11266026397938904</v>
      </c>
      <c r="AJ5" s="57">
        <f t="shared" si="30"/>
        <v>0.89874693324945054</v>
      </c>
      <c r="AK5" s="54">
        <f t="shared" si="31"/>
        <v>8319.2444748159032</v>
      </c>
      <c r="AL5" s="8">
        <f t="shared" si="32"/>
        <v>2300.5608893676426</v>
      </c>
      <c r="AM5" s="8">
        <f t="shared" si="33"/>
        <v>2300.5608893676426</v>
      </c>
      <c r="AN5" s="8">
        <f t="shared" si="34"/>
        <v>6244.3795568550295</v>
      </c>
      <c r="AO5" s="8">
        <f t="shared" si="35"/>
        <v>6244.3795568550295</v>
      </c>
      <c r="AP5" s="8">
        <f t="shared" si="36"/>
        <v>20376.396448684834</v>
      </c>
      <c r="AQ5" s="8">
        <f t="shared" si="37"/>
        <v>20376.396448684834</v>
      </c>
      <c r="AR5" s="8">
        <f t="shared" si="38"/>
        <v>12160.107558086109</v>
      </c>
      <c r="AS5" s="8">
        <f t="shared" si="39"/>
        <v>12160.107558086109</v>
      </c>
      <c r="AT5" s="49">
        <f t="shared" si="40"/>
        <v>82162.888905987231</v>
      </c>
      <c r="AU5" s="82">
        <f t="shared" si="41"/>
        <v>1478.9320003077703</v>
      </c>
      <c r="AV5" s="8">
        <f t="shared" si="42"/>
        <v>1478.9320003077703</v>
      </c>
      <c r="AW5" s="8">
        <f t="shared" si="43"/>
        <v>6080.0537790430553</v>
      </c>
      <c r="AX5" s="8">
        <f t="shared" si="44"/>
        <v>6080.0537790430553</v>
      </c>
      <c r="AY5" s="8">
        <f t="shared" si="45"/>
        <v>19586.291140562738</v>
      </c>
      <c r="AZ5" s="8">
        <f t="shared" si="46"/>
        <v>19586.291140562738</v>
      </c>
      <c r="BA5" s="8">
        <f t="shared" si="47"/>
        <v>12077.106185039738</v>
      </c>
      <c r="BB5" s="8">
        <f t="shared" si="48"/>
        <v>12077.106185039738</v>
      </c>
      <c r="BC5" s="83">
        <f t="shared" si="49"/>
        <v>78444.766209906607</v>
      </c>
      <c r="BD5" s="49"/>
      <c r="BE5" s="45">
        <f t="shared" si="50"/>
        <v>4.739797026268746E-2</v>
      </c>
      <c r="BF5" s="57">
        <f t="shared" si="51"/>
        <v>0.95474693324945048</v>
      </c>
      <c r="BG5" s="54">
        <f t="shared" si="52"/>
        <v>3718.1226960806234</v>
      </c>
    </row>
    <row r="6" spans="1:59" ht="20.100000000000001" customHeight="1" x14ac:dyDescent="0.25">
      <c r="A6" s="19">
        <v>150</v>
      </c>
      <c r="B6" s="33">
        <v>4.5</v>
      </c>
      <c r="C6" s="20">
        <f t="shared" si="0"/>
        <v>33.333333333333336</v>
      </c>
      <c r="D6" s="37">
        <v>1.0963007108240124</v>
      </c>
      <c r="E6" s="20">
        <f t="shared" si="1"/>
        <v>30.405282970471674</v>
      </c>
      <c r="F6" s="7">
        <f t="shared" si="2"/>
        <v>12437.631980514669</v>
      </c>
      <c r="G6" s="8">
        <f t="shared" si="3"/>
        <v>12437.631980514669</v>
      </c>
      <c r="H6" s="8">
        <f t="shared" si="4"/>
        <v>27362.790357132271</v>
      </c>
      <c r="I6" s="8">
        <f t="shared" si="5"/>
        <v>27362.790357132271</v>
      </c>
      <c r="J6" s="49">
        <f t="shared" si="6"/>
        <v>79600.844675293876</v>
      </c>
      <c r="K6" s="82">
        <f t="shared" si="7"/>
        <v>7462.5791883088004</v>
      </c>
      <c r="L6" s="8">
        <f t="shared" si="8"/>
        <v>7462.5791883088004</v>
      </c>
      <c r="M6" s="8">
        <f t="shared" si="9"/>
        <v>26029.728979158503</v>
      </c>
      <c r="N6" s="8">
        <f t="shared" si="10"/>
        <v>26029.728979158503</v>
      </c>
      <c r="O6" s="83">
        <f t="shared" si="11"/>
        <v>66984.616334934602</v>
      </c>
      <c r="P6" s="49"/>
      <c r="Q6" s="45">
        <f t="shared" si="12"/>
        <v>0.18834516088404482</v>
      </c>
      <c r="R6" s="57">
        <f t="shared" si="13"/>
        <v>0.84150635094610948</v>
      </c>
      <c r="S6" s="54">
        <f t="shared" si="14"/>
        <v>12616.228340359274</v>
      </c>
      <c r="T6" s="8">
        <f t="shared" si="15"/>
        <v>8278.4878462305624</v>
      </c>
      <c r="U6" s="8">
        <f t="shared" si="16"/>
        <v>8278.4878462305624</v>
      </c>
      <c r="V6" s="8">
        <f t="shared" si="17"/>
        <v>19741.009479472883</v>
      </c>
      <c r="W6" s="8">
        <f t="shared" si="18"/>
        <v>19741.009479472883</v>
      </c>
      <c r="X6" s="8">
        <f t="shared" si="19"/>
        <v>11780.925011943493</v>
      </c>
      <c r="Y6" s="8">
        <f t="shared" si="20"/>
        <v>11780.925011943493</v>
      </c>
      <c r="Z6" s="49">
        <f t="shared" si="21"/>
        <v>79600.844675293876</v>
      </c>
      <c r="AA6" s="82">
        <f t="shared" si="22"/>
        <v>5094.4540592188077</v>
      </c>
      <c r="AB6" s="8">
        <f t="shared" si="23"/>
        <v>5094.4540592188077</v>
      </c>
      <c r="AC6" s="8">
        <f t="shared" si="24"/>
        <v>18975.54162961532</v>
      </c>
      <c r="AD6" s="8">
        <f t="shared" si="25"/>
        <v>18975.54162961532</v>
      </c>
      <c r="AE6" s="8">
        <f t="shared" si="26"/>
        <v>11700.511829158984</v>
      </c>
      <c r="AF6" s="8">
        <f t="shared" si="27"/>
        <v>11700.511829158984</v>
      </c>
      <c r="AG6" s="83">
        <f t="shared" si="28"/>
        <v>71541.015035986216</v>
      </c>
      <c r="AH6" s="49"/>
      <c r="AI6" s="45">
        <f t="shared" si="29"/>
        <v>0.11266026397938921</v>
      </c>
      <c r="AJ6" s="57">
        <f t="shared" si="30"/>
        <v>0.89874693324945043</v>
      </c>
      <c r="AK6" s="54">
        <f t="shared" si="31"/>
        <v>8059.8296393076598</v>
      </c>
      <c r="AL6" s="8">
        <f t="shared" si="32"/>
        <v>2228.8236509082285</v>
      </c>
      <c r="AM6" s="8">
        <f t="shared" si="33"/>
        <v>2228.8236509082285</v>
      </c>
      <c r="AN6" s="8">
        <f t="shared" si="34"/>
        <v>6049.6641953223352</v>
      </c>
      <c r="AO6" s="8">
        <f t="shared" si="35"/>
        <v>6049.6641953223352</v>
      </c>
      <c r="AP6" s="8">
        <f t="shared" si="36"/>
        <v>19741.009479472883</v>
      </c>
      <c r="AQ6" s="8">
        <f t="shared" si="37"/>
        <v>19741.009479472883</v>
      </c>
      <c r="AR6" s="8">
        <f t="shared" si="38"/>
        <v>11780.925011943493</v>
      </c>
      <c r="AS6" s="8">
        <f t="shared" si="39"/>
        <v>11780.925011943493</v>
      </c>
      <c r="AT6" s="49">
        <f t="shared" si="40"/>
        <v>79600.844675293876</v>
      </c>
      <c r="AU6" s="82">
        <f t="shared" si="41"/>
        <v>1432.8152041552898</v>
      </c>
      <c r="AV6" s="8">
        <f t="shared" si="42"/>
        <v>1432.8152041552898</v>
      </c>
      <c r="AW6" s="8">
        <f t="shared" si="43"/>
        <v>5890.4625059717464</v>
      </c>
      <c r="AX6" s="8">
        <f t="shared" si="44"/>
        <v>5890.4625059717464</v>
      </c>
      <c r="AY6" s="8">
        <f t="shared" si="45"/>
        <v>18975.54162961532</v>
      </c>
      <c r="AZ6" s="8">
        <f t="shared" si="46"/>
        <v>18975.54162961532</v>
      </c>
      <c r="BA6" s="8">
        <f t="shared" si="47"/>
        <v>11700.511829158984</v>
      </c>
      <c r="BB6" s="8">
        <f t="shared" si="48"/>
        <v>11700.511829158984</v>
      </c>
      <c r="BC6" s="83">
        <f t="shared" si="49"/>
        <v>75998.662337802685</v>
      </c>
      <c r="BD6" s="49"/>
      <c r="BE6" s="45">
        <f t="shared" si="50"/>
        <v>4.7397970262687376E-2</v>
      </c>
      <c r="BF6" s="57">
        <f t="shared" si="51"/>
        <v>0.95474693324945059</v>
      </c>
      <c r="BG6" s="54">
        <f t="shared" si="52"/>
        <v>3602.182337491191</v>
      </c>
    </row>
    <row r="7" spans="1:59" ht="20.100000000000001" customHeight="1" x14ac:dyDescent="0.25">
      <c r="A7" s="19">
        <v>150</v>
      </c>
      <c r="B7" s="33">
        <v>4.5</v>
      </c>
      <c r="C7" s="20">
        <f t="shared" si="0"/>
        <v>33.333333333333336</v>
      </c>
      <c r="D7" s="37">
        <v>1.1437009460840559</v>
      </c>
      <c r="E7" s="20">
        <f t="shared" si="1"/>
        <v>29.145147992982</v>
      </c>
      <c r="F7" s="7">
        <f t="shared" si="2"/>
        <v>11922.159221684837</v>
      </c>
      <c r="G7" s="8">
        <f t="shared" si="3"/>
        <v>11922.159221684837</v>
      </c>
      <c r="H7" s="8">
        <f t="shared" si="4"/>
        <v>26228.750287706644</v>
      </c>
      <c r="I7" s="8">
        <f t="shared" si="5"/>
        <v>26228.750287706644</v>
      </c>
      <c r="J7" s="49">
        <f t="shared" si="6"/>
        <v>76301.81901878296</v>
      </c>
      <c r="K7" s="82">
        <f t="shared" si="7"/>
        <v>7153.2955330109025</v>
      </c>
      <c r="L7" s="8">
        <f t="shared" si="8"/>
        <v>7153.2955330109025</v>
      </c>
      <c r="M7" s="8">
        <f t="shared" si="9"/>
        <v>24950.937113512355</v>
      </c>
      <c r="N7" s="8">
        <f t="shared" si="10"/>
        <v>24950.937113512355</v>
      </c>
      <c r="O7" s="83">
        <f t="shared" si="11"/>
        <v>64208.465293046509</v>
      </c>
      <c r="P7" s="49"/>
      <c r="Q7" s="45">
        <f t="shared" si="12"/>
        <v>0.18834516088404479</v>
      </c>
      <c r="R7" s="57">
        <f t="shared" si="13"/>
        <v>0.84150635094610948</v>
      </c>
      <c r="S7" s="54">
        <f t="shared" si="14"/>
        <v>12093.353725736451</v>
      </c>
      <c r="T7" s="8">
        <f t="shared" si="15"/>
        <v>7935.3891779534279</v>
      </c>
      <c r="U7" s="8">
        <f t="shared" si="16"/>
        <v>7935.3891779534279</v>
      </c>
      <c r="V7" s="8">
        <f t="shared" si="17"/>
        <v>18922.851116658174</v>
      </c>
      <c r="W7" s="8">
        <f t="shared" si="18"/>
        <v>18922.851116658174</v>
      </c>
      <c r="X7" s="8">
        <f t="shared" si="19"/>
        <v>11292.669214779877</v>
      </c>
      <c r="Y7" s="8">
        <f t="shared" si="20"/>
        <v>11292.669214779877</v>
      </c>
      <c r="Z7" s="49">
        <f t="shared" si="21"/>
        <v>76301.81901878296</v>
      </c>
      <c r="AA7" s="82">
        <f t="shared" si="22"/>
        <v>4883.3164172021097</v>
      </c>
      <c r="AB7" s="8">
        <f t="shared" si="23"/>
        <v>4883.3164172021097</v>
      </c>
      <c r="AC7" s="8">
        <f t="shared" si="24"/>
        <v>18189.107780355909</v>
      </c>
      <c r="AD7" s="8">
        <f t="shared" si="25"/>
        <v>18189.107780355909</v>
      </c>
      <c r="AE7" s="8">
        <f t="shared" si="26"/>
        <v>11215.588724684876</v>
      </c>
      <c r="AF7" s="8">
        <f t="shared" si="27"/>
        <v>11215.588724684876</v>
      </c>
      <c r="AG7" s="83">
        <f t="shared" si="28"/>
        <v>68576.02584448579</v>
      </c>
      <c r="AH7" s="49"/>
      <c r="AI7" s="45">
        <f t="shared" si="29"/>
        <v>0.11266026397938898</v>
      </c>
      <c r="AJ7" s="57">
        <f t="shared" si="30"/>
        <v>0.89874693324945065</v>
      </c>
      <c r="AK7" s="54">
        <f t="shared" si="31"/>
        <v>7725.7931742971705</v>
      </c>
      <c r="AL7" s="8">
        <f t="shared" si="32"/>
        <v>2136.4509325259228</v>
      </c>
      <c r="AM7" s="8">
        <f t="shared" si="33"/>
        <v>2136.4509325259228</v>
      </c>
      <c r="AN7" s="8">
        <f t="shared" si="34"/>
        <v>5798.9382454275055</v>
      </c>
      <c r="AO7" s="8">
        <f t="shared" si="35"/>
        <v>5798.9382454275055</v>
      </c>
      <c r="AP7" s="8">
        <f t="shared" si="36"/>
        <v>18922.851116658174</v>
      </c>
      <c r="AQ7" s="8">
        <f t="shared" si="37"/>
        <v>18922.851116658174</v>
      </c>
      <c r="AR7" s="8">
        <f t="shared" si="38"/>
        <v>11292.669214779877</v>
      </c>
      <c r="AS7" s="8">
        <f t="shared" si="39"/>
        <v>11292.669214779877</v>
      </c>
      <c r="AT7" s="49">
        <f t="shared" si="40"/>
        <v>76301.81901878296</v>
      </c>
      <c r="AU7" s="82">
        <f t="shared" si="41"/>
        <v>1373.4327423380932</v>
      </c>
      <c r="AV7" s="8">
        <f t="shared" si="42"/>
        <v>1373.4327423380932</v>
      </c>
      <c r="AW7" s="8">
        <f t="shared" si="43"/>
        <v>5646.3346073899393</v>
      </c>
      <c r="AX7" s="8">
        <f t="shared" si="44"/>
        <v>5646.3346073899393</v>
      </c>
      <c r="AY7" s="8">
        <f t="shared" si="45"/>
        <v>18189.107780355909</v>
      </c>
      <c r="AZ7" s="8">
        <f t="shared" si="46"/>
        <v>18189.107780355909</v>
      </c>
      <c r="BA7" s="8">
        <f t="shared" si="47"/>
        <v>11215.588724684876</v>
      </c>
      <c r="BB7" s="8">
        <f t="shared" si="48"/>
        <v>11215.588724684876</v>
      </c>
      <c r="BC7" s="83">
        <f t="shared" si="49"/>
        <v>72848.927709537631</v>
      </c>
      <c r="BD7" s="49"/>
      <c r="BE7" s="45">
        <f t="shared" si="50"/>
        <v>4.7397970262687411E-2</v>
      </c>
      <c r="BF7" s="57">
        <f t="shared" si="51"/>
        <v>0.95474693324945059</v>
      </c>
      <c r="BG7" s="54">
        <f t="shared" si="52"/>
        <v>3452.8913092453295</v>
      </c>
    </row>
    <row r="8" spans="1:59" ht="20.100000000000001" customHeight="1" x14ac:dyDescent="0.25">
      <c r="A8" s="19">
        <v>150</v>
      </c>
      <c r="B8" s="33">
        <v>4.5</v>
      </c>
      <c r="C8" s="20">
        <f t="shared" si="0"/>
        <v>33.333333333333336</v>
      </c>
      <c r="D8" s="37">
        <v>1.1721705078041917</v>
      </c>
      <c r="E8" s="20">
        <f t="shared" si="1"/>
        <v>28.437273512175405</v>
      </c>
      <c r="F8" s="7">
        <f t="shared" si="2"/>
        <v>11632.594994007013</v>
      </c>
      <c r="G8" s="8">
        <f t="shared" si="3"/>
        <v>11632.594994007013</v>
      </c>
      <c r="H8" s="8">
        <f t="shared" si="4"/>
        <v>25591.708986815429</v>
      </c>
      <c r="I8" s="8">
        <f t="shared" si="5"/>
        <v>25591.708986815429</v>
      </c>
      <c r="J8" s="49">
        <f t="shared" si="6"/>
        <v>74448.607961644884</v>
      </c>
      <c r="K8" s="82">
        <f t="shared" si="7"/>
        <v>6979.5569964042079</v>
      </c>
      <c r="L8" s="8">
        <f t="shared" si="8"/>
        <v>6979.5569964042079</v>
      </c>
      <c r="M8" s="8">
        <f t="shared" si="9"/>
        <v>24344.931213006428</v>
      </c>
      <c r="N8" s="8">
        <f t="shared" si="10"/>
        <v>24344.931213006428</v>
      </c>
      <c r="O8" s="83">
        <f t="shared" si="11"/>
        <v>62648.976418821272</v>
      </c>
      <c r="P8" s="49"/>
      <c r="Q8" s="45">
        <f t="shared" si="12"/>
        <v>0.18834516088404465</v>
      </c>
      <c r="R8" s="57">
        <f t="shared" si="13"/>
        <v>0.84150635094610959</v>
      </c>
      <c r="S8" s="54">
        <f t="shared" si="14"/>
        <v>11799.631542823612</v>
      </c>
      <c r="T8" s="8">
        <f t="shared" si="15"/>
        <v>7742.6552280110673</v>
      </c>
      <c r="U8" s="8">
        <f t="shared" si="16"/>
        <v>7742.6552280110673</v>
      </c>
      <c r="V8" s="8">
        <f t="shared" si="17"/>
        <v>18463.25477448793</v>
      </c>
      <c r="W8" s="8">
        <f t="shared" si="18"/>
        <v>18463.25477448793</v>
      </c>
      <c r="X8" s="8">
        <f t="shared" si="19"/>
        <v>11018.393978323442</v>
      </c>
      <c r="Y8" s="8">
        <f t="shared" si="20"/>
        <v>11018.393978323442</v>
      </c>
      <c r="Z8" s="49">
        <f t="shared" si="21"/>
        <v>74448.607961644884</v>
      </c>
      <c r="AA8" s="82">
        <f t="shared" si="22"/>
        <v>4764.7109095452724</v>
      </c>
      <c r="AB8" s="8">
        <f t="shared" si="23"/>
        <v>4764.7109095452724</v>
      </c>
      <c r="AC8" s="8">
        <f t="shared" si="24"/>
        <v>17747.332523992307</v>
      </c>
      <c r="AD8" s="8">
        <f t="shared" si="25"/>
        <v>17747.332523992307</v>
      </c>
      <c r="AE8" s="8">
        <f t="shared" si="26"/>
        <v>10943.1856115719</v>
      </c>
      <c r="AF8" s="8">
        <f t="shared" si="27"/>
        <v>10943.1856115719</v>
      </c>
      <c r="AG8" s="83">
        <f t="shared" si="28"/>
        <v>66910.458090218963</v>
      </c>
      <c r="AH8" s="49"/>
      <c r="AI8" s="45">
        <f t="shared" si="29"/>
        <v>0.11266026397938914</v>
      </c>
      <c r="AJ8" s="57">
        <f t="shared" si="30"/>
        <v>0.89874693324945054</v>
      </c>
      <c r="AK8" s="54">
        <f t="shared" si="31"/>
        <v>7538.1498714259214</v>
      </c>
      <c r="AL8" s="8">
        <f t="shared" si="32"/>
        <v>2084.5610229260569</v>
      </c>
      <c r="AM8" s="8">
        <f t="shared" si="33"/>
        <v>2084.5610229260569</v>
      </c>
      <c r="AN8" s="8">
        <f t="shared" si="34"/>
        <v>5658.0942050850108</v>
      </c>
      <c r="AO8" s="8">
        <f t="shared" si="35"/>
        <v>5658.0942050850108</v>
      </c>
      <c r="AP8" s="8">
        <f t="shared" si="36"/>
        <v>18463.25477448793</v>
      </c>
      <c r="AQ8" s="8">
        <f t="shared" si="37"/>
        <v>18463.25477448793</v>
      </c>
      <c r="AR8" s="8">
        <f t="shared" si="38"/>
        <v>11018.393978323442</v>
      </c>
      <c r="AS8" s="8">
        <f t="shared" si="39"/>
        <v>11018.393978323442</v>
      </c>
      <c r="AT8" s="49">
        <f t="shared" si="40"/>
        <v>74448.607961644884</v>
      </c>
      <c r="AU8" s="82">
        <f t="shared" si="41"/>
        <v>1340.074943309608</v>
      </c>
      <c r="AV8" s="8">
        <f t="shared" si="42"/>
        <v>1340.074943309608</v>
      </c>
      <c r="AW8" s="8">
        <f t="shared" si="43"/>
        <v>5509.1969891617218</v>
      </c>
      <c r="AX8" s="8">
        <f t="shared" si="44"/>
        <v>5509.1969891617218</v>
      </c>
      <c r="AY8" s="8">
        <f t="shared" si="45"/>
        <v>17747.332523992307</v>
      </c>
      <c r="AZ8" s="8">
        <f t="shared" si="46"/>
        <v>17747.332523992307</v>
      </c>
      <c r="BA8" s="8">
        <f t="shared" si="47"/>
        <v>10943.1856115719</v>
      </c>
      <c r="BB8" s="8">
        <f t="shared" si="48"/>
        <v>10943.1856115719</v>
      </c>
      <c r="BC8" s="83">
        <f t="shared" si="49"/>
        <v>71079.580136071076</v>
      </c>
      <c r="BD8" s="49"/>
      <c r="BE8" s="45">
        <f t="shared" si="50"/>
        <v>4.739797026268748E-2</v>
      </c>
      <c r="BF8" s="57">
        <f t="shared" si="51"/>
        <v>0.95474693324945048</v>
      </c>
      <c r="BG8" s="54">
        <f t="shared" si="52"/>
        <v>3369.0278255738085</v>
      </c>
    </row>
    <row r="9" spans="1:59" ht="20.100000000000001" customHeight="1" x14ac:dyDescent="0.25">
      <c r="A9" s="19">
        <v>150</v>
      </c>
      <c r="B9" s="33">
        <v>4.5</v>
      </c>
      <c r="C9" s="20">
        <f t="shared" si="0"/>
        <v>33.333333333333336</v>
      </c>
      <c r="D9" s="37">
        <v>1.3473622748820986</v>
      </c>
      <c r="E9" s="20">
        <f t="shared" si="1"/>
        <v>24.73969618620217</v>
      </c>
      <c r="F9" s="7">
        <f t="shared" si="2"/>
        <v>10120.058306069812</v>
      </c>
      <c r="G9" s="8">
        <f t="shared" si="3"/>
        <v>10120.058306069812</v>
      </c>
      <c r="H9" s="8">
        <f t="shared" si="4"/>
        <v>22264.128273353588</v>
      </c>
      <c r="I9" s="8">
        <f t="shared" si="5"/>
        <v>22264.128273353588</v>
      </c>
      <c r="J9" s="49">
        <f t="shared" si="6"/>
        <v>64768.3731588468</v>
      </c>
      <c r="K9" s="82">
        <f t="shared" si="7"/>
        <v>6072.0349836418873</v>
      </c>
      <c r="L9" s="8">
        <f t="shared" si="8"/>
        <v>6072.0349836418873</v>
      </c>
      <c r="M9" s="8">
        <f t="shared" si="9"/>
        <v>21179.463693166672</v>
      </c>
      <c r="N9" s="8">
        <f t="shared" si="10"/>
        <v>21179.463693166672</v>
      </c>
      <c r="O9" s="83">
        <f t="shared" si="11"/>
        <v>54502.997353617116</v>
      </c>
      <c r="P9" s="49"/>
      <c r="Q9" s="45">
        <f t="shared" si="12"/>
        <v>0.18834516088404479</v>
      </c>
      <c r="R9" s="57">
        <f t="shared" si="13"/>
        <v>0.84150635094610959</v>
      </c>
      <c r="S9" s="54">
        <f t="shared" si="14"/>
        <v>10265.375805229683</v>
      </c>
      <c r="T9" s="8">
        <f t="shared" si="15"/>
        <v>6735.9108085200669</v>
      </c>
      <c r="U9" s="8">
        <f t="shared" si="16"/>
        <v>6735.9108085200669</v>
      </c>
      <c r="V9" s="8">
        <f t="shared" si="17"/>
        <v>16062.556543394006</v>
      </c>
      <c r="W9" s="8">
        <f t="shared" si="18"/>
        <v>16062.556543394006</v>
      </c>
      <c r="X9" s="8">
        <f t="shared" si="19"/>
        <v>9585.7192275093257</v>
      </c>
      <c r="Y9" s="8">
        <f t="shared" si="20"/>
        <v>9585.7192275093257</v>
      </c>
      <c r="Z9" s="49">
        <f t="shared" si="21"/>
        <v>64768.3731588468</v>
      </c>
      <c r="AA9" s="82">
        <f t="shared" si="22"/>
        <v>4145.1758821661952</v>
      </c>
      <c r="AB9" s="8">
        <f t="shared" si="23"/>
        <v>4145.1758821661952</v>
      </c>
      <c r="AC9" s="8">
        <f t="shared" si="24"/>
        <v>15439.722608114642</v>
      </c>
      <c r="AD9" s="8">
        <f t="shared" si="25"/>
        <v>15439.722608114642</v>
      </c>
      <c r="AE9" s="8">
        <f t="shared" si="26"/>
        <v>9520.2898837539578</v>
      </c>
      <c r="AF9" s="8">
        <f t="shared" si="27"/>
        <v>9520.2898837539578</v>
      </c>
      <c r="AG9" s="83">
        <f t="shared" si="28"/>
        <v>58210.376748069582</v>
      </c>
      <c r="AH9" s="49"/>
      <c r="AI9" s="45">
        <f t="shared" si="29"/>
        <v>0.11266026397938919</v>
      </c>
      <c r="AJ9" s="57">
        <f t="shared" si="30"/>
        <v>0.89874693324945043</v>
      </c>
      <c r="AK9" s="54">
        <f t="shared" si="31"/>
        <v>6557.9964107772175</v>
      </c>
      <c r="AL9" s="8">
        <f t="shared" si="32"/>
        <v>1813.5144484477105</v>
      </c>
      <c r="AM9" s="8">
        <f t="shared" si="33"/>
        <v>1813.5144484477105</v>
      </c>
      <c r="AN9" s="8">
        <f t="shared" si="34"/>
        <v>4922.3963600723564</v>
      </c>
      <c r="AO9" s="8">
        <f t="shared" si="35"/>
        <v>4922.3963600723564</v>
      </c>
      <c r="AP9" s="8">
        <f t="shared" si="36"/>
        <v>16062.556543394006</v>
      </c>
      <c r="AQ9" s="8">
        <f t="shared" si="37"/>
        <v>16062.556543394006</v>
      </c>
      <c r="AR9" s="8">
        <f t="shared" si="38"/>
        <v>9585.7192275093257</v>
      </c>
      <c r="AS9" s="8">
        <f t="shared" si="39"/>
        <v>9585.7192275093257</v>
      </c>
      <c r="AT9" s="49">
        <f t="shared" si="40"/>
        <v>64768.3731588468</v>
      </c>
      <c r="AU9" s="82">
        <f t="shared" si="41"/>
        <v>1165.8307168592423</v>
      </c>
      <c r="AV9" s="8">
        <f t="shared" si="42"/>
        <v>1165.8307168592423</v>
      </c>
      <c r="AW9" s="8">
        <f t="shared" si="43"/>
        <v>4792.8596137546638</v>
      </c>
      <c r="AX9" s="8">
        <f t="shared" si="44"/>
        <v>4792.8596137546638</v>
      </c>
      <c r="AY9" s="8">
        <f t="shared" si="45"/>
        <v>15439.722608114642</v>
      </c>
      <c r="AZ9" s="8">
        <f t="shared" si="46"/>
        <v>15439.722608114642</v>
      </c>
      <c r="BA9" s="8">
        <f t="shared" si="47"/>
        <v>9520.2898837539578</v>
      </c>
      <c r="BB9" s="8">
        <f t="shared" si="48"/>
        <v>9520.2898837539578</v>
      </c>
      <c r="BC9" s="83">
        <f t="shared" si="49"/>
        <v>61837.405644965009</v>
      </c>
      <c r="BD9" s="49"/>
      <c r="BE9" s="45">
        <f t="shared" si="50"/>
        <v>4.7397970262687425E-2</v>
      </c>
      <c r="BF9" s="57">
        <f t="shared" si="51"/>
        <v>0.95474693324945048</v>
      </c>
      <c r="BG9" s="54">
        <f t="shared" si="52"/>
        <v>2930.9675138817911</v>
      </c>
    </row>
    <row r="10" spans="1:59" ht="20.100000000000001" customHeight="1" x14ac:dyDescent="0.25">
      <c r="A10" s="19">
        <v>150</v>
      </c>
      <c r="B10" s="33">
        <v>4.5</v>
      </c>
      <c r="C10" s="20">
        <f t="shared" si="0"/>
        <v>33.333333333333336</v>
      </c>
      <c r="D10" s="37">
        <v>1.6424098210355718</v>
      </c>
      <c r="E10" s="20">
        <f t="shared" si="1"/>
        <v>20.295381156644577</v>
      </c>
      <c r="F10" s="7">
        <f t="shared" si="2"/>
        <v>8302.0599405624107</v>
      </c>
      <c r="G10" s="8">
        <f t="shared" si="3"/>
        <v>8302.0599405624107</v>
      </c>
      <c r="H10" s="8">
        <f t="shared" si="4"/>
        <v>18264.531869237304</v>
      </c>
      <c r="I10" s="8">
        <f t="shared" si="5"/>
        <v>18264.531869237304</v>
      </c>
      <c r="J10" s="49">
        <f t="shared" si="6"/>
        <v>53133.183619599433</v>
      </c>
      <c r="K10" s="82">
        <f t="shared" si="7"/>
        <v>4981.2359643374466</v>
      </c>
      <c r="L10" s="8">
        <f t="shared" si="8"/>
        <v>4981.2359643374466</v>
      </c>
      <c r="M10" s="8">
        <f t="shared" si="9"/>
        <v>17374.719766601913</v>
      </c>
      <c r="N10" s="8">
        <f t="shared" si="10"/>
        <v>17374.719766601913</v>
      </c>
      <c r="O10" s="83">
        <f t="shared" si="11"/>
        <v>44711.911461878721</v>
      </c>
      <c r="P10" s="49"/>
      <c r="Q10" s="45">
        <f t="shared" si="12"/>
        <v>0.18834516088404474</v>
      </c>
      <c r="R10" s="57">
        <f t="shared" si="13"/>
        <v>0.84150635094610959</v>
      </c>
      <c r="S10" s="54">
        <f t="shared" si="14"/>
        <v>8421.2721577207121</v>
      </c>
      <c r="T10" s="8">
        <f t="shared" si="15"/>
        <v>5525.8510964383404</v>
      </c>
      <c r="U10" s="8">
        <f t="shared" si="16"/>
        <v>5525.8510964383404</v>
      </c>
      <c r="V10" s="8">
        <f t="shared" si="17"/>
        <v>13177.029537660659</v>
      </c>
      <c r="W10" s="8">
        <f t="shared" si="18"/>
        <v>13177.029537660659</v>
      </c>
      <c r="X10" s="8">
        <f t="shared" si="19"/>
        <v>7863.711175700716</v>
      </c>
      <c r="Y10" s="8">
        <f t="shared" si="20"/>
        <v>7863.711175700716</v>
      </c>
      <c r="Z10" s="49">
        <f t="shared" si="21"/>
        <v>53133.183619599433</v>
      </c>
      <c r="AA10" s="82">
        <f t="shared" si="22"/>
        <v>3400.5237516543639</v>
      </c>
      <c r="AB10" s="8">
        <f t="shared" si="23"/>
        <v>3400.5237516543639</v>
      </c>
      <c r="AC10" s="8">
        <f t="shared" si="24"/>
        <v>12666.083404019877</v>
      </c>
      <c r="AD10" s="8">
        <f t="shared" si="25"/>
        <v>12666.083404019877</v>
      </c>
      <c r="AE10" s="8">
        <f t="shared" si="26"/>
        <v>7810.0357602732238</v>
      </c>
      <c r="AF10" s="8">
        <f t="shared" si="27"/>
        <v>7810.0357602732238</v>
      </c>
      <c r="AG10" s="83">
        <f t="shared" si="28"/>
        <v>47753.285831894929</v>
      </c>
      <c r="AH10" s="49"/>
      <c r="AI10" s="45">
        <f t="shared" si="29"/>
        <v>0.11266026397938909</v>
      </c>
      <c r="AJ10" s="57">
        <f t="shared" si="30"/>
        <v>0.89874693324945054</v>
      </c>
      <c r="AK10" s="54">
        <f t="shared" si="31"/>
        <v>5379.8977877045036</v>
      </c>
      <c r="AL10" s="8">
        <f t="shared" si="32"/>
        <v>1487.7291413487842</v>
      </c>
      <c r="AM10" s="8">
        <f t="shared" si="33"/>
        <v>1487.7291413487842</v>
      </c>
      <c r="AN10" s="8">
        <f t="shared" si="34"/>
        <v>4038.1219550895571</v>
      </c>
      <c r="AO10" s="8">
        <f t="shared" si="35"/>
        <v>4038.1219550895571</v>
      </c>
      <c r="AP10" s="8">
        <f t="shared" si="36"/>
        <v>13177.029537660659</v>
      </c>
      <c r="AQ10" s="8">
        <f t="shared" si="37"/>
        <v>13177.029537660659</v>
      </c>
      <c r="AR10" s="8">
        <f t="shared" si="38"/>
        <v>7863.711175700716</v>
      </c>
      <c r="AS10" s="8">
        <f t="shared" si="39"/>
        <v>7863.711175700716</v>
      </c>
      <c r="AT10" s="49">
        <f t="shared" si="40"/>
        <v>53133.183619599433</v>
      </c>
      <c r="AU10" s="82">
        <f t="shared" si="41"/>
        <v>956.39730515278984</v>
      </c>
      <c r="AV10" s="8">
        <f t="shared" si="42"/>
        <v>956.39730515278984</v>
      </c>
      <c r="AW10" s="8">
        <f t="shared" si="43"/>
        <v>3931.855587850358</v>
      </c>
      <c r="AX10" s="8">
        <f t="shared" si="44"/>
        <v>3931.855587850358</v>
      </c>
      <c r="AY10" s="8">
        <f t="shared" si="45"/>
        <v>12666.083404019877</v>
      </c>
      <c r="AZ10" s="8">
        <f t="shared" si="46"/>
        <v>12666.083404019877</v>
      </c>
      <c r="BA10" s="8">
        <f t="shared" si="47"/>
        <v>7810.0357602732238</v>
      </c>
      <c r="BB10" s="8">
        <f t="shared" si="48"/>
        <v>7810.0357602732238</v>
      </c>
      <c r="BC10" s="83">
        <f t="shared" si="49"/>
        <v>50728.744114592497</v>
      </c>
      <c r="BD10" s="49"/>
      <c r="BE10" s="45">
        <f t="shared" si="50"/>
        <v>4.7397970262687446E-2</v>
      </c>
      <c r="BF10" s="57">
        <f t="shared" si="51"/>
        <v>0.95474693324945048</v>
      </c>
      <c r="BG10" s="54">
        <f t="shared" si="52"/>
        <v>2404.4395050069361</v>
      </c>
    </row>
    <row r="11" spans="1:59" ht="20.100000000000001" customHeight="1" x14ac:dyDescent="0.25">
      <c r="A11" s="19">
        <v>150</v>
      </c>
      <c r="B11" s="33">
        <v>4.5</v>
      </c>
      <c r="C11" s="20">
        <f t="shared" si="0"/>
        <v>33.333333333333336</v>
      </c>
      <c r="D11" s="37">
        <v>2.1851546379025231</v>
      </c>
      <c r="E11" s="20">
        <f t="shared" si="1"/>
        <v>15.254450534141233</v>
      </c>
      <c r="F11" s="7">
        <f t="shared" si="2"/>
        <v>6240.0090797665343</v>
      </c>
      <c r="G11" s="8">
        <f t="shared" si="3"/>
        <v>6240.0090797665343</v>
      </c>
      <c r="H11" s="8">
        <f t="shared" si="4"/>
        <v>13728.019975486377</v>
      </c>
      <c r="I11" s="8">
        <f t="shared" si="5"/>
        <v>13728.019975486377</v>
      </c>
      <c r="J11" s="49">
        <f t="shared" si="6"/>
        <v>39936.058110505823</v>
      </c>
      <c r="K11" s="82">
        <f t="shared" si="7"/>
        <v>3744.0054478599209</v>
      </c>
      <c r="L11" s="8">
        <f t="shared" si="8"/>
        <v>3744.0054478599209</v>
      </c>
      <c r="M11" s="8">
        <f t="shared" si="9"/>
        <v>13059.217818011848</v>
      </c>
      <c r="N11" s="8">
        <f t="shared" si="10"/>
        <v>13059.217818011848</v>
      </c>
      <c r="O11" s="83">
        <f t="shared" si="11"/>
        <v>33606.446531743539</v>
      </c>
      <c r="P11" s="49"/>
      <c r="Q11" s="45">
        <f t="shared" si="12"/>
        <v>0.18834516088404474</v>
      </c>
      <c r="R11" s="57">
        <f t="shared" si="13"/>
        <v>0.84150635094610959</v>
      </c>
      <c r="S11" s="54">
        <f t="shared" si="14"/>
        <v>6329.6115787622839</v>
      </c>
      <c r="T11" s="8">
        <f t="shared" si="15"/>
        <v>4153.3500434926054</v>
      </c>
      <c r="U11" s="8">
        <f t="shared" si="16"/>
        <v>4153.3500434926054</v>
      </c>
      <c r="V11" s="8">
        <f t="shared" si="17"/>
        <v>9904.1424114054444</v>
      </c>
      <c r="W11" s="8">
        <f t="shared" si="18"/>
        <v>9904.1424114054444</v>
      </c>
      <c r="X11" s="8">
        <f t="shared" si="19"/>
        <v>5910.5366003548615</v>
      </c>
      <c r="Y11" s="8">
        <f t="shared" si="20"/>
        <v>5910.5366003548615</v>
      </c>
      <c r="Z11" s="49">
        <f t="shared" si="21"/>
        <v>39936.058110505823</v>
      </c>
      <c r="AA11" s="82">
        <f t="shared" si="22"/>
        <v>2555.9077190723729</v>
      </c>
      <c r="AB11" s="8">
        <f t="shared" si="23"/>
        <v>2555.9077190723729</v>
      </c>
      <c r="AC11" s="8">
        <f t="shared" si="24"/>
        <v>9520.1041683649946</v>
      </c>
      <c r="AD11" s="8">
        <f t="shared" si="25"/>
        <v>9520.1041683649946</v>
      </c>
      <c r="AE11" s="8">
        <f t="shared" si="26"/>
        <v>5870.1929890071087</v>
      </c>
      <c r="AF11" s="8">
        <f t="shared" si="27"/>
        <v>5870.1929890071087</v>
      </c>
      <c r="AG11" s="83">
        <f t="shared" si="28"/>
        <v>35892.409752888954</v>
      </c>
      <c r="AH11" s="49"/>
      <c r="AI11" s="45">
        <f t="shared" si="29"/>
        <v>0.11266026397938907</v>
      </c>
      <c r="AJ11" s="57">
        <f t="shared" si="30"/>
        <v>0.89874693324945054</v>
      </c>
      <c r="AK11" s="54">
        <f t="shared" si="31"/>
        <v>4043.6483576168685</v>
      </c>
      <c r="AL11" s="8">
        <f t="shared" si="32"/>
        <v>1118.2096270941631</v>
      </c>
      <c r="AM11" s="8">
        <f t="shared" si="33"/>
        <v>1118.2096270941631</v>
      </c>
      <c r="AN11" s="8">
        <f t="shared" si="34"/>
        <v>3035.1404163984425</v>
      </c>
      <c r="AO11" s="8">
        <f t="shared" si="35"/>
        <v>3035.1404163984425</v>
      </c>
      <c r="AP11" s="8">
        <f t="shared" si="36"/>
        <v>9904.1424114054444</v>
      </c>
      <c r="AQ11" s="8">
        <f t="shared" si="37"/>
        <v>9904.1424114054444</v>
      </c>
      <c r="AR11" s="8">
        <f t="shared" si="38"/>
        <v>5910.5366003548615</v>
      </c>
      <c r="AS11" s="8">
        <f t="shared" si="39"/>
        <v>5910.5366003548615</v>
      </c>
      <c r="AT11" s="49">
        <f t="shared" si="40"/>
        <v>39936.058110505823</v>
      </c>
      <c r="AU11" s="82">
        <f t="shared" si="41"/>
        <v>718.84904598910475</v>
      </c>
      <c r="AV11" s="8">
        <f t="shared" si="42"/>
        <v>718.84904598910475</v>
      </c>
      <c r="AW11" s="8">
        <f t="shared" si="43"/>
        <v>2955.2683001774308</v>
      </c>
      <c r="AX11" s="8">
        <f t="shared" si="44"/>
        <v>2955.2683001774308</v>
      </c>
      <c r="AY11" s="8">
        <f t="shared" si="45"/>
        <v>9520.1041683649946</v>
      </c>
      <c r="AZ11" s="8">
        <f t="shared" si="46"/>
        <v>9520.1041683649946</v>
      </c>
      <c r="BA11" s="8">
        <f t="shared" si="47"/>
        <v>5870.1929890071087</v>
      </c>
      <c r="BB11" s="8">
        <f t="shared" si="48"/>
        <v>5870.1929890071087</v>
      </c>
      <c r="BC11" s="83">
        <f t="shared" si="49"/>
        <v>38128.829007077278</v>
      </c>
      <c r="BD11" s="49"/>
      <c r="BE11" s="45">
        <f t="shared" si="50"/>
        <v>4.7397970262687474E-2</v>
      </c>
      <c r="BF11" s="57">
        <f t="shared" si="51"/>
        <v>0.95474693324945048</v>
      </c>
      <c r="BG11" s="54">
        <f t="shared" si="52"/>
        <v>1807.2291034285445</v>
      </c>
    </row>
    <row r="12" spans="1:59" ht="20.100000000000001" customHeight="1" x14ac:dyDescent="0.25">
      <c r="A12" s="19">
        <v>150</v>
      </c>
      <c r="B12" s="61">
        <v>5.5</v>
      </c>
      <c r="C12" s="20">
        <f t="shared" si="0"/>
        <v>27.272727272727273</v>
      </c>
      <c r="D12" s="37">
        <v>1.1325653683524699</v>
      </c>
      <c r="E12" s="20">
        <f t="shared" si="1"/>
        <v>24.080488451099828</v>
      </c>
      <c r="F12" s="7">
        <f t="shared" si="2"/>
        <v>8059.4196320485516</v>
      </c>
      <c r="G12" s="8">
        <f t="shared" si="3"/>
        <v>8059.4196320485516</v>
      </c>
      <c r="H12" s="8">
        <f t="shared" si="4"/>
        <v>17730.723190506815</v>
      </c>
      <c r="I12" s="8">
        <f t="shared" si="5"/>
        <v>17730.723190506815</v>
      </c>
      <c r="J12" s="49">
        <f t="shared" si="6"/>
        <v>51580.285645110729</v>
      </c>
      <c r="K12" s="82">
        <f t="shared" si="7"/>
        <v>4835.6517792291306</v>
      </c>
      <c r="L12" s="8">
        <f t="shared" si="8"/>
        <v>4835.6517792291306</v>
      </c>
      <c r="M12" s="8">
        <f t="shared" si="9"/>
        <v>16866.917197758434</v>
      </c>
      <c r="N12" s="8">
        <f t="shared" si="10"/>
        <v>16866.917197758434</v>
      </c>
      <c r="O12" s="83">
        <f t="shared" si="11"/>
        <v>43405.137953975129</v>
      </c>
      <c r="P12" s="49"/>
      <c r="Q12" s="45">
        <f t="shared" si="12"/>
        <v>0.18834516088404471</v>
      </c>
      <c r="R12" s="57">
        <f t="shared" si="13"/>
        <v>0.84150635094610959</v>
      </c>
      <c r="S12" s="54">
        <f t="shared" si="14"/>
        <v>8175.1476911356003</v>
      </c>
      <c r="T12" s="8">
        <f t="shared" si="15"/>
        <v>5364.3497070915155</v>
      </c>
      <c r="U12" s="8">
        <f t="shared" si="16"/>
        <v>5364.3497070915155</v>
      </c>
      <c r="V12" s="8">
        <f t="shared" si="17"/>
        <v>12791.91083998746</v>
      </c>
      <c r="W12" s="8">
        <f t="shared" si="18"/>
        <v>12791.91083998746</v>
      </c>
      <c r="X12" s="8">
        <f t="shared" si="19"/>
        <v>7633.8822754763878</v>
      </c>
      <c r="Y12" s="8">
        <f t="shared" si="20"/>
        <v>7633.8822754763878</v>
      </c>
      <c r="Z12" s="49">
        <f t="shared" si="21"/>
        <v>51580.285645110729</v>
      </c>
      <c r="AA12" s="82">
        <f t="shared" si="22"/>
        <v>3301.1382812870866</v>
      </c>
      <c r="AB12" s="8">
        <f t="shared" si="23"/>
        <v>3301.1382812870866</v>
      </c>
      <c r="AC12" s="8">
        <f t="shared" si="24"/>
        <v>12295.897882978521</v>
      </c>
      <c r="AD12" s="8">
        <f t="shared" si="25"/>
        <v>12295.897882978521</v>
      </c>
      <c r="AE12" s="8">
        <f t="shared" si="26"/>
        <v>7581.7756055713535</v>
      </c>
      <c r="AF12" s="8">
        <f t="shared" si="27"/>
        <v>7581.7756055713535</v>
      </c>
      <c r="AG12" s="83">
        <f t="shared" si="28"/>
        <v>46357.623539673921</v>
      </c>
      <c r="AH12" s="49"/>
      <c r="AI12" s="45">
        <f t="shared" si="29"/>
        <v>0.11266026397938914</v>
      </c>
      <c r="AJ12" s="57">
        <f t="shared" si="30"/>
        <v>0.89874693324945043</v>
      </c>
      <c r="AK12" s="54">
        <f t="shared" si="31"/>
        <v>5222.6621054368079</v>
      </c>
      <c r="AL12" s="8">
        <f t="shared" si="32"/>
        <v>1444.2479980631003</v>
      </c>
      <c r="AM12" s="8">
        <f t="shared" si="33"/>
        <v>1444.2479980631003</v>
      </c>
      <c r="AN12" s="8">
        <f t="shared" si="34"/>
        <v>3920.1017090284154</v>
      </c>
      <c r="AO12" s="8">
        <f t="shared" si="35"/>
        <v>3920.1017090284154</v>
      </c>
      <c r="AP12" s="8">
        <f t="shared" si="36"/>
        <v>12791.91083998746</v>
      </c>
      <c r="AQ12" s="8">
        <f t="shared" si="37"/>
        <v>12791.91083998746</v>
      </c>
      <c r="AR12" s="8">
        <f t="shared" si="38"/>
        <v>7633.8822754763878</v>
      </c>
      <c r="AS12" s="8">
        <f t="shared" si="39"/>
        <v>7633.8822754763878</v>
      </c>
      <c r="AT12" s="49">
        <f t="shared" si="40"/>
        <v>51580.285645110729</v>
      </c>
      <c r="AU12" s="82">
        <f t="shared" si="41"/>
        <v>928.44514161199311</v>
      </c>
      <c r="AV12" s="8">
        <f t="shared" si="42"/>
        <v>928.44514161199311</v>
      </c>
      <c r="AW12" s="8">
        <f t="shared" si="43"/>
        <v>3816.9411377381939</v>
      </c>
      <c r="AX12" s="8">
        <f t="shared" si="44"/>
        <v>3816.9411377381939</v>
      </c>
      <c r="AY12" s="8">
        <f t="shared" si="45"/>
        <v>12295.897882978521</v>
      </c>
      <c r="AZ12" s="8">
        <f t="shared" si="46"/>
        <v>12295.897882978521</v>
      </c>
      <c r="BA12" s="8">
        <f t="shared" si="47"/>
        <v>7581.7756055713535</v>
      </c>
      <c r="BB12" s="8">
        <f t="shared" si="48"/>
        <v>7581.7756055713535</v>
      </c>
      <c r="BC12" s="83">
        <f t="shared" si="49"/>
        <v>49246.119535800121</v>
      </c>
      <c r="BD12" s="49"/>
      <c r="BE12" s="45">
        <f t="shared" si="50"/>
        <v>4.7397970262687508E-2</v>
      </c>
      <c r="BF12" s="57">
        <f t="shared" si="51"/>
        <v>0.95474693324945048</v>
      </c>
      <c r="BG12" s="54">
        <f t="shared" si="52"/>
        <v>2334.1661093106086</v>
      </c>
    </row>
    <row r="13" spans="1:59" ht="20.100000000000001" customHeight="1" x14ac:dyDescent="0.25">
      <c r="A13" s="19">
        <v>150</v>
      </c>
      <c r="B13" s="61">
        <v>5.5</v>
      </c>
      <c r="C13" s="20">
        <f t="shared" si="0"/>
        <v>27.272727272727273</v>
      </c>
      <c r="D13" s="37">
        <v>1.06211531461082</v>
      </c>
      <c r="E13" s="20">
        <f t="shared" si="1"/>
        <v>25.677746001356301</v>
      </c>
      <c r="F13" s="7">
        <f t="shared" si="2"/>
        <v>8594.0005183173616</v>
      </c>
      <c r="G13" s="8">
        <f t="shared" si="3"/>
        <v>8594.0005183173616</v>
      </c>
      <c r="H13" s="8">
        <f t="shared" si="4"/>
        <v>18906.801140298194</v>
      </c>
      <c r="I13" s="8">
        <f t="shared" si="5"/>
        <v>18906.801140298194</v>
      </c>
      <c r="J13" s="49">
        <f t="shared" si="6"/>
        <v>55001.603317231114</v>
      </c>
      <c r="K13" s="82">
        <f t="shared" si="7"/>
        <v>5156.400310990417</v>
      </c>
      <c r="L13" s="8">
        <f t="shared" si="8"/>
        <v>5156.400310990417</v>
      </c>
      <c r="M13" s="8">
        <f t="shared" si="9"/>
        <v>17985.698940843879</v>
      </c>
      <c r="N13" s="8">
        <f t="shared" si="10"/>
        <v>17985.698940843879</v>
      </c>
      <c r="O13" s="83">
        <f t="shared" si="11"/>
        <v>46284.198503668595</v>
      </c>
      <c r="P13" s="49"/>
      <c r="Q13" s="45">
        <f t="shared" si="12"/>
        <v>0.18834516088404465</v>
      </c>
      <c r="R13" s="57">
        <f t="shared" si="13"/>
        <v>0.84150635094610959</v>
      </c>
      <c r="S13" s="54">
        <f t="shared" si="14"/>
        <v>8717.4048135625198</v>
      </c>
      <c r="T13" s="8">
        <f t="shared" si="15"/>
        <v>5720.166744992036</v>
      </c>
      <c r="U13" s="8">
        <f t="shared" si="16"/>
        <v>5720.166744992036</v>
      </c>
      <c r="V13" s="8">
        <f t="shared" si="17"/>
        <v>13640.397622673316</v>
      </c>
      <c r="W13" s="8">
        <f t="shared" si="18"/>
        <v>13640.397622673316</v>
      </c>
      <c r="X13" s="8">
        <f t="shared" si="19"/>
        <v>8140.2372909502046</v>
      </c>
      <c r="Y13" s="8">
        <f t="shared" si="20"/>
        <v>8140.2372909502046</v>
      </c>
      <c r="Z13" s="49">
        <f t="shared" si="21"/>
        <v>55001.603317231114</v>
      </c>
      <c r="AA13" s="82">
        <f t="shared" si="22"/>
        <v>3520.1026123027914</v>
      </c>
      <c r="AB13" s="8">
        <f t="shared" si="23"/>
        <v>3520.1026123027914</v>
      </c>
      <c r="AC13" s="8">
        <f t="shared" si="24"/>
        <v>13111.484151946956</v>
      </c>
      <c r="AD13" s="8">
        <f t="shared" si="25"/>
        <v>13111.484151946956</v>
      </c>
      <c r="AE13" s="8">
        <f t="shared" si="26"/>
        <v>8084.6743883323852</v>
      </c>
      <c r="AF13" s="8">
        <f t="shared" si="27"/>
        <v>8084.6743883323852</v>
      </c>
      <c r="AG13" s="83">
        <f t="shared" si="28"/>
        <v>49432.522305164268</v>
      </c>
      <c r="AH13" s="49"/>
      <c r="AI13" s="45">
        <f t="shared" si="29"/>
        <v>0.11266026397938911</v>
      </c>
      <c r="AJ13" s="57">
        <f t="shared" si="30"/>
        <v>0.89874693324945054</v>
      </c>
      <c r="AK13" s="54">
        <f t="shared" si="31"/>
        <v>5569.0810120668466</v>
      </c>
      <c r="AL13" s="8">
        <f t="shared" si="32"/>
        <v>1540.0448928824712</v>
      </c>
      <c r="AM13" s="8">
        <f t="shared" si="33"/>
        <v>1540.0448928824712</v>
      </c>
      <c r="AN13" s="8">
        <f t="shared" si="34"/>
        <v>4180.1218521095643</v>
      </c>
      <c r="AO13" s="8">
        <f t="shared" si="35"/>
        <v>4180.1218521095643</v>
      </c>
      <c r="AP13" s="8">
        <f t="shared" si="36"/>
        <v>13640.397622673316</v>
      </c>
      <c r="AQ13" s="8">
        <f t="shared" si="37"/>
        <v>13640.397622673316</v>
      </c>
      <c r="AR13" s="8">
        <f t="shared" si="38"/>
        <v>8140.2372909502046</v>
      </c>
      <c r="AS13" s="8">
        <f t="shared" si="39"/>
        <v>8140.2372909502046</v>
      </c>
      <c r="AT13" s="49">
        <f t="shared" si="40"/>
        <v>55001.603317231114</v>
      </c>
      <c r="AU13" s="82">
        <f t="shared" si="41"/>
        <v>990.02885971016008</v>
      </c>
      <c r="AV13" s="8">
        <f t="shared" si="42"/>
        <v>990.02885971016008</v>
      </c>
      <c r="AW13" s="8">
        <f t="shared" si="43"/>
        <v>4070.1186454751028</v>
      </c>
      <c r="AX13" s="8">
        <f t="shared" si="44"/>
        <v>4070.1186454751028</v>
      </c>
      <c r="AY13" s="8">
        <f t="shared" si="45"/>
        <v>13111.484151946956</v>
      </c>
      <c r="AZ13" s="8">
        <f t="shared" si="46"/>
        <v>13111.484151946956</v>
      </c>
      <c r="BA13" s="8">
        <f t="shared" si="47"/>
        <v>8084.6743883323852</v>
      </c>
      <c r="BB13" s="8">
        <f t="shared" si="48"/>
        <v>8084.6743883323852</v>
      </c>
      <c r="BC13" s="83">
        <f t="shared" si="49"/>
        <v>52512.612090929208</v>
      </c>
      <c r="BD13" s="49"/>
      <c r="BE13" s="45">
        <f t="shared" si="50"/>
        <v>4.7397970262687501E-2</v>
      </c>
      <c r="BF13" s="57">
        <f t="shared" si="51"/>
        <v>0.95474693324945048</v>
      </c>
      <c r="BG13" s="54">
        <f t="shared" si="52"/>
        <v>2488.9912263019069</v>
      </c>
    </row>
    <row r="14" spans="1:59" ht="20.100000000000001" customHeight="1" x14ac:dyDescent="0.25">
      <c r="A14" s="19">
        <v>150</v>
      </c>
      <c r="B14" s="61">
        <v>5.5</v>
      </c>
      <c r="C14" s="20">
        <f t="shared" si="0"/>
        <v>27.272727272727273</v>
      </c>
      <c r="D14" s="37">
        <v>1.0963007108240124</v>
      </c>
      <c r="E14" s="20">
        <f t="shared" si="1"/>
        <v>24.877049703113187</v>
      </c>
      <c r="F14" s="7">
        <f t="shared" si="2"/>
        <v>8326.0181026585778</v>
      </c>
      <c r="G14" s="8">
        <f t="shared" si="3"/>
        <v>8326.0181026585778</v>
      </c>
      <c r="H14" s="8">
        <f t="shared" si="4"/>
        <v>18317.239825848872</v>
      </c>
      <c r="I14" s="8">
        <f t="shared" si="5"/>
        <v>18317.239825848872</v>
      </c>
      <c r="J14" s="49">
        <f t="shared" si="6"/>
        <v>53286.5158570149</v>
      </c>
      <c r="K14" s="82">
        <f t="shared" si="7"/>
        <v>4995.6108615951471</v>
      </c>
      <c r="L14" s="8">
        <f t="shared" si="8"/>
        <v>4995.6108615951471</v>
      </c>
      <c r="M14" s="8">
        <f t="shared" si="9"/>
        <v>17424.859895139161</v>
      </c>
      <c r="N14" s="8">
        <f t="shared" si="10"/>
        <v>17424.859895139161</v>
      </c>
      <c r="O14" s="83">
        <f t="shared" si="11"/>
        <v>44840.941513468613</v>
      </c>
      <c r="P14" s="49"/>
      <c r="Q14" s="45">
        <f t="shared" si="12"/>
        <v>0.18834516088404474</v>
      </c>
      <c r="R14" s="57">
        <f t="shared" si="13"/>
        <v>0.84150635094610959</v>
      </c>
      <c r="S14" s="54">
        <f t="shared" si="14"/>
        <v>8445.5743435462864</v>
      </c>
      <c r="T14" s="8">
        <f t="shared" si="15"/>
        <v>5541.7976491295494</v>
      </c>
      <c r="U14" s="8">
        <f t="shared" si="16"/>
        <v>5541.7976491295494</v>
      </c>
      <c r="V14" s="8">
        <f t="shared" si="17"/>
        <v>13215.055932539695</v>
      </c>
      <c r="W14" s="8">
        <f t="shared" si="18"/>
        <v>13215.055932539695</v>
      </c>
      <c r="X14" s="8">
        <f t="shared" si="19"/>
        <v>7886.4043468382051</v>
      </c>
      <c r="Y14" s="8">
        <f t="shared" si="20"/>
        <v>7886.4043468382051</v>
      </c>
      <c r="Z14" s="49">
        <f t="shared" si="21"/>
        <v>53286.5158570149</v>
      </c>
      <c r="AA14" s="82">
        <f t="shared" si="22"/>
        <v>3410.3370148489535</v>
      </c>
      <c r="AB14" s="8">
        <f t="shared" si="23"/>
        <v>3410.3370148489535</v>
      </c>
      <c r="AC14" s="8">
        <f t="shared" si="24"/>
        <v>12702.635305775542</v>
      </c>
      <c r="AD14" s="8">
        <f t="shared" si="25"/>
        <v>12702.635305775542</v>
      </c>
      <c r="AE14" s="8">
        <f t="shared" si="26"/>
        <v>7832.5740343956822</v>
      </c>
      <c r="AF14" s="8">
        <f t="shared" si="27"/>
        <v>7832.5740343956822</v>
      </c>
      <c r="AG14" s="83">
        <f t="shared" si="28"/>
        <v>47891.092710040364</v>
      </c>
      <c r="AH14" s="49"/>
      <c r="AI14" s="45">
        <f t="shared" si="29"/>
        <v>0.11266026397938891</v>
      </c>
      <c r="AJ14" s="57">
        <f t="shared" si="30"/>
        <v>0.89874693324945065</v>
      </c>
      <c r="AK14" s="54">
        <f t="shared" si="31"/>
        <v>5395.4231469745355</v>
      </c>
      <c r="AL14" s="8">
        <f t="shared" si="32"/>
        <v>1492.0224439964172</v>
      </c>
      <c r="AM14" s="8">
        <f t="shared" si="33"/>
        <v>1492.0224439964172</v>
      </c>
      <c r="AN14" s="8">
        <f t="shared" si="34"/>
        <v>4049.7752051331322</v>
      </c>
      <c r="AO14" s="8">
        <f t="shared" si="35"/>
        <v>4049.7752051331322</v>
      </c>
      <c r="AP14" s="8">
        <f t="shared" si="36"/>
        <v>13215.055932539695</v>
      </c>
      <c r="AQ14" s="8">
        <f t="shared" si="37"/>
        <v>13215.055932539695</v>
      </c>
      <c r="AR14" s="8">
        <f t="shared" si="38"/>
        <v>7886.4043468382051</v>
      </c>
      <c r="AS14" s="8">
        <f t="shared" si="39"/>
        <v>7886.4043468382051</v>
      </c>
      <c r="AT14" s="49">
        <f t="shared" si="40"/>
        <v>53286.5158570149</v>
      </c>
      <c r="AU14" s="82">
        <f t="shared" si="41"/>
        <v>959.15728542626823</v>
      </c>
      <c r="AV14" s="8">
        <f t="shared" si="42"/>
        <v>959.15728542626823</v>
      </c>
      <c r="AW14" s="8">
        <f t="shared" si="43"/>
        <v>3943.2021734191026</v>
      </c>
      <c r="AX14" s="8">
        <f t="shared" si="44"/>
        <v>3943.2021734191026</v>
      </c>
      <c r="AY14" s="8">
        <f t="shared" si="45"/>
        <v>12702.635305775542</v>
      </c>
      <c r="AZ14" s="8">
        <f t="shared" si="46"/>
        <v>12702.635305775542</v>
      </c>
      <c r="BA14" s="8">
        <f t="shared" si="47"/>
        <v>7832.5740343956822</v>
      </c>
      <c r="BB14" s="8">
        <f t="shared" si="48"/>
        <v>7832.5740343956822</v>
      </c>
      <c r="BC14" s="83">
        <f t="shared" si="49"/>
        <v>50875.137598033194</v>
      </c>
      <c r="BD14" s="49"/>
      <c r="BE14" s="45">
        <f t="shared" si="50"/>
        <v>4.7397970262687369E-2</v>
      </c>
      <c r="BF14" s="57">
        <f t="shared" si="51"/>
        <v>0.95474693324945059</v>
      </c>
      <c r="BG14" s="54">
        <f t="shared" si="52"/>
        <v>2411.3782589817056</v>
      </c>
    </row>
    <row r="15" spans="1:59" ht="20.100000000000001" customHeight="1" x14ac:dyDescent="0.25">
      <c r="A15" s="19">
        <v>150</v>
      </c>
      <c r="B15" s="61">
        <v>5.5</v>
      </c>
      <c r="C15" s="20">
        <f t="shared" si="0"/>
        <v>27.272727272727273</v>
      </c>
      <c r="D15" s="37">
        <v>1.1437009460840559</v>
      </c>
      <c r="E15" s="20">
        <f t="shared" si="1"/>
        <v>23.84603017607618</v>
      </c>
      <c r="F15" s="7">
        <f t="shared" si="2"/>
        <v>7980.9495616237327</v>
      </c>
      <c r="G15" s="8">
        <f t="shared" si="3"/>
        <v>7980.9495616237327</v>
      </c>
      <c r="H15" s="8">
        <f t="shared" si="4"/>
        <v>17558.089035572211</v>
      </c>
      <c r="I15" s="8">
        <f t="shared" si="5"/>
        <v>17558.089035572211</v>
      </c>
      <c r="J15" s="49">
        <f t="shared" si="6"/>
        <v>51078.077194391888</v>
      </c>
      <c r="K15" s="82">
        <f t="shared" si="7"/>
        <v>4788.5697369742393</v>
      </c>
      <c r="L15" s="8">
        <f t="shared" si="8"/>
        <v>4788.5697369742393</v>
      </c>
      <c r="M15" s="8">
        <f t="shared" si="9"/>
        <v>16702.69343962397</v>
      </c>
      <c r="N15" s="8">
        <f t="shared" si="10"/>
        <v>16702.69343962397</v>
      </c>
      <c r="O15" s="83">
        <f t="shared" si="11"/>
        <v>42982.526353196416</v>
      </c>
      <c r="P15" s="49"/>
      <c r="Q15" s="45">
        <f t="shared" si="12"/>
        <v>0.18834516088404477</v>
      </c>
      <c r="R15" s="57">
        <f t="shared" si="13"/>
        <v>0.84150635094610959</v>
      </c>
      <c r="S15" s="54">
        <f t="shared" si="14"/>
        <v>8095.5508411954725</v>
      </c>
      <c r="T15" s="8">
        <f t="shared" si="15"/>
        <v>5312.1200282167565</v>
      </c>
      <c r="U15" s="8">
        <f t="shared" si="16"/>
        <v>5312.1200282167565</v>
      </c>
      <c r="V15" s="8">
        <f t="shared" si="17"/>
        <v>12667.363144209188</v>
      </c>
      <c r="W15" s="8">
        <f t="shared" si="18"/>
        <v>12667.363144209188</v>
      </c>
      <c r="X15" s="8">
        <f t="shared" si="19"/>
        <v>7559.5554247699993</v>
      </c>
      <c r="Y15" s="8">
        <f t="shared" si="20"/>
        <v>7559.5554247699993</v>
      </c>
      <c r="Z15" s="49">
        <f t="shared" si="21"/>
        <v>51078.077194391888</v>
      </c>
      <c r="AA15" s="82">
        <f t="shared" si="22"/>
        <v>3268.9969404410808</v>
      </c>
      <c r="AB15" s="8">
        <f t="shared" si="23"/>
        <v>3268.9969404410808</v>
      </c>
      <c r="AC15" s="8">
        <f t="shared" si="24"/>
        <v>12176.179588502711</v>
      </c>
      <c r="AD15" s="8">
        <f t="shared" si="25"/>
        <v>12176.179588502711</v>
      </c>
      <c r="AE15" s="8">
        <f t="shared" si="26"/>
        <v>7507.9560884254097</v>
      </c>
      <c r="AF15" s="8">
        <f t="shared" si="27"/>
        <v>7507.9560884254097</v>
      </c>
      <c r="AG15" s="83">
        <f t="shared" si="28"/>
        <v>45906.265234738406</v>
      </c>
      <c r="AH15" s="49"/>
      <c r="AI15" s="45">
        <f t="shared" si="29"/>
        <v>0.11266026397938911</v>
      </c>
      <c r="AJ15" s="57">
        <f t="shared" si="30"/>
        <v>0.89874693324945054</v>
      </c>
      <c r="AK15" s="54">
        <f t="shared" si="31"/>
        <v>5171.8119596534816</v>
      </c>
      <c r="AL15" s="8">
        <f t="shared" si="32"/>
        <v>1430.1861614429729</v>
      </c>
      <c r="AM15" s="8">
        <f t="shared" si="33"/>
        <v>1430.1861614429729</v>
      </c>
      <c r="AN15" s="8">
        <f t="shared" si="34"/>
        <v>3881.9338667737838</v>
      </c>
      <c r="AO15" s="8">
        <f t="shared" si="35"/>
        <v>3881.9338667737838</v>
      </c>
      <c r="AP15" s="8">
        <f t="shared" si="36"/>
        <v>12667.363144209188</v>
      </c>
      <c r="AQ15" s="8">
        <f t="shared" si="37"/>
        <v>12667.363144209188</v>
      </c>
      <c r="AR15" s="8">
        <f t="shared" si="38"/>
        <v>7559.5554247699993</v>
      </c>
      <c r="AS15" s="8">
        <f t="shared" si="39"/>
        <v>7559.5554247699993</v>
      </c>
      <c r="AT15" s="49">
        <f t="shared" si="40"/>
        <v>51078.077194391888</v>
      </c>
      <c r="AU15" s="82">
        <f t="shared" si="41"/>
        <v>919.40538949905397</v>
      </c>
      <c r="AV15" s="8">
        <f t="shared" si="42"/>
        <v>919.40538949905397</v>
      </c>
      <c r="AW15" s="8">
        <f t="shared" si="43"/>
        <v>3779.7777123849996</v>
      </c>
      <c r="AX15" s="8">
        <f t="shared" si="44"/>
        <v>3779.7777123849996</v>
      </c>
      <c r="AY15" s="8">
        <f t="shared" si="45"/>
        <v>12176.179588502711</v>
      </c>
      <c r="AZ15" s="8">
        <f t="shared" si="46"/>
        <v>12176.179588502711</v>
      </c>
      <c r="BA15" s="8">
        <f t="shared" si="47"/>
        <v>7507.9560884254097</v>
      </c>
      <c r="BB15" s="8">
        <f t="shared" si="48"/>
        <v>7507.9560884254097</v>
      </c>
      <c r="BC15" s="83">
        <f t="shared" si="49"/>
        <v>48766.637557624352</v>
      </c>
      <c r="BD15" s="49"/>
      <c r="BE15" s="45">
        <f t="shared" si="50"/>
        <v>4.739797026268746E-2</v>
      </c>
      <c r="BF15" s="57">
        <f t="shared" si="51"/>
        <v>0.95474693324945048</v>
      </c>
      <c r="BG15" s="54">
        <f t="shared" si="52"/>
        <v>2311.4396367675363</v>
      </c>
    </row>
    <row r="16" spans="1:59" ht="20.100000000000001" customHeight="1" x14ac:dyDescent="0.25">
      <c r="A16" s="19">
        <v>150</v>
      </c>
      <c r="B16" s="61">
        <v>5.5</v>
      </c>
      <c r="C16" s="20">
        <f t="shared" si="0"/>
        <v>27.272727272727273</v>
      </c>
      <c r="D16" s="37">
        <v>1.1721705078041917</v>
      </c>
      <c r="E16" s="20">
        <f t="shared" si="1"/>
        <v>23.266860146325332</v>
      </c>
      <c r="F16" s="7">
        <f t="shared" si="2"/>
        <v>7787.1090455749427</v>
      </c>
      <c r="G16" s="8">
        <f t="shared" si="3"/>
        <v>7787.1090455749427</v>
      </c>
      <c r="H16" s="8">
        <f t="shared" si="4"/>
        <v>17131.639900264872</v>
      </c>
      <c r="I16" s="8">
        <f t="shared" si="5"/>
        <v>17131.639900264872</v>
      </c>
      <c r="J16" s="49">
        <f t="shared" si="6"/>
        <v>49837.497891679632</v>
      </c>
      <c r="K16" s="82">
        <f t="shared" si="7"/>
        <v>4672.2654273449652</v>
      </c>
      <c r="L16" s="8">
        <f t="shared" si="8"/>
        <v>4672.2654273449652</v>
      </c>
      <c r="M16" s="8">
        <f t="shared" si="9"/>
        <v>16297.020068210913</v>
      </c>
      <c r="N16" s="8">
        <f t="shared" si="10"/>
        <v>16297.020068210913</v>
      </c>
      <c r="O16" s="83">
        <f t="shared" si="11"/>
        <v>41938.570991111759</v>
      </c>
      <c r="P16" s="49"/>
      <c r="Q16" s="45">
        <f t="shared" si="12"/>
        <v>0.18834516088404465</v>
      </c>
      <c r="R16" s="57">
        <f t="shared" si="13"/>
        <v>0.84150635094610959</v>
      </c>
      <c r="S16" s="54">
        <f t="shared" si="14"/>
        <v>7898.9269005678725</v>
      </c>
      <c r="T16" s="8">
        <f t="shared" si="15"/>
        <v>5183.0997807346812</v>
      </c>
      <c r="U16" s="8">
        <f t="shared" si="16"/>
        <v>5183.0997807346812</v>
      </c>
      <c r="V16" s="8">
        <f t="shared" si="17"/>
        <v>12359.699477136548</v>
      </c>
      <c r="W16" s="8">
        <f t="shared" si="18"/>
        <v>12359.699477136548</v>
      </c>
      <c r="X16" s="8">
        <f t="shared" si="19"/>
        <v>7375.9496879685848</v>
      </c>
      <c r="Y16" s="8">
        <f t="shared" si="20"/>
        <v>7375.9496879685848</v>
      </c>
      <c r="Z16" s="49">
        <f t="shared" si="21"/>
        <v>49837.497891679632</v>
      </c>
      <c r="AA16" s="82">
        <f t="shared" si="22"/>
        <v>3189.5998650674965</v>
      </c>
      <c r="AB16" s="8">
        <f t="shared" si="23"/>
        <v>3189.5998650674965</v>
      </c>
      <c r="AC16" s="8">
        <f t="shared" si="24"/>
        <v>11880.445739201461</v>
      </c>
      <c r="AD16" s="8">
        <f t="shared" si="25"/>
        <v>11880.445739201461</v>
      </c>
      <c r="AE16" s="8">
        <f t="shared" si="26"/>
        <v>7325.603591217553</v>
      </c>
      <c r="AF16" s="8">
        <f t="shared" si="27"/>
        <v>7325.603591217553</v>
      </c>
      <c r="AG16" s="83">
        <f t="shared" si="28"/>
        <v>44791.298390973017</v>
      </c>
      <c r="AH16" s="49"/>
      <c r="AI16" s="45">
        <f t="shared" si="29"/>
        <v>0.11266026397938927</v>
      </c>
      <c r="AJ16" s="57">
        <f t="shared" si="30"/>
        <v>0.89874693324945032</v>
      </c>
      <c r="AK16" s="54">
        <f t="shared" si="31"/>
        <v>5046.1995007066143</v>
      </c>
      <c r="AL16" s="8">
        <f t="shared" si="32"/>
        <v>1395.4499409670298</v>
      </c>
      <c r="AM16" s="8">
        <f t="shared" si="33"/>
        <v>1395.4499409670298</v>
      </c>
      <c r="AN16" s="8">
        <f t="shared" si="34"/>
        <v>3787.6498397676519</v>
      </c>
      <c r="AO16" s="8">
        <f t="shared" si="35"/>
        <v>3787.6498397676519</v>
      </c>
      <c r="AP16" s="8">
        <f t="shared" si="36"/>
        <v>12359.699477136548</v>
      </c>
      <c r="AQ16" s="8">
        <f t="shared" si="37"/>
        <v>12359.699477136548</v>
      </c>
      <c r="AR16" s="8">
        <f t="shared" si="38"/>
        <v>7375.9496879685848</v>
      </c>
      <c r="AS16" s="8">
        <f t="shared" si="39"/>
        <v>7375.9496879685848</v>
      </c>
      <c r="AT16" s="49">
        <f t="shared" si="40"/>
        <v>49837.497891679632</v>
      </c>
      <c r="AU16" s="82">
        <f t="shared" si="41"/>
        <v>897.07496205023335</v>
      </c>
      <c r="AV16" s="8">
        <f t="shared" si="42"/>
        <v>897.07496205023335</v>
      </c>
      <c r="AW16" s="8">
        <f t="shared" si="43"/>
        <v>3687.9748439842929</v>
      </c>
      <c r="AX16" s="8">
        <f t="shared" si="44"/>
        <v>3687.9748439842929</v>
      </c>
      <c r="AY16" s="8">
        <f t="shared" si="45"/>
        <v>11880.445739201461</v>
      </c>
      <c r="AZ16" s="8">
        <f t="shared" si="46"/>
        <v>11880.445739201461</v>
      </c>
      <c r="BA16" s="8">
        <f t="shared" si="47"/>
        <v>7325.603591217553</v>
      </c>
      <c r="BB16" s="8">
        <f t="shared" si="48"/>
        <v>7325.603591217553</v>
      </c>
      <c r="BC16" s="83">
        <f t="shared" si="49"/>
        <v>47582.198272907073</v>
      </c>
      <c r="BD16" s="49"/>
      <c r="BE16" s="45">
        <f t="shared" si="50"/>
        <v>4.7397970262687675E-2</v>
      </c>
      <c r="BF16" s="57">
        <f t="shared" si="51"/>
        <v>0.95474693324945026</v>
      </c>
      <c r="BG16" s="54">
        <f t="shared" si="52"/>
        <v>2255.2996187725585</v>
      </c>
    </row>
    <row r="17" spans="1:59" ht="20.100000000000001" customHeight="1" x14ac:dyDescent="0.25">
      <c r="A17" s="19">
        <v>150</v>
      </c>
      <c r="B17" s="61">
        <v>5.5</v>
      </c>
      <c r="C17" s="20">
        <f t="shared" si="0"/>
        <v>27.272727272727273</v>
      </c>
      <c r="D17" s="37">
        <v>1.3473622748820986</v>
      </c>
      <c r="E17" s="20">
        <f t="shared" si="1"/>
        <v>20.241569606892686</v>
      </c>
      <c r="F17" s="7">
        <f t="shared" si="2"/>
        <v>6774.5844858814435</v>
      </c>
      <c r="G17" s="8">
        <f t="shared" si="3"/>
        <v>6774.5844858814435</v>
      </c>
      <c r="H17" s="8">
        <f t="shared" si="4"/>
        <v>14904.085868939177</v>
      </c>
      <c r="I17" s="8">
        <f t="shared" si="5"/>
        <v>14904.085868939177</v>
      </c>
      <c r="J17" s="49">
        <f t="shared" si="6"/>
        <v>43357.340709641241</v>
      </c>
      <c r="K17" s="82">
        <f t="shared" si="7"/>
        <v>4064.7506915288664</v>
      </c>
      <c r="L17" s="8">
        <f t="shared" si="8"/>
        <v>4064.7506915288664</v>
      </c>
      <c r="M17" s="8">
        <f t="shared" si="9"/>
        <v>14177.988092119836</v>
      </c>
      <c r="N17" s="8">
        <f t="shared" si="10"/>
        <v>14177.988092119836</v>
      </c>
      <c r="O17" s="83">
        <f t="shared" si="11"/>
        <v>36485.477567297406</v>
      </c>
      <c r="P17" s="49"/>
      <c r="Q17" s="45">
        <f t="shared" si="12"/>
        <v>0.18834516088404471</v>
      </c>
      <c r="R17" s="57">
        <f t="shared" si="13"/>
        <v>0.84150635094610959</v>
      </c>
      <c r="S17" s="54">
        <f t="shared" si="14"/>
        <v>6871.8631423438346</v>
      </c>
      <c r="T17" s="8">
        <f t="shared" si="15"/>
        <v>4509.1634338026888</v>
      </c>
      <c r="U17" s="8">
        <f t="shared" si="16"/>
        <v>4509.1634338026888</v>
      </c>
      <c r="V17" s="8">
        <f t="shared" si="17"/>
        <v>10752.620495991028</v>
      </c>
      <c r="W17" s="8">
        <f t="shared" si="18"/>
        <v>10752.620495991028</v>
      </c>
      <c r="X17" s="8">
        <f t="shared" si="19"/>
        <v>6416.8864250269035</v>
      </c>
      <c r="Y17" s="8">
        <f t="shared" si="20"/>
        <v>6416.8864250269035</v>
      </c>
      <c r="Z17" s="49">
        <f t="shared" si="21"/>
        <v>43357.340709641241</v>
      </c>
      <c r="AA17" s="82">
        <f t="shared" si="22"/>
        <v>2774.8698054170395</v>
      </c>
      <c r="AB17" s="8">
        <f t="shared" si="23"/>
        <v>2774.8698054170395</v>
      </c>
      <c r="AC17" s="8">
        <f t="shared" si="24"/>
        <v>10335.682076506493</v>
      </c>
      <c r="AD17" s="8">
        <f t="shared" si="25"/>
        <v>10335.682076506493</v>
      </c>
      <c r="AE17" s="8">
        <f t="shared" si="26"/>
        <v>6373.086616397276</v>
      </c>
      <c r="AF17" s="8">
        <f t="shared" si="27"/>
        <v>6373.086616397276</v>
      </c>
      <c r="AG17" s="83">
        <f t="shared" si="28"/>
        <v>38967.276996641616</v>
      </c>
      <c r="AH17" s="49"/>
      <c r="AI17" s="45">
        <f t="shared" si="29"/>
        <v>0.11266026397938921</v>
      </c>
      <c r="AJ17" s="57">
        <f t="shared" si="30"/>
        <v>0.89874693324945043</v>
      </c>
      <c r="AK17" s="54">
        <f t="shared" si="31"/>
        <v>4390.0637129996248</v>
      </c>
      <c r="AL17" s="8">
        <f t="shared" si="32"/>
        <v>1214.0055398699549</v>
      </c>
      <c r="AM17" s="8">
        <f t="shared" si="33"/>
        <v>1214.0055398699549</v>
      </c>
      <c r="AN17" s="8">
        <f t="shared" si="34"/>
        <v>3295.1578939327342</v>
      </c>
      <c r="AO17" s="8">
        <f t="shared" si="35"/>
        <v>3295.1578939327342</v>
      </c>
      <c r="AP17" s="8">
        <f t="shared" si="36"/>
        <v>10752.620495991028</v>
      </c>
      <c r="AQ17" s="8">
        <f t="shared" si="37"/>
        <v>10752.620495991028</v>
      </c>
      <c r="AR17" s="8">
        <f t="shared" si="38"/>
        <v>6416.8864250269035</v>
      </c>
      <c r="AS17" s="8">
        <f t="shared" si="39"/>
        <v>6416.8864250269035</v>
      </c>
      <c r="AT17" s="49">
        <f t="shared" si="40"/>
        <v>43357.340709641241</v>
      </c>
      <c r="AU17" s="82">
        <f t="shared" si="41"/>
        <v>780.43213277354232</v>
      </c>
      <c r="AV17" s="8">
        <f t="shared" si="42"/>
        <v>780.43213277354232</v>
      </c>
      <c r="AW17" s="8">
        <f t="shared" si="43"/>
        <v>3208.4432125134517</v>
      </c>
      <c r="AX17" s="8">
        <f t="shared" si="44"/>
        <v>3208.4432125134517</v>
      </c>
      <c r="AY17" s="8">
        <f t="shared" si="45"/>
        <v>10335.682076506493</v>
      </c>
      <c r="AZ17" s="8">
        <f t="shared" si="46"/>
        <v>10335.682076506493</v>
      </c>
      <c r="BA17" s="8">
        <f t="shared" si="47"/>
        <v>6373.086616397276</v>
      </c>
      <c r="BB17" s="8">
        <f t="shared" si="48"/>
        <v>6373.086616397276</v>
      </c>
      <c r="BC17" s="83">
        <f t="shared" si="49"/>
        <v>41395.288076381526</v>
      </c>
      <c r="BD17" s="49"/>
      <c r="BE17" s="45">
        <f t="shared" si="50"/>
        <v>4.7397970262687515E-2</v>
      </c>
      <c r="BF17" s="57">
        <f t="shared" si="51"/>
        <v>0.95474693324945048</v>
      </c>
      <c r="BG17" s="54">
        <f t="shared" si="52"/>
        <v>1962.0526332597146</v>
      </c>
    </row>
    <row r="18" spans="1:59" ht="20.100000000000001" customHeight="1" x14ac:dyDescent="0.25">
      <c r="A18" s="19">
        <v>150</v>
      </c>
      <c r="B18" s="61">
        <v>5.5</v>
      </c>
      <c r="C18" s="20">
        <f t="shared" si="0"/>
        <v>27.272727272727273</v>
      </c>
      <c r="D18" s="37">
        <v>1.6424098210355718</v>
      </c>
      <c r="E18" s="20">
        <f t="shared" si="1"/>
        <v>16.605311855436472</v>
      </c>
      <c r="F18" s="7">
        <f t="shared" si="2"/>
        <v>5557.5773155831021</v>
      </c>
      <c r="G18" s="8">
        <f t="shared" si="3"/>
        <v>5557.5773155831021</v>
      </c>
      <c r="H18" s="8">
        <f t="shared" si="4"/>
        <v>12226.670094282825</v>
      </c>
      <c r="I18" s="8">
        <f t="shared" si="5"/>
        <v>12226.670094282825</v>
      </c>
      <c r="J18" s="49">
        <f t="shared" si="6"/>
        <v>35568.494819731852</v>
      </c>
      <c r="K18" s="82">
        <f t="shared" si="7"/>
        <v>3334.5463893498609</v>
      </c>
      <c r="L18" s="8">
        <f t="shared" si="8"/>
        <v>3334.5463893498609</v>
      </c>
      <c r="M18" s="8">
        <f t="shared" si="9"/>
        <v>11631.010752849215</v>
      </c>
      <c r="N18" s="8">
        <f t="shared" si="10"/>
        <v>11631.010752849215</v>
      </c>
      <c r="O18" s="83">
        <f t="shared" si="11"/>
        <v>29931.114284398151</v>
      </c>
      <c r="P18" s="49"/>
      <c r="Q18" s="45">
        <f t="shared" si="12"/>
        <v>0.18834516088404479</v>
      </c>
      <c r="R18" s="57">
        <f t="shared" si="13"/>
        <v>0.84150635094610948</v>
      </c>
      <c r="S18" s="54">
        <f t="shared" si="14"/>
        <v>5637.3805353337011</v>
      </c>
      <c r="T18" s="8">
        <f t="shared" si="15"/>
        <v>3699.1234612521125</v>
      </c>
      <c r="U18" s="8">
        <f t="shared" si="16"/>
        <v>3699.1234612521125</v>
      </c>
      <c r="V18" s="8">
        <f t="shared" si="17"/>
        <v>8820.9867152934985</v>
      </c>
      <c r="W18" s="8">
        <f t="shared" si="18"/>
        <v>8820.9867152934985</v>
      </c>
      <c r="X18" s="8">
        <f t="shared" si="19"/>
        <v>5264.1372333203135</v>
      </c>
      <c r="Y18" s="8">
        <f t="shared" si="20"/>
        <v>5264.1372333203135</v>
      </c>
      <c r="Z18" s="49">
        <f t="shared" si="21"/>
        <v>35568.494819731852</v>
      </c>
      <c r="AA18" s="82">
        <f t="shared" si="22"/>
        <v>2276.3836684628386</v>
      </c>
      <c r="AB18" s="8">
        <f t="shared" si="23"/>
        <v>2276.3836684628386</v>
      </c>
      <c r="AC18" s="8">
        <f t="shared" si="24"/>
        <v>8478.9483944265285</v>
      </c>
      <c r="AD18" s="8">
        <f t="shared" si="25"/>
        <v>8478.9483944265285</v>
      </c>
      <c r="AE18" s="8">
        <f t="shared" si="26"/>
        <v>5228.205756877117</v>
      </c>
      <c r="AF18" s="8">
        <f t="shared" si="27"/>
        <v>5228.205756877117</v>
      </c>
      <c r="AG18" s="83">
        <f t="shared" si="28"/>
        <v>31967.075639532966</v>
      </c>
      <c r="AH18" s="49"/>
      <c r="AI18" s="45">
        <f t="shared" si="29"/>
        <v>0.11266026397938919</v>
      </c>
      <c r="AJ18" s="57">
        <f t="shared" si="30"/>
        <v>0.89874693324945043</v>
      </c>
      <c r="AK18" s="54">
        <f t="shared" si="31"/>
        <v>3601.4191801988854</v>
      </c>
      <c r="AL18" s="8">
        <f t="shared" si="32"/>
        <v>995.91785495249189</v>
      </c>
      <c r="AM18" s="8">
        <f t="shared" si="33"/>
        <v>995.91785495249189</v>
      </c>
      <c r="AN18" s="8">
        <f t="shared" si="34"/>
        <v>2703.2056062996207</v>
      </c>
      <c r="AO18" s="8">
        <f t="shared" si="35"/>
        <v>2703.2056062996207</v>
      </c>
      <c r="AP18" s="8">
        <f t="shared" si="36"/>
        <v>8820.9867152934985</v>
      </c>
      <c r="AQ18" s="8">
        <f t="shared" si="37"/>
        <v>8820.9867152934985</v>
      </c>
      <c r="AR18" s="8">
        <f t="shared" si="38"/>
        <v>5264.1372333203135</v>
      </c>
      <c r="AS18" s="8">
        <f t="shared" si="39"/>
        <v>5264.1372333203135</v>
      </c>
      <c r="AT18" s="49">
        <f t="shared" si="40"/>
        <v>35568.494819731852</v>
      </c>
      <c r="AU18" s="82">
        <f t="shared" si="41"/>
        <v>640.2329067551733</v>
      </c>
      <c r="AV18" s="8">
        <f t="shared" si="42"/>
        <v>640.2329067551733</v>
      </c>
      <c r="AW18" s="8">
        <f t="shared" si="43"/>
        <v>2632.0686166601572</v>
      </c>
      <c r="AX18" s="8">
        <f t="shared" si="44"/>
        <v>2632.0686166601572</v>
      </c>
      <c r="AY18" s="8">
        <f t="shared" si="45"/>
        <v>8478.9483944265285</v>
      </c>
      <c r="AZ18" s="8">
        <f t="shared" si="46"/>
        <v>8478.9483944265285</v>
      </c>
      <c r="BA18" s="8">
        <f t="shared" si="47"/>
        <v>5228.205756877117</v>
      </c>
      <c r="BB18" s="8">
        <f t="shared" si="48"/>
        <v>5228.205756877117</v>
      </c>
      <c r="BC18" s="83">
        <f t="shared" si="49"/>
        <v>33958.911349437949</v>
      </c>
      <c r="BD18" s="49"/>
      <c r="BE18" s="45">
        <f t="shared" si="50"/>
        <v>4.7397970262687557E-2</v>
      </c>
      <c r="BF18" s="57">
        <f t="shared" si="51"/>
        <v>0.95474693324945037</v>
      </c>
      <c r="BG18" s="54">
        <f t="shared" si="52"/>
        <v>1609.5834702939028</v>
      </c>
    </row>
    <row r="19" spans="1:59" ht="20.100000000000001" customHeight="1" thickBot="1" x14ac:dyDescent="0.3">
      <c r="A19" s="62">
        <v>150</v>
      </c>
      <c r="B19" s="63">
        <v>5.5</v>
      </c>
      <c r="C19" s="64">
        <f t="shared" si="0"/>
        <v>27.272727272727273</v>
      </c>
      <c r="D19" s="65">
        <v>2.1851546379025231</v>
      </c>
      <c r="E19" s="64">
        <f t="shared" si="1"/>
        <v>12.480914073388281</v>
      </c>
      <c r="F19" s="66">
        <f t="shared" si="2"/>
        <v>4177.1961608354486</v>
      </c>
      <c r="G19" s="67">
        <f t="shared" si="3"/>
        <v>4177.1961608354486</v>
      </c>
      <c r="H19" s="67">
        <f t="shared" si="4"/>
        <v>9189.8315538379866</v>
      </c>
      <c r="I19" s="67">
        <f t="shared" si="5"/>
        <v>9189.8315538379866</v>
      </c>
      <c r="J19" s="68">
        <f t="shared" si="6"/>
        <v>26734.05542934687</v>
      </c>
      <c r="K19" s="84">
        <f t="shared" si="7"/>
        <v>2506.317696501269</v>
      </c>
      <c r="L19" s="67">
        <f t="shared" si="8"/>
        <v>2506.317696501269</v>
      </c>
      <c r="M19" s="67">
        <f t="shared" si="9"/>
        <v>8742.1210186690878</v>
      </c>
      <c r="N19" s="67">
        <f t="shared" si="10"/>
        <v>8742.1210186690878</v>
      </c>
      <c r="O19" s="85">
        <f t="shared" si="11"/>
        <v>22496.877430340712</v>
      </c>
      <c r="P19" s="68"/>
      <c r="Q19" s="80">
        <f t="shared" si="12"/>
        <v>0.18834516088404485</v>
      </c>
      <c r="R19" s="69">
        <f t="shared" si="13"/>
        <v>0.84150635094610948</v>
      </c>
      <c r="S19" s="70">
        <f t="shared" si="14"/>
        <v>4237.1779990061586</v>
      </c>
      <c r="T19" s="67">
        <f t="shared" si="15"/>
        <v>2780.3417646520743</v>
      </c>
      <c r="U19" s="67">
        <f t="shared" si="16"/>
        <v>2780.3417646520743</v>
      </c>
      <c r="V19" s="67">
        <f t="shared" si="17"/>
        <v>6630.0457464780238</v>
      </c>
      <c r="W19" s="67">
        <f t="shared" si="18"/>
        <v>6630.0457464780238</v>
      </c>
      <c r="X19" s="67">
        <f t="shared" si="19"/>
        <v>3956.6402035433366</v>
      </c>
      <c r="Y19" s="67">
        <f t="shared" si="20"/>
        <v>3956.6402035433366</v>
      </c>
      <c r="Z19" s="68">
        <f t="shared" si="21"/>
        <v>26734.05542934687</v>
      </c>
      <c r="AA19" s="84">
        <f t="shared" si="22"/>
        <v>1710.9795474781997</v>
      </c>
      <c r="AB19" s="67">
        <f t="shared" si="23"/>
        <v>1710.9795474781997</v>
      </c>
      <c r="AC19" s="67">
        <f t="shared" si="24"/>
        <v>6372.9622945253259</v>
      </c>
      <c r="AD19" s="67">
        <f t="shared" si="25"/>
        <v>6372.9622945253259</v>
      </c>
      <c r="AE19" s="67">
        <f t="shared" si="26"/>
        <v>3929.6333232196348</v>
      </c>
      <c r="AF19" s="67">
        <f t="shared" si="27"/>
        <v>3929.6333232196348</v>
      </c>
      <c r="AG19" s="85">
        <f t="shared" si="28"/>
        <v>24027.150330446319</v>
      </c>
      <c r="AH19" s="68"/>
      <c r="AI19" s="80">
        <f t="shared" si="29"/>
        <v>0.11266026397938925</v>
      </c>
      <c r="AJ19" s="69">
        <f t="shared" si="30"/>
        <v>0.89874693324945043</v>
      </c>
      <c r="AK19" s="70">
        <f t="shared" si="31"/>
        <v>2706.9050989005518</v>
      </c>
      <c r="AL19" s="67">
        <f t="shared" si="32"/>
        <v>748.55355202171233</v>
      </c>
      <c r="AM19" s="67">
        <f t="shared" si="33"/>
        <v>748.55355202171233</v>
      </c>
      <c r="AN19" s="67">
        <f t="shared" si="34"/>
        <v>2031.7882126303623</v>
      </c>
      <c r="AO19" s="67">
        <f t="shared" si="35"/>
        <v>2031.7882126303623</v>
      </c>
      <c r="AP19" s="67">
        <f t="shared" si="36"/>
        <v>6630.0457464780238</v>
      </c>
      <c r="AQ19" s="67">
        <f t="shared" si="37"/>
        <v>6630.0457464780238</v>
      </c>
      <c r="AR19" s="67">
        <f t="shared" si="38"/>
        <v>3956.6402035433366</v>
      </c>
      <c r="AS19" s="67">
        <f t="shared" si="39"/>
        <v>3956.6402035433366</v>
      </c>
      <c r="AT19" s="68">
        <f t="shared" si="40"/>
        <v>26734.05542934687</v>
      </c>
      <c r="AU19" s="84">
        <f t="shared" si="41"/>
        <v>481.21299772824364</v>
      </c>
      <c r="AV19" s="67">
        <f t="shared" si="42"/>
        <v>481.21299772824364</v>
      </c>
      <c r="AW19" s="67">
        <f t="shared" si="43"/>
        <v>1978.3201017716683</v>
      </c>
      <c r="AX19" s="67">
        <f t="shared" si="44"/>
        <v>1978.3201017716683</v>
      </c>
      <c r="AY19" s="67">
        <f t="shared" si="45"/>
        <v>6372.9622945253259</v>
      </c>
      <c r="AZ19" s="67">
        <f t="shared" si="46"/>
        <v>6372.9622945253259</v>
      </c>
      <c r="BA19" s="67">
        <f t="shared" si="47"/>
        <v>3929.6333232196348</v>
      </c>
      <c r="BB19" s="67">
        <f t="shared" si="48"/>
        <v>3929.6333232196348</v>
      </c>
      <c r="BC19" s="85">
        <f t="shared" si="49"/>
        <v>25524.257434489744</v>
      </c>
      <c r="BD19" s="68"/>
      <c r="BE19" s="45">
        <f t="shared" si="50"/>
        <v>4.739797026268755E-2</v>
      </c>
      <c r="BF19" s="57">
        <f t="shared" si="51"/>
        <v>0.95474693324945037</v>
      </c>
      <c r="BG19" s="54">
        <f t="shared" si="52"/>
        <v>1209.7979948571265</v>
      </c>
    </row>
    <row r="20" spans="1:59" ht="20.100000000000001" customHeight="1" x14ac:dyDescent="0.25">
      <c r="A20" s="4">
        <v>250</v>
      </c>
      <c r="B20" s="31">
        <v>4.5</v>
      </c>
      <c r="C20" s="6">
        <f t="shared" si="0"/>
        <v>55.555555555555557</v>
      </c>
      <c r="D20" s="35">
        <v>1.1325653683524677</v>
      </c>
      <c r="E20" s="6">
        <f t="shared" si="1"/>
        <v>49.052846844833077</v>
      </c>
      <c r="F20" s="7">
        <f t="shared" si="2"/>
        <v>55737.870111904253</v>
      </c>
      <c r="G20" s="8">
        <f t="shared" si="3"/>
        <v>55737.870111904253</v>
      </c>
      <c r="H20" s="8">
        <f t="shared" si="4"/>
        <v>122623.31424618934</v>
      </c>
      <c r="I20" s="8">
        <f t="shared" si="5"/>
        <v>122623.31424618934</v>
      </c>
      <c r="J20" s="49">
        <f t="shared" si="6"/>
        <v>356722.36871618719</v>
      </c>
      <c r="K20" s="82">
        <f t="shared" si="7"/>
        <v>33442.722067142546</v>
      </c>
      <c r="L20" s="8">
        <f t="shared" si="8"/>
        <v>33442.722067142546</v>
      </c>
      <c r="M20" s="8">
        <f t="shared" si="9"/>
        <v>116649.34733246312</v>
      </c>
      <c r="N20" s="8">
        <f t="shared" si="10"/>
        <v>116649.34733246312</v>
      </c>
      <c r="O20" s="83">
        <f t="shared" si="11"/>
        <v>300184.13879921136</v>
      </c>
      <c r="P20" s="49">
        <f>_xlfn.T.TEST(J20:J35,O20:O35,1,2)</f>
        <v>5.5794170431292173E-2</v>
      </c>
      <c r="Q20" s="45">
        <f t="shared" si="12"/>
        <v>0.18834516088404457</v>
      </c>
      <c r="R20" s="57">
        <f t="shared" si="13"/>
        <v>0.8415063509461097</v>
      </c>
      <c r="S20" s="54">
        <f t="shared" si="14"/>
        <v>56538.229916975833</v>
      </c>
      <c r="T20" s="8">
        <f t="shared" si="15"/>
        <v>37099.126346483463</v>
      </c>
      <c r="U20" s="8">
        <f t="shared" si="16"/>
        <v>37099.126346483463</v>
      </c>
      <c r="V20" s="8">
        <f t="shared" si="17"/>
        <v>88467.147441614419</v>
      </c>
      <c r="W20" s="8">
        <f t="shared" si="18"/>
        <v>88467.147441614419</v>
      </c>
      <c r="X20" s="8">
        <f t="shared" si="19"/>
        <v>52794.9105699957</v>
      </c>
      <c r="Y20" s="8">
        <f t="shared" si="20"/>
        <v>52794.9105699957</v>
      </c>
      <c r="Z20" s="49">
        <f t="shared" si="21"/>
        <v>356722.36871618719</v>
      </c>
      <c r="AA20" s="82">
        <f t="shared" si="22"/>
        <v>22830.23159783598</v>
      </c>
      <c r="AB20" s="8">
        <f t="shared" si="23"/>
        <v>22830.23159783598</v>
      </c>
      <c r="AC20" s="8">
        <f t="shared" si="24"/>
        <v>85036.788056721765</v>
      </c>
      <c r="AD20" s="8">
        <f t="shared" si="25"/>
        <v>85036.788056721765</v>
      </c>
      <c r="AE20" s="8">
        <f t="shared" si="26"/>
        <v>52434.547798018721</v>
      </c>
      <c r="AF20" s="8">
        <f t="shared" si="27"/>
        <v>52434.547798018721</v>
      </c>
      <c r="AG20" s="83">
        <f t="shared" si="28"/>
        <v>320603.13490515295</v>
      </c>
      <c r="AH20" s="49">
        <f>_xlfn.T.TEST(Z20:Z35,AG20:AG35,1,2)</f>
        <v>0.15840333267016904</v>
      </c>
      <c r="AI20" s="45">
        <f t="shared" si="29"/>
        <v>0.11266026397938914</v>
      </c>
      <c r="AJ20" s="57">
        <f t="shared" si="30"/>
        <v>0.89874693324945043</v>
      </c>
      <c r="AK20" s="54">
        <f t="shared" si="31"/>
        <v>36119.233811034239</v>
      </c>
      <c r="AL20" s="8">
        <f t="shared" si="32"/>
        <v>9988.2263240532411</v>
      </c>
      <c r="AM20" s="8">
        <f t="shared" si="33"/>
        <v>9988.2263240532411</v>
      </c>
      <c r="AN20" s="8">
        <f t="shared" si="34"/>
        <v>27110.900022430225</v>
      </c>
      <c r="AO20" s="8">
        <f t="shared" si="35"/>
        <v>27110.900022430225</v>
      </c>
      <c r="AP20" s="8">
        <f t="shared" si="36"/>
        <v>88467.147441614419</v>
      </c>
      <c r="AQ20" s="8">
        <f t="shared" si="37"/>
        <v>88467.147441614419</v>
      </c>
      <c r="AR20" s="8">
        <f t="shared" si="38"/>
        <v>52794.9105699957</v>
      </c>
      <c r="AS20" s="8">
        <f t="shared" si="39"/>
        <v>52794.9105699957</v>
      </c>
      <c r="AT20" s="49">
        <f t="shared" si="40"/>
        <v>356722.36871618719</v>
      </c>
      <c r="AU20" s="82">
        <f t="shared" si="41"/>
        <v>6421.0026368913695</v>
      </c>
      <c r="AV20" s="8">
        <f t="shared" si="42"/>
        <v>6421.0026368913695</v>
      </c>
      <c r="AW20" s="8">
        <f t="shared" si="43"/>
        <v>26397.45528499785</v>
      </c>
      <c r="AX20" s="8">
        <f t="shared" si="44"/>
        <v>26397.45528499785</v>
      </c>
      <c r="AY20" s="8">
        <f t="shared" si="45"/>
        <v>85036.788056721765</v>
      </c>
      <c r="AZ20" s="8">
        <f t="shared" si="46"/>
        <v>85036.788056721765</v>
      </c>
      <c r="BA20" s="8">
        <f t="shared" si="47"/>
        <v>52434.547798018721</v>
      </c>
      <c r="BB20" s="8">
        <f t="shared" si="48"/>
        <v>52434.547798018721</v>
      </c>
      <c r="BC20" s="83">
        <f t="shared" si="49"/>
        <v>340579.58755325939</v>
      </c>
      <c r="BD20" s="49">
        <f>_xlfn.T.TEST(AT20:AT35,BC20:BC35,1,2)</f>
        <v>0.33066479451724967</v>
      </c>
      <c r="BE20" s="45">
        <f t="shared" si="50"/>
        <v>4.7397970262687612E-2</v>
      </c>
      <c r="BF20" s="57">
        <f t="shared" si="51"/>
        <v>0.95474693324945037</v>
      </c>
      <c r="BG20" s="54">
        <f t="shared" si="52"/>
        <v>16142.7811629278</v>
      </c>
    </row>
    <row r="21" spans="1:59" ht="20.100000000000001" customHeight="1" x14ac:dyDescent="0.25">
      <c r="A21" s="19">
        <v>250</v>
      </c>
      <c r="B21" s="33">
        <v>4.5</v>
      </c>
      <c r="C21" s="20">
        <f t="shared" si="0"/>
        <v>55.555555555555557</v>
      </c>
      <c r="D21" s="37">
        <v>1.0621153146108249</v>
      </c>
      <c r="E21" s="20">
        <f t="shared" si="1"/>
        <v>52.306519632392224</v>
      </c>
      <c r="F21" s="7">
        <f t="shared" si="2"/>
        <v>59434.960146113182</v>
      </c>
      <c r="G21" s="8">
        <f t="shared" si="3"/>
        <v>59434.960146113182</v>
      </c>
      <c r="H21" s="8">
        <f t="shared" si="4"/>
        <v>130756.912321449</v>
      </c>
      <c r="I21" s="8">
        <f t="shared" si="5"/>
        <v>130756.912321449</v>
      </c>
      <c r="J21" s="49">
        <f t="shared" si="6"/>
        <v>380383.74493512436</v>
      </c>
      <c r="K21" s="82">
        <f t="shared" si="7"/>
        <v>35660.976087667907</v>
      </c>
      <c r="L21" s="8">
        <f t="shared" si="8"/>
        <v>35660.976087667907</v>
      </c>
      <c r="M21" s="8">
        <f t="shared" si="9"/>
        <v>124386.69249211819</v>
      </c>
      <c r="N21" s="8">
        <f t="shared" si="10"/>
        <v>124386.69249211819</v>
      </c>
      <c r="O21" s="83">
        <f t="shared" si="11"/>
        <v>320095.33715957217</v>
      </c>
      <c r="P21" s="49"/>
      <c r="Q21" s="45">
        <f t="shared" si="12"/>
        <v>0.18834516088404482</v>
      </c>
      <c r="R21" s="57">
        <f t="shared" si="13"/>
        <v>0.84150635094610948</v>
      </c>
      <c r="S21" s="54">
        <f t="shared" si="14"/>
        <v>60288.407775552187</v>
      </c>
      <c r="T21" s="8">
        <f t="shared" si="15"/>
        <v>39559.909473252934</v>
      </c>
      <c r="U21" s="8">
        <f t="shared" si="16"/>
        <v>39559.909473252934</v>
      </c>
      <c r="V21" s="8">
        <f t="shared" si="17"/>
        <v>94335.168743910835</v>
      </c>
      <c r="W21" s="8">
        <f t="shared" si="18"/>
        <v>94335.168743910835</v>
      </c>
      <c r="X21" s="8">
        <f t="shared" si="19"/>
        <v>56296.794250398401</v>
      </c>
      <c r="Y21" s="8">
        <f t="shared" si="20"/>
        <v>56296.794250398401</v>
      </c>
      <c r="Z21" s="49">
        <f t="shared" si="21"/>
        <v>380383.74493512436</v>
      </c>
      <c r="AA21" s="82">
        <f t="shared" si="22"/>
        <v>24344.559675847959</v>
      </c>
      <c r="AB21" s="8">
        <f t="shared" si="23"/>
        <v>24344.559675847959</v>
      </c>
      <c r="AC21" s="8">
        <f t="shared" si="24"/>
        <v>90677.273798901166</v>
      </c>
      <c r="AD21" s="8">
        <f t="shared" si="25"/>
        <v>90677.273798901166</v>
      </c>
      <c r="AE21" s="8">
        <f t="shared" si="26"/>
        <v>55912.528634442977</v>
      </c>
      <c r="AF21" s="8">
        <f t="shared" si="27"/>
        <v>55912.528634442977</v>
      </c>
      <c r="AG21" s="83">
        <f t="shared" si="28"/>
        <v>341868.72421838413</v>
      </c>
      <c r="AH21" s="49"/>
      <c r="AI21" s="45">
        <f t="shared" si="29"/>
        <v>0.11266026397938939</v>
      </c>
      <c r="AJ21" s="57">
        <f t="shared" si="30"/>
        <v>0.89874693324945032</v>
      </c>
      <c r="AK21" s="54">
        <f t="shared" si="31"/>
        <v>38515.020716740226</v>
      </c>
      <c r="AL21" s="8">
        <f t="shared" si="32"/>
        <v>10650.744858183481</v>
      </c>
      <c r="AM21" s="8">
        <f t="shared" si="33"/>
        <v>10650.744858183481</v>
      </c>
      <c r="AN21" s="8">
        <f t="shared" si="34"/>
        <v>28909.164615069454</v>
      </c>
      <c r="AO21" s="8">
        <f t="shared" si="35"/>
        <v>28909.164615069454</v>
      </c>
      <c r="AP21" s="8">
        <f t="shared" si="36"/>
        <v>94335.168743910835</v>
      </c>
      <c r="AQ21" s="8">
        <f t="shared" si="37"/>
        <v>94335.168743910835</v>
      </c>
      <c r="AR21" s="8">
        <f t="shared" si="38"/>
        <v>56296.794250398401</v>
      </c>
      <c r="AS21" s="8">
        <f t="shared" si="39"/>
        <v>56296.794250398401</v>
      </c>
      <c r="AT21" s="49">
        <f t="shared" si="40"/>
        <v>380383.74493512436</v>
      </c>
      <c r="AU21" s="82">
        <f t="shared" si="41"/>
        <v>6846.9074088322377</v>
      </c>
      <c r="AV21" s="8">
        <f t="shared" si="42"/>
        <v>6846.9074088322377</v>
      </c>
      <c r="AW21" s="8">
        <f t="shared" si="43"/>
        <v>28148.397125199201</v>
      </c>
      <c r="AX21" s="8">
        <f t="shared" si="44"/>
        <v>28148.397125199201</v>
      </c>
      <c r="AY21" s="8">
        <f t="shared" si="45"/>
        <v>90677.273798901166</v>
      </c>
      <c r="AZ21" s="8">
        <f t="shared" si="46"/>
        <v>90677.273798901166</v>
      </c>
      <c r="BA21" s="8">
        <f t="shared" si="47"/>
        <v>55912.528634442977</v>
      </c>
      <c r="BB21" s="8">
        <f t="shared" si="48"/>
        <v>55912.528634442977</v>
      </c>
      <c r="BC21" s="83">
        <f t="shared" si="49"/>
        <v>363170.21393475111</v>
      </c>
      <c r="BD21" s="49"/>
      <c r="BE21" s="45">
        <f t="shared" si="50"/>
        <v>4.7397970262687647E-2</v>
      </c>
      <c r="BF21" s="57">
        <f t="shared" si="51"/>
        <v>0.95474693324945037</v>
      </c>
      <c r="BG21" s="54">
        <f t="shared" si="52"/>
        <v>17213.531000373245</v>
      </c>
    </row>
    <row r="22" spans="1:59" ht="20.100000000000001" customHeight="1" x14ac:dyDescent="0.25">
      <c r="A22" s="19">
        <v>250</v>
      </c>
      <c r="B22" s="33">
        <v>4.5</v>
      </c>
      <c r="C22" s="20">
        <f t="shared" si="0"/>
        <v>55.555555555555557</v>
      </c>
      <c r="D22" s="37">
        <v>1.0963007108240124</v>
      </c>
      <c r="E22" s="20">
        <f t="shared" si="1"/>
        <v>50.675471617452793</v>
      </c>
      <c r="F22" s="7">
        <f t="shared" si="2"/>
        <v>57581.629539419773</v>
      </c>
      <c r="G22" s="8">
        <f t="shared" si="3"/>
        <v>57581.629539419773</v>
      </c>
      <c r="H22" s="8">
        <f t="shared" si="4"/>
        <v>126679.58498672349</v>
      </c>
      <c r="I22" s="8">
        <f t="shared" si="5"/>
        <v>126679.58498672349</v>
      </c>
      <c r="J22" s="49">
        <f t="shared" si="6"/>
        <v>368522.42905228655</v>
      </c>
      <c r="K22" s="82">
        <f t="shared" si="7"/>
        <v>34548.977723651864</v>
      </c>
      <c r="L22" s="8">
        <f t="shared" si="8"/>
        <v>34548.977723651864</v>
      </c>
      <c r="M22" s="8">
        <f t="shared" si="9"/>
        <v>120508.00453314124</v>
      </c>
      <c r="N22" s="8">
        <f t="shared" si="10"/>
        <v>120508.00453314124</v>
      </c>
      <c r="O22" s="83">
        <f t="shared" si="11"/>
        <v>310113.96451358625</v>
      </c>
      <c r="P22" s="49"/>
      <c r="Q22" s="45">
        <f t="shared" si="12"/>
        <v>0.1883451608840446</v>
      </c>
      <c r="R22" s="57">
        <f t="shared" si="13"/>
        <v>0.8415063509461097</v>
      </c>
      <c r="S22" s="54">
        <f t="shared" si="14"/>
        <v>58408.464538700297</v>
      </c>
      <c r="T22" s="8">
        <f t="shared" si="15"/>
        <v>38326.332621437796</v>
      </c>
      <c r="U22" s="8">
        <f t="shared" si="16"/>
        <v>38326.332621437796</v>
      </c>
      <c r="V22" s="8">
        <f t="shared" si="17"/>
        <v>91393.562404967059</v>
      </c>
      <c r="W22" s="8">
        <f t="shared" si="18"/>
        <v>91393.562404967059</v>
      </c>
      <c r="X22" s="8">
        <f t="shared" si="19"/>
        <v>54541.319499738405</v>
      </c>
      <c r="Y22" s="8">
        <f t="shared" si="20"/>
        <v>54541.319499738405</v>
      </c>
      <c r="Z22" s="49">
        <f t="shared" si="21"/>
        <v>368522.42905228655</v>
      </c>
      <c r="AA22" s="82">
        <f t="shared" si="22"/>
        <v>23585.435459346339</v>
      </c>
      <c r="AB22" s="8">
        <f t="shared" si="23"/>
        <v>23585.435459346339</v>
      </c>
      <c r="AC22" s="8">
        <f t="shared" si="24"/>
        <v>87849.729766737597</v>
      </c>
      <c r="AD22" s="8">
        <f t="shared" si="25"/>
        <v>87849.729766737597</v>
      </c>
      <c r="AE22" s="8">
        <f t="shared" si="26"/>
        <v>54169.036246106421</v>
      </c>
      <c r="AF22" s="8">
        <f t="shared" si="27"/>
        <v>54169.036246106421</v>
      </c>
      <c r="AG22" s="83">
        <f t="shared" si="28"/>
        <v>331208.40294438077</v>
      </c>
      <c r="AH22" s="49"/>
      <c r="AI22" s="45">
        <f t="shared" si="29"/>
        <v>0.11266026397938901</v>
      </c>
      <c r="AJ22" s="57">
        <f t="shared" si="30"/>
        <v>0.89874693324945054</v>
      </c>
      <c r="AK22" s="54">
        <f t="shared" si="31"/>
        <v>37314.026107905782</v>
      </c>
      <c r="AL22" s="8">
        <f t="shared" si="32"/>
        <v>10318.628013464024</v>
      </c>
      <c r="AM22" s="8">
        <f t="shared" si="33"/>
        <v>10318.628013464024</v>
      </c>
      <c r="AN22" s="8">
        <f t="shared" si="34"/>
        <v>28007.704607973777</v>
      </c>
      <c r="AO22" s="8">
        <f t="shared" si="35"/>
        <v>28007.704607973777</v>
      </c>
      <c r="AP22" s="8">
        <f t="shared" si="36"/>
        <v>91393.562404967059</v>
      </c>
      <c r="AQ22" s="8">
        <f t="shared" si="37"/>
        <v>91393.562404967059</v>
      </c>
      <c r="AR22" s="8">
        <f t="shared" si="38"/>
        <v>54541.319499738405</v>
      </c>
      <c r="AS22" s="8">
        <f t="shared" si="39"/>
        <v>54541.319499738405</v>
      </c>
      <c r="AT22" s="49">
        <f t="shared" si="40"/>
        <v>368522.42905228655</v>
      </c>
      <c r="AU22" s="82">
        <f t="shared" si="41"/>
        <v>6633.4037229411588</v>
      </c>
      <c r="AV22" s="8">
        <f t="shared" si="42"/>
        <v>6633.4037229411588</v>
      </c>
      <c r="AW22" s="8">
        <f t="shared" si="43"/>
        <v>27270.659749869206</v>
      </c>
      <c r="AX22" s="8">
        <f t="shared" si="44"/>
        <v>27270.659749869206</v>
      </c>
      <c r="AY22" s="8">
        <f t="shared" si="45"/>
        <v>87849.729766737597</v>
      </c>
      <c r="AZ22" s="8">
        <f t="shared" si="46"/>
        <v>87849.729766737597</v>
      </c>
      <c r="BA22" s="8">
        <f t="shared" si="47"/>
        <v>54169.036246106421</v>
      </c>
      <c r="BB22" s="8">
        <f t="shared" si="48"/>
        <v>54169.036246106421</v>
      </c>
      <c r="BC22" s="83">
        <f t="shared" si="49"/>
        <v>351845.65897130879</v>
      </c>
      <c r="BD22" s="49"/>
      <c r="BE22" s="45">
        <f t="shared" si="50"/>
        <v>4.7397970262687439E-2</v>
      </c>
      <c r="BF22" s="57">
        <f t="shared" si="51"/>
        <v>0.95474693324945048</v>
      </c>
      <c r="BG22" s="54">
        <f t="shared" si="52"/>
        <v>16676.77008097776</v>
      </c>
    </row>
    <row r="23" spans="1:59" ht="20.100000000000001" customHeight="1" x14ac:dyDescent="0.25">
      <c r="A23" s="19">
        <v>250</v>
      </c>
      <c r="B23" s="33">
        <v>4.5</v>
      </c>
      <c r="C23" s="20">
        <f t="shared" si="0"/>
        <v>55.555555555555557</v>
      </c>
      <c r="D23" s="37">
        <v>1.1437009460840559</v>
      </c>
      <c r="E23" s="20">
        <f t="shared" si="1"/>
        <v>48.575246654969995</v>
      </c>
      <c r="F23" s="7">
        <f t="shared" si="2"/>
        <v>55195.181581874247</v>
      </c>
      <c r="G23" s="8">
        <f t="shared" si="3"/>
        <v>55195.181581874247</v>
      </c>
      <c r="H23" s="8">
        <f t="shared" si="4"/>
        <v>121429.39948012335</v>
      </c>
      <c r="I23" s="8">
        <f t="shared" si="5"/>
        <v>121429.39948012335</v>
      </c>
      <c r="J23" s="49">
        <f t="shared" si="6"/>
        <v>353249.16212399519</v>
      </c>
      <c r="K23" s="82">
        <f t="shared" si="7"/>
        <v>33117.108949124551</v>
      </c>
      <c r="L23" s="8">
        <f t="shared" si="8"/>
        <v>33117.108949124551</v>
      </c>
      <c r="M23" s="8">
        <f t="shared" si="9"/>
        <v>115513.59774774239</v>
      </c>
      <c r="N23" s="8">
        <f t="shared" si="10"/>
        <v>115513.59774774239</v>
      </c>
      <c r="O23" s="83">
        <f t="shared" si="11"/>
        <v>297261.41339373385</v>
      </c>
      <c r="P23" s="49"/>
      <c r="Q23" s="45">
        <f t="shared" si="12"/>
        <v>0.18834516088404477</v>
      </c>
      <c r="R23" s="57">
        <f t="shared" si="13"/>
        <v>0.84150635094610959</v>
      </c>
      <c r="S23" s="54">
        <f t="shared" si="14"/>
        <v>55987.748730261344</v>
      </c>
      <c r="T23" s="8">
        <f t="shared" si="15"/>
        <v>36737.9128608955</v>
      </c>
      <c r="U23" s="8">
        <f t="shared" si="16"/>
        <v>36737.9128608955</v>
      </c>
      <c r="V23" s="8">
        <f t="shared" si="17"/>
        <v>87605.792206750804</v>
      </c>
      <c r="W23" s="8">
        <f t="shared" si="18"/>
        <v>87605.792206750804</v>
      </c>
      <c r="X23" s="8">
        <f t="shared" si="19"/>
        <v>52280.875994351285</v>
      </c>
      <c r="Y23" s="8">
        <f t="shared" si="20"/>
        <v>52280.875994351285</v>
      </c>
      <c r="Z23" s="49">
        <f t="shared" si="21"/>
        <v>353249.16212399519</v>
      </c>
      <c r="AA23" s="82">
        <f t="shared" si="22"/>
        <v>22607.946375935691</v>
      </c>
      <c r="AB23" s="8">
        <f t="shared" si="23"/>
        <v>22607.946375935691</v>
      </c>
      <c r="AC23" s="8">
        <f t="shared" si="24"/>
        <v>84208.832316462533</v>
      </c>
      <c r="AD23" s="8">
        <f t="shared" si="25"/>
        <v>84208.832316462533</v>
      </c>
      <c r="AE23" s="8">
        <f t="shared" si="26"/>
        <v>51924.021873541089</v>
      </c>
      <c r="AF23" s="8">
        <f t="shared" si="27"/>
        <v>51924.021873541089</v>
      </c>
      <c r="AG23" s="83">
        <f t="shared" si="28"/>
        <v>317481.60113187856</v>
      </c>
      <c r="AH23" s="49"/>
      <c r="AI23" s="45">
        <f t="shared" si="29"/>
        <v>0.11266026397938934</v>
      </c>
      <c r="AJ23" s="57">
        <f t="shared" si="30"/>
        <v>0.89874693324945032</v>
      </c>
      <c r="AK23" s="54">
        <f t="shared" si="31"/>
        <v>35767.560992116632</v>
      </c>
      <c r="AL23" s="8">
        <f t="shared" si="32"/>
        <v>9890.9765394718652</v>
      </c>
      <c r="AM23" s="8">
        <f t="shared" si="33"/>
        <v>9890.9765394718652</v>
      </c>
      <c r="AN23" s="8">
        <f t="shared" si="34"/>
        <v>26846.936321423636</v>
      </c>
      <c r="AO23" s="8">
        <f t="shared" si="35"/>
        <v>26846.936321423636</v>
      </c>
      <c r="AP23" s="8">
        <f t="shared" si="36"/>
        <v>87605.792206750804</v>
      </c>
      <c r="AQ23" s="8">
        <f t="shared" si="37"/>
        <v>87605.792206750804</v>
      </c>
      <c r="AR23" s="8">
        <f t="shared" si="38"/>
        <v>52280.875994351285</v>
      </c>
      <c r="AS23" s="8">
        <f t="shared" si="39"/>
        <v>52280.875994351285</v>
      </c>
      <c r="AT23" s="49">
        <f t="shared" si="40"/>
        <v>353249.16212399519</v>
      </c>
      <c r="AU23" s="82">
        <f t="shared" si="41"/>
        <v>6358.484918231914</v>
      </c>
      <c r="AV23" s="8">
        <f t="shared" si="42"/>
        <v>6358.484918231914</v>
      </c>
      <c r="AW23" s="8">
        <f t="shared" si="43"/>
        <v>26140.437997175646</v>
      </c>
      <c r="AX23" s="8">
        <f t="shared" si="44"/>
        <v>26140.437997175646</v>
      </c>
      <c r="AY23" s="8">
        <f t="shared" si="45"/>
        <v>84208.832316462533</v>
      </c>
      <c r="AZ23" s="8">
        <f t="shared" si="46"/>
        <v>84208.832316462533</v>
      </c>
      <c r="BA23" s="8">
        <f t="shared" si="47"/>
        <v>51924.021873541089</v>
      </c>
      <c r="BB23" s="8">
        <f t="shared" si="48"/>
        <v>51924.021873541089</v>
      </c>
      <c r="BC23" s="83">
        <f t="shared" si="49"/>
        <v>337263.55421082233</v>
      </c>
      <c r="BD23" s="49"/>
      <c r="BE23" s="45">
        <f t="shared" si="50"/>
        <v>4.7397970262687536E-2</v>
      </c>
      <c r="BF23" s="57">
        <f t="shared" si="51"/>
        <v>0.95474693324945048</v>
      </c>
      <c r="BG23" s="54">
        <f t="shared" si="52"/>
        <v>15985.607913172862</v>
      </c>
    </row>
    <row r="24" spans="1:59" ht="20.100000000000001" customHeight="1" x14ac:dyDescent="0.25">
      <c r="A24" s="19">
        <v>250</v>
      </c>
      <c r="B24" s="33">
        <v>4.5</v>
      </c>
      <c r="C24" s="20">
        <f t="shared" si="0"/>
        <v>55.555555555555557</v>
      </c>
      <c r="D24" s="37">
        <v>1.1721705078041917</v>
      </c>
      <c r="E24" s="20">
        <f t="shared" si="1"/>
        <v>47.39545585362567</v>
      </c>
      <c r="F24" s="7">
        <f t="shared" si="2"/>
        <v>53854.606453736182</v>
      </c>
      <c r="G24" s="8">
        <f t="shared" si="3"/>
        <v>53854.606453736182</v>
      </c>
      <c r="H24" s="8">
        <f t="shared" si="4"/>
        <v>118480.13419821959</v>
      </c>
      <c r="I24" s="8">
        <f t="shared" si="5"/>
        <v>118480.13419821959</v>
      </c>
      <c r="J24" s="49">
        <f t="shared" si="6"/>
        <v>344669.48130391154</v>
      </c>
      <c r="K24" s="82">
        <f t="shared" si="7"/>
        <v>32312.763872241707</v>
      </c>
      <c r="L24" s="8">
        <f t="shared" si="8"/>
        <v>32312.763872241707</v>
      </c>
      <c r="M24" s="8">
        <f t="shared" si="9"/>
        <v>112708.01487502977</v>
      </c>
      <c r="N24" s="8">
        <f t="shared" si="10"/>
        <v>112708.01487502977</v>
      </c>
      <c r="O24" s="83">
        <f t="shared" si="11"/>
        <v>290041.55749454291</v>
      </c>
      <c r="P24" s="49"/>
      <c r="Q24" s="45">
        <f t="shared" si="12"/>
        <v>0.18834516088404485</v>
      </c>
      <c r="R24" s="57">
        <f t="shared" si="13"/>
        <v>0.84150635094610948</v>
      </c>
      <c r="S24" s="54">
        <f t="shared" si="14"/>
        <v>54627.923809368629</v>
      </c>
      <c r="T24" s="8">
        <f t="shared" si="15"/>
        <v>35845.626055606801</v>
      </c>
      <c r="U24" s="8">
        <f t="shared" si="16"/>
        <v>35845.626055606801</v>
      </c>
      <c r="V24" s="8">
        <f t="shared" si="17"/>
        <v>85478.031363370057</v>
      </c>
      <c r="W24" s="8">
        <f t="shared" si="18"/>
        <v>85478.031363370057</v>
      </c>
      <c r="X24" s="8">
        <f t="shared" si="19"/>
        <v>51011.083232978905</v>
      </c>
      <c r="Y24" s="8">
        <f t="shared" si="20"/>
        <v>51011.083232978905</v>
      </c>
      <c r="Z24" s="49">
        <f t="shared" si="21"/>
        <v>344669.48130391154</v>
      </c>
      <c r="AA24" s="82">
        <f t="shared" si="22"/>
        <v>22058.846803450338</v>
      </c>
      <c r="AB24" s="8">
        <f t="shared" si="23"/>
        <v>22058.846803450338</v>
      </c>
      <c r="AC24" s="8">
        <f t="shared" si="24"/>
        <v>82163.576499964402</v>
      </c>
      <c r="AD24" s="8">
        <f t="shared" si="25"/>
        <v>82163.576499964402</v>
      </c>
      <c r="AE24" s="8">
        <f t="shared" si="26"/>
        <v>50662.896349869923</v>
      </c>
      <c r="AF24" s="8">
        <f t="shared" si="27"/>
        <v>50662.896349869923</v>
      </c>
      <c r="AG24" s="83">
        <f t="shared" si="28"/>
        <v>309770.63930656936</v>
      </c>
      <c r="AH24" s="49"/>
      <c r="AI24" s="45">
        <f t="shared" si="29"/>
        <v>0.11266026397938896</v>
      </c>
      <c r="AJ24" s="57">
        <f t="shared" si="30"/>
        <v>0.89874693324945065</v>
      </c>
      <c r="AK24" s="54">
        <f t="shared" si="31"/>
        <v>34898.841997342184</v>
      </c>
      <c r="AL24" s="8">
        <f t="shared" si="32"/>
        <v>9650.7454765095226</v>
      </c>
      <c r="AM24" s="8">
        <f t="shared" si="33"/>
        <v>9650.7454765095226</v>
      </c>
      <c r="AN24" s="8">
        <f t="shared" si="34"/>
        <v>26194.88057909728</v>
      </c>
      <c r="AO24" s="8">
        <f t="shared" si="35"/>
        <v>26194.88057909728</v>
      </c>
      <c r="AP24" s="8">
        <f t="shared" si="36"/>
        <v>85478.031363370057</v>
      </c>
      <c r="AQ24" s="8">
        <f t="shared" si="37"/>
        <v>85478.031363370057</v>
      </c>
      <c r="AR24" s="8">
        <f t="shared" si="38"/>
        <v>51011.083232978905</v>
      </c>
      <c r="AS24" s="8">
        <f t="shared" si="39"/>
        <v>51011.083232978905</v>
      </c>
      <c r="AT24" s="49">
        <f t="shared" si="40"/>
        <v>344669.48130391154</v>
      </c>
      <c r="AU24" s="82">
        <f t="shared" si="41"/>
        <v>6204.0506634704079</v>
      </c>
      <c r="AV24" s="8">
        <f t="shared" si="42"/>
        <v>6204.0506634704079</v>
      </c>
      <c r="AW24" s="8">
        <f t="shared" si="43"/>
        <v>25505.541616489456</v>
      </c>
      <c r="AX24" s="8">
        <f t="shared" si="44"/>
        <v>25505.541616489456</v>
      </c>
      <c r="AY24" s="8">
        <f t="shared" si="45"/>
        <v>82163.576499964402</v>
      </c>
      <c r="AZ24" s="8">
        <f t="shared" si="46"/>
        <v>82163.576499964402</v>
      </c>
      <c r="BA24" s="8">
        <f t="shared" si="47"/>
        <v>50662.896349869923</v>
      </c>
      <c r="BB24" s="8">
        <f t="shared" si="48"/>
        <v>50662.896349869923</v>
      </c>
      <c r="BC24" s="83">
        <f t="shared" si="49"/>
        <v>329072.13025958836</v>
      </c>
      <c r="BD24" s="49"/>
      <c r="BE24" s="45">
        <f t="shared" si="50"/>
        <v>4.7397970262687446E-2</v>
      </c>
      <c r="BF24" s="57">
        <f t="shared" si="51"/>
        <v>0.95474693324945048</v>
      </c>
      <c r="BG24" s="54">
        <f t="shared" si="52"/>
        <v>15597.351044323179</v>
      </c>
    </row>
    <row r="25" spans="1:59" ht="20.100000000000001" customHeight="1" x14ac:dyDescent="0.25">
      <c r="A25" s="19">
        <v>250</v>
      </c>
      <c r="B25" s="33">
        <v>4.5</v>
      </c>
      <c r="C25" s="20">
        <f t="shared" si="0"/>
        <v>55.555555555555557</v>
      </c>
      <c r="D25" s="37">
        <v>1.3473622748820986</v>
      </c>
      <c r="E25" s="20">
        <f t="shared" si="1"/>
        <v>41.232826977003619</v>
      </c>
      <c r="F25" s="7">
        <f t="shared" si="2"/>
        <v>46852.121787360244</v>
      </c>
      <c r="G25" s="8">
        <f t="shared" si="3"/>
        <v>46852.121787360244</v>
      </c>
      <c r="H25" s="8">
        <f t="shared" si="4"/>
        <v>103074.66793219255</v>
      </c>
      <c r="I25" s="8">
        <f t="shared" si="5"/>
        <v>103074.66793219255</v>
      </c>
      <c r="J25" s="49">
        <f t="shared" si="6"/>
        <v>299853.57943910558</v>
      </c>
      <c r="K25" s="82">
        <f t="shared" si="7"/>
        <v>28111.273072416148</v>
      </c>
      <c r="L25" s="8">
        <f t="shared" si="8"/>
        <v>28111.273072416148</v>
      </c>
      <c r="M25" s="8">
        <f t="shared" si="9"/>
        <v>98053.072653549418</v>
      </c>
      <c r="N25" s="8">
        <f t="shared" si="10"/>
        <v>98053.072653549418</v>
      </c>
      <c r="O25" s="83">
        <f t="shared" si="11"/>
        <v>252328.69145193114</v>
      </c>
      <c r="P25" s="49"/>
      <c r="Q25" s="45">
        <f t="shared" si="12"/>
        <v>0.18834516088404468</v>
      </c>
      <c r="R25" s="57">
        <f t="shared" si="13"/>
        <v>0.84150635094610959</v>
      </c>
      <c r="S25" s="54">
        <f t="shared" si="14"/>
        <v>47524.887987174443</v>
      </c>
      <c r="T25" s="8">
        <f t="shared" si="15"/>
        <v>31184.772261666978</v>
      </c>
      <c r="U25" s="8">
        <f t="shared" si="16"/>
        <v>31184.772261666978</v>
      </c>
      <c r="V25" s="8">
        <f t="shared" si="17"/>
        <v>74363.687700898183</v>
      </c>
      <c r="W25" s="8">
        <f t="shared" si="18"/>
        <v>74363.687700898183</v>
      </c>
      <c r="X25" s="8">
        <f t="shared" si="19"/>
        <v>44378.329756987623</v>
      </c>
      <c r="Y25" s="8">
        <f t="shared" si="20"/>
        <v>44378.329756987623</v>
      </c>
      <c r="Z25" s="49">
        <f t="shared" si="21"/>
        <v>299853.57943910558</v>
      </c>
      <c r="AA25" s="82">
        <f t="shared" si="22"/>
        <v>19190.629084102758</v>
      </c>
      <c r="AB25" s="8">
        <f t="shared" si="23"/>
        <v>19190.629084102758</v>
      </c>
      <c r="AC25" s="8">
        <f t="shared" si="24"/>
        <v>71480.197259790017</v>
      </c>
      <c r="AD25" s="8">
        <f t="shared" si="25"/>
        <v>71480.197259790017</v>
      </c>
      <c r="AE25" s="8">
        <f t="shared" si="26"/>
        <v>44075.416128490542</v>
      </c>
      <c r="AF25" s="8">
        <f t="shared" si="27"/>
        <v>44075.416128490542</v>
      </c>
      <c r="AG25" s="83">
        <f t="shared" si="28"/>
        <v>269492.48494476662</v>
      </c>
      <c r="AH25" s="49"/>
      <c r="AI25" s="45">
        <f t="shared" si="29"/>
        <v>0.11266026397938915</v>
      </c>
      <c r="AJ25" s="57">
        <f t="shared" si="30"/>
        <v>0.89874693324945043</v>
      </c>
      <c r="AK25" s="54">
        <f t="shared" si="31"/>
        <v>30361.094494338962</v>
      </c>
      <c r="AL25" s="8">
        <f t="shared" si="32"/>
        <v>8395.9002242949573</v>
      </c>
      <c r="AM25" s="8">
        <f t="shared" si="33"/>
        <v>8395.9002242949573</v>
      </c>
      <c r="AN25" s="8">
        <f t="shared" si="34"/>
        <v>22788.872037372024</v>
      </c>
      <c r="AO25" s="8">
        <f t="shared" si="35"/>
        <v>22788.872037372024</v>
      </c>
      <c r="AP25" s="8">
        <f t="shared" si="36"/>
        <v>74363.687700898183</v>
      </c>
      <c r="AQ25" s="8">
        <f t="shared" si="37"/>
        <v>74363.687700898183</v>
      </c>
      <c r="AR25" s="8">
        <f t="shared" si="38"/>
        <v>44378.329756987623</v>
      </c>
      <c r="AS25" s="8">
        <f t="shared" si="39"/>
        <v>44378.329756987623</v>
      </c>
      <c r="AT25" s="49">
        <f t="shared" si="40"/>
        <v>299853.57943910558</v>
      </c>
      <c r="AU25" s="82">
        <f t="shared" si="41"/>
        <v>5397.3644299039006</v>
      </c>
      <c r="AV25" s="8">
        <f t="shared" si="42"/>
        <v>5397.3644299039006</v>
      </c>
      <c r="AW25" s="8">
        <f t="shared" si="43"/>
        <v>22189.164878493812</v>
      </c>
      <c r="AX25" s="8">
        <f t="shared" si="44"/>
        <v>22189.164878493812</v>
      </c>
      <c r="AY25" s="8">
        <f t="shared" si="45"/>
        <v>71480.197259790017</v>
      </c>
      <c r="AZ25" s="8">
        <f t="shared" si="46"/>
        <v>71480.197259790017</v>
      </c>
      <c r="BA25" s="8">
        <f t="shared" si="47"/>
        <v>44075.416128490542</v>
      </c>
      <c r="BB25" s="8">
        <f t="shared" si="48"/>
        <v>44075.416128490542</v>
      </c>
      <c r="BC25" s="83">
        <f t="shared" si="49"/>
        <v>286284.28539335652</v>
      </c>
      <c r="BD25" s="49"/>
      <c r="BE25" s="45">
        <f t="shared" si="50"/>
        <v>4.7397970262687529E-2</v>
      </c>
      <c r="BF25" s="57">
        <f t="shared" si="51"/>
        <v>0.95474693324945048</v>
      </c>
      <c r="BG25" s="54">
        <f t="shared" si="52"/>
        <v>13569.294045749062</v>
      </c>
    </row>
    <row r="26" spans="1:59" ht="20.100000000000001" customHeight="1" x14ac:dyDescent="0.25">
      <c r="A26" s="19">
        <v>250</v>
      </c>
      <c r="B26" s="33">
        <v>4.5</v>
      </c>
      <c r="C26" s="20">
        <f t="shared" si="0"/>
        <v>55.555555555555557</v>
      </c>
      <c r="D26" s="37">
        <v>1.6424098210355718</v>
      </c>
      <c r="E26" s="20">
        <f t="shared" si="1"/>
        <v>33.825635261074297</v>
      </c>
      <c r="F26" s="7">
        <f t="shared" si="2"/>
        <v>38435.462687788953</v>
      </c>
      <c r="G26" s="8">
        <f t="shared" si="3"/>
        <v>38435.462687788953</v>
      </c>
      <c r="H26" s="8">
        <f t="shared" si="4"/>
        <v>84558.017913135685</v>
      </c>
      <c r="I26" s="8">
        <f t="shared" si="5"/>
        <v>84558.017913135685</v>
      </c>
      <c r="J26" s="49">
        <f t="shared" si="6"/>
        <v>245986.96120184928</v>
      </c>
      <c r="K26" s="82">
        <f t="shared" si="7"/>
        <v>23061.27761267337</v>
      </c>
      <c r="L26" s="8">
        <f t="shared" si="8"/>
        <v>23061.27761267337</v>
      </c>
      <c r="M26" s="8">
        <f t="shared" si="9"/>
        <v>80438.517437971837</v>
      </c>
      <c r="N26" s="8">
        <f t="shared" si="10"/>
        <v>80438.517437971837</v>
      </c>
      <c r="O26" s="83">
        <f t="shared" si="11"/>
        <v>206999.59010129041</v>
      </c>
      <c r="P26" s="49"/>
      <c r="Q26" s="45">
        <f t="shared" si="12"/>
        <v>0.18834516088404479</v>
      </c>
      <c r="R26" s="57">
        <f t="shared" si="13"/>
        <v>0.84150635094610948</v>
      </c>
      <c r="S26" s="54">
        <f t="shared" si="14"/>
        <v>38987.37110055887</v>
      </c>
      <c r="T26" s="8">
        <f t="shared" si="15"/>
        <v>25582.643964992323</v>
      </c>
      <c r="U26" s="8">
        <f t="shared" si="16"/>
        <v>25582.643964992323</v>
      </c>
      <c r="V26" s="8">
        <f t="shared" si="17"/>
        <v>61004.766378058623</v>
      </c>
      <c r="W26" s="8">
        <f t="shared" si="18"/>
        <v>61004.766378058623</v>
      </c>
      <c r="X26" s="8">
        <f t="shared" si="19"/>
        <v>36406.070257873689</v>
      </c>
      <c r="Y26" s="8">
        <f t="shared" si="20"/>
        <v>36406.070257873689</v>
      </c>
      <c r="Z26" s="49">
        <f t="shared" si="21"/>
        <v>245986.96120184928</v>
      </c>
      <c r="AA26" s="82">
        <f t="shared" si="22"/>
        <v>15743.165516918354</v>
      </c>
      <c r="AB26" s="8">
        <f t="shared" si="23"/>
        <v>15743.165516918354</v>
      </c>
      <c r="AC26" s="8">
        <f t="shared" si="24"/>
        <v>58639.275018610555</v>
      </c>
      <c r="AD26" s="8">
        <f t="shared" si="25"/>
        <v>58639.275018610555</v>
      </c>
      <c r="AE26" s="8">
        <f t="shared" si="26"/>
        <v>36157.572964227889</v>
      </c>
      <c r="AF26" s="8">
        <f t="shared" si="27"/>
        <v>36157.572964227889</v>
      </c>
      <c r="AG26" s="83">
        <f t="shared" si="28"/>
        <v>221080.02699951356</v>
      </c>
      <c r="AH26" s="49"/>
      <c r="AI26" s="45">
        <f t="shared" si="29"/>
        <v>0.11266026397938933</v>
      </c>
      <c r="AJ26" s="57">
        <f t="shared" si="30"/>
        <v>0.89874693324945032</v>
      </c>
      <c r="AK26" s="54">
        <f t="shared" si="31"/>
        <v>24906.934202335717</v>
      </c>
      <c r="AL26" s="8">
        <f t="shared" si="32"/>
        <v>6887.6349136517802</v>
      </c>
      <c r="AM26" s="8">
        <f t="shared" si="33"/>
        <v>6887.6349136517802</v>
      </c>
      <c r="AN26" s="8">
        <f t="shared" si="34"/>
        <v>18695.009051340545</v>
      </c>
      <c r="AO26" s="8">
        <f t="shared" si="35"/>
        <v>18695.009051340545</v>
      </c>
      <c r="AP26" s="8">
        <f t="shared" si="36"/>
        <v>61004.766378058623</v>
      </c>
      <c r="AQ26" s="8">
        <f t="shared" si="37"/>
        <v>61004.766378058623</v>
      </c>
      <c r="AR26" s="8">
        <f t="shared" si="38"/>
        <v>36406.070257873689</v>
      </c>
      <c r="AS26" s="8">
        <f t="shared" si="39"/>
        <v>36406.070257873689</v>
      </c>
      <c r="AT26" s="49">
        <f t="shared" si="40"/>
        <v>245986.96120184928</v>
      </c>
      <c r="AU26" s="82">
        <f t="shared" si="41"/>
        <v>4427.765301633287</v>
      </c>
      <c r="AV26" s="8">
        <f t="shared" si="42"/>
        <v>4427.765301633287</v>
      </c>
      <c r="AW26" s="8">
        <f t="shared" si="43"/>
        <v>18203.035128936845</v>
      </c>
      <c r="AX26" s="8">
        <f t="shared" si="44"/>
        <v>18203.035128936845</v>
      </c>
      <c r="AY26" s="8">
        <f t="shared" si="45"/>
        <v>58639.275018610555</v>
      </c>
      <c r="AZ26" s="8">
        <f t="shared" si="46"/>
        <v>58639.275018610555</v>
      </c>
      <c r="BA26" s="8">
        <f t="shared" si="47"/>
        <v>36157.572964227889</v>
      </c>
      <c r="BB26" s="8">
        <f t="shared" si="48"/>
        <v>36157.572964227889</v>
      </c>
      <c r="BC26" s="83">
        <f t="shared" si="49"/>
        <v>234855.29682681715</v>
      </c>
      <c r="BD26" s="49"/>
      <c r="BE26" s="45">
        <f t="shared" si="50"/>
        <v>4.7397970262687494E-2</v>
      </c>
      <c r="BF26" s="57">
        <f t="shared" si="51"/>
        <v>0.95474693324945048</v>
      </c>
      <c r="BG26" s="54">
        <f t="shared" si="52"/>
        <v>11131.664375032124</v>
      </c>
    </row>
    <row r="27" spans="1:59" ht="20.100000000000001" customHeight="1" x14ac:dyDescent="0.25">
      <c r="A27" s="19">
        <v>250</v>
      </c>
      <c r="B27" s="33">
        <v>4.5</v>
      </c>
      <c r="C27" s="20">
        <f t="shared" si="0"/>
        <v>55.555555555555557</v>
      </c>
      <c r="D27" s="37">
        <v>2.1851546379025231</v>
      </c>
      <c r="E27" s="20">
        <f t="shared" si="1"/>
        <v>25.42408422356872</v>
      </c>
      <c r="F27" s="7">
        <f t="shared" si="2"/>
        <v>28888.930924845074</v>
      </c>
      <c r="G27" s="8">
        <f t="shared" si="3"/>
        <v>28888.930924845074</v>
      </c>
      <c r="H27" s="8">
        <f t="shared" si="4"/>
        <v>63555.648034659156</v>
      </c>
      <c r="I27" s="8">
        <f t="shared" si="5"/>
        <v>63555.648034659156</v>
      </c>
      <c r="J27" s="49">
        <f t="shared" si="6"/>
        <v>184889.15791900846</v>
      </c>
      <c r="K27" s="82">
        <f t="shared" si="7"/>
        <v>17333.358554907041</v>
      </c>
      <c r="L27" s="8">
        <f t="shared" si="8"/>
        <v>17333.358554907041</v>
      </c>
      <c r="M27" s="8">
        <f t="shared" si="9"/>
        <v>60459.34175005486</v>
      </c>
      <c r="N27" s="8">
        <f t="shared" si="10"/>
        <v>60459.34175005486</v>
      </c>
      <c r="O27" s="83">
        <f t="shared" si="11"/>
        <v>155585.40060992379</v>
      </c>
      <c r="P27" s="49"/>
      <c r="Q27" s="45">
        <f t="shared" si="12"/>
        <v>0.18834516088404488</v>
      </c>
      <c r="R27" s="57">
        <f t="shared" si="13"/>
        <v>0.84150635094610948</v>
      </c>
      <c r="S27" s="54">
        <f t="shared" si="14"/>
        <v>29303.757309084671</v>
      </c>
      <c r="T27" s="8">
        <f t="shared" si="15"/>
        <v>19228.472423576877</v>
      </c>
      <c r="U27" s="8">
        <f t="shared" si="16"/>
        <v>19228.472423576877</v>
      </c>
      <c r="V27" s="8">
        <f t="shared" si="17"/>
        <v>45852.511163914096</v>
      </c>
      <c r="W27" s="8">
        <f t="shared" si="18"/>
        <v>45852.511163914096</v>
      </c>
      <c r="X27" s="8">
        <f t="shared" si="19"/>
        <v>27363.595372013249</v>
      </c>
      <c r="Y27" s="8">
        <f t="shared" si="20"/>
        <v>27363.595372013249</v>
      </c>
      <c r="Z27" s="49">
        <f t="shared" si="21"/>
        <v>184889.15791900846</v>
      </c>
      <c r="AA27" s="82">
        <f t="shared" si="22"/>
        <v>11832.906106816541</v>
      </c>
      <c r="AB27" s="8">
        <f t="shared" si="23"/>
        <v>11832.906106816541</v>
      </c>
      <c r="AC27" s="8">
        <f t="shared" si="24"/>
        <v>44074.556335023124</v>
      </c>
      <c r="AD27" s="8">
        <f t="shared" si="25"/>
        <v>44074.556335023124</v>
      </c>
      <c r="AE27" s="8">
        <f t="shared" si="26"/>
        <v>27176.819393551435</v>
      </c>
      <c r="AF27" s="8">
        <f t="shared" si="27"/>
        <v>27176.819393551435</v>
      </c>
      <c r="AG27" s="83">
        <f t="shared" si="28"/>
        <v>166168.5636707822</v>
      </c>
      <c r="AH27" s="49"/>
      <c r="AI27" s="45">
        <f t="shared" si="29"/>
        <v>0.11266026397938918</v>
      </c>
      <c r="AJ27" s="57">
        <f t="shared" si="30"/>
        <v>0.89874693324945043</v>
      </c>
      <c r="AK27" s="54">
        <f t="shared" si="31"/>
        <v>18720.594248226262</v>
      </c>
      <c r="AL27" s="8">
        <f t="shared" si="32"/>
        <v>5176.8964217322373</v>
      </c>
      <c r="AM27" s="8">
        <f t="shared" si="33"/>
        <v>5176.8964217322373</v>
      </c>
      <c r="AN27" s="8">
        <f t="shared" si="34"/>
        <v>14051.576001844644</v>
      </c>
      <c r="AO27" s="8">
        <f t="shared" si="35"/>
        <v>14051.576001844644</v>
      </c>
      <c r="AP27" s="8">
        <f t="shared" si="36"/>
        <v>45852.511163914096</v>
      </c>
      <c r="AQ27" s="8">
        <f t="shared" si="37"/>
        <v>45852.511163914096</v>
      </c>
      <c r="AR27" s="8">
        <f t="shared" si="38"/>
        <v>27363.595372013249</v>
      </c>
      <c r="AS27" s="8">
        <f t="shared" si="39"/>
        <v>27363.595372013249</v>
      </c>
      <c r="AT27" s="49">
        <f t="shared" si="40"/>
        <v>184889.15791900846</v>
      </c>
      <c r="AU27" s="82">
        <f t="shared" si="41"/>
        <v>3328.0048425421523</v>
      </c>
      <c r="AV27" s="8">
        <f t="shared" si="42"/>
        <v>3328.0048425421523</v>
      </c>
      <c r="AW27" s="8">
        <f t="shared" si="43"/>
        <v>13681.797686006626</v>
      </c>
      <c r="AX27" s="8">
        <f t="shared" si="44"/>
        <v>13681.797686006626</v>
      </c>
      <c r="AY27" s="8">
        <f t="shared" si="45"/>
        <v>44074.556335023124</v>
      </c>
      <c r="AZ27" s="8">
        <f t="shared" si="46"/>
        <v>44074.556335023124</v>
      </c>
      <c r="BA27" s="8">
        <f t="shared" si="47"/>
        <v>27176.819393551435</v>
      </c>
      <c r="BB27" s="8">
        <f t="shared" si="48"/>
        <v>27176.819393551435</v>
      </c>
      <c r="BC27" s="83">
        <f t="shared" si="49"/>
        <v>176522.35651424667</v>
      </c>
      <c r="BD27" s="49"/>
      <c r="BE27" s="45">
        <f t="shared" si="50"/>
        <v>4.7397970262687536E-2</v>
      </c>
      <c r="BF27" s="57">
        <f t="shared" si="51"/>
        <v>0.95474693324945048</v>
      </c>
      <c r="BG27" s="54">
        <f t="shared" si="52"/>
        <v>8366.8014047617908</v>
      </c>
    </row>
    <row r="28" spans="1:59" ht="20.100000000000001" customHeight="1" x14ac:dyDescent="0.25">
      <c r="A28" s="19">
        <v>250</v>
      </c>
      <c r="B28" s="61">
        <v>5.5</v>
      </c>
      <c r="C28" s="20">
        <f t="shared" si="0"/>
        <v>45.454545454545453</v>
      </c>
      <c r="D28" s="37">
        <v>1.1325653683524677</v>
      </c>
      <c r="E28" s="20">
        <f t="shared" si="1"/>
        <v>40.134147418499786</v>
      </c>
      <c r="F28" s="7">
        <f t="shared" si="2"/>
        <v>37312.127926150773</v>
      </c>
      <c r="G28" s="8">
        <f t="shared" si="3"/>
        <v>37312.127926150773</v>
      </c>
      <c r="H28" s="8">
        <f t="shared" si="4"/>
        <v>82086.681437531704</v>
      </c>
      <c r="I28" s="8">
        <f t="shared" si="5"/>
        <v>82086.681437531704</v>
      </c>
      <c r="J28" s="49">
        <f t="shared" si="6"/>
        <v>238797.61872736496</v>
      </c>
      <c r="K28" s="82">
        <f t="shared" si="7"/>
        <v>22387.276755690466</v>
      </c>
      <c r="L28" s="8">
        <f t="shared" si="8"/>
        <v>22387.276755690466</v>
      </c>
      <c r="M28" s="8">
        <f t="shared" si="9"/>
        <v>78087.579619252152</v>
      </c>
      <c r="N28" s="8">
        <f t="shared" si="10"/>
        <v>78087.579619252152</v>
      </c>
      <c r="O28" s="83">
        <f t="shared" si="11"/>
        <v>200949.71274988522</v>
      </c>
      <c r="P28" s="49"/>
      <c r="Q28" s="45">
        <f t="shared" si="12"/>
        <v>0.18834516088404488</v>
      </c>
      <c r="R28" s="57">
        <f t="shared" si="13"/>
        <v>0.84150635094610948</v>
      </c>
      <c r="S28" s="54">
        <f t="shared" si="14"/>
        <v>37847.905977479735</v>
      </c>
      <c r="T28" s="8">
        <f t="shared" si="15"/>
        <v>24834.952347645954</v>
      </c>
      <c r="U28" s="8">
        <f t="shared" si="16"/>
        <v>24834.952347645954</v>
      </c>
      <c r="V28" s="8">
        <f t="shared" si="17"/>
        <v>59221.809444386512</v>
      </c>
      <c r="W28" s="8">
        <f t="shared" si="18"/>
        <v>59221.809444386512</v>
      </c>
      <c r="X28" s="8">
        <f t="shared" si="19"/>
        <v>35342.047571650015</v>
      </c>
      <c r="Y28" s="8">
        <f t="shared" si="20"/>
        <v>35342.047571650015</v>
      </c>
      <c r="Z28" s="49">
        <f t="shared" si="21"/>
        <v>238797.61872736496</v>
      </c>
      <c r="AA28" s="82">
        <f t="shared" si="22"/>
        <v>15283.047598551357</v>
      </c>
      <c r="AB28" s="8">
        <f t="shared" si="23"/>
        <v>15283.047598551357</v>
      </c>
      <c r="AC28" s="8">
        <f t="shared" si="24"/>
        <v>56925.453161937709</v>
      </c>
      <c r="AD28" s="8">
        <f t="shared" si="25"/>
        <v>56925.453161937709</v>
      </c>
      <c r="AE28" s="8">
        <f t="shared" si="26"/>
        <v>35100.812988756334</v>
      </c>
      <c r="AF28" s="8">
        <f t="shared" si="27"/>
        <v>35100.812988756334</v>
      </c>
      <c r="AG28" s="83">
        <f t="shared" si="28"/>
        <v>214618.62749849079</v>
      </c>
      <c r="AH28" s="49"/>
      <c r="AI28" s="45">
        <f t="shared" si="29"/>
        <v>0.11266026397938916</v>
      </c>
      <c r="AJ28" s="57">
        <f t="shared" si="30"/>
        <v>0.89874693324945043</v>
      </c>
      <c r="AK28" s="54">
        <f t="shared" si="31"/>
        <v>24178.991228874162</v>
      </c>
      <c r="AL28" s="8">
        <f t="shared" si="32"/>
        <v>6686.3333243662191</v>
      </c>
      <c r="AM28" s="8">
        <f t="shared" si="33"/>
        <v>6686.3333243662191</v>
      </c>
      <c r="AN28" s="8">
        <f t="shared" si="34"/>
        <v>18148.619023279738</v>
      </c>
      <c r="AO28" s="8">
        <f t="shared" si="35"/>
        <v>18148.619023279738</v>
      </c>
      <c r="AP28" s="8">
        <f t="shared" si="36"/>
        <v>59221.809444386512</v>
      </c>
      <c r="AQ28" s="8">
        <f t="shared" si="37"/>
        <v>59221.809444386512</v>
      </c>
      <c r="AR28" s="8">
        <f t="shared" si="38"/>
        <v>35342.047571650015</v>
      </c>
      <c r="AS28" s="8">
        <f t="shared" si="39"/>
        <v>35342.047571650015</v>
      </c>
      <c r="AT28" s="49">
        <f t="shared" si="40"/>
        <v>238797.61872736496</v>
      </c>
      <c r="AU28" s="82">
        <f t="shared" si="41"/>
        <v>4298.3571370925692</v>
      </c>
      <c r="AV28" s="8">
        <f t="shared" si="42"/>
        <v>4298.3571370925692</v>
      </c>
      <c r="AW28" s="8">
        <f t="shared" si="43"/>
        <v>17671.023785825008</v>
      </c>
      <c r="AX28" s="8">
        <f t="shared" si="44"/>
        <v>17671.023785825008</v>
      </c>
      <c r="AY28" s="8">
        <f t="shared" si="45"/>
        <v>56925.453161937709</v>
      </c>
      <c r="AZ28" s="8">
        <f t="shared" si="46"/>
        <v>56925.453161937709</v>
      </c>
      <c r="BA28" s="8">
        <f t="shared" si="47"/>
        <v>35100.812988756334</v>
      </c>
      <c r="BB28" s="8">
        <f t="shared" si="48"/>
        <v>35100.812988756334</v>
      </c>
      <c r="BC28" s="83">
        <f t="shared" si="49"/>
        <v>227991.29414722323</v>
      </c>
      <c r="BD28" s="49"/>
      <c r="BE28" s="45">
        <f t="shared" si="50"/>
        <v>4.739797026268748E-2</v>
      </c>
      <c r="BF28" s="57">
        <f t="shared" si="51"/>
        <v>0.95474693324945048</v>
      </c>
      <c r="BG28" s="54">
        <f t="shared" si="52"/>
        <v>10806.324580141722</v>
      </c>
    </row>
    <row r="29" spans="1:59" ht="20.100000000000001" customHeight="1" x14ac:dyDescent="0.25">
      <c r="A29" s="19">
        <v>250</v>
      </c>
      <c r="B29" s="61">
        <v>5.5</v>
      </c>
      <c r="C29" s="20">
        <f t="shared" si="0"/>
        <v>45.454545454545453</v>
      </c>
      <c r="D29" s="37">
        <v>1.0621153146108249</v>
      </c>
      <c r="E29" s="20">
        <f t="shared" si="1"/>
        <v>42.796243335593637</v>
      </c>
      <c r="F29" s="7">
        <f t="shared" si="2"/>
        <v>39787.039436654275</v>
      </c>
      <c r="G29" s="8">
        <f t="shared" si="3"/>
        <v>39787.039436654275</v>
      </c>
      <c r="H29" s="8">
        <f t="shared" si="4"/>
        <v>87531.486760639396</v>
      </c>
      <c r="I29" s="8">
        <f t="shared" si="5"/>
        <v>87531.486760639396</v>
      </c>
      <c r="J29" s="49">
        <f t="shared" si="6"/>
        <v>254637.05239458734</v>
      </c>
      <c r="K29" s="82">
        <f t="shared" si="7"/>
        <v>23872.223661992564</v>
      </c>
      <c r="L29" s="8">
        <f t="shared" si="8"/>
        <v>23872.223661992564</v>
      </c>
      <c r="M29" s="8">
        <f t="shared" si="9"/>
        <v>83267.124726128692</v>
      </c>
      <c r="N29" s="8">
        <f t="shared" si="10"/>
        <v>83267.124726128692</v>
      </c>
      <c r="O29" s="83">
        <f t="shared" si="11"/>
        <v>214278.69677624252</v>
      </c>
      <c r="P29" s="49"/>
      <c r="Q29" s="45">
        <f t="shared" si="12"/>
        <v>0.18834516088404468</v>
      </c>
      <c r="R29" s="57">
        <f t="shared" si="13"/>
        <v>0.84150635094610959</v>
      </c>
      <c r="S29" s="54">
        <f t="shared" si="14"/>
        <v>40358.355618344824</v>
      </c>
      <c r="T29" s="8">
        <f t="shared" si="15"/>
        <v>26482.253449037082</v>
      </c>
      <c r="U29" s="8">
        <f t="shared" si="16"/>
        <v>26482.253449037082</v>
      </c>
      <c r="V29" s="8">
        <f t="shared" si="17"/>
        <v>63149.98899385766</v>
      </c>
      <c r="W29" s="8">
        <f t="shared" si="18"/>
        <v>63149.98899385766</v>
      </c>
      <c r="X29" s="8">
        <f t="shared" si="19"/>
        <v>37686.283754398923</v>
      </c>
      <c r="Y29" s="8">
        <f t="shared" si="20"/>
        <v>37686.283754398923</v>
      </c>
      <c r="Z29" s="49">
        <f t="shared" si="21"/>
        <v>254637.05239458734</v>
      </c>
      <c r="AA29" s="82">
        <f t="shared" si="22"/>
        <v>16296.771353253589</v>
      </c>
      <c r="AB29" s="8">
        <f t="shared" si="23"/>
        <v>16296.771353253589</v>
      </c>
      <c r="AC29" s="8">
        <f t="shared" si="24"/>
        <v>60701.315518272677</v>
      </c>
      <c r="AD29" s="8">
        <f t="shared" si="25"/>
        <v>60701.315518272677</v>
      </c>
      <c r="AE29" s="8">
        <f t="shared" si="26"/>
        <v>37429.048094131249</v>
      </c>
      <c r="AF29" s="8">
        <f t="shared" si="27"/>
        <v>37429.048094131249</v>
      </c>
      <c r="AG29" s="83">
        <f t="shared" si="28"/>
        <v>228854.26993131504</v>
      </c>
      <c r="AH29" s="49"/>
      <c r="AI29" s="45">
        <f t="shared" si="29"/>
        <v>0.11266026397938904</v>
      </c>
      <c r="AJ29" s="57">
        <f t="shared" si="30"/>
        <v>0.89874693324945054</v>
      </c>
      <c r="AK29" s="54">
        <f t="shared" si="31"/>
        <v>25782.782463272306</v>
      </c>
      <c r="AL29" s="8">
        <f t="shared" si="32"/>
        <v>7129.8374670484454</v>
      </c>
      <c r="AM29" s="8">
        <f t="shared" si="33"/>
        <v>7129.8374670484454</v>
      </c>
      <c r="AN29" s="8">
        <f t="shared" si="34"/>
        <v>19352.415981988637</v>
      </c>
      <c r="AO29" s="8">
        <f t="shared" si="35"/>
        <v>19352.415981988637</v>
      </c>
      <c r="AP29" s="8">
        <f t="shared" si="36"/>
        <v>63149.98899385766</v>
      </c>
      <c r="AQ29" s="8">
        <f t="shared" si="37"/>
        <v>63149.98899385766</v>
      </c>
      <c r="AR29" s="8">
        <f t="shared" si="38"/>
        <v>37686.283754398923</v>
      </c>
      <c r="AS29" s="8">
        <f t="shared" si="39"/>
        <v>37686.283754398923</v>
      </c>
      <c r="AT29" s="49">
        <f t="shared" si="40"/>
        <v>254637.05239458734</v>
      </c>
      <c r="AU29" s="82">
        <f t="shared" si="41"/>
        <v>4583.4669431025723</v>
      </c>
      <c r="AV29" s="8">
        <f t="shared" si="42"/>
        <v>4583.4669431025723</v>
      </c>
      <c r="AW29" s="8">
        <f t="shared" si="43"/>
        <v>18843.141877199465</v>
      </c>
      <c r="AX29" s="8">
        <f t="shared" si="44"/>
        <v>18843.141877199465</v>
      </c>
      <c r="AY29" s="8">
        <f t="shared" si="45"/>
        <v>60701.315518272677</v>
      </c>
      <c r="AZ29" s="8">
        <f t="shared" si="46"/>
        <v>60701.315518272677</v>
      </c>
      <c r="BA29" s="8">
        <f t="shared" si="47"/>
        <v>37429.048094131249</v>
      </c>
      <c r="BB29" s="8">
        <f t="shared" si="48"/>
        <v>37429.048094131249</v>
      </c>
      <c r="BC29" s="83">
        <f t="shared" si="49"/>
        <v>243113.94486541196</v>
      </c>
      <c r="BD29" s="49"/>
      <c r="BE29" s="45">
        <f t="shared" si="50"/>
        <v>4.7397970262687238E-2</v>
      </c>
      <c r="BF29" s="57">
        <f t="shared" si="51"/>
        <v>0.9547469332494507</v>
      </c>
      <c r="BG29" s="54">
        <f t="shared" si="52"/>
        <v>11523.10752917538</v>
      </c>
    </row>
    <row r="30" spans="1:59" ht="20.100000000000001" customHeight="1" x14ac:dyDescent="0.25">
      <c r="A30" s="19">
        <v>250</v>
      </c>
      <c r="B30" s="61">
        <v>5.5</v>
      </c>
      <c r="C30" s="20">
        <f t="shared" si="0"/>
        <v>45.454545454545453</v>
      </c>
      <c r="D30" s="37">
        <v>1.0963007108240124</v>
      </c>
      <c r="E30" s="20">
        <f t="shared" si="1"/>
        <v>41.461749505188642</v>
      </c>
      <c r="F30" s="7">
        <f t="shared" si="2"/>
        <v>38546.380104900833</v>
      </c>
      <c r="G30" s="8">
        <f t="shared" si="3"/>
        <v>38546.380104900833</v>
      </c>
      <c r="H30" s="8">
        <f t="shared" si="4"/>
        <v>84802.036230781829</v>
      </c>
      <c r="I30" s="8">
        <f t="shared" si="5"/>
        <v>84802.036230781829</v>
      </c>
      <c r="J30" s="49">
        <f t="shared" si="6"/>
        <v>246696.83267136532</v>
      </c>
      <c r="K30" s="82">
        <f t="shared" si="7"/>
        <v>23127.828062940498</v>
      </c>
      <c r="L30" s="8">
        <f t="shared" si="8"/>
        <v>23127.828062940498</v>
      </c>
      <c r="M30" s="8">
        <f t="shared" si="9"/>
        <v>80670.647662681309</v>
      </c>
      <c r="N30" s="8">
        <f t="shared" si="10"/>
        <v>80670.647662681309</v>
      </c>
      <c r="O30" s="83">
        <f t="shared" si="11"/>
        <v>207596.9514512436</v>
      </c>
      <c r="P30" s="49"/>
      <c r="Q30" s="45">
        <f t="shared" si="12"/>
        <v>0.18834516088404485</v>
      </c>
      <c r="R30" s="57">
        <f t="shared" si="13"/>
        <v>0.84150635094610948</v>
      </c>
      <c r="S30" s="54">
        <f t="shared" si="14"/>
        <v>39099.881220121722</v>
      </c>
      <c r="T30" s="8">
        <f t="shared" si="15"/>
        <v>25656.470597821994</v>
      </c>
      <c r="U30" s="8">
        <f t="shared" si="16"/>
        <v>25656.470597821994</v>
      </c>
      <c r="V30" s="8">
        <f t="shared" si="17"/>
        <v>61180.814502498601</v>
      </c>
      <c r="W30" s="8">
        <f t="shared" si="18"/>
        <v>61180.814502498601</v>
      </c>
      <c r="X30" s="8">
        <f t="shared" si="19"/>
        <v>36511.131235362067</v>
      </c>
      <c r="Y30" s="8">
        <f t="shared" si="20"/>
        <v>36511.131235362067</v>
      </c>
      <c r="Z30" s="49">
        <f t="shared" si="21"/>
        <v>246696.83267136532</v>
      </c>
      <c r="AA30" s="82">
        <f t="shared" si="22"/>
        <v>15788.59729096738</v>
      </c>
      <c r="AB30" s="8">
        <f t="shared" si="23"/>
        <v>15788.59729096738</v>
      </c>
      <c r="AC30" s="8">
        <f t="shared" si="24"/>
        <v>58808.496785997886</v>
      </c>
      <c r="AD30" s="8">
        <f t="shared" si="25"/>
        <v>58808.496785997886</v>
      </c>
      <c r="AE30" s="8">
        <f t="shared" si="26"/>
        <v>36261.916825905952</v>
      </c>
      <c r="AF30" s="8">
        <f t="shared" si="27"/>
        <v>36261.916825905952</v>
      </c>
      <c r="AG30" s="83">
        <f t="shared" si="28"/>
        <v>221718.02180574246</v>
      </c>
      <c r="AH30" s="49"/>
      <c r="AI30" s="45">
        <f t="shared" si="29"/>
        <v>0.11266026397938893</v>
      </c>
      <c r="AJ30" s="57">
        <f t="shared" si="30"/>
        <v>0.89874693324945065</v>
      </c>
      <c r="AK30" s="54">
        <f t="shared" si="31"/>
        <v>24978.810865622858</v>
      </c>
      <c r="AL30" s="8">
        <f t="shared" si="32"/>
        <v>6907.5113147982293</v>
      </c>
      <c r="AM30" s="8">
        <f t="shared" si="33"/>
        <v>6907.5113147982293</v>
      </c>
      <c r="AN30" s="8">
        <f t="shared" si="34"/>
        <v>18748.959283023763</v>
      </c>
      <c r="AO30" s="8">
        <f t="shared" si="35"/>
        <v>18748.959283023763</v>
      </c>
      <c r="AP30" s="8">
        <f t="shared" si="36"/>
        <v>61180.814502498601</v>
      </c>
      <c r="AQ30" s="8">
        <f t="shared" si="37"/>
        <v>61180.814502498601</v>
      </c>
      <c r="AR30" s="8">
        <f t="shared" si="38"/>
        <v>36511.131235362067</v>
      </c>
      <c r="AS30" s="8">
        <f t="shared" si="39"/>
        <v>36511.131235362067</v>
      </c>
      <c r="AT30" s="49">
        <f t="shared" si="40"/>
        <v>246696.83267136532</v>
      </c>
      <c r="AU30" s="82">
        <f t="shared" si="41"/>
        <v>4440.5429880845759</v>
      </c>
      <c r="AV30" s="8">
        <f t="shared" si="42"/>
        <v>4440.5429880845759</v>
      </c>
      <c r="AW30" s="8">
        <f t="shared" si="43"/>
        <v>18255.565617681033</v>
      </c>
      <c r="AX30" s="8">
        <f t="shared" si="44"/>
        <v>18255.565617681033</v>
      </c>
      <c r="AY30" s="8">
        <f t="shared" si="45"/>
        <v>58808.496785997886</v>
      </c>
      <c r="AZ30" s="8">
        <f t="shared" si="46"/>
        <v>58808.496785997886</v>
      </c>
      <c r="BA30" s="8">
        <f t="shared" si="47"/>
        <v>36261.916825905952</v>
      </c>
      <c r="BB30" s="8">
        <f t="shared" si="48"/>
        <v>36261.916825905952</v>
      </c>
      <c r="BC30" s="83">
        <f t="shared" si="49"/>
        <v>235533.04443533887</v>
      </c>
      <c r="BD30" s="49"/>
      <c r="BE30" s="45">
        <f t="shared" si="50"/>
        <v>4.7397970262687515E-2</v>
      </c>
      <c r="BF30" s="57">
        <f t="shared" si="51"/>
        <v>0.95474693324945048</v>
      </c>
      <c r="BG30" s="54">
        <f t="shared" si="52"/>
        <v>11163.788236026448</v>
      </c>
    </row>
    <row r="31" spans="1:59" ht="20.100000000000001" customHeight="1" x14ac:dyDescent="0.25">
      <c r="A31" s="19">
        <v>250</v>
      </c>
      <c r="B31" s="61">
        <v>5.5</v>
      </c>
      <c r="C31" s="20">
        <f t="shared" si="0"/>
        <v>45.454545454545453</v>
      </c>
      <c r="D31" s="37">
        <v>1.1437009460840559</v>
      </c>
      <c r="E31" s="20">
        <f t="shared" si="1"/>
        <v>39.74338362679363</v>
      </c>
      <c r="F31" s="7">
        <f t="shared" si="2"/>
        <v>36948.840563072838</v>
      </c>
      <c r="G31" s="8">
        <f t="shared" si="3"/>
        <v>36948.840563072838</v>
      </c>
      <c r="H31" s="8">
        <f t="shared" si="4"/>
        <v>81287.449238760251</v>
      </c>
      <c r="I31" s="8">
        <f t="shared" si="5"/>
        <v>81287.449238760251</v>
      </c>
      <c r="J31" s="49">
        <f t="shared" si="6"/>
        <v>236472.57960366618</v>
      </c>
      <c r="K31" s="82">
        <f t="shared" si="7"/>
        <v>22169.304337843703</v>
      </c>
      <c r="L31" s="8">
        <f t="shared" si="8"/>
        <v>22169.304337843703</v>
      </c>
      <c r="M31" s="8">
        <f t="shared" si="9"/>
        <v>77327.284442703574</v>
      </c>
      <c r="N31" s="8">
        <f t="shared" si="10"/>
        <v>77327.284442703574</v>
      </c>
      <c r="O31" s="83">
        <f t="shared" si="11"/>
        <v>198993.17756109458</v>
      </c>
      <c r="P31" s="49"/>
      <c r="Q31" s="45">
        <f t="shared" si="12"/>
        <v>0.18834516088404454</v>
      </c>
      <c r="R31" s="57">
        <f t="shared" si="13"/>
        <v>0.8415063509461097</v>
      </c>
      <c r="S31" s="54">
        <f t="shared" si="14"/>
        <v>37479.402042571601</v>
      </c>
      <c r="T31" s="8">
        <f t="shared" si="15"/>
        <v>24593.148278781282</v>
      </c>
      <c r="U31" s="8">
        <f t="shared" si="16"/>
        <v>24593.148278781282</v>
      </c>
      <c r="V31" s="8">
        <f t="shared" si="17"/>
        <v>58645.199741709213</v>
      </c>
      <c r="W31" s="8">
        <f t="shared" si="18"/>
        <v>58645.199741709213</v>
      </c>
      <c r="X31" s="8">
        <f t="shared" si="19"/>
        <v>34997.94178134259</v>
      </c>
      <c r="Y31" s="8">
        <f t="shared" si="20"/>
        <v>34997.94178134259</v>
      </c>
      <c r="Z31" s="49">
        <f t="shared" si="21"/>
        <v>236472.57960366618</v>
      </c>
      <c r="AA31" s="82">
        <f t="shared" si="22"/>
        <v>15134.245094634636</v>
      </c>
      <c r="AB31" s="8">
        <f t="shared" si="23"/>
        <v>15134.245094634636</v>
      </c>
      <c r="AC31" s="8">
        <f t="shared" si="24"/>
        <v>56371.201798623675</v>
      </c>
      <c r="AD31" s="8">
        <f t="shared" si="25"/>
        <v>56371.201798623675</v>
      </c>
      <c r="AE31" s="8">
        <f t="shared" si="26"/>
        <v>34759.055964932457</v>
      </c>
      <c r="AF31" s="8">
        <f t="shared" si="27"/>
        <v>34759.055964932457</v>
      </c>
      <c r="AG31" s="83">
        <f t="shared" si="28"/>
        <v>212529.00571638154</v>
      </c>
      <c r="AH31" s="49"/>
      <c r="AI31" s="45">
        <f t="shared" si="29"/>
        <v>0.11266026397938911</v>
      </c>
      <c r="AJ31" s="57">
        <f t="shared" si="30"/>
        <v>0.89874693324945054</v>
      </c>
      <c r="AK31" s="54">
        <f t="shared" si="31"/>
        <v>23943.573887284641</v>
      </c>
      <c r="AL31" s="8">
        <f t="shared" si="32"/>
        <v>6621.2322289026533</v>
      </c>
      <c r="AM31" s="8">
        <f t="shared" si="33"/>
        <v>6621.2322289026533</v>
      </c>
      <c r="AN31" s="8">
        <f t="shared" si="34"/>
        <v>17971.91604987863</v>
      </c>
      <c r="AO31" s="8">
        <f t="shared" si="35"/>
        <v>17971.91604987863</v>
      </c>
      <c r="AP31" s="8">
        <f t="shared" si="36"/>
        <v>58645.199741709213</v>
      </c>
      <c r="AQ31" s="8">
        <f t="shared" si="37"/>
        <v>58645.199741709213</v>
      </c>
      <c r="AR31" s="8">
        <f t="shared" si="38"/>
        <v>34997.94178134259</v>
      </c>
      <c r="AS31" s="8">
        <f t="shared" si="39"/>
        <v>34997.94178134259</v>
      </c>
      <c r="AT31" s="49">
        <f t="shared" si="40"/>
        <v>236472.57960366618</v>
      </c>
      <c r="AU31" s="82">
        <f t="shared" si="41"/>
        <v>4256.506432865991</v>
      </c>
      <c r="AV31" s="8">
        <f t="shared" si="42"/>
        <v>4256.506432865991</v>
      </c>
      <c r="AW31" s="8">
        <f t="shared" si="43"/>
        <v>17498.970890671299</v>
      </c>
      <c r="AX31" s="8">
        <f t="shared" si="44"/>
        <v>17498.970890671299</v>
      </c>
      <c r="AY31" s="8">
        <f t="shared" si="45"/>
        <v>56371.201798623675</v>
      </c>
      <c r="AZ31" s="8">
        <f t="shared" si="46"/>
        <v>56371.201798623675</v>
      </c>
      <c r="BA31" s="8">
        <f t="shared" si="47"/>
        <v>34759.055964932457</v>
      </c>
      <c r="BB31" s="8">
        <f t="shared" si="48"/>
        <v>34759.055964932457</v>
      </c>
      <c r="BC31" s="83">
        <f t="shared" si="49"/>
        <v>225771.47017418686</v>
      </c>
      <c r="BD31" s="49"/>
      <c r="BE31" s="45">
        <f t="shared" si="50"/>
        <v>4.7397970262687356E-2</v>
      </c>
      <c r="BF31" s="57">
        <f t="shared" si="51"/>
        <v>0.95474693324945059</v>
      </c>
      <c r="BG31" s="54">
        <f t="shared" si="52"/>
        <v>10701.109429479315</v>
      </c>
    </row>
    <row r="32" spans="1:59" ht="20.100000000000001" customHeight="1" x14ac:dyDescent="0.25">
      <c r="A32" s="19">
        <v>250</v>
      </c>
      <c r="B32" s="61">
        <v>5.5</v>
      </c>
      <c r="C32" s="20">
        <f t="shared" si="0"/>
        <v>45.454545454545453</v>
      </c>
      <c r="D32" s="37">
        <v>1.1721705078041917</v>
      </c>
      <c r="E32" s="20">
        <f t="shared" si="1"/>
        <v>38.778100243875549</v>
      </c>
      <c r="F32" s="7">
        <f t="shared" si="2"/>
        <v>36051.430766550664</v>
      </c>
      <c r="G32" s="8">
        <f t="shared" si="3"/>
        <v>36051.430766550664</v>
      </c>
      <c r="H32" s="8">
        <f t="shared" si="4"/>
        <v>79313.147686411452</v>
      </c>
      <c r="I32" s="8">
        <f t="shared" si="5"/>
        <v>79313.147686411452</v>
      </c>
      <c r="J32" s="49">
        <f t="shared" si="6"/>
        <v>230729.15690592423</v>
      </c>
      <c r="K32" s="82">
        <f t="shared" si="7"/>
        <v>21630.858459930398</v>
      </c>
      <c r="L32" s="8">
        <f t="shared" si="8"/>
        <v>21630.858459930398</v>
      </c>
      <c r="M32" s="8">
        <f t="shared" si="9"/>
        <v>75449.166982457929</v>
      </c>
      <c r="N32" s="8">
        <f t="shared" si="10"/>
        <v>75449.166982457929</v>
      </c>
      <c r="O32" s="83">
        <f t="shared" si="11"/>
        <v>194160.05088477663</v>
      </c>
      <c r="P32" s="49"/>
      <c r="Q32" s="45">
        <f t="shared" si="12"/>
        <v>0.1883451608840449</v>
      </c>
      <c r="R32" s="57">
        <f t="shared" si="13"/>
        <v>0.84150635094610948</v>
      </c>
      <c r="S32" s="54">
        <f t="shared" si="14"/>
        <v>36569.1060211476</v>
      </c>
      <c r="T32" s="8">
        <f t="shared" si="15"/>
        <v>23995.832318216118</v>
      </c>
      <c r="U32" s="8">
        <f t="shared" si="16"/>
        <v>23995.832318216118</v>
      </c>
      <c r="V32" s="8">
        <f t="shared" si="17"/>
        <v>57220.830912669211</v>
      </c>
      <c r="W32" s="8">
        <f t="shared" si="18"/>
        <v>57220.830912669211</v>
      </c>
      <c r="X32" s="8">
        <f t="shared" si="19"/>
        <v>34147.915222076786</v>
      </c>
      <c r="Y32" s="8">
        <f t="shared" si="20"/>
        <v>34147.915222076786</v>
      </c>
      <c r="Z32" s="49">
        <f t="shared" si="21"/>
        <v>230729.15690592423</v>
      </c>
      <c r="AA32" s="82">
        <f t="shared" si="22"/>
        <v>14766.666041979151</v>
      </c>
      <c r="AB32" s="8">
        <f t="shared" si="23"/>
        <v>14766.666041979151</v>
      </c>
      <c r="AC32" s="8">
        <f t="shared" si="24"/>
        <v>55002.06360741418</v>
      </c>
      <c r="AD32" s="8">
        <f t="shared" si="25"/>
        <v>55002.06360741418</v>
      </c>
      <c r="AE32" s="8">
        <f t="shared" si="26"/>
        <v>33914.83144082201</v>
      </c>
      <c r="AF32" s="8">
        <f t="shared" si="27"/>
        <v>33914.83144082201</v>
      </c>
      <c r="AG32" s="83">
        <f t="shared" si="28"/>
        <v>207367.12218043068</v>
      </c>
      <c r="AH32" s="49"/>
      <c r="AI32" s="45">
        <f t="shared" si="29"/>
        <v>0.11266026397938907</v>
      </c>
      <c r="AJ32" s="57">
        <f t="shared" si="30"/>
        <v>0.89874693324945054</v>
      </c>
      <c r="AK32" s="54">
        <f t="shared" si="31"/>
        <v>23362.034725493548</v>
      </c>
      <c r="AL32" s="8">
        <f t="shared" si="32"/>
        <v>6460.4163933658783</v>
      </c>
      <c r="AM32" s="8">
        <f t="shared" si="33"/>
        <v>6460.4163933658783</v>
      </c>
      <c r="AN32" s="8">
        <f t="shared" si="34"/>
        <v>17535.41592485024</v>
      </c>
      <c r="AO32" s="8">
        <f t="shared" si="35"/>
        <v>17535.41592485024</v>
      </c>
      <c r="AP32" s="8">
        <f t="shared" si="36"/>
        <v>57220.830912669211</v>
      </c>
      <c r="AQ32" s="8">
        <f t="shared" si="37"/>
        <v>57220.830912669211</v>
      </c>
      <c r="AR32" s="8">
        <f t="shared" si="38"/>
        <v>34147.915222076786</v>
      </c>
      <c r="AS32" s="8">
        <f t="shared" si="39"/>
        <v>34147.915222076786</v>
      </c>
      <c r="AT32" s="49">
        <f t="shared" si="40"/>
        <v>230729.15690592423</v>
      </c>
      <c r="AU32" s="82">
        <f t="shared" si="41"/>
        <v>4153.1248243066357</v>
      </c>
      <c r="AV32" s="8">
        <f t="shared" si="42"/>
        <v>4153.1248243066357</v>
      </c>
      <c r="AW32" s="8">
        <f t="shared" si="43"/>
        <v>17073.957611038393</v>
      </c>
      <c r="AX32" s="8">
        <f t="shared" si="44"/>
        <v>17073.957611038393</v>
      </c>
      <c r="AY32" s="8">
        <f t="shared" si="45"/>
        <v>55002.06360741418</v>
      </c>
      <c r="AZ32" s="8">
        <f t="shared" si="46"/>
        <v>55002.06360741418</v>
      </c>
      <c r="BA32" s="8">
        <f t="shared" si="47"/>
        <v>33914.83144082201</v>
      </c>
      <c r="BB32" s="8">
        <f t="shared" si="48"/>
        <v>33914.83144082201</v>
      </c>
      <c r="BC32" s="83">
        <f t="shared" si="49"/>
        <v>220287.95496716246</v>
      </c>
      <c r="BD32" s="49"/>
      <c r="BE32" s="45">
        <f t="shared" si="50"/>
        <v>4.7397970262687349E-2</v>
      </c>
      <c r="BF32" s="57">
        <f t="shared" si="51"/>
        <v>0.95474693324945059</v>
      </c>
      <c r="BG32" s="54">
        <f t="shared" si="52"/>
        <v>10441.201938761777</v>
      </c>
    </row>
    <row r="33" spans="1:59" ht="20.100000000000001" customHeight="1" x14ac:dyDescent="0.25">
      <c r="A33" s="19">
        <v>250</v>
      </c>
      <c r="B33" s="61">
        <v>5.5</v>
      </c>
      <c r="C33" s="20">
        <f t="shared" si="0"/>
        <v>45.454545454545453</v>
      </c>
      <c r="D33" s="37">
        <v>1.3473622748820986</v>
      </c>
      <c r="E33" s="20">
        <f t="shared" si="1"/>
        <v>33.735949344821137</v>
      </c>
      <c r="F33" s="7">
        <f t="shared" si="2"/>
        <v>31363.817064265946</v>
      </c>
      <c r="G33" s="8">
        <f t="shared" si="3"/>
        <v>31363.817064265946</v>
      </c>
      <c r="H33" s="8">
        <f t="shared" si="4"/>
        <v>69000.397541385086</v>
      </c>
      <c r="I33" s="8">
        <f t="shared" si="5"/>
        <v>69000.397541385086</v>
      </c>
      <c r="J33" s="49">
        <f t="shared" si="6"/>
        <v>200728.42921130205</v>
      </c>
      <c r="K33" s="82">
        <f t="shared" si="7"/>
        <v>18818.290238559566</v>
      </c>
      <c r="L33" s="8">
        <f t="shared" si="8"/>
        <v>18818.290238559566</v>
      </c>
      <c r="M33" s="8">
        <f t="shared" si="9"/>
        <v>65638.833759814064</v>
      </c>
      <c r="N33" s="8">
        <f t="shared" si="10"/>
        <v>65638.833759814064</v>
      </c>
      <c r="O33" s="83">
        <f t="shared" si="11"/>
        <v>168914.24799674726</v>
      </c>
      <c r="P33" s="49"/>
      <c r="Q33" s="45">
        <f t="shared" si="12"/>
        <v>0.18834516088404471</v>
      </c>
      <c r="R33" s="57">
        <f t="shared" si="13"/>
        <v>0.84150635094610959</v>
      </c>
      <c r="S33" s="54">
        <f t="shared" si="14"/>
        <v>31814.181214554788</v>
      </c>
      <c r="T33" s="8">
        <f t="shared" si="15"/>
        <v>20875.756637975413</v>
      </c>
      <c r="U33" s="8">
        <f t="shared" si="16"/>
        <v>20875.756637975413</v>
      </c>
      <c r="V33" s="8">
        <f t="shared" si="17"/>
        <v>49780.650444402905</v>
      </c>
      <c r="W33" s="8">
        <f t="shared" si="18"/>
        <v>49780.650444402905</v>
      </c>
      <c r="X33" s="8">
        <f t="shared" si="19"/>
        <v>29707.807523272702</v>
      </c>
      <c r="Y33" s="8">
        <f t="shared" si="20"/>
        <v>29707.807523272702</v>
      </c>
      <c r="Z33" s="49">
        <f t="shared" si="21"/>
        <v>200728.42921130205</v>
      </c>
      <c r="AA33" s="82">
        <f t="shared" si="22"/>
        <v>12846.619469523332</v>
      </c>
      <c r="AB33" s="8">
        <f t="shared" si="23"/>
        <v>12846.619469523332</v>
      </c>
      <c r="AC33" s="8">
        <f t="shared" si="24"/>
        <v>47850.379983826359</v>
      </c>
      <c r="AD33" s="8">
        <f t="shared" si="25"/>
        <v>47850.379983826359</v>
      </c>
      <c r="AE33" s="8">
        <f t="shared" si="26"/>
        <v>29505.030631468871</v>
      </c>
      <c r="AF33" s="8">
        <f t="shared" si="27"/>
        <v>29505.030631468871</v>
      </c>
      <c r="AG33" s="83">
        <f t="shared" si="28"/>
        <v>180404.06016963712</v>
      </c>
      <c r="AH33" s="49"/>
      <c r="AI33" s="45">
        <f t="shared" si="29"/>
        <v>0.11266026397938922</v>
      </c>
      <c r="AJ33" s="57">
        <f t="shared" si="30"/>
        <v>0.89874693324945043</v>
      </c>
      <c r="AK33" s="54">
        <f t="shared" si="31"/>
        <v>20324.369041664933</v>
      </c>
      <c r="AL33" s="8">
        <f t="shared" si="32"/>
        <v>5620.3960179164578</v>
      </c>
      <c r="AM33" s="8">
        <f t="shared" si="33"/>
        <v>5620.3960179164578</v>
      </c>
      <c r="AN33" s="8">
        <f t="shared" si="34"/>
        <v>15255.360620058955</v>
      </c>
      <c r="AO33" s="8">
        <f t="shared" si="35"/>
        <v>15255.360620058955</v>
      </c>
      <c r="AP33" s="8">
        <f t="shared" si="36"/>
        <v>49780.650444402905</v>
      </c>
      <c r="AQ33" s="8">
        <f t="shared" si="37"/>
        <v>49780.650444402905</v>
      </c>
      <c r="AR33" s="8">
        <f t="shared" si="38"/>
        <v>29707.807523272702</v>
      </c>
      <c r="AS33" s="8">
        <f t="shared" si="39"/>
        <v>29707.807523272702</v>
      </c>
      <c r="AT33" s="49">
        <f t="shared" si="40"/>
        <v>200728.42921130205</v>
      </c>
      <c r="AU33" s="82">
        <f t="shared" si="41"/>
        <v>3613.1117258034369</v>
      </c>
      <c r="AV33" s="8">
        <f t="shared" si="42"/>
        <v>3613.1117258034369</v>
      </c>
      <c r="AW33" s="8">
        <f t="shared" si="43"/>
        <v>14853.903761636353</v>
      </c>
      <c r="AX33" s="8">
        <f t="shared" si="44"/>
        <v>14853.903761636353</v>
      </c>
      <c r="AY33" s="8">
        <f t="shared" si="45"/>
        <v>47850.379983826359</v>
      </c>
      <c r="AZ33" s="8">
        <f t="shared" si="46"/>
        <v>47850.379983826359</v>
      </c>
      <c r="BA33" s="8">
        <f t="shared" si="47"/>
        <v>29505.030631468871</v>
      </c>
      <c r="BB33" s="8">
        <f t="shared" si="48"/>
        <v>29505.030631468871</v>
      </c>
      <c r="BC33" s="83">
        <f t="shared" si="49"/>
        <v>191644.85220547003</v>
      </c>
      <c r="BD33" s="49"/>
      <c r="BE33" s="45">
        <f t="shared" si="50"/>
        <v>4.739797026268755E-2</v>
      </c>
      <c r="BF33" s="57">
        <f t="shared" si="51"/>
        <v>0.95474693324945037</v>
      </c>
      <c r="BG33" s="54">
        <f t="shared" si="52"/>
        <v>9083.5770058320195</v>
      </c>
    </row>
    <row r="34" spans="1:59" ht="20.100000000000001" customHeight="1" x14ac:dyDescent="0.25">
      <c r="A34" s="19">
        <v>250</v>
      </c>
      <c r="B34" s="61">
        <v>5.5</v>
      </c>
      <c r="C34" s="20">
        <f t="shared" si="0"/>
        <v>45.454545454545453</v>
      </c>
      <c r="D34" s="37">
        <v>1.6424098210355718</v>
      </c>
      <c r="E34" s="20">
        <f t="shared" si="1"/>
        <v>27.675519759060784</v>
      </c>
      <c r="F34" s="7">
        <f t="shared" si="2"/>
        <v>25729.524609181026</v>
      </c>
      <c r="G34" s="8">
        <f t="shared" si="3"/>
        <v>25729.524609181026</v>
      </c>
      <c r="H34" s="8">
        <f t="shared" si="4"/>
        <v>56604.954140198257</v>
      </c>
      <c r="I34" s="8">
        <f t="shared" si="5"/>
        <v>56604.954140198257</v>
      </c>
      <c r="J34" s="49">
        <f t="shared" si="6"/>
        <v>164668.95749875857</v>
      </c>
      <c r="K34" s="82">
        <f t="shared" si="7"/>
        <v>15437.714765508616</v>
      </c>
      <c r="L34" s="8">
        <f t="shared" si="8"/>
        <v>15437.714765508616</v>
      </c>
      <c r="M34" s="8">
        <f t="shared" si="9"/>
        <v>53847.272003931546</v>
      </c>
      <c r="N34" s="8">
        <f t="shared" si="10"/>
        <v>53847.272003931546</v>
      </c>
      <c r="O34" s="83">
        <f t="shared" si="11"/>
        <v>138569.97353888032</v>
      </c>
      <c r="P34" s="49"/>
      <c r="Q34" s="45">
        <f t="shared" si="12"/>
        <v>0.18834516088404477</v>
      </c>
      <c r="R34" s="57">
        <f t="shared" si="13"/>
        <v>0.84150635094610959</v>
      </c>
      <c r="S34" s="54">
        <f t="shared" si="14"/>
        <v>26098.983959878242</v>
      </c>
      <c r="T34" s="8">
        <f t="shared" si="15"/>
        <v>17125.571579870892</v>
      </c>
      <c r="U34" s="8">
        <f t="shared" si="16"/>
        <v>17125.571579870892</v>
      </c>
      <c r="V34" s="8">
        <f t="shared" si="17"/>
        <v>40837.901459692126</v>
      </c>
      <c r="W34" s="8">
        <f t="shared" si="18"/>
        <v>40837.901459692126</v>
      </c>
      <c r="X34" s="8">
        <f t="shared" si="19"/>
        <v>24371.005709816265</v>
      </c>
      <c r="Y34" s="8">
        <f t="shared" si="20"/>
        <v>24371.005709816265</v>
      </c>
      <c r="Z34" s="49">
        <f t="shared" si="21"/>
        <v>164668.95749875857</v>
      </c>
      <c r="AA34" s="82">
        <f t="shared" si="22"/>
        <v>10538.813279920549</v>
      </c>
      <c r="AB34" s="8">
        <f t="shared" si="23"/>
        <v>10538.813279920549</v>
      </c>
      <c r="AC34" s="8">
        <f t="shared" si="24"/>
        <v>39254.390714937632</v>
      </c>
      <c r="AD34" s="8">
        <f t="shared" si="25"/>
        <v>39254.390714937632</v>
      </c>
      <c r="AE34" s="8">
        <f t="shared" si="26"/>
        <v>24204.656281838503</v>
      </c>
      <c r="AF34" s="8">
        <f t="shared" si="27"/>
        <v>24204.656281838503</v>
      </c>
      <c r="AG34" s="83">
        <f t="shared" si="28"/>
        <v>147995.72055339336</v>
      </c>
      <c r="AH34" s="49"/>
      <c r="AI34" s="45">
        <f t="shared" si="29"/>
        <v>0.11266026397938916</v>
      </c>
      <c r="AJ34" s="57">
        <f t="shared" si="30"/>
        <v>0.89874693324945043</v>
      </c>
      <c r="AK34" s="54">
        <f t="shared" si="31"/>
        <v>16673.236945365206</v>
      </c>
      <c r="AL34" s="8">
        <f t="shared" si="32"/>
        <v>4610.73080996524</v>
      </c>
      <c r="AM34" s="8">
        <f t="shared" si="33"/>
        <v>4610.73080996524</v>
      </c>
      <c r="AN34" s="8">
        <f t="shared" si="34"/>
        <v>12514.840769905652</v>
      </c>
      <c r="AO34" s="8">
        <f t="shared" si="35"/>
        <v>12514.840769905652</v>
      </c>
      <c r="AP34" s="8">
        <f t="shared" si="36"/>
        <v>40837.901459692126</v>
      </c>
      <c r="AQ34" s="8">
        <f t="shared" si="37"/>
        <v>40837.901459692126</v>
      </c>
      <c r="AR34" s="8">
        <f t="shared" si="38"/>
        <v>24371.005709816265</v>
      </c>
      <c r="AS34" s="8">
        <f t="shared" si="39"/>
        <v>24371.005709816265</v>
      </c>
      <c r="AT34" s="49">
        <f t="shared" si="40"/>
        <v>164668.95749875857</v>
      </c>
      <c r="AU34" s="82">
        <f t="shared" si="41"/>
        <v>2964.0412349776543</v>
      </c>
      <c r="AV34" s="8">
        <f t="shared" si="42"/>
        <v>2964.0412349776543</v>
      </c>
      <c r="AW34" s="8">
        <f t="shared" si="43"/>
        <v>12185.502854908134</v>
      </c>
      <c r="AX34" s="8">
        <f t="shared" si="44"/>
        <v>12185.502854908134</v>
      </c>
      <c r="AY34" s="8">
        <f t="shared" si="45"/>
        <v>39254.390714937632</v>
      </c>
      <c r="AZ34" s="8">
        <f t="shared" si="46"/>
        <v>39254.390714937632</v>
      </c>
      <c r="BA34" s="8">
        <f t="shared" si="47"/>
        <v>24204.656281838503</v>
      </c>
      <c r="BB34" s="8">
        <f t="shared" si="48"/>
        <v>24204.656281838503</v>
      </c>
      <c r="BC34" s="83">
        <f t="shared" si="49"/>
        <v>157217.18217332385</v>
      </c>
      <c r="BD34" s="49"/>
      <c r="BE34" s="45">
        <f t="shared" si="50"/>
        <v>4.7397970262687446E-2</v>
      </c>
      <c r="BF34" s="57">
        <f t="shared" si="51"/>
        <v>0.95474693324945048</v>
      </c>
      <c r="BG34" s="54">
        <f t="shared" si="52"/>
        <v>7451.775325434719</v>
      </c>
    </row>
    <row r="35" spans="1:59" ht="20.100000000000001" customHeight="1" thickBot="1" x14ac:dyDescent="0.3">
      <c r="A35" s="71">
        <v>250</v>
      </c>
      <c r="B35" s="72">
        <v>5.5</v>
      </c>
      <c r="C35" s="73">
        <f t="shared" si="0"/>
        <v>45.454545454545453</v>
      </c>
      <c r="D35" s="74">
        <v>2.1851546379025231</v>
      </c>
      <c r="E35" s="73">
        <f t="shared" si="1"/>
        <v>20.801523455647136</v>
      </c>
      <c r="F35" s="75">
        <f t="shared" si="2"/>
        <v>19338.871114978934</v>
      </c>
      <c r="G35" s="76">
        <f t="shared" si="3"/>
        <v>19338.871114978934</v>
      </c>
      <c r="H35" s="76">
        <f t="shared" si="4"/>
        <v>42545.516452953656</v>
      </c>
      <c r="I35" s="76">
        <f t="shared" si="5"/>
        <v>42545.516452953656</v>
      </c>
      <c r="J35" s="77">
        <f t="shared" si="6"/>
        <v>123768.77513586517</v>
      </c>
      <c r="K35" s="86">
        <f t="shared" si="7"/>
        <v>11603.322668987359</v>
      </c>
      <c r="L35" s="76">
        <f t="shared" si="8"/>
        <v>11603.322668987359</v>
      </c>
      <c r="M35" s="76">
        <f t="shared" si="9"/>
        <v>40472.782493838378</v>
      </c>
      <c r="N35" s="76">
        <f t="shared" si="10"/>
        <v>40472.782493838378</v>
      </c>
      <c r="O35" s="87">
        <f t="shared" si="11"/>
        <v>104152.21032565148</v>
      </c>
      <c r="P35" s="77"/>
      <c r="Q35" s="81">
        <f t="shared" si="12"/>
        <v>0.18834516088404471</v>
      </c>
      <c r="R35" s="78">
        <f t="shared" si="13"/>
        <v>0.84150635094610959</v>
      </c>
      <c r="S35" s="79">
        <f t="shared" si="14"/>
        <v>19616.564810213691</v>
      </c>
      <c r="T35" s="76">
        <f t="shared" si="15"/>
        <v>12871.952614129978</v>
      </c>
      <c r="U35" s="76">
        <f t="shared" si="16"/>
        <v>12871.952614129978</v>
      </c>
      <c r="V35" s="76">
        <f t="shared" si="17"/>
        <v>30694.656233694564</v>
      </c>
      <c r="W35" s="76">
        <f t="shared" si="18"/>
        <v>30694.656233694564</v>
      </c>
      <c r="X35" s="76">
        <f t="shared" si="19"/>
        <v>18317.778720108046</v>
      </c>
      <c r="Y35" s="76">
        <f t="shared" si="20"/>
        <v>18317.778720108046</v>
      </c>
      <c r="Z35" s="77">
        <f t="shared" si="21"/>
        <v>123768.77513586517</v>
      </c>
      <c r="AA35" s="86">
        <f t="shared" si="22"/>
        <v>7921.2016086953709</v>
      </c>
      <c r="AB35" s="76">
        <f t="shared" si="23"/>
        <v>7921.2016086953709</v>
      </c>
      <c r="AC35" s="76">
        <f t="shared" si="24"/>
        <v>29504.455067246887</v>
      </c>
      <c r="AD35" s="76">
        <f t="shared" si="25"/>
        <v>29504.455067246887</v>
      </c>
      <c r="AE35" s="76">
        <f t="shared" si="26"/>
        <v>18192.74686675757</v>
      </c>
      <c r="AF35" s="76">
        <f t="shared" si="27"/>
        <v>18192.74686675757</v>
      </c>
      <c r="AG35" s="87">
        <f t="shared" si="28"/>
        <v>111236.80708539966</v>
      </c>
      <c r="AH35" s="77"/>
      <c r="AI35" s="81">
        <f t="shared" si="29"/>
        <v>0.11266026397938915</v>
      </c>
      <c r="AJ35" s="78">
        <f t="shared" si="30"/>
        <v>0.89874693324945043</v>
      </c>
      <c r="AK35" s="79">
        <f t="shared" si="31"/>
        <v>12531.968050465512</v>
      </c>
      <c r="AL35" s="76">
        <f t="shared" si="32"/>
        <v>3465.525703804225</v>
      </c>
      <c r="AM35" s="76">
        <f t="shared" si="33"/>
        <v>3465.525703804225</v>
      </c>
      <c r="AN35" s="76">
        <f t="shared" si="34"/>
        <v>9406.426910325752</v>
      </c>
      <c r="AO35" s="76">
        <f t="shared" si="35"/>
        <v>9406.426910325752</v>
      </c>
      <c r="AP35" s="76">
        <f t="shared" si="36"/>
        <v>30694.656233694564</v>
      </c>
      <c r="AQ35" s="76">
        <f t="shared" si="37"/>
        <v>30694.656233694564</v>
      </c>
      <c r="AR35" s="76">
        <f t="shared" si="38"/>
        <v>18317.778720108046</v>
      </c>
      <c r="AS35" s="76">
        <f t="shared" si="39"/>
        <v>18317.778720108046</v>
      </c>
      <c r="AT35" s="77">
        <f t="shared" si="40"/>
        <v>123768.77513586517</v>
      </c>
      <c r="AU35" s="86">
        <f t="shared" si="41"/>
        <v>2227.8379524455731</v>
      </c>
      <c r="AV35" s="76">
        <f t="shared" si="42"/>
        <v>2227.8379524455731</v>
      </c>
      <c r="AW35" s="76">
        <f t="shared" si="43"/>
        <v>9158.8893600540232</v>
      </c>
      <c r="AX35" s="76">
        <f t="shared" si="44"/>
        <v>9158.8893600540232</v>
      </c>
      <c r="AY35" s="76">
        <f t="shared" si="45"/>
        <v>29504.455067246887</v>
      </c>
      <c r="AZ35" s="76">
        <f t="shared" si="46"/>
        <v>29504.455067246887</v>
      </c>
      <c r="BA35" s="76">
        <f t="shared" si="47"/>
        <v>18192.74686675757</v>
      </c>
      <c r="BB35" s="76">
        <f t="shared" si="48"/>
        <v>18192.74686675757</v>
      </c>
      <c r="BC35" s="87">
        <f t="shared" si="49"/>
        <v>118167.85849300811</v>
      </c>
      <c r="BD35" s="77"/>
      <c r="BE35" s="45">
        <f t="shared" si="50"/>
        <v>4.739797026268748E-2</v>
      </c>
      <c r="BF35" s="57">
        <f t="shared" si="51"/>
        <v>0.95474693324945048</v>
      </c>
      <c r="BG35" s="54">
        <f t="shared" si="52"/>
        <v>5600.9166428570607</v>
      </c>
    </row>
    <row r="36" spans="1:59" ht="20.100000000000001" customHeight="1" x14ac:dyDescent="0.25">
      <c r="A36" s="4">
        <v>350</v>
      </c>
      <c r="B36" s="31">
        <v>4.5</v>
      </c>
      <c r="C36" s="6">
        <f t="shared" ref="C36:C67" si="53">A36/B36</f>
        <v>77.777777777777771</v>
      </c>
      <c r="D36" s="35">
        <v>1.1325653683524677</v>
      </c>
      <c r="E36" s="6">
        <f t="shared" ref="E36:E67" si="54">C36/D36</f>
        <v>68.673985582766306</v>
      </c>
      <c r="F36" s="7">
        <f t="shared" ref="F36:F67" si="55">(PI()/3)*(A36/2)*(C36/2)*(E36/2)*(5/8)</f>
        <v>152944.71558706521</v>
      </c>
      <c r="G36" s="8">
        <f t="shared" ref="G36:G67" si="56">F36</f>
        <v>152944.71558706521</v>
      </c>
      <c r="H36" s="8">
        <f t="shared" ref="H36:H67" si="57">(PI()/3)*(A36/2)*(C36/2)*(E36/2)*(11/8)</f>
        <v>336478.3742915435</v>
      </c>
      <c r="I36" s="8">
        <f t="shared" ref="I36:I67" si="58">H36</f>
        <v>336478.3742915435</v>
      </c>
      <c r="J36" s="49">
        <f t="shared" ref="J36:J67" si="59">(4*PI()/3)*(A36/2)*(C36/2)*(E36/2)</f>
        <v>978846.17975721741</v>
      </c>
      <c r="K36" s="82">
        <f t="shared" ref="K36:K67" si="60">(PI()/3)*(A36/2)*(C36/2)*(E36/2)*3/8</f>
        <v>91766.829352239132</v>
      </c>
      <c r="L36" s="8">
        <f t="shared" ref="L36:L67" si="61">K36</f>
        <v>91766.829352239132</v>
      </c>
      <c r="M36" s="8">
        <f t="shared" ref="M36:M67" si="62">(PI()/3)*(A36/2)*(C36/2)*(E36/2)*(7+2*SQRT(3))/8</f>
        <v>320085.80908027868</v>
      </c>
      <c r="N36" s="8">
        <f t="shared" ref="N36:N67" si="63">M36</f>
        <v>320085.80908027868</v>
      </c>
      <c r="O36" s="83">
        <f t="shared" ref="O36:O67" si="64">SUM(K36:N36)</f>
        <v>823705.27686503553</v>
      </c>
      <c r="P36" s="49">
        <f>_xlfn.T.TEST(J36:J51,O36:O51,1,2)</f>
        <v>5.5794170431292173E-2</v>
      </c>
      <c r="Q36" s="45">
        <f t="shared" ref="Q36:Q67" si="65">(J36-O36)/O36</f>
        <v>0.18834516088404493</v>
      </c>
      <c r="R36" s="57">
        <f t="shared" ref="R36:R67" si="66">O36/J36</f>
        <v>0.84150635094610948</v>
      </c>
      <c r="S36" s="54">
        <f t="shared" ref="S36:S67" si="67">J36-O36</f>
        <v>155140.90289218188</v>
      </c>
      <c r="T36" s="8">
        <f t="shared" ref="T36:T67" si="68">(PI()/3)*(A36/2)*(C36/2)*(E36/2)*(52/125)</f>
        <v>101800.00269475061</v>
      </c>
      <c r="U36" s="8">
        <f t="shared" ref="U36:U67" si="69">T36</f>
        <v>101800.00269475061</v>
      </c>
      <c r="V36" s="8">
        <f t="shared" ref="V36:V67" si="70">(PI()/3)*(A36/2)*(C36/2)*(E36/2)*(124/125)</f>
        <v>242753.85257978991</v>
      </c>
      <c r="W36" s="8">
        <f t="shared" ref="W36:W67" si="71">V36</f>
        <v>242753.85257978991</v>
      </c>
      <c r="X36" s="8">
        <f t="shared" ref="X36:X67" si="72">(PI()/3)*(A36/2)*(C36/2)*(E36/2)*(74/125)</f>
        <v>144869.23460406816</v>
      </c>
      <c r="Y36" s="8">
        <f t="shared" ref="Y36:Y67" si="73">X36</f>
        <v>144869.23460406816</v>
      </c>
      <c r="Z36" s="49">
        <f t="shared" ref="Z36:Z67" si="74">(4*PI()/3)*(A36/2)*(C36/2)*(E36/2)</f>
        <v>978846.17975721741</v>
      </c>
      <c r="AA36" s="82">
        <f t="shared" ref="AA36:AA67" si="75">(PI()/3)*(A36/2)*(C36/2)*(E36/2)*32/125</f>
        <v>62646.155504461916</v>
      </c>
      <c r="AB36" s="8">
        <f t="shared" ref="AB36:AB67" si="76">AA36</f>
        <v>62646.155504461916</v>
      </c>
      <c r="AC36" s="8">
        <f t="shared" ref="AC36:AC67" si="77">(PI()/3)*(A36/2)*(C36/2)*(E36/2)*(80+16*SQRT(6))/125</f>
        <v>233340.94642764446</v>
      </c>
      <c r="AD36" s="8">
        <f t="shared" ref="AD36:AD67" si="78">AC36</f>
        <v>233340.94642764446</v>
      </c>
      <c r="AE36" s="8">
        <f t="shared" ref="AE36:AE67" si="79">(PI()/3)*(A36/2)*(C36/2)*(E36/2)*(49+10*SQRT(6))/125</f>
        <v>143880.39915776337</v>
      </c>
      <c r="AF36" s="8">
        <f t="shared" ref="AF36:AF67" si="80">AE36</f>
        <v>143880.39915776337</v>
      </c>
      <c r="AG36" s="83">
        <f t="shared" ref="AG36:AG67" si="81">SUM(AA36:AF36)</f>
        <v>879735.00217973941</v>
      </c>
      <c r="AH36" s="49">
        <f>_xlfn.T.TEST(Z36:Z51,AG36:AG51,1,2)</f>
        <v>0.15840333267016904</v>
      </c>
      <c r="AI36" s="45">
        <f t="shared" ref="AI36:AI67" si="82">(Z36-AG36)/AG36</f>
        <v>0.11266026397938922</v>
      </c>
      <c r="AJ36" s="57">
        <f t="shared" ref="AJ36:AJ67" si="83">AG36/Z36</f>
        <v>0.89874693324945043</v>
      </c>
      <c r="AK36" s="54">
        <f t="shared" ref="AK36:AK67" si="84">Z36-AG36</f>
        <v>99111.177577477996</v>
      </c>
      <c r="AL36" s="8">
        <f t="shared" ref="AL36:AL67" si="85">(PI()/3)*(A36/2)*(C36/2)*(E36/2)*(14/125)</f>
        <v>27407.693033202089</v>
      </c>
      <c r="AM36" s="8">
        <f t="shared" ref="AM36:AM67" si="86">AL36</f>
        <v>27407.693033202089</v>
      </c>
      <c r="AN36" s="8">
        <f t="shared" ref="AN36:AN67" si="87">(PI()/3)*(A36/2)*(C36/2)*(E36/2)*38/125</f>
        <v>74392.309661548526</v>
      </c>
      <c r="AO36" s="8">
        <f t="shared" ref="AO36:AO67" si="88">AN36</f>
        <v>74392.309661548526</v>
      </c>
      <c r="AP36" s="8">
        <f t="shared" ref="AP36:AP67" si="89">(PI()/3)*(A36/2)*(C36/2)*(E36/2)*(124/125)</f>
        <v>242753.85257978991</v>
      </c>
      <c r="AQ36" s="8">
        <f t="shared" ref="AQ36:AQ67" si="90">AP36</f>
        <v>242753.85257978991</v>
      </c>
      <c r="AR36" s="8">
        <f t="shared" ref="AR36:AR67" si="91">(PI()/3)*(A36/2)*(C36/2)*(E36/2)*(74/125)</f>
        <v>144869.23460406816</v>
      </c>
      <c r="AS36" s="8">
        <f t="shared" ref="AS36:AS67" si="92">AR36</f>
        <v>144869.23460406816</v>
      </c>
      <c r="AT36" s="49">
        <f t="shared" ref="AT36:AT67" si="93">(4*PI()/3)*(A36/2)*(C36/2)*(E36/2)</f>
        <v>978846.17975721741</v>
      </c>
      <c r="AU36" s="82">
        <f t="shared" ref="AU36:AU67" si="94">(PI()/3)*(A36/2)*(C36/2)*(E36/2)*9/125</f>
        <v>17619.231235629912</v>
      </c>
      <c r="AV36" s="8">
        <f t="shared" ref="AV36:AV67" si="95">AU36</f>
        <v>17619.231235629912</v>
      </c>
      <c r="AW36" s="8">
        <f t="shared" ref="AW36:AW67" si="96">(PI()/3)*(A36/2)*(C36/2)*(E36/2)*37/125</f>
        <v>72434.617302034094</v>
      </c>
      <c r="AX36" s="8">
        <f t="shared" ref="AX36:AX67" si="97">AW36</f>
        <v>72434.617302034094</v>
      </c>
      <c r="AY36" s="8">
        <f t="shared" ref="AY36:AY67" si="98">(PI()/3)*(A36/2)*(C36/2)*(E36/2)*(80+16*SQRT(6))/125</f>
        <v>233340.94642764446</v>
      </c>
      <c r="AZ36" s="8">
        <f t="shared" ref="AZ36:AZ67" si="99">AY36</f>
        <v>233340.94642764446</v>
      </c>
      <c r="BA36" s="8">
        <f t="shared" ref="BA36:BA67" si="100">(PI()/3)*(A36/2)*(C36/2)*(E36/2)*(49+10*SQRT(6))/125</f>
        <v>143880.39915776337</v>
      </c>
      <c r="BB36" s="8">
        <f t="shared" ref="BB36:BB67" si="101">BA36</f>
        <v>143880.39915776337</v>
      </c>
      <c r="BC36" s="83">
        <f t="shared" ref="BC36:BC67" si="102">SUM(AU36:BB36)</f>
        <v>934550.3882461437</v>
      </c>
      <c r="BD36" s="49">
        <f>_xlfn.T.TEST(AT36:AT51,BC36:BC51,1,2)</f>
        <v>0.33066479451724828</v>
      </c>
      <c r="BE36" s="45">
        <f t="shared" ref="BE36:BE67" si="103">(AT36-BC36)/BC36</f>
        <v>4.7397970262687425E-2</v>
      </c>
      <c r="BF36" s="57">
        <f t="shared" ref="BF36:BF67" si="104">BC36/AT36</f>
        <v>0.95474693324945048</v>
      </c>
      <c r="BG36" s="54">
        <f t="shared" ref="BG36:BG67" si="105">AT36-BC36</f>
        <v>44295.791511073709</v>
      </c>
    </row>
    <row r="37" spans="1:59" ht="20.100000000000001" customHeight="1" x14ac:dyDescent="0.25">
      <c r="A37" s="19">
        <v>350</v>
      </c>
      <c r="B37" s="33">
        <v>4.5</v>
      </c>
      <c r="C37" s="20">
        <f t="shared" si="53"/>
        <v>77.777777777777771</v>
      </c>
      <c r="D37" s="35">
        <v>1.0621153146108249</v>
      </c>
      <c r="E37" s="20">
        <f t="shared" si="54"/>
        <v>73.22912748534911</v>
      </c>
      <c r="F37" s="7">
        <f t="shared" si="55"/>
        <v>163089.53064093451</v>
      </c>
      <c r="G37" s="8">
        <f t="shared" si="56"/>
        <v>163089.53064093451</v>
      </c>
      <c r="H37" s="8">
        <f t="shared" si="57"/>
        <v>358796.96741005592</v>
      </c>
      <c r="I37" s="8">
        <f t="shared" si="58"/>
        <v>358796.96741005592</v>
      </c>
      <c r="J37" s="49">
        <f t="shared" si="59"/>
        <v>1043772.9961019809</v>
      </c>
      <c r="K37" s="82">
        <f t="shared" si="60"/>
        <v>97853.718384560707</v>
      </c>
      <c r="L37" s="8">
        <f t="shared" si="61"/>
        <v>97853.718384560707</v>
      </c>
      <c r="M37" s="8">
        <f t="shared" si="62"/>
        <v>341317.08419837221</v>
      </c>
      <c r="N37" s="8">
        <f t="shared" si="63"/>
        <v>341317.08419837221</v>
      </c>
      <c r="O37" s="83">
        <f t="shared" si="64"/>
        <v>878341.60516586585</v>
      </c>
      <c r="P37" s="49"/>
      <c r="Q37" s="45">
        <f t="shared" si="65"/>
        <v>0.18834516088404468</v>
      </c>
      <c r="R37" s="57">
        <f t="shared" si="66"/>
        <v>0.84150635094610959</v>
      </c>
      <c r="S37" s="54">
        <f t="shared" si="67"/>
        <v>165431.39093611506</v>
      </c>
      <c r="T37" s="8">
        <f t="shared" si="68"/>
        <v>108552.39159460602</v>
      </c>
      <c r="U37" s="8">
        <f t="shared" si="69"/>
        <v>108552.39159460602</v>
      </c>
      <c r="V37" s="8">
        <f t="shared" si="70"/>
        <v>258855.70303329127</v>
      </c>
      <c r="W37" s="8">
        <f t="shared" si="71"/>
        <v>258855.70303329127</v>
      </c>
      <c r="X37" s="8">
        <f t="shared" si="72"/>
        <v>154478.40342309317</v>
      </c>
      <c r="Y37" s="8">
        <f t="shared" si="73"/>
        <v>154478.40342309317</v>
      </c>
      <c r="Z37" s="49">
        <f t="shared" si="74"/>
        <v>1043772.9961019809</v>
      </c>
      <c r="AA37" s="82">
        <f t="shared" si="75"/>
        <v>66801.471750526776</v>
      </c>
      <c r="AB37" s="8">
        <f t="shared" si="76"/>
        <v>66801.471750526776</v>
      </c>
      <c r="AC37" s="8">
        <f t="shared" si="77"/>
        <v>248818.43930418472</v>
      </c>
      <c r="AD37" s="8">
        <f t="shared" si="78"/>
        <v>248818.43930418472</v>
      </c>
      <c r="AE37" s="8">
        <f t="shared" si="79"/>
        <v>153423.97857291147</v>
      </c>
      <c r="AF37" s="8">
        <f t="shared" si="80"/>
        <v>153423.97857291147</v>
      </c>
      <c r="AG37" s="83">
        <f t="shared" si="81"/>
        <v>938087.77925524593</v>
      </c>
      <c r="AH37" s="49"/>
      <c r="AI37" s="45">
        <f t="shared" si="82"/>
        <v>0.11266026397938919</v>
      </c>
      <c r="AJ37" s="57">
        <f t="shared" si="83"/>
        <v>0.89874693324945043</v>
      </c>
      <c r="AK37" s="54">
        <f t="shared" si="84"/>
        <v>105685.21684673498</v>
      </c>
      <c r="AL37" s="8">
        <f t="shared" si="85"/>
        <v>29225.643890855466</v>
      </c>
      <c r="AM37" s="8">
        <f t="shared" si="86"/>
        <v>29225.643890855466</v>
      </c>
      <c r="AN37" s="8">
        <f t="shared" si="87"/>
        <v>79326.747703750545</v>
      </c>
      <c r="AO37" s="8">
        <f t="shared" si="88"/>
        <v>79326.747703750545</v>
      </c>
      <c r="AP37" s="8">
        <f t="shared" si="89"/>
        <v>258855.70303329127</v>
      </c>
      <c r="AQ37" s="8">
        <f t="shared" si="90"/>
        <v>258855.70303329127</v>
      </c>
      <c r="AR37" s="8">
        <f t="shared" si="91"/>
        <v>154478.40342309317</v>
      </c>
      <c r="AS37" s="8">
        <f t="shared" si="92"/>
        <v>154478.40342309317</v>
      </c>
      <c r="AT37" s="49">
        <f t="shared" si="93"/>
        <v>1043772.9961019809</v>
      </c>
      <c r="AU37" s="82">
        <f t="shared" si="94"/>
        <v>18787.913929835653</v>
      </c>
      <c r="AV37" s="8">
        <f t="shared" si="95"/>
        <v>18787.913929835653</v>
      </c>
      <c r="AW37" s="8">
        <f t="shared" si="96"/>
        <v>77239.201711546586</v>
      </c>
      <c r="AX37" s="8">
        <f t="shared" si="97"/>
        <v>77239.201711546586</v>
      </c>
      <c r="AY37" s="8">
        <f t="shared" si="98"/>
        <v>248818.43930418472</v>
      </c>
      <c r="AZ37" s="8">
        <f t="shared" si="99"/>
        <v>248818.43930418472</v>
      </c>
      <c r="BA37" s="8">
        <f t="shared" si="100"/>
        <v>153423.97857291147</v>
      </c>
      <c r="BB37" s="8">
        <f t="shared" si="101"/>
        <v>153423.97857291147</v>
      </c>
      <c r="BC37" s="83">
        <f t="shared" si="102"/>
        <v>996539.0670369569</v>
      </c>
      <c r="BD37" s="49"/>
      <c r="BE37" s="45">
        <f t="shared" si="103"/>
        <v>4.7397970262687487E-2</v>
      </c>
      <c r="BF37" s="57">
        <f t="shared" si="104"/>
        <v>0.95474693324945048</v>
      </c>
      <c r="BG37" s="54">
        <f t="shared" si="105"/>
        <v>47233.929065024015</v>
      </c>
    </row>
    <row r="38" spans="1:59" ht="20.100000000000001" customHeight="1" x14ac:dyDescent="0.25">
      <c r="A38" s="19">
        <v>350</v>
      </c>
      <c r="B38" s="33">
        <v>4.5</v>
      </c>
      <c r="C38" s="20">
        <f t="shared" si="53"/>
        <v>77.777777777777771</v>
      </c>
      <c r="D38" s="35">
        <v>1.0963007108240124</v>
      </c>
      <c r="E38" s="20">
        <f t="shared" si="54"/>
        <v>70.945660264433897</v>
      </c>
      <c r="F38" s="7">
        <f t="shared" si="55"/>
        <v>158003.99145616777</v>
      </c>
      <c r="G38" s="8">
        <f t="shared" si="56"/>
        <v>158003.99145616777</v>
      </c>
      <c r="H38" s="8">
        <f t="shared" si="57"/>
        <v>347608.78120356915</v>
      </c>
      <c r="I38" s="8">
        <f t="shared" si="58"/>
        <v>347608.78120356915</v>
      </c>
      <c r="J38" s="49">
        <f t="shared" si="59"/>
        <v>1011225.5453194738</v>
      </c>
      <c r="K38" s="82">
        <f t="shared" si="60"/>
        <v>94802.394873700672</v>
      </c>
      <c r="L38" s="8">
        <f t="shared" si="61"/>
        <v>94802.394873700672</v>
      </c>
      <c r="M38" s="8">
        <f t="shared" si="62"/>
        <v>330673.96443893941</v>
      </c>
      <c r="N38" s="8">
        <f t="shared" si="63"/>
        <v>330673.96443893941</v>
      </c>
      <c r="O38" s="83">
        <f t="shared" si="64"/>
        <v>850952.71862528007</v>
      </c>
      <c r="P38" s="49"/>
      <c r="Q38" s="45">
        <f t="shared" si="65"/>
        <v>0.1883451608840449</v>
      </c>
      <c r="R38" s="57">
        <f t="shared" si="66"/>
        <v>0.84150635094610948</v>
      </c>
      <c r="S38" s="54">
        <f t="shared" si="67"/>
        <v>160272.82669419376</v>
      </c>
      <c r="T38" s="8">
        <f t="shared" si="68"/>
        <v>105167.45671322527</v>
      </c>
      <c r="U38" s="8">
        <f t="shared" si="69"/>
        <v>105167.45671322527</v>
      </c>
      <c r="V38" s="8">
        <f t="shared" si="70"/>
        <v>250783.9352392295</v>
      </c>
      <c r="W38" s="8">
        <f t="shared" si="71"/>
        <v>250783.9352392295</v>
      </c>
      <c r="X38" s="8">
        <f t="shared" si="72"/>
        <v>149661.38070728211</v>
      </c>
      <c r="Y38" s="8">
        <f t="shared" si="73"/>
        <v>149661.38070728211</v>
      </c>
      <c r="Z38" s="49">
        <f t="shared" si="74"/>
        <v>1011225.5453194738</v>
      </c>
      <c r="AA38" s="82">
        <f t="shared" si="75"/>
        <v>64718.434900446322</v>
      </c>
      <c r="AB38" s="8">
        <f t="shared" si="76"/>
        <v>64718.434900446322</v>
      </c>
      <c r="AC38" s="8">
        <f t="shared" si="77"/>
        <v>241059.65847992786</v>
      </c>
      <c r="AD38" s="8">
        <f t="shared" si="78"/>
        <v>241059.65847992786</v>
      </c>
      <c r="AE38" s="8">
        <f t="shared" si="79"/>
        <v>148639.83545931595</v>
      </c>
      <c r="AF38" s="8">
        <f t="shared" si="80"/>
        <v>148639.83545931595</v>
      </c>
      <c r="AG38" s="83">
        <f t="shared" si="81"/>
        <v>908835.85767938022</v>
      </c>
      <c r="AH38" s="49"/>
      <c r="AI38" s="45">
        <f t="shared" si="82"/>
        <v>0.11266026397938925</v>
      </c>
      <c r="AJ38" s="57">
        <f t="shared" si="83"/>
        <v>0.89874693324945043</v>
      </c>
      <c r="AK38" s="54">
        <f t="shared" si="84"/>
        <v>102389.68764009362</v>
      </c>
      <c r="AL38" s="8">
        <f t="shared" si="85"/>
        <v>28314.315268945269</v>
      </c>
      <c r="AM38" s="8">
        <f t="shared" si="86"/>
        <v>28314.315268945269</v>
      </c>
      <c r="AN38" s="8">
        <f t="shared" si="87"/>
        <v>76853.141444280016</v>
      </c>
      <c r="AO38" s="8">
        <f t="shared" si="88"/>
        <v>76853.141444280016</v>
      </c>
      <c r="AP38" s="8">
        <f t="shared" si="89"/>
        <v>250783.9352392295</v>
      </c>
      <c r="AQ38" s="8">
        <f t="shared" si="90"/>
        <v>250783.9352392295</v>
      </c>
      <c r="AR38" s="8">
        <f t="shared" si="91"/>
        <v>149661.38070728211</v>
      </c>
      <c r="AS38" s="8">
        <f t="shared" si="92"/>
        <v>149661.38070728211</v>
      </c>
      <c r="AT38" s="49">
        <f t="shared" si="93"/>
        <v>1011225.5453194738</v>
      </c>
      <c r="AU38" s="82">
        <f t="shared" si="94"/>
        <v>18202.059815750526</v>
      </c>
      <c r="AV38" s="8">
        <f t="shared" si="95"/>
        <v>18202.059815750526</v>
      </c>
      <c r="AW38" s="8">
        <f t="shared" si="96"/>
        <v>74830.690353641068</v>
      </c>
      <c r="AX38" s="8">
        <f t="shared" si="97"/>
        <v>74830.690353641068</v>
      </c>
      <c r="AY38" s="8">
        <f t="shared" si="98"/>
        <v>241059.65847992786</v>
      </c>
      <c r="AZ38" s="8">
        <f t="shared" si="99"/>
        <v>241059.65847992786</v>
      </c>
      <c r="BA38" s="8">
        <f t="shared" si="100"/>
        <v>148639.83545931595</v>
      </c>
      <c r="BB38" s="8">
        <f t="shared" si="101"/>
        <v>148639.83545931595</v>
      </c>
      <c r="BC38" s="83">
        <f t="shared" si="102"/>
        <v>965464.4882172707</v>
      </c>
      <c r="BD38" s="49"/>
      <c r="BE38" s="45">
        <f t="shared" si="103"/>
        <v>4.739797026268764E-2</v>
      </c>
      <c r="BF38" s="57">
        <f t="shared" si="104"/>
        <v>0.95474693324945037</v>
      </c>
      <c r="BG38" s="54">
        <f t="shared" si="105"/>
        <v>45761.057102203136</v>
      </c>
    </row>
    <row r="39" spans="1:59" ht="20.100000000000001" customHeight="1" x14ac:dyDescent="0.25">
      <c r="A39" s="19">
        <v>350</v>
      </c>
      <c r="B39" s="33">
        <v>4.5</v>
      </c>
      <c r="C39" s="20">
        <f t="shared" si="53"/>
        <v>77.777777777777771</v>
      </c>
      <c r="D39" s="35">
        <v>1.1437009460840559</v>
      </c>
      <c r="E39" s="20">
        <f t="shared" si="54"/>
        <v>68.005345316957985</v>
      </c>
      <c r="F39" s="7">
        <f t="shared" si="55"/>
        <v>151455.57826066288</v>
      </c>
      <c r="G39" s="8">
        <f t="shared" si="56"/>
        <v>151455.57826066288</v>
      </c>
      <c r="H39" s="8">
        <f t="shared" si="57"/>
        <v>333202.27217345836</v>
      </c>
      <c r="I39" s="8">
        <f t="shared" si="58"/>
        <v>333202.27217345836</v>
      </c>
      <c r="J39" s="49">
        <f t="shared" si="59"/>
        <v>969315.70086824242</v>
      </c>
      <c r="K39" s="82">
        <f t="shared" si="60"/>
        <v>90873.346956397727</v>
      </c>
      <c r="L39" s="8">
        <f t="shared" si="61"/>
        <v>90873.346956397727</v>
      </c>
      <c r="M39" s="8">
        <f t="shared" si="62"/>
        <v>316969.31221980497</v>
      </c>
      <c r="N39" s="8">
        <f t="shared" si="63"/>
        <v>316969.31221980497</v>
      </c>
      <c r="O39" s="83">
        <f t="shared" si="64"/>
        <v>815685.31835240545</v>
      </c>
      <c r="P39" s="49"/>
      <c r="Q39" s="45">
        <f t="shared" si="65"/>
        <v>0.18834516088404463</v>
      </c>
      <c r="R39" s="57">
        <f t="shared" si="66"/>
        <v>0.84150635094610959</v>
      </c>
      <c r="S39" s="54">
        <f t="shared" si="67"/>
        <v>153630.38251583697</v>
      </c>
      <c r="T39" s="8">
        <f t="shared" si="68"/>
        <v>100808.83289029721</v>
      </c>
      <c r="U39" s="8">
        <f t="shared" si="69"/>
        <v>100808.83289029721</v>
      </c>
      <c r="V39" s="8">
        <f t="shared" si="70"/>
        <v>240390.29381532411</v>
      </c>
      <c r="W39" s="8">
        <f t="shared" si="71"/>
        <v>240390.29381532411</v>
      </c>
      <c r="X39" s="8">
        <f t="shared" si="72"/>
        <v>143458.72372849987</v>
      </c>
      <c r="Y39" s="8">
        <f t="shared" si="73"/>
        <v>143458.72372849987</v>
      </c>
      <c r="Z39" s="49">
        <f t="shared" si="74"/>
        <v>969315.70086824242</v>
      </c>
      <c r="AA39" s="82">
        <f t="shared" si="75"/>
        <v>62036.204855567514</v>
      </c>
      <c r="AB39" s="8">
        <f t="shared" si="76"/>
        <v>62036.204855567514</v>
      </c>
      <c r="AC39" s="8">
        <f t="shared" si="77"/>
        <v>231069.03587637309</v>
      </c>
      <c r="AD39" s="8">
        <f t="shared" si="78"/>
        <v>231069.03587637309</v>
      </c>
      <c r="AE39" s="8">
        <f t="shared" si="79"/>
        <v>142479.5160209967</v>
      </c>
      <c r="AF39" s="8">
        <f t="shared" si="80"/>
        <v>142479.5160209967</v>
      </c>
      <c r="AG39" s="83">
        <f t="shared" si="81"/>
        <v>871169.51350587467</v>
      </c>
      <c r="AH39" s="49"/>
      <c r="AI39" s="45">
        <f t="shared" si="82"/>
        <v>0.11266026397938902</v>
      </c>
      <c r="AJ39" s="57">
        <f t="shared" si="83"/>
        <v>0.89874693324945054</v>
      </c>
      <c r="AK39" s="54">
        <f t="shared" si="84"/>
        <v>98146.187362367753</v>
      </c>
      <c r="AL39" s="8">
        <f t="shared" si="85"/>
        <v>27140.839624310789</v>
      </c>
      <c r="AM39" s="8">
        <f t="shared" si="86"/>
        <v>27140.839624310789</v>
      </c>
      <c r="AN39" s="8">
        <f t="shared" si="87"/>
        <v>73667.993265986428</v>
      </c>
      <c r="AO39" s="8">
        <f t="shared" si="88"/>
        <v>73667.993265986428</v>
      </c>
      <c r="AP39" s="8">
        <f t="shared" si="89"/>
        <v>240390.29381532411</v>
      </c>
      <c r="AQ39" s="8">
        <f t="shared" si="90"/>
        <v>240390.29381532411</v>
      </c>
      <c r="AR39" s="8">
        <f t="shared" si="91"/>
        <v>143458.72372849987</v>
      </c>
      <c r="AS39" s="8">
        <f t="shared" si="92"/>
        <v>143458.72372849987</v>
      </c>
      <c r="AT39" s="49">
        <f t="shared" si="93"/>
        <v>969315.70086824242</v>
      </c>
      <c r="AU39" s="82">
        <f t="shared" si="94"/>
        <v>17447.682615628361</v>
      </c>
      <c r="AV39" s="8">
        <f t="shared" si="95"/>
        <v>17447.682615628361</v>
      </c>
      <c r="AW39" s="8">
        <f t="shared" si="96"/>
        <v>71729.36186424995</v>
      </c>
      <c r="AX39" s="8">
        <f t="shared" si="97"/>
        <v>71729.36186424995</v>
      </c>
      <c r="AY39" s="8">
        <f t="shared" si="98"/>
        <v>231069.03587637309</v>
      </c>
      <c r="AZ39" s="8">
        <f t="shared" si="99"/>
        <v>231069.03587637309</v>
      </c>
      <c r="BA39" s="8">
        <f t="shared" si="100"/>
        <v>142479.5160209967</v>
      </c>
      <c r="BB39" s="8">
        <f t="shared" si="101"/>
        <v>142479.5160209967</v>
      </c>
      <c r="BC39" s="83">
        <f t="shared" si="102"/>
        <v>925451.19275449624</v>
      </c>
      <c r="BD39" s="49"/>
      <c r="BE39" s="45">
        <f t="shared" si="103"/>
        <v>4.7397970262687383E-2</v>
      </c>
      <c r="BF39" s="57">
        <f t="shared" si="104"/>
        <v>0.95474693324945059</v>
      </c>
      <c r="BG39" s="54">
        <f t="shared" si="105"/>
        <v>43864.508113746182</v>
      </c>
    </row>
    <row r="40" spans="1:59" ht="20.100000000000001" customHeight="1" x14ac:dyDescent="0.25">
      <c r="A40" s="19">
        <v>350</v>
      </c>
      <c r="B40" s="33">
        <v>4.5</v>
      </c>
      <c r="C40" s="20">
        <f t="shared" si="53"/>
        <v>77.777777777777771</v>
      </c>
      <c r="D40" s="37">
        <v>1.1721705078041917</v>
      </c>
      <c r="E40" s="20">
        <f t="shared" si="54"/>
        <v>66.353638195075931</v>
      </c>
      <c r="F40" s="7">
        <f t="shared" si="55"/>
        <v>147777.040109052</v>
      </c>
      <c r="G40" s="8">
        <f t="shared" si="56"/>
        <v>147777.040109052</v>
      </c>
      <c r="H40" s="8">
        <f t="shared" si="57"/>
        <v>325109.48823991441</v>
      </c>
      <c r="I40" s="8">
        <f t="shared" si="58"/>
        <v>325109.48823991441</v>
      </c>
      <c r="J40" s="49">
        <f t="shared" si="59"/>
        <v>945773.05669793289</v>
      </c>
      <c r="K40" s="82">
        <f t="shared" si="60"/>
        <v>88666.224065431205</v>
      </c>
      <c r="L40" s="8">
        <f t="shared" si="61"/>
        <v>88666.224065431205</v>
      </c>
      <c r="M40" s="8">
        <f t="shared" si="62"/>
        <v>309270.79281708156</v>
      </c>
      <c r="N40" s="8">
        <f t="shared" si="63"/>
        <v>309270.79281708156</v>
      </c>
      <c r="O40" s="83">
        <f t="shared" si="64"/>
        <v>795874.03376502555</v>
      </c>
      <c r="P40" s="49"/>
      <c r="Q40" s="45">
        <f t="shared" si="65"/>
        <v>0.18834516088404465</v>
      </c>
      <c r="R40" s="57">
        <f t="shared" si="66"/>
        <v>0.84150635094610959</v>
      </c>
      <c r="S40" s="54">
        <f t="shared" si="67"/>
        <v>149899.02293290733</v>
      </c>
      <c r="T40" s="8">
        <f t="shared" si="68"/>
        <v>98360.397896585011</v>
      </c>
      <c r="U40" s="8">
        <f t="shared" si="69"/>
        <v>98360.397896585011</v>
      </c>
      <c r="V40" s="8">
        <f t="shared" si="70"/>
        <v>234551.71806108736</v>
      </c>
      <c r="W40" s="8">
        <f t="shared" si="71"/>
        <v>234551.71806108736</v>
      </c>
      <c r="X40" s="8">
        <f t="shared" si="72"/>
        <v>139974.41239129406</v>
      </c>
      <c r="Y40" s="8">
        <f t="shared" si="73"/>
        <v>139974.41239129406</v>
      </c>
      <c r="Z40" s="49">
        <f t="shared" si="74"/>
        <v>945773.05669793289</v>
      </c>
      <c r="AA40" s="82">
        <f t="shared" si="75"/>
        <v>60529.475628667707</v>
      </c>
      <c r="AB40" s="8">
        <f t="shared" si="76"/>
        <v>60529.475628667707</v>
      </c>
      <c r="AC40" s="8">
        <f t="shared" si="77"/>
        <v>225456.8539159022</v>
      </c>
      <c r="AD40" s="8">
        <f t="shared" si="78"/>
        <v>225456.8539159022</v>
      </c>
      <c r="AE40" s="8">
        <f t="shared" si="79"/>
        <v>139018.987584043</v>
      </c>
      <c r="AF40" s="8">
        <f t="shared" si="80"/>
        <v>139018.987584043</v>
      </c>
      <c r="AG40" s="83">
        <f t="shared" si="81"/>
        <v>850010.63425722602</v>
      </c>
      <c r="AH40" s="49"/>
      <c r="AI40" s="45">
        <f t="shared" si="82"/>
        <v>0.1126602639793889</v>
      </c>
      <c r="AJ40" s="57">
        <f t="shared" si="83"/>
        <v>0.89874693324945065</v>
      </c>
      <c r="AK40" s="54">
        <f t="shared" si="84"/>
        <v>95762.422440706869</v>
      </c>
      <c r="AL40" s="8">
        <f t="shared" si="85"/>
        <v>26481.64558754212</v>
      </c>
      <c r="AM40" s="8">
        <f t="shared" si="86"/>
        <v>26481.64558754212</v>
      </c>
      <c r="AN40" s="8">
        <f t="shared" si="87"/>
        <v>71878.752309042902</v>
      </c>
      <c r="AO40" s="8">
        <f t="shared" si="88"/>
        <v>71878.752309042902</v>
      </c>
      <c r="AP40" s="8">
        <f t="shared" si="89"/>
        <v>234551.71806108736</v>
      </c>
      <c r="AQ40" s="8">
        <f t="shared" si="90"/>
        <v>234551.71806108736</v>
      </c>
      <c r="AR40" s="8">
        <f t="shared" si="91"/>
        <v>139974.41239129406</v>
      </c>
      <c r="AS40" s="8">
        <f t="shared" si="92"/>
        <v>139974.41239129406</v>
      </c>
      <c r="AT40" s="49">
        <f t="shared" si="93"/>
        <v>945773.05669793289</v>
      </c>
      <c r="AU40" s="82">
        <f t="shared" si="94"/>
        <v>17023.915020562792</v>
      </c>
      <c r="AV40" s="8">
        <f t="shared" si="95"/>
        <v>17023.915020562792</v>
      </c>
      <c r="AW40" s="8">
        <f t="shared" si="96"/>
        <v>69987.206195647028</v>
      </c>
      <c r="AX40" s="8">
        <f t="shared" si="97"/>
        <v>69987.206195647028</v>
      </c>
      <c r="AY40" s="8">
        <f t="shared" si="98"/>
        <v>225456.8539159022</v>
      </c>
      <c r="AZ40" s="8">
        <f t="shared" si="99"/>
        <v>225456.8539159022</v>
      </c>
      <c r="BA40" s="8">
        <f t="shared" si="100"/>
        <v>139018.987584043</v>
      </c>
      <c r="BB40" s="8">
        <f t="shared" si="101"/>
        <v>139018.987584043</v>
      </c>
      <c r="BC40" s="83">
        <f t="shared" si="102"/>
        <v>902973.92543231021</v>
      </c>
      <c r="BD40" s="49"/>
      <c r="BE40" s="45">
        <f t="shared" si="103"/>
        <v>4.7397970262687321E-2</v>
      </c>
      <c r="BF40" s="57">
        <f t="shared" si="104"/>
        <v>0.95474693324945059</v>
      </c>
      <c r="BG40" s="54">
        <f t="shared" si="105"/>
        <v>42799.13126562268</v>
      </c>
    </row>
    <row r="41" spans="1:59" ht="20.100000000000001" customHeight="1" x14ac:dyDescent="0.25">
      <c r="A41" s="19">
        <v>350</v>
      </c>
      <c r="B41" s="33">
        <v>4.5</v>
      </c>
      <c r="C41" s="20">
        <f t="shared" si="53"/>
        <v>77.777777777777771</v>
      </c>
      <c r="D41" s="37">
        <v>1.3473622748820986</v>
      </c>
      <c r="E41" s="20">
        <f t="shared" si="54"/>
        <v>57.725957767805056</v>
      </c>
      <c r="F41" s="7">
        <f t="shared" si="55"/>
        <v>128562.22218451646</v>
      </c>
      <c r="G41" s="8">
        <f t="shared" si="56"/>
        <v>128562.22218451646</v>
      </c>
      <c r="H41" s="8">
        <f t="shared" si="57"/>
        <v>282836.88880593621</v>
      </c>
      <c r="I41" s="8">
        <f t="shared" si="58"/>
        <v>282836.88880593621</v>
      </c>
      <c r="J41" s="49">
        <f t="shared" si="59"/>
        <v>822798.22198090539</v>
      </c>
      <c r="K41" s="82">
        <f t="shared" si="60"/>
        <v>77137.333310709888</v>
      </c>
      <c r="L41" s="8">
        <f t="shared" si="61"/>
        <v>77137.333310709888</v>
      </c>
      <c r="M41" s="8">
        <f t="shared" si="62"/>
        <v>269057.63136133947</v>
      </c>
      <c r="N41" s="8">
        <f t="shared" si="63"/>
        <v>269057.63136133947</v>
      </c>
      <c r="O41" s="83">
        <f t="shared" si="64"/>
        <v>692389.92934409878</v>
      </c>
      <c r="P41" s="49"/>
      <c r="Q41" s="45">
        <f t="shared" si="65"/>
        <v>0.18834516088404468</v>
      </c>
      <c r="R41" s="57">
        <f t="shared" si="66"/>
        <v>0.84150635094610959</v>
      </c>
      <c r="S41" s="54">
        <f t="shared" si="67"/>
        <v>130408.29263680661</v>
      </c>
      <c r="T41" s="8">
        <f t="shared" si="68"/>
        <v>85571.015086014158</v>
      </c>
      <c r="U41" s="8">
        <f t="shared" si="69"/>
        <v>85571.015086014158</v>
      </c>
      <c r="V41" s="8">
        <f t="shared" si="70"/>
        <v>204053.95905126454</v>
      </c>
      <c r="W41" s="8">
        <f t="shared" si="71"/>
        <v>204053.95905126454</v>
      </c>
      <c r="X41" s="8">
        <f t="shared" si="72"/>
        <v>121774.13685317399</v>
      </c>
      <c r="Y41" s="8">
        <f t="shared" si="73"/>
        <v>121774.13685317399</v>
      </c>
      <c r="Z41" s="49">
        <f t="shared" si="74"/>
        <v>822798.22198090539</v>
      </c>
      <c r="AA41" s="82">
        <f t="shared" si="75"/>
        <v>52659.086206777945</v>
      </c>
      <c r="AB41" s="8">
        <f t="shared" si="76"/>
        <v>52659.086206777945</v>
      </c>
      <c r="AC41" s="8">
        <f t="shared" si="77"/>
        <v>196141.66128086371</v>
      </c>
      <c r="AD41" s="8">
        <f t="shared" si="78"/>
        <v>196141.66128086371</v>
      </c>
      <c r="AE41" s="8">
        <f t="shared" si="79"/>
        <v>120942.94185657801</v>
      </c>
      <c r="AF41" s="8">
        <f t="shared" si="80"/>
        <v>120942.94185657801</v>
      </c>
      <c r="AG41" s="83">
        <f t="shared" si="81"/>
        <v>739487.37868843926</v>
      </c>
      <c r="AH41" s="49"/>
      <c r="AI41" s="45">
        <f t="shared" si="82"/>
        <v>0.11266026397938922</v>
      </c>
      <c r="AJ41" s="57">
        <f t="shared" si="83"/>
        <v>0.89874693324945043</v>
      </c>
      <c r="AK41" s="54">
        <f t="shared" si="84"/>
        <v>83310.843292466132</v>
      </c>
      <c r="AL41" s="8">
        <f t="shared" si="85"/>
        <v>23038.350215465351</v>
      </c>
      <c r="AM41" s="8">
        <f t="shared" si="86"/>
        <v>23038.350215465351</v>
      </c>
      <c r="AN41" s="8">
        <f t="shared" si="87"/>
        <v>62532.664870548804</v>
      </c>
      <c r="AO41" s="8">
        <f t="shared" si="88"/>
        <v>62532.664870548804</v>
      </c>
      <c r="AP41" s="8">
        <f t="shared" si="89"/>
        <v>204053.95905126454</v>
      </c>
      <c r="AQ41" s="8">
        <f t="shared" si="90"/>
        <v>204053.95905126454</v>
      </c>
      <c r="AR41" s="8">
        <f t="shared" si="91"/>
        <v>121774.13685317399</v>
      </c>
      <c r="AS41" s="8">
        <f t="shared" si="92"/>
        <v>121774.13685317399</v>
      </c>
      <c r="AT41" s="49">
        <f t="shared" si="93"/>
        <v>822798.22198090539</v>
      </c>
      <c r="AU41" s="82">
        <f t="shared" si="94"/>
        <v>14810.367995656297</v>
      </c>
      <c r="AV41" s="8">
        <f t="shared" si="95"/>
        <v>14810.367995656297</v>
      </c>
      <c r="AW41" s="8">
        <f t="shared" si="96"/>
        <v>60887.068426587</v>
      </c>
      <c r="AX41" s="8">
        <f t="shared" si="97"/>
        <v>60887.068426587</v>
      </c>
      <c r="AY41" s="8">
        <f t="shared" si="98"/>
        <v>196141.66128086371</v>
      </c>
      <c r="AZ41" s="8">
        <f t="shared" si="99"/>
        <v>196141.66128086371</v>
      </c>
      <c r="BA41" s="8">
        <f t="shared" si="100"/>
        <v>120942.94185657801</v>
      </c>
      <c r="BB41" s="8">
        <f t="shared" si="101"/>
        <v>120942.94185657801</v>
      </c>
      <c r="BC41" s="83">
        <f t="shared" si="102"/>
        <v>785564.07911936997</v>
      </c>
      <c r="BD41" s="49"/>
      <c r="BE41" s="45">
        <f t="shared" si="103"/>
        <v>4.7397970262687543E-2</v>
      </c>
      <c r="BF41" s="57">
        <f t="shared" si="104"/>
        <v>0.95474693324945037</v>
      </c>
      <c r="BG41" s="54">
        <f t="shared" si="105"/>
        <v>37234.142861535423</v>
      </c>
    </row>
    <row r="42" spans="1:59" ht="20.100000000000001" customHeight="1" x14ac:dyDescent="0.25">
      <c r="A42" s="19">
        <v>350</v>
      </c>
      <c r="B42" s="33">
        <v>4.5</v>
      </c>
      <c r="C42" s="20">
        <f t="shared" si="53"/>
        <v>77.777777777777771</v>
      </c>
      <c r="D42" s="37">
        <v>1.6424098210355718</v>
      </c>
      <c r="E42" s="20">
        <f t="shared" si="54"/>
        <v>47.355889365504005</v>
      </c>
      <c r="F42" s="7">
        <f t="shared" si="55"/>
        <v>105466.90961529283</v>
      </c>
      <c r="G42" s="8">
        <f t="shared" si="56"/>
        <v>105466.90961529283</v>
      </c>
      <c r="H42" s="8">
        <f t="shared" si="57"/>
        <v>232027.20115364422</v>
      </c>
      <c r="I42" s="8">
        <f t="shared" si="58"/>
        <v>232027.20115364422</v>
      </c>
      <c r="J42" s="49">
        <f t="shared" si="59"/>
        <v>674988.22153787408</v>
      </c>
      <c r="K42" s="82">
        <f t="shared" si="60"/>
        <v>63280.145769175695</v>
      </c>
      <c r="L42" s="8">
        <f t="shared" si="61"/>
        <v>63280.145769175695</v>
      </c>
      <c r="M42" s="8">
        <f t="shared" si="62"/>
        <v>220723.29184979462</v>
      </c>
      <c r="N42" s="8">
        <f t="shared" si="63"/>
        <v>220723.29184979462</v>
      </c>
      <c r="O42" s="83">
        <f t="shared" si="64"/>
        <v>568006.87523794058</v>
      </c>
      <c r="P42" s="49"/>
      <c r="Q42" s="45">
        <f t="shared" si="65"/>
        <v>0.18834516088404485</v>
      </c>
      <c r="R42" s="57">
        <f t="shared" si="66"/>
        <v>0.84150635094610948</v>
      </c>
      <c r="S42" s="54">
        <f t="shared" si="67"/>
        <v>106981.3462999335</v>
      </c>
      <c r="T42" s="8">
        <f t="shared" si="68"/>
        <v>70198.775039938904</v>
      </c>
      <c r="U42" s="8">
        <f t="shared" si="69"/>
        <v>70198.775039938904</v>
      </c>
      <c r="V42" s="8">
        <f t="shared" si="70"/>
        <v>167397.07894139277</v>
      </c>
      <c r="W42" s="8">
        <f t="shared" si="71"/>
        <v>167397.07894139277</v>
      </c>
      <c r="X42" s="8">
        <f t="shared" si="72"/>
        <v>99898.256787605365</v>
      </c>
      <c r="Y42" s="8">
        <f t="shared" si="73"/>
        <v>99898.256787605365</v>
      </c>
      <c r="Z42" s="49">
        <f t="shared" si="74"/>
        <v>674988.22153787408</v>
      </c>
      <c r="AA42" s="82">
        <f t="shared" si="75"/>
        <v>43199.246178423942</v>
      </c>
      <c r="AB42" s="8">
        <f t="shared" si="76"/>
        <v>43199.246178423942</v>
      </c>
      <c r="AC42" s="8">
        <f t="shared" si="77"/>
        <v>160906.17065106728</v>
      </c>
      <c r="AD42" s="8">
        <f t="shared" si="78"/>
        <v>160906.17065106728</v>
      </c>
      <c r="AE42" s="8">
        <f t="shared" si="79"/>
        <v>99216.380213841287</v>
      </c>
      <c r="AF42" s="8">
        <f t="shared" si="80"/>
        <v>99216.380213841287</v>
      </c>
      <c r="AG42" s="83">
        <f t="shared" si="81"/>
        <v>606643.59408666496</v>
      </c>
      <c r="AH42" s="49"/>
      <c r="AI42" s="45">
        <f t="shared" si="82"/>
        <v>0.11266026397938922</v>
      </c>
      <c r="AJ42" s="57">
        <f t="shared" si="83"/>
        <v>0.89874693324945043</v>
      </c>
      <c r="AK42" s="54">
        <f t="shared" si="84"/>
        <v>68344.627451209119</v>
      </c>
      <c r="AL42" s="8">
        <f t="shared" si="85"/>
        <v>18899.670203060476</v>
      </c>
      <c r="AM42" s="8">
        <f t="shared" si="86"/>
        <v>18899.670203060476</v>
      </c>
      <c r="AN42" s="8">
        <f t="shared" si="87"/>
        <v>51299.104836878432</v>
      </c>
      <c r="AO42" s="8">
        <f t="shared" si="88"/>
        <v>51299.104836878432</v>
      </c>
      <c r="AP42" s="8">
        <f t="shared" si="89"/>
        <v>167397.07894139277</v>
      </c>
      <c r="AQ42" s="8">
        <f t="shared" si="90"/>
        <v>167397.07894139277</v>
      </c>
      <c r="AR42" s="8">
        <f t="shared" si="91"/>
        <v>99898.256787605365</v>
      </c>
      <c r="AS42" s="8">
        <f t="shared" si="92"/>
        <v>99898.256787605365</v>
      </c>
      <c r="AT42" s="49">
        <f t="shared" si="93"/>
        <v>674988.22153787408</v>
      </c>
      <c r="AU42" s="82">
        <f t="shared" si="94"/>
        <v>12149.787987681733</v>
      </c>
      <c r="AV42" s="8">
        <f t="shared" si="95"/>
        <v>12149.787987681733</v>
      </c>
      <c r="AW42" s="8">
        <f t="shared" si="96"/>
        <v>49949.128393802683</v>
      </c>
      <c r="AX42" s="8">
        <f t="shared" si="97"/>
        <v>49949.128393802683</v>
      </c>
      <c r="AY42" s="8">
        <f t="shared" si="98"/>
        <v>160906.17065106728</v>
      </c>
      <c r="AZ42" s="8">
        <f t="shared" si="99"/>
        <v>160906.17065106728</v>
      </c>
      <c r="BA42" s="8">
        <f t="shared" si="100"/>
        <v>99216.380213841287</v>
      </c>
      <c r="BB42" s="8">
        <f t="shared" si="101"/>
        <v>99216.380213841287</v>
      </c>
      <c r="BC42" s="83">
        <f t="shared" si="102"/>
        <v>644442.93449278607</v>
      </c>
      <c r="BD42" s="49"/>
      <c r="BE42" s="45">
        <f t="shared" si="103"/>
        <v>4.73979702626873E-2</v>
      </c>
      <c r="BF42" s="57">
        <f t="shared" si="104"/>
        <v>0.95474693324945059</v>
      </c>
      <c r="BG42" s="54">
        <f t="shared" si="105"/>
        <v>30545.287045088015</v>
      </c>
    </row>
    <row r="43" spans="1:59" ht="20.100000000000001" customHeight="1" x14ac:dyDescent="0.25">
      <c r="A43" s="19">
        <v>350</v>
      </c>
      <c r="B43" s="33">
        <v>4.5</v>
      </c>
      <c r="C43" s="20">
        <f t="shared" si="53"/>
        <v>77.777777777777771</v>
      </c>
      <c r="D43" s="37">
        <v>2.1851546379025231</v>
      </c>
      <c r="E43" s="20">
        <f t="shared" si="54"/>
        <v>35.593717912996205</v>
      </c>
      <c r="F43" s="7">
        <f t="shared" si="55"/>
        <v>79271.226457774857</v>
      </c>
      <c r="G43" s="8">
        <f t="shared" si="56"/>
        <v>79271.226457774857</v>
      </c>
      <c r="H43" s="8">
        <f t="shared" si="57"/>
        <v>174396.6982071047</v>
      </c>
      <c r="I43" s="8">
        <f t="shared" si="58"/>
        <v>174396.6982071047</v>
      </c>
      <c r="J43" s="49">
        <f t="shared" si="59"/>
        <v>507335.84932975908</v>
      </c>
      <c r="K43" s="82">
        <f t="shared" si="60"/>
        <v>47562.735874664912</v>
      </c>
      <c r="L43" s="8">
        <f t="shared" si="61"/>
        <v>47562.735874664912</v>
      </c>
      <c r="M43" s="8">
        <f t="shared" si="62"/>
        <v>165900.4337621505</v>
      </c>
      <c r="N43" s="8">
        <f t="shared" si="63"/>
        <v>165900.4337621505</v>
      </c>
      <c r="O43" s="83">
        <f t="shared" si="64"/>
        <v>426926.33927363082</v>
      </c>
      <c r="P43" s="49"/>
      <c r="Q43" s="45">
        <f t="shared" si="65"/>
        <v>0.18834516088404474</v>
      </c>
      <c r="R43" s="57">
        <f t="shared" si="66"/>
        <v>0.84150635094610959</v>
      </c>
      <c r="S43" s="54">
        <f t="shared" si="67"/>
        <v>80409.51005612826</v>
      </c>
      <c r="T43" s="8">
        <f t="shared" si="68"/>
        <v>52762.928330294941</v>
      </c>
      <c r="U43" s="8">
        <f t="shared" si="69"/>
        <v>52762.928330294941</v>
      </c>
      <c r="V43" s="8">
        <f t="shared" si="70"/>
        <v>125819.29063378026</v>
      </c>
      <c r="W43" s="8">
        <f t="shared" si="71"/>
        <v>125819.29063378026</v>
      </c>
      <c r="X43" s="8">
        <f t="shared" si="72"/>
        <v>75085.705700804334</v>
      </c>
      <c r="Y43" s="8">
        <f t="shared" si="73"/>
        <v>75085.705700804334</v>
      </c>
      <c r="Z43" s="49">
        <f t="shared" si="74"/>
        <v>507335.84932975908</v>
      </c>
      <c r="AA43" s="82">
        <f t="shared" si="75"/>
        <v>32469.494357104581</v>
      </c>
      <c r="AB43" s="8">
        <f t="shared" si="76"/>
        <v>32469.494357104581</v>
      </c>
      <c r="AC43" s="8">
        <f t="shared" si="77"/>
        <v>120940.58258330342</v>
      </c>
      <c r="AD43" s="8">
        <f t="shared" si="78"/>
        <v>120940.58258330342</v>
      </c>
      <c r="AE43" s="8">
        <f t="shared" si="79"/>
        <v>74573.192415905112</v>
      </c>
      <c r="AF43" s="8">
        <f t="shared" si="80"/>
        <v>74573.192415905112</v>
      </c>
      <c r="AG43" s="83">
        <f t="shared" si="81"/>
        <v>455966.53871262621</v>
      </c>
      <c r="AH43" s="49"/>
      <c r="AI43" s="45">
        <f t="shared" si="82"/>
        <v>0.11266026397938923</v>
      </c>
      <c r="AJ43" s="57">
        <f t="shared" si="83"/>
        <v>0.89874693324945043</v>
      </c>
      <c r="AK43" s="54">
        <f t="shared" si="84"/>
        <v>51369.310617132869</v>
      </c>
      <c r="AL43" s="8">
        <f t="shared" si="85"/>
        <v>14205.403781233254</v>
      </c>
      <c r="AM43" s="8">
        <f t="shared" si="86"/>
        <v>14205.403781233254</v>
      </c>
      <c r="AN43" s="8">
        <f t="shared" si="87"/>
        <v>38557.524549061694</v>
      </c>
      <c r="AO43" s="8">
        <f t="shared" si="88"/>
        <v>38557.524549061694</v>
      </c>
      <c r="AP43" s="8">
        <f t="shared" si="89"/>
        <v>125819.29063378026</v>
      </c>
      <c r="AQ43" s="8">
        <f t="shared" si="90"/>
        <v>125819.29063378026</v>
      </c>
      <c r="AR43" s="8">
        <f t="shared" si="91"/>
        <v>75085.705700804334</v>
      </c>
      <c r="AS43" s="8">
        <f t="shared" si="92"/>
        <v>75085.705700804334</v>
      </c>
      <c r="AT43" s="49">
        <f t="shared" si="93"/>
        <v>507335.84932975908</v>
      </c>
      <c r="AU43" s="82">
        <f t="shared" si="94"/>
        <v>9132.0452879356635</v>
      </c>
      <c r="AV43" s="8">
        <f t="shared" si="95"/>
        <v>9132.0452879356635</v>
      </c>
      <c r="AW43" s="8">
        <f t="shared" si="96"/>
        <v>37542.852850402167</v>
      </c>
      <c r="AX43" s="8">
        <f t="shared" si="97"/>
        <v>37542.852850402167</v>
      </c>
      <c r="AY43" s="8">
        <f t="shared" si="98"/>
        <v>120940.58258330342</v>
      </c>
      <c r="AZ43" s="8">
        <f t="shared" si="99"/>
        <v>120940.58258330342</v>
      </c>
      <c r="BA43" s="8">
        <f t="shared" si="100"/>
        <v>74573.192415905112</v>
      </c>
      <c r="BB43" s="8">
        <f t="shared" si="101"/>
        <v>74573.192415905112</v>
      </c>
      <c r="BC43" s="83">
        <f t="shared" si="102"/>
        <v>484377.34627509274</v>
      </c>
      <c r="BD43" s="49"/>
      <c r="BE43" s="45">
        <f t="shared" si="103"/>
        <v>4.7397970262687501E-2</v>
      </c>
      <c r="BF43" s="57">
        <f t="shared" si="104"/>
        <v>0.95474693324945048</v>
      </c>
      <c r="BG43" s="54">
        <f t="shared" si="105"/>
        <v>22958.503054666333</v>
      </c>
    </row>
    <row r="44" spans="1:59" ht="20.100000000000001" customHeight="1" x14ac:dyDescent="0.25">
      <c r="A44" s="19">
        <v>350</v>
      </c>
      <c r="B44" s="61">
        <v>5.5</v>
      </c>
      <c r="C44" s="20">
        <f t="shared" si="53"/>
        <v>63.636363636363633</v>
      </c>
      <c r="D44" s="37">
        <v>1.1325653683524677</v>
      </c>
      <c r="E44" s="20">
        <f t="shared" si="54"/>
        <v>56.187806385899705</v>
      </c>
      <c r="F44" s="7">
        <f t="shared" si="55"/>
        <v>102384.47902935772</v>
      </c>
      <c r="G44" s="8">
        <f t="shared" si="56"/>
        <v>102384.47902935772</v>
      </c>
      <c r="H44" s="8">
        <f t="shared" si="57"/>
        <v>225245.85386458697</v>
      </c>
      <c r="I44" s="8">
        <f t="shared" si="58"/>
        <v>225245.85386458697</v>
      </c>
      <c r="J44" s="49">
        <f t="shared" si="59"/>
        <v>655260.66578788939</v>
      </c>
      <c r="K44" s="82">
        <f t="shared" si="60"/>
        <v>61430.68741761463</v>
      </c>
      <c r="L44" s="8">
        <f t="shared" si="61"/>
        <v>61430.68741761463</v>
      </c>
      <c r="M44" s="8">
        <f t="shared" si="62"/>
        <v>214272.31847522792</v>
      </c>
      <c r="N44" s="8">
        <f t="shared" si="63"/>
        <v>214272.31847522792</v>
      </c>
      <c r="O44" s="83">
        <f t="shared" si="64"/>
        <v>551406.01178568508</v>
      </c>
      <c r="P44" s="49"/>
      <c r="Q44" s="45">
        <f t="shared" si="65"/>
        <v>0.18834516088404471</v>
      </c>
      <c r="R44" s="57">
        <f t="shared" si="66"/>
        <v>0.84150635094610959</v>
      </c>
      <c r="S44" s="54">
        <f t="shared" si="67"/>
        <v>103854.6540022043</v>
      </c>
      <c r="T44" s="8">
        <f t="shared" si="68"/>
        <v>68147.109241940489</v>
      </c>
      <c r="U44" s="8">
        <f t="shared" si="69"/>
        <v>68147.109241940489</v>
      </c>
      <c r="V44" s="8">
        <f t="shared" si="70"/>
        <v>162504.64511539656</v>
      </c>
      <c r="W44" s="8">
        <f t="shared" si="71"/>
        <v>162504.64511539656</v>
      </c>
      <c r="X44" s="8">
        <f t="shared" si="72"/>
        <v>96978.578536607631</v>
      </c>
      <c r="Y44" s="8">
        <f t="shared" si="73"/>
        <v>96978.578536607631</v>
      </c>
      <c r="Z44" s="49">
        <f t="shared" si="74"/>
        <v>655260.66578788939</v>
      </c>
      <c r="AA44" s="82">
        <f t="shared" si="75"/>
        <v>41936.682610424919</v>
      </c>
      <c r="AB44" s="8">
        <f t="shared" si="76"/>
        <v>41936.682610424919</v>
      </c>
      <c r="AC44" s="8">
        <f t="shared" si="77"/>
        <v>156203.44347635703</v>
      </c>
      <c r="AD44" s="8">
        <f t="shared" si="78"/>
        <v>156203.44347635703</v>
      </c>
      <c r="AE44" s="8">
        <f t="shared" si="79"/>
        <v>96316.630841147373</v>
      </c>
      <c r="AF44" s="8">
        <f t="shared" si="80"/>
        <v>96316.630841147373</v>
      </c>
      <c r="AG44" s="83">
        <f t="shared" si="81"/>
        <v>588913.51385585871</v>
      </c>
      <c r="AH44" s="49"/>
      <c r="AI44" s="45">
        <f t="shared" si="82"/>
        <v>0.11266026397938914</v>
      </c>
      <c r="AJ44" s="57">
        <f t="shared" si="83"/>
        <v>0.89874693324945043</v>
      </c>
      <c r="AK44" s="54">
        <f t="shared" si="84"/>
        <v>66347.151932030683</v>
      </c>
      <c r="AL44" s="8">
        <f t="shared" si="85"/>
        <v>18347.298642060905</v>
      </c>
      <c r="AM44" s="8">
        <f t="shared" si="86"/>
        <v>18347.298642060905</v>
      </c>
      <c r="AN44" s="8">
        <f t="shared" si="87"/>
        <v>49799.810599879595</v>
      </c>
      <c r="AO44" s="8">
        <f t="shared" si="88"/>
        <v>49799.810599879595</v>
      </c>
      <c r="AP44" s="8">
        <f t="shared" si="89"/>
        <v>162504.64511539656</v>
      </c>
      <c r="AQ44" s="8">
        <f t="shared" si="90"/>
        <v>162504.64511539656</v>
      </c>
      <c r="AR44" s="8">
        <f t="shared" si="91"/>
        <v>96978.578536607631</v>
      </c>
      <c r="AS44" s="8">
        <f t="shared" si="92"/>
        <v>96978.578536607631</v>
      </c>
      <c r="AT44" s="49">
        <f t="shared" si="93"/>
        <v>655260.66578788939</v>
      </c>
      <c r="AU44" s="82">
        <f t="shared" si="94"/>
        <v>11794.691984182009</v>
      </c>
      <c r="AV44" s="8">
        <f t="shared" si="95"/>
        <v>11794.691984182009</v>
      </c>
      <c r="AW44" s="8">
        <f t="shared" si="96"/>
        <v>48489.289268303808</v>
      </c>
      <c r="AX44" s="8">
        <f t="shared" si="97"/>
        <v>48489.289268303808</v>
      </c>
      <c r="AY44" s="8">
        <f t="shared" si="98"/>
        <v>156203.44347635703</v>
      </c>
      <c r="AZ44" s="8">
        <f t="shared" si="99"/>
        <v>156203.44347635703</v>
      </c>
      <c r="BA44" s="8">
        <f t="shared" si="100"/>
        <v>96316.630841147373</v>
      </c>
      <c r="BB44" s="8">
        <f t="shared" si="101"/>
        <v>96316.630841147373</v>
      </c>
      <c r="BC44" s="83">
        <f t="shared" si="102"/>
        <v>625608.11113998049</v>
      </c>
      <c r="BD44" s="49"/>
      <c r="BE44" s="45">
        <f t="shared" si="103"/>
        <v>4.7397970262687508E-2</v>
      </c>
      <c r="BF44" s="57">
        <f t="shared" si="104"/>
        <v>0.95474693324945048</v>
      </c>
      <c r="BG44" s="54">
        <f t="shared" si="105"/>
        <v>29652.554647908895</v>
      </c>
    </row>
    <row r="45" spans="1:59" ht="20.100000000000001" customHeight="1" x14ac:dyDescent="0.25">
      <c r="A45" s="19">
        <v>350</v>
      </c>
      <c r="B45" s="61">
        <v>5.5</v>
      </c>
      <c r="C45" s="20">
        <f t="shared" si="53"/>
        <v>63.636363636363633</v>
      </c>
      <c r="D45" s="37">
        <v>1.0621153146108249</v>
      </c>
      <c r="E45" s="20">
        <f t="shared" si="54"/>
        <v>59.91474066983109</v>
      </c>
      <c r="F45" s="7">
        <f t="shared" si="55"/>
        <v>109175.63621417931</v>
      </c>
      <c r="G45" s="8">
        <f t="shared" si="56"/>
        <v>109175.63621417931</v>
      </c>
      <c r="H45" s="8">
        <f t="shared" si="57"/>
        <v>240186.39967119446</v>
      </c>
      <c r="I45" s="8">
        <f t="shared" si="58"/>
        <v>240186.39967119446</v>
      </c>
      <c r="J45" s="49">
        <f t="shared" si="59"/>
        <v>698724.07177074754</v>
      </c>
      <c r="K45" s="82">
        <f t="shared" si="60"/>
        <v>65505.381728507578</v>
      </c>
      <c r="L45" s="8">
        <f t="shared" si="61"/>
        <v>65505.381728507578</v>
      </c>
      <c r="M45" s="8">
        <f t="shared" si="62"/>
        <v>228484.99024849708</v>
      </c>
      <c r="N45" s="8">
        <f t="shared" si="63"/>
        <v>228484.99024849708</v>
      </c>
      <c r="O45" s="83">
        <f t="shared" si="64"/>
        <v>587980.74395400938</v>
      </c>
      <c r="P45" s="49"/>
      <c r="Q45" s="45">
        <f t="shared" si="65"/>
        <v>0.18834516088404465</v>
      </c>
      <c r="R45" s="57">
        <f t="shared" si="66"/>
        <v>0.84150635094610959</v>
      </c>
      <c r="S45" s="54">
        <f t="shared" si="67"/>
        <v>110743.32781673816</v>
      </c>
      <c r="T45" s="8">
        <f t="shared" si="68"/>
        <v>72667.30346415774</v>
      </c>
      <c r="U45" s="8">
        <f t="shared" si="69"/>
        <v>72667.30346415774</v>
      </c>
      <c r="V45" s="8">
        <f t="shared" si="70"/>
        <v>173283.56979914539</v>
      </c>
      <c r="W45" s="8">
        <f t="shared" si="71"/>
        <v>173283.56979914539</v>
      </c>
      <c r="X45" s="8">
        <f t="shared" si="72"/>
        <v>103411.16262207062</v>
      </c>
      <c r="Y45" s="8">
        <f t="shared" si="73"/>
        <v>103411.16262207062</v>
      </c>
      <c r="Z45" s="49">
        <f t="shared" si="74"/>
        <v>698724.07177074754</v>
      </c>
      <c r="AA45" s="82">
        <f t="shared" si="75"/>
        <v>44718.340593327841</v>
      </c>
      <c r="AB45" s="8">
        <f t="shared" si="76"/>
        <v>44718.340593327841</v>
      </c>
      <c r="AC45" s="8">
        <f t="shared" si="77"/>
        <v>166564.4097821402</v>
      </c>
      <c r="AD45" s="8">
        <f t="shared" si="78"/>
        <v>166564.4097821402</v>
      </c>
      <c r="AE45" s="8">
        <f t="shared" si="79"/>
        <v>102705.30797029611</v>
      </c>
      <c r="AF45" s="8">
        <f t="shared" si="80"/>
        <v>102705.30797029611</v>
      </c>
      <c r="AG45" s="83">
        <f t="shared" si="81"/>
        <v>627976.11669152835</v>
      </c>
      <c r="AH45" s="49"/>
      <c r="AI45" s="45">
        <f t="shared" si="82"/>
        <v>0.11266026397938902</v>
      </c>
      <c r="AJ45" s="57">
        <f t="shared" si="83"/>
        <v>0.89874693324945054</v>
      </c>
      <c r="AK45" s="54">
        <f t="shared" si="84"/>
        <v>70747.955079219188</v>
      </c>
      <c r="AL45" s="8">
        <f t="shared" si="85"/>
        <v>19564.274009580931</v>
      </c>
      <c r="AM45" s="8">
        <f t="shared" si="86"/>
        <v>19564.274009580931</v>
      </c>
      <c r="AN45" s="8">
        <f t="shared" si="87"/>
        <v>53103.029454576812</v>
      </c>
      <c r="AO45" s="8">
        <f t="shared" si="88"/>
        <v>53103.029454576812</v>
      </c>
      <c r="AP45" s="8">
        <f t="shared" si="89"/>
        <v>173283.56979914539</v>
      </c>
      <c r="AQ45" s="8">
        <f t="shared" si="90"/>
        <v>173283.56979914539</v>
      </c>
      <c r="AR45" s="8">
        <f t="shared" si="91"/>
        <v>103411.16262207062</v>
      </c>
      <c r="AS45" s="8">
        <f t="shared" si="92"/>
        <v>103411.16262207062</v>
      </c>
      <c r="AT45" s="49">
        <f t="shared" si="93"/>
        <v>698724.07177074754</v>
      </c>
      <c r="AU45" s="82">
        <f t="shared" si="94"/>
        <v>12577.033291873455</v>
      </c>
      <c r="AV45" s="8">
        <f t="shared" si="95"/>
        <v>12577.033291873455</v>
      </c>
      <c r="AW45" s="8">
        <f t="shared" si="96"/>
        <v>51705.581311035319</v>
      </c>
      <c r="AX45" s="8">
        <f t="shared" si="97"/>
        <v>51705.581311035319</v>
      </c>
      <c r="AY45" s="8">
        <f t="shared" si="98"/>
        <v>166564.4097821402</v>
      </c>
      <c r="AZ45" s="8">
        <f t="shared" si="99"/>
        <v>166564.4097821402</v>
      </c>
      <c r="BA45" s="8">
        <f t="shared" si="100"/>
        <v>102705.30797029611</v>
      </c>
      <c r="BB45" s="8">
        <f t="shared" si="101"/>
        <v>102705.30797029611</v>
      </c>
      <c r="BC45" s="83">
        <f t="shared" si="102"/>
        <v>667104.66471069015</v>
      </c>
      <c r="BD45" s="49"/>
      <c r="BE45" s="45">
        <f t="shared" si="103"/>
        <v>4.7397970262687474E-2</v>
      </c>
      <c r="BF45" s="57">
        <f t="shared" si="104"/>
        <v>0.95474693324945048</v>
      </c>
      <c r="BG45" s="54">
        <f t="shared" si="105"/>
        <v>31619.40706005739</v>
      </c>
    </row>
    <row r="46" spans="1:59" ht="20.100000000000001" customHeight="1" x14ac:dyDescent="0.25">
      <c r="A46" s="19">
        <v>350</v>
      </c>
      <c r="B46" s="61">
        <v>5.5</v>
      </c>
      <c r="C46" s="20">
        <f t="shared" si="53"/>
        <v>63.636363636363633</v>
      </c>
      <c r="D46" s="37">
        <v>1.0963007108240124</v>
      </c>
      <c r="E46" s="20">
        <f t="shared" si="54"/>
        <v>58.046449307264098</v>
      </c>
      <c r="F46" s="7">
        <f t="shared" si="55"/>
        <v>105771.26700784785</v>
      </c>
      <c r="G46" s="8">
        <f t="shared" si="56"/>
        <v>105771.26700784785</v>
      </c>
      <c r="H46" s="8">
        <f t="shared" si="57"/>
        <v>232696.7874172653</v>
      </c>
      <c r="I46" s="8">
        <f t="shared" si="58"/>
        <v>232696.7874172653</v>
      </c>
      <c r="J46" s="49">
        <f t="shared" si="59"/>
        <v>676936.10885022627</v>
      </c>
      <c r="K46" s="82">
        <f t="shared" si="60"/>
        <v>63462.760204708713</v>
      </c>
      <c r="L46" s="8">
        <f t="shared" si="61"/>
        <v>63462.760204708713</v>
      </c>
      <c r="M46" s="8">
        <f t="shared" si="62"/>
        <v>221360.25718639747</v>
      </c>
      <c r="N46" s="8">
        <f t="shared" si="63"/>
        <v>221360.25718639747</v>
      </c>
      <c r="O46" s="83">
        <f t="shared" si="64"/>
        <v>569646.03478221234</v>
      </c>
      <c r="P46" s="49"/>
      <c r="Q46" s="45">
        <f t="shared" si="65"/>
        <v>0.18834516088404474</v>
      </c>
      <c r="R46" s="57">
        <f t="shared" si="66"/>
        <v>0.84150635094610959</v>
      </c>
      <c r="S46" s="54">
        <f t="shared" si="67"/>
        <v>107290.07406801393</v>
      </c>
      <c r="T46" s="8">
        <f t="shared" si="68"/>
        <v>70401.355320423536</v>
      </c>
      <c r="U46" s="8">
        <f t="shared" si="69"/>
        <v>70401.355320423536</v>
      </c>
      <c r="V46" s="8">
        <f t="shared" si="70"/>
        <v>167880.1549948561</v>
      </c>
      <c r="W46" s="8">
        <f t="shared" si="71"/>
        <v>167880.1549948561</v>
      </c>
      <c r="X46" s="8">
        <f t="shared" si="72"/>
        <v>100186.54410983348</v>
      </c>
      <c r="Y46" s="8">
        <f t="shared" si="73"/>
        <v>100186.54410983348</v>
      </c>
      <c r="Z46" s="49">
        <f t="shared" si="74"/>
        <v>676936.10885022627</v>
      </c>
      <c r="AA46" s="82">
        <f t="shared" si="75"/>
        <v>43323.910966414478</v>
      </c>
      <c r="AB46" s="8">
        <f t="shared" si="76"/>
        <v>43323.910966414478</v>
      </c>
      <c r="AC46" s="8">
        <f t="shared" si="77"/>
        <v>161370.51518077814</v>
      </c>
      <c r="AD46" s="8">
        <f t="shared" si="78"/>
        <v>161370.51518077814</v>
      </c>
      <c r="AE46" s="8">
        <f t="shared" si="79"/>
        <v>99502.699770285893</v>
      </c>
      <c r="AF46" s="8">
        <f t="shared" si="80"/>
        <v>99502.699770285893</v>
      </c>
      <c r="AG46" s="83">
        <f t="shared" si="81"/>
        <v>608394.25183495693</v>
      </c>
      <c r="AH46" s="49"/>
      <c r="AI46" s="45">
        <f t="shared" si="82"/>
        <v>0.11266026397938937</v>
      </c>
      <c r="AJ46" s="57">
        <f t="shared" si="83"/>
        <v>0.89874693324945032</v>
      </c>
      <c r="AK46" s="54">
        <f t="shared" si="84"/>
        <v>68541.857015269343</v>
      </c>
      <c r="AL46" s="8">
        <f t="shared" si="85"/>
        <v>18954.211047806337</v>
      </c>
      <c r="AM46" s="8">
        <f t="shared" si="86"/>
        <v>18954.211047806337</v>
      </c>
      <c r="AN46" s="8">
        <f t="shared" si="87"/>
        <v>51447.144272617195</v>
      </c>
      <c r="AO46" s="8">
        <f t="shared" si="88"/>
        <v>51447.144272617195</v>
      </c>
      <c r="AP46" s="8">
        <f t="shared" si="89"/>
        <v>167880.1549948561</v>
      </c>
      <c r="AQ46" s="8">
        <f t="shared" si="90"/>
        <v>167880.1549948561</v>
      </c>
      <c r="AR46" s="8">
        <f t="shared" si="91"/>
        <v>100186.54410983348</v>
      </c>
      <c r="AS46" s="8">
        <f t="shared" si="92"/>
        <v>100186.54410983348</v>
      </c>
      <c r="AT46" s="49">
        <f t="shared" si="93"/>
        <v>676936.10885022627</v>
      </c>
      <c r="AU46" s="82">
        <f t="shared" si="94"/>
        <v>12184.849959304072</v>
      </c>
      <c r="AV46" s="8">
        <f t="shared" si="95"/>
        <v>12184.849959304072</v>
      </c>
      <c r="AW46" s="8">
        <f t="shared" si="96"/>
        <v>50093.27205491675</v>
      </c>
      <c r="AX46" s="8">
        <f t="shared" si="97"/>
        <v>50093.27205491675</v>
      </c>
      <c r="AY46" s="8">
        <f t="shared" si="98"/>
        <v>161370.51518077814</v>
      </c>
      <c r="AZ46" s="8">
        <f t="shared" si="99"/>
        <v>161370.51518077814</v>
      </c>
      <c r="BA46" s="8">
        <f t="shared" si="100"/>
        <v>99502.699770285893</v>
      </c>
      <c r="BB46" s="8">
        <f t="shared" si="101"/>
        <v>99502.699770285893</v>
      </c>
      <c r="BC46" s="83">
        <f t="shared" si="102"/>
        <v>646302.67393056967</v>
      </c>
      <c r="BD46" s="49"/>
      <c r="BE46" s="45">
        <f t="shared" si="103"/>
        <v>4.7397970262687571E-2</v>
      </c>
      <c r="BF46" s="57">
        <f t="shared" si="104"/>
        <v>0.95474693324945037</v>
      </c>
      <c r="BG46" s="54">
        <f t="shared" si="105"/>
        <v>30633.434919656604</v>
      </c>
    </row>
    <row r="47" spans="1:59" ht="20.100000000000001" customHeight="1" x14ac:dyDescent="0.25">
      <c r="A47" s="19">
        <v>350</v>
      </c>
      <c r="B47" s="61">
        <v>5.5</v>
      </c>
      <c r="C47" s="20">
        <f t="shared" si="53"/>
        <v>63.636363636363633</v>
      </c>
      <c r="D47" s="37">
        <v>1.1437009460840559</v>
      </c>
      <c r="E47" s="20">
        <f t="shared" si="54"/>
        <v>55.640737077511083</v>
      </c>
      <c r="F47" s="7">
        <f t="shared" si="55"/>
        <v>101387.61850507186</v>
      </c>
      <c r="G47" s="8">
        <f t="shared" si="56"/>
        <v>101387.61850507186</v>
      </c>
      <c r="H47" s="8">
        <f t="shared" si="57"/>
        <v>223052.7607111581</v>
      </c>
      <c r="I47" s="8">
        <f t="shared" si="58"/>
        <v>223052.7607111581</v>
      </c>
      <c r="J47" s="49">
        <f t="shared" si="59"/>
        <v>648880.7584324599</v>
      </c>
      <c r="K47" s="82">
        <f t="shared" si="60"/>
        <v>60832.571103043112</v>
      </c>
      <c r="L47" s="8">
        <f t="shared" si="61"/>
        <v>60832.571103043112</v>
      </c>
      <c r="M47" s="8">
        <f t="shared" si="62"/>
        <v>212186.06851077857</v>
      </c>
      <c r="N47" s="8">
        <f t="shared" si="63"/>
        <v>212186.06851077857</v>
      </c>
      <c r="O47" s="83">
        <f t="shared" si="64"/>
        <v>546037.27922764339</v>
      </c>
      <c r="P47" s="49"/>
      <c r="Q47" s="45">
        <f t="shared" si="65"/>
        <v>0.18834516088404465</v>
      </c>
      <c r="R47" s="57">
        <f t="shared" si="66"/>
        <v>0.84150635094610959</v>
      </c>
      <c r="S47" s="54">
        <f t="shared" si="67"/>
        <v>102843.47920481651</v>
      </c>
      <c r="T47" s="8">
        <f t="shared" si="68"/>
        <v>67483.598876975826</v>
      </c>
      <c r="U47" s="8">
        <f t="shared" si="69"/>
        <v>67483.598876975826</v>
      </c>
      <c r="V47" s="8">
        <f t="shared" si="70"/>
        <v>160922.42809125004</v>
      </c>
      <c r="W47" s="8">
        <f t="shared" si="71"/>
        <v>160922.42809125004</v>
      </c>
      <c r="X47" s="8">
        <f t="shared" si="72"/>
        <v>96034.352248004056</v>
      </c>
      <c r="Y47" s="8">
        <f t="shared" si="73"/>
        <v>96034.352248004056</v>
      </c>
      <c r="Z47" s="49">
        <f t="shared" si="74"/>
        <v>648880.7584324599</v>
      </c>
      <c r="AA47" s="82">
        <f t="shared" si="75"/>
        <v>41528.368539677431</v>
      </c>
      <c r="AB47" s="8">
        <f t="shared" si="76"/>
        <v>41528.368539677431</v>
      </c>
      <c r="AC47" s="8">
        <f t="shared" si="77"/>
        <v>154682.57773542331</v>
      </c>
      <c r="AD47" s="8">
        <f t="shared" si="78"/>
        <v>154682.57773542331</v>
      </c>
      <c r="AE47" s="8">
        <f t="shared" si="79"/>
        <v>95378.849567774654</v>
      </c>
      <c r="AF47" s="8">
        <f t="shared" si="80"/>
        <v>95378.849567774654</v>
      </c>
      <c r="AG47" s="83">
        <f t="shared" si="81"/>
        <v>583179.59168575087</v>
      </c>
      <c r="AH47" s="49"/>
      <c r="AI47" s="45">
        <f t="shared" si="82"/>
        <v>0.11266026397938908</v>
      </c>
      <c r="AJ47" s="57">
        <f t="shared" si="83"/>
        <v>0.89874693324945054</v>
      </c>
      <c r="AK47" s="54">
        <f t="shared" si="84"/>
        <v>65701.16674670903</v>
      </c>
      <c r="AL47" s="8">
        <f t="shared" si="85"/>
        <v>18168.661236108877</v>
      </c>
      <c r="AM47" s="8">
        <f t="shared" si="86"/>
        <v>18168.661236108877</v>
      </c>
      <c r="AN47" s="8">
        <f t="shared" si="87"/>
        <v>49314.937640866949</v>
      </c>
      <c r="AO47" s="8">
        <f t="shared" si="88"/>
        <v>49314.937640866949</v>
      </c>
      <c r="AP47" s="8">
        <f t="shared" si="89"/>
        <v>160922.42809125004</v>
      </c>
      <c r="AQ47" s="8">
        <f t="shared" si="90"/>
        <v>160922.42809125004</v>
      </c>
      <c r="AR47" s="8">
        <f t="shared" si="91"/>
        <v>96034.352248004056</v>
      </c>
      <c r="AS47" s="8">
        <f t="shared" si="92"/>
        <v>96034.352248004056</v>
      </c>
      <c r="AT47" s="49">
        <f t="shared" si="93"/>
        <v>648880.7584324599</v>
      </c>
      <c r="AU47" s="82">
        <f t="shared" si="94"/>
        <v>11679.853651784279</v>
      </c>
      <c r="AV47" s="8">
        <f t="shared" si="95"/>
        <v>11679.853651784279</v>
      </c>
      <c r="AW47" s="8">
        <f t="shared" si="96"/>
        <v>48017.176124002035</v>
      </c>
      <c r="AX47" s="8">
        <f t="shared" si="97"/>
        <v>48017.176124002035</v>
      </c>
      <c r="AY47" s="8">
        <f t="shared" si="98"/>
        <v>154682.57773542331</v>
      </c>
      <c r="AZ47" s="8">
        <f t="shared" si="99"/>
        <v>154682.57773542331</v>
      </c>
      <c r="BA47" s="8">
        <f t="shared" si="100"/>
        <v>95378.849567774654</v>
      </c>
      <c r="BB47" s="8">
        <f t="shared" si="101"/>
        <v>95378.849567774654</v>
      </c>
      <c r="BC47" s="83">
        <f t="shared" si="102"/>
        <v>619516.9141579686</v>
      </c>
      <c r="BD47" s="49"/>
      <c r="BE47" s="45">
        <f t="shared" si="103"/>
        <v>4.7397970262687474E-2</v>
      </c>
      <c r="BF47" s="57">
        <f t="shared" si="104"/>
        <v>0.95474693324945048</v>
      </c>
      <c r="BG47" s="54">
        <f t="shared" si="105"/>
        <v>29363.844274491305</v>
      </c>
    </row>
    <row r="48" spans="1:59" ht="20.100000000000001" customHeight="1" x14ac:dyDescent="0.25">
      <c r="A48" s="19">
        <v>350</v>
      </c>
      <c r="B48" s="61">
        <v>5.5</v>
      </c>
      <c r="C48" s="20">
        <f t="shared" si="53"/>
        <v>63.636363636363633</v>
      </c>
      <c r="D48" s="37">
        <v>1.1721705078041917</v>
      </c>
      <c r="E48" s="20">
        <f t="shared" si="54"/>
        <v>54.289340341425763</v>
      </c>
      <c r="F48" s="7">
        <f t="shared" si="55"/>
        <v>98925.126023414981</v>
      </c>
      <c r="G48" s="8">
        <f t="shared" si="56"/>
        <v>98925.126023414981</v>
      </c>
      <c r="H48" s="8">
        <f t="shared" si="57"/>
        <v>217635.27725151295</v>
      </c>
      <c r="I48" s="8">
        <f t="shared" si="58"/>
        <v>217635.27725151295</v>
      </c>
      <c r="J48" s="49">
        <f t="shared" si="59"/>
        <v>633120.80654985586</v>
      </c>
      <c r="K48" s="82">
        <f t="shared" si="60"/>
        <v>59355.075614048983</v>
      </c>
      <c r="L48" s="8">
        <f t="shared" si="61"/>
        <v>59355.075614048983</v>
      </c>
      <c r="M48" s="8">
        <f t="shared" si="62"/>
        <v>207032.5141998645</v>
      </c>
      <c r="N48" s="8">
        <f t="shared" si="63"/>
        <v>207032.5141998645</v>
      </c>
      <c r="O48" s="83">
        <f t="shared" si="64"/>
        <v>532775.1796278269</v>
      </c>
      <c r="P48" s="49"/>
      <c r="Q48" s="45">
        <f t="shared" si="65"/>
        <v>0.18834516088404485</v>
      </c>
      <c r="R48" s="57">
        <f t="shared" si="66"/>
        <v>0.84150635094610948</v>
      </c>
      <c r="S48" s="54">
        <f t="shared" si="67"/>
        <v>100345.62692202895</v>
      </c>
      <c r="T48" s="8">
        <f t="shared" si="68"/>
        <v>65844.563881185008</v>
      </c>
      <c r="U48" s="8">
        <f t="shared" si="69"/>
        <v>65844.563881185008</v>
      </c>
      <c r="V48" s="8">
        <f t="shared" si="70"/>
        <v>157013.96002436426</v>
      </c>
      <c r="W48" s="8">
        <f t="shared" si="71"/>
        <v>157013.96002436426</v>
      </c>
      <c r="X48" s="8">
        <f t="shared" si="72"/>
        <v>93701.879369378657</v>
      </c>
      <c r="Y48" s="8">
        <f t="shared" si="73"/>
        <v>93701.879369378657</v>
      </c>
      <c r="Z48" s="49">
        <f t="shared" si="74"/>
        <v>633120.80654985586</v>
      </c>
      <c r="AA48" s="82">
        <f t="shared" si="75"/>
        <v>40519.731619190774</v>
      </c>
      <c r="AB48" s="8">
        <f t="shared" si="76"/>
        <v>40519.731619190774</v>
      </c>
      <c r="AC48" s="8">
        <f t="shared" si="77"/>
        <v>150925.66253874445</v>
      </c>
      <c r="AD48" s="8">
        <f t="shared" si="78"/>
        <v>150925.66253874445</v>
      </c>
      <c r="AE48" s="8">
        <f t="shared" si="79"/>
        <v>93062.297473615559</v>
      </c>
      <c r="AF48" s="8">
        <f t="shared" si="80"/>
        <v>93062.297473615559</v>
      </c>
      <c r="AG48" s="83">
        <f t="shared" si="81"/>
        <v>569015.38326310157</v>
      </c>
      <c r="AH48" s="49"/>
      <c r="AI48" s="45">
        <f t="shared" si="82"/>
        <v>0.11266026397938911</v>
      </c>
      <c r="AJ48" s="57">
        <f t="shared" si="83"/>
        <v>0.89874693324945054</v>
      </c>
      <c r="AK48" s="54">
        <f t="shared" si="84"/>
        <v>64105.423286754289</v>
      </c>
      <c r="AL48" s="8">
        <f t="shared" si="85"/>
        <v>17727.382583395964</v>
      </c>
      <c r="AM48" s="8">
        <f t="shared" si="86"/>
        <v>17727.382583395964</v>
      </c>
      <c r="AN48" s="8">
        <f t="shared" si="87"/>
        <v>48117.181297789044</v>
      </c>
      <c r="AO48" s="8">
        <f t="shared" si="88"/>
        <v>48117.181297789044</v>
      </c>
      <c r="AP48" s="8">
        <f t="shared" si="89"/>
        <v>157013.96002436426</v>
      </c>
      <c r="AQ48" s="8">
        <f t="shared" si="90"/>
        <v>157013.96002436426</v>
      </c>
      <c r="AR48" s="8">
        <f t="shared" si="91"/>
        <v>93701.879369378657</v>
      </c>
      <c r="AS48" s="8">
        <f t="shared" si="92"/>
        <v>93701.879369378657</v>
      </c>
      <c r="AT48" s="49">
        <f t="shared" si="93"/>
        <v>633120.80654985586</v>
      </c>
      <c r="AU48" s="82">
        <f t="shared" si="94"/>
        <v>11396.174517897405</v>
      </c>
      <c r="AV48" s="8">
        <f t="shared" si="95"/>
        <v>11396.174517897405</v>
      </c>
      <c r="AW48" s="8">
        <f t="shared" si="96"/>
        <v>46850.939684689336</v>
      </c>
      <c r="AX48" s="8">
        <f t="shared" si="97"/>
        <v>46850.939684689336</v>
      </c>
      <c r="AY48" s="8">
        <f t="shared" si="98"/>
        <v>150925.66253874445</v>
      </c>
      <c r="AZ48" s="8">
        <f t="shared" si="99"/>
        <v>150925.66253874445</v>
      </c>
      <c r="BA48" s="8">
        <f t="shared" si="100"/>
        <v>93062.297473615559</v>
      </c>
      <c r="BB48" s="8">
        <f t="shared" si="101"/>
        <v>93062.297473615559</v>
      </c>
      <c r="BC48" s="83">
        <f t="shared" si="102"/>
        <v>604470.14842989342</v>
      </c>
      <c r="BD48" s="49"/>
      <c r="BE48" s="45">
        <f t="shared" si="103"/>
        <v>4.7397970262687578E-2</v>
      </c>
      <c r="BF48" s="57">
        <f t="shared" si="104"/>
        <v>0.95474693324945037</v>
      </c>
      <c r="BG48" s="54">
        <f t="shared" si="105"/>
        <v>28650.658119962434</v>
      </c>
    </row>
    <row r="49" spans="1:59" ht="20.100000000000001" customHeight="1" x14ac:dyDescent="0.25">
      <c r="A49" s="19">
        <v>350</v>
      </c>
      <c r="B49" s="61">
        <v>5.5</v>
      </c>
      <c r="C49" s="20">
        <f t="shared" si="53"/>
        <v>63.636363636363633</v>
      </c>
      <c r="D49" s="37">
        <v>1.3473622748820986</v>
      </c>
      <c r="E49" s="20">
        <f t="shared" si="54"/>
        <v>47.230329082749591</v>
      </c>
      <c r="F49" s="7">
        <f t="shared" si="55"/>
        <v>86062.314024345746</v>
      </c>
      <c r="G49" s="8">
        <f t="shared" si="56"/>
        <v>86062.314024345746</v>
      </c>
      <c r="H49" s="8">
        <f t="shared" si="57"/>
        <v>189337.09085356063</v>
      </c>
      <c r="I49" s="8">
        <f t="shared" si="58"/>
        <v>189337.09085356063</v>
      </c>
      <c r="J49" s="49">
        <f t="shared" si="59"/>
        <v>550798.80975581275</v>
      </c>
      <c r="K49" s="82">
        <f t="shared" si="60"/>
        <v>51637.388414607442</v>
      </c>
      <c r="L49" s="8">
        <f t="shared" si="61"/>
        <v>51637.388414607442</v>
      </c>
      <c r="M49" s="8">
        <f t="shared" si="62"/>
        <v>180112.95983692977</v>
      </c>
      <c r="N49" s="8">
        <f t="shared" si="63"/>
        <v>180112.95983692977</v>
      </c>
      <c r="O49" s="83">
        <f t="shared" si="64"/>
        <v>463500.69650307449</v>
      </c>
      <c r="P49" s="49"/>
      <c r="Q49" s="45">
        <f t="shared" si="65"/>
        <v>0.18834516088404452</v>
      </c>
      <c r="R49" s="57">
        <f t="shared" si="66"/>
        <v>0.8415063509461097</v>
      </c>
      <c r="S49" s="54">
        <f t="shared" si="67"/>
        <v>87298.113252738258</v>
      </c>
      <c r="T49" s="8">
        <f t="shared" si="68"/>
        <v>57283.076214604524</v>
      </c>
      <c r="U49" s="8">
        <f t="shared" si="69"/>
        <v>57283.076214604524</v>
      </c>
      <c r="V49" s="8">
        <f t="shared" si="70"/>
        <v>136598.10481944156</v>
      </c>
      <c r="W49" s="8">
        <f t="shared" si="71"/>
        <v>136598.10481944156</v>
      </c>
      <c r="X49" s="8">
        <f t="shared" si="72"/>
        <v>81518.22384386028</v>
      </c>
      <c r="Y49" s="8">
        <f t="shared" si="73"/>
        <v>81518.22384386028</v>
      </c>
      <c r="Z49" s="49">
        <f t="shared" si="74"/>
        <v>550798.80975581275</v>
      </c>
      <c r="AA49" s="82">
        <f t="shared" si="75"/>
        <v>35251.123824372014</v>
      </c>
      <c r="AB49" s="8">
        <f t="shared" si="76"/>
        <v>35251.123824372014</v>
      </c>
      <c r="AC49" s="8">
        <f t="shared" si="77"/>
        <v>131301.44267561953</v>
      </c>
      <c r="AD49" s="8">
        <f t="shared" si="78"/>
        <v>131301.44267561953</v>
      </c>
      <c r="AE49" s="8">
        <f t="shared" si="79"/>
        <v>80961.804052750565</v>
      </c>
      <c r="AF49" s="8">
        <f t="shared" si="80"/>
        <v>80961.804052750565</v>
      </c>
      <c r="AG49" s="83">
        <f t="shared" si="81"/>
        <v>495028.74110548425</v>
      </c>
      <c r="AH49" s="49"/>
      <c r="AI49" s="45">
        <f t="shared" si="82"/>
        <v>0.11266026397938905</v>
      </c>
      <c r="AJ49" s="57">
        <f t="shared" si="83"/>
        <v>0.89874693324945054</v>
      </c>
      <c r="AK49" s="54">
        <f t="shared" si="84"/>
        <v>55770.068650328496</v>
      </c>
      <c r="AL49" s="8">
        <f t="shared" si="85"/>
        <v>15422.366673162758</v>
      </c>
      <c r="AM49" s="8">
        <f t="shared" si="86"/>
        <v>15422.366673162758</v>
      </c>
      <c r="AN49" s="8">
        <f t="shared" si="87"/>
        <v>41860.709541441771</v>
      </c>
      <c r="AO49" s="8">
        <f t="shared" si="88"/>
        <v>41860.709541441771</v>
      </c>
      <c r="AP49" s="8">
        <f t="shared" si="89"/>
        <v>136598.10481944156</v>
      </c>
      <c r="AQ49" s="8">
        <f t="shared" si="90"/>
        <v>136598.10481944156</v>
      </c>
      <c r="AR49" s="8">
        <f t="shared" si="91"/>
        <v>81518.22384386028</v>
      </c>
      <c r="AS49" s="8">
        <f t="shared" si="92"/>
        <v>81518.22384386028</v>
      </c>
      <c r="AT49" s="49">
        <f t="shared" si="93"/>
        <v>550798.80975581275</v>
      </c>
      <c r="AU49" s="82">
        <f t="shared" si="94"/>
        <v>9914.3785756046291</v>
      </c>
      <c r="AV49" s="8">
        <f t="shared" si="95"/>
        <v>9914.3785756046291</v>
      </c>
      <c r="AW49" s="8">
        <f t="shared" si="96"/>
        <v>40759.11192193014</v>
      </c>
      <c r="AX49" s="8">
        <f t="shared" si="97"/>
        <v>40759.11192193014</v>
      </c>
      <c r="AY49" s="8">
        <f t="shared" si="98"/>
        <v>131301.44267561953</v>
      </c>
      <c r="AZ49" s="8">
        <f t="shared" si="99"/>
        <v>131301.44267561953</v>
      </c>
      <c r="BA49" s="8">
        <f t="shared" si="100"/>
        <v>80961.804052750565</v>
      </c>
      <c r="BB49" s="8">
        <f t="shared" si="101"/>
        <v>80961.804052750565</v>
      </c>
      <c r="BC49" s="83">
        <f t="shared" si="102"/>
        <v>525873.47445180977</v>
      </c>
      <c r="BD49" s="49"/>
      <c r="BE49" s="45">
        <f t="shared" si="103"/>
        <v>4.739797026268739E-2</v>
      </c>
      <c r="BF49" s="57">
        <f t="shared" si="104"/>
        <v>0.95474693324945059</v>
      </c>
      <c r="BG49" s="54">
        <f t="shared" si="105"/>
        <v>24925.335304002976</v>
      </c>
    </row>
    <row r="50" spans="1:59" ht="20.100000000000001" customHeight="1" x14ac:dyDescent="0.25">
      <c r="A50" s="19">
        <v>350</v>
      </c>
      <c r="B50" s="61">
        <v>5.5</v>
      </c>
      <c r="C50" s="20">
        <f t="shared" si="53"/>
        <v>63.636363636363633</v>
      </c>
      <c r="D50" s="37">
        <v>1.6424098210355718</v>
      </c>
      <c r="E50" s="20">
        <f t="shared" si="54"/>
        <v>38.745727662685098</v>
      </c>
      <c r="F50" s="7">
        <f t="shared" si="55"/>
        <v>70601.815527592727</v>
      </c>
      <c r="G50" s="8">
        <f t="shared" si="56"/>
        <v>70601.815527592727</v>
      </c>
      <c r="H50" s="8">
        <f t="shared" si="57"/>
        <v>155323.99416070399</v>
      </c>
      <c r="I50" s="8">
        <f t="shared" si="58"/>
        <v>155323.99416070399</v>
      </c>
      <c r="J50" s="49">
        <f t="shared" si="59"/>
        <v>451851.61937659344</v>
      </c>
      <c r="K50" s="82">
        <f t="shared" si="60"/>
        <v>42361.089316555634</v>
      </c>
      <c r="L50" s="8">
        <f t="shared" si="61"/>
        <v>42361.089316555634</v>
      </c>
      <c r="M50" s="8">
        <f t="shared" si="62"/>
        <v>147756.91437878815</v>
      </c>
      <c r="N50" s="8">
        <f t="shared" si="63"/>
        <v>147756.91437878815</v>
      </c>
      <c r="O50" s="83">
        <f t="shared" si="64"/>
        <v>380236.00739068759</v>
      </c>
      <c r="P50" s="49"/>
      <c r="Q50" s="45">
        <f t="shared" si="65"/>
        <v>0.18834516088404468</v>
      </c>
      <c r="R50" s="57">
        <f t="shared" si="66"/>
        <v>0.84150635094610959</v>
      </c>
      <c r="S50" s="54">
        <f t="shared" si="67"/>
        <v>71615.611985905853</v>
      </c>
      <c r="T50" s="8">
        <f t="shared" si="68"/>
        <v>46992.568415165719</v>
      </c>
      <c r="U50" s="8">
        <f t="shared" si="69"/>
        <v>46992.568415165719</v>
      </c>
      <c r="V50" s="8">
        <f t="shared" si="70"/>
        <v>112059.20160539517</v>
      </c>
      <c r="W50" s="8">
        <f t="shared" si="71"/>
        <v>112059.20160539517</v>
      </c>
      <c r="X50" s="8">
        <f t="shared" si="72"/>
        <v>66874.039667735822</v>
      </c>
      <c r="Y50" s="8">
        <f t="shared" si="73"/>
        <v>66874.039667735822</v>
      </c>
      <c r="Z50" s="49">
        <f t="shared" si="74"/>
        <v>451851.61937659344</v>
      </c>
      <c r="AA50" s="82">
        <f t="shared" si="75"/>
        <v>28918.503640101979</v>
      </c>
      <c r="AB50" s="8">
        <f t="shared" si="76"/>
        <v>28918.503640101979</v>
      </c>
      <c r="AC50" s="8">
        <f t="shared" si="77"/>
        <v>107714.04812178884</v>
      </c>
      <c r="AD50" s="8">
        <f t="shared" si="78"/>
        <v>107714.04812178884</v>
      </c>
      <c r="AE50" s="8">
        <f t="shared" si="79"/>
        <v>66417.576837364832</v>
      </c>
      <c r="AF50" s="8">
        <f t="shared" si="80"/>
        <v>66417.576837364832</v>
      </c>
      <c r="AG50" s="83">
        <f t="shared" si="81"/>
        <v>406100.25719851127</v>
      </c>
      <c r="AH50" s="49"/>
      <c r="AI50" s="45">
        <f t="shared" si="82"/>
        <v>0.1126602639793893</v>
      </c>
      <c r="AJ50" s="57">
        <f t="shared" si="83"/>
        <v>0.89874693324945032</v>
      </c>
      <c r="AK50" s="54">
        <f t="shared" si="84"/>
        <v>45751.36217808217</v>
      </c>
      <c r="AL50" s="8">
        <f t="shared" si="85"/>
        <v>12651.845342544617</v>
      </c>
      <c r="AM50" s="8">
        <f t="shared" si="86"/>
        <v>12651.845342544617</v>
      </c>
      <c r="AN50" s="8">
        <f t="shared" si="87"/>
        <v>34340.723072621098</v>
      </c>
      <c r="AO50" s="8">
        <f t="shared" si="88"/>
        <v>34340.723072621098</v>
      </c>
      <c r="AP50" s="8">
        <f t="shared" si="89"/>
        <v>112059.20160539517</v>
      </c>
      <c r="AQ50" s="8">
        <f t="shared" si="90"/>
        <v>112059.20160539517</v>
      </c>
      <c r="AR50" s="8">
        <f t="shared" si="91"/>
        <v>66874.039667735822</v>
      </c>
      <c r="AS50" s="8">
        <f t="shared" si="92"/>
        <v>66874.039667735822</v>
      </c>
      <c r="AT50" s="49">
        <f t="shared" si="93"/>
        <v>451851.61937659344</v>
      </c>
      <c r="AU50" s="82">
        <f t="shared" si="94"/>
        <v>8133.3291487786819</v>
      </c>
      <c r="AV50" s="8">
        <f t="shared" si="95"/>
        <v>8133.3291487786819</v>
      </c>
      <c r="AW50" s="8">
        <f t="shared" si="96"/>
        <v>33437.019833867918</v>
      </c>
      <c r="AX50" s="8">
        <f t="shared" si="97"/>
        <v>33437.019833867918</v>
      </c>
      <c r="AY50" s="8">
        <f t="shared" si="98"/>
        <v>107714.04812178884</v>
      </c>
      <c r="AZ50" s="8">
        <f t="shared" si="99"/>
        <v>107714.04812178884</v>
      </c>
      <c r="BA50" s="8">
        <f t="shared" si="100"/>
        <v>66417.576837364832</v>
      </c>
      <c r="BB50" s="8">
        <f t="shared" si="101"/>
        <v>66417.576837364832</v>
      </c>
      <c r="BC50" s="83">
        <f t="shared" si="102"/>
        <v>431403.94788360049</v>
      </c>
      <c r="BD50" s="49"/>
      <c r="BE50" s="45">
        <f t="shared" si="103"/>
        <v>4.7397970262687675E-2</v>
      </c>
      <c r="BF50" s="57">
        <f t="shared" si="104"/>
        <v>0.95474693324945026</v>
      </c>
      <c r="BG50" s="54">
        <f t="shared" si="105"/>
        <v>20447.671492992959</v>
      </c>
    </row>
    <row r="51" spans="1:59" ht="20.100000000000001" customHeight="1" thickBot="1" x14ac:dyDescent="0.3">
      <c r="A51" s="62">
        <v>350</v>
      </c>
      <c r="B51" s="63">
        <v>5.5</v>
      </c>
      <c r="C51" s="64">
        <f t="shared" si="53"/>
        <v>63.636363636363633</v>
      </c>
      <c r="D51" s="65">
        <v>2.1851546379025231</v>
      </c>
      <c r="E51" s="64">
        <f t="shared" si="54"/>
        <v>29.122132837905987</v>
      </c>
      <c r="F51" s="66">
        <f t="shared" si="55"/>
        <v>53065.862339502171</v>
      </c>
      <c r="G51" s="67">
        <f t="shared" si="56"/>
        <v>53065.862339502171</v>
      </c>
      <c r="H51" s="67">
        <f t="shared" si="57"/>
        <v>116744.89714690478</v>
      </c>
      <c r="I51" s="67">
        <f t="shared" si="58"/>
        <v>116744.89714690478</v>
      </c>
      <c r="J51" s="68">
        <f t="shared" si="59"/>
        <v>339621.51897281391</v>
      </c>
      <c r="K51" s="84">
        <f t="shared" si="60"/>
        <v>31839.517403701306</v>
      </c>
      <c r="L51" s="67">
        <f t="shared" si="61"/>
        <v>31839.517403701306</v>
      </c>
      <c r="M51" s="67">
        <f t="shared" si="62"/>
        <v>111057.31516309247</v>
      </c>
      <c r="N51" s="67">
        <f t="shared" si="63"/>
        <v>111057.31516309247</v>
      </c>
      <c r="O51" s="85">
        <f t="shared" si="64"/>
        <v>285793.66513358755</v>
      </c>
      <c r="P51" s="68"/>
      <c r="Q51" s="80">
        <f t="shared" si="65"/>
        <v>0.18834516088404474</v>
      </c>
      <c r="R51" s="69">
        <f t="shared" si="66"/>
        <v>0.84150635094610959</v>
      </c>
      <c r="S51" s="70">
        <f t="shared" si="67"/>
        <v>53827.853839226358</v>
      </c>
      <c r="T51" s="67">
        <f t="shared" si="68"/>
        <v>35320.637973172648</v>
      </c>
      <c r="U51" s="67">
        <f t="shared" si="69"/>
        <v>35320.637973172648</v>
      </c>
      <c r="V51" s="67">
        <f t="shared" si="70"/>
        <v>84226.136705257843</v>
      </c>
      <c r="W51" s="67">
        <f t="shared" si="71"/>
        <v>84226.136705257843</v>
      </c>
      <c r="X51" s="67">
        <f t="shared" si="72"/>
        <v>50263.984807976456</v>
      </c>
      <c r="Y51" s="67">
        <f t="shared" si="73"/>
        <v>50263.984807976456</v>
      </c>
      <c r="Z51" s="68">
        <f t="shared" si="74"/>
        <v>339621.51897281391</v>
      </c>
      <c r="AA51" s="84">
        <f t="shared" si="75"/>
        <v>21735.777214260092</v>
      </c>
      <c r="AB51" s="67">
        <f t="shared" si="76"/>
        <v>21735.777214260092</v>
      </c>
      <c r="AC51" s="67">
        <f t="shared" si="77"/>
        <v>80960.224704525419</v>
      </c>
      <c r="AD51" s="67">
        <f t="shared" si="78"/>
        <v>80960.224704525419</v>
      </c>
      <c r="AE51" s="67">
        <f t="shared" si="79"/>
        <v>49920.897402382761</v>
      </c>
      <c r="AF51" s="67">
        <f t="shared" si="80"/>
        <v>49920.897402382761</v>
      </c>
      <c r="AG51" s="85">
        <f t="shared" si="81"/>
        <v>305233.79864233651</v>
      </c>
      <c r="AH51" s="68"/>
      <c r="AI51" s="80">
        <f t="shared" si="82"/>
        <v>0.11266026397938933</v>
      </c>
      <c r="AJ51" s="69">
        <f t="shared" si="83"/>
        <v>0.89874693324945032</v>
      </c>
      <c r="AK51" s="70">
        <f t="shared" si="84"/>
        <v>34387.720330477401</v>
      </c>
      <c r="AL51" s="67">
        <f t="shared" si="85"/>
        <v>9509.4025312387894</v>
      </c>
      <c r="AM51" s="67">
        <f t="shared" si="86"/>
        <v>9509.4025312387894</v>
      </c>
      <c r="AN51" s="67">
        <f t="shared" si="87"/>
        <v>25811.235441933855</v>
      </c>
      <c r="AO51" s="67">
        <f t="shared" si="88"/>
        <v>25811.235441933855</v>
      </c>
      <c r="AP51" s="67">
        <f t="shared" si="89"/>
        <v>84226.136705257843</v>
      </c>
      <c r="AQ51" s="67">
        <f t="shared" si="90"/>
        <v>84226.136705257843</v>
      </c>
      <c r="AR51" s="67">
        <f t="shared" si="91"/>
        <v>50263.984807976456</v>
      </c>
      <c r="AS51" s="67">
        <f t="shared" si="92"/>
        <v>50263.984807976456</v>
      </c>
      <c r="AT51" s="68">
        <f t="shared" si="93"/>
        <v>339621.51897281391</v>
      </c>
      <c r="AU51" s="84">
        <f t="shared" si="94"/>
        <v>6113.1873415106511</v>
      </c>
      <c r="AV51" s="67">
        <f t="shared" si="95"/>
        <v>6113.1873415106511</v>
      </c>
      <c r="AW51" s="67">
        <f t="shared" si="96"/>
        <v>25131.992403988232</v>
      </c>
      <c r="AX51" s="67">
        <f t="shared" si="97"/>
        <v>25131.992403988232</v>
      </c>
      <c r="AY51" s="67">
        <f t="shared" si="98"/>
        <v>80960.224704525419</v>
      </c>
      <c r="AZ51" s="67">
        <f t="shared" si="99"/>
        <v>80960.224704525419</v>
      </c>
      <c r="BA51" s="67">
        <f t="shared" si="100"/>
        <v>49920.897402382761</v>
      </c>
      <c r="BB51" s="67">
        <f t="shared" si="101"/>
        <v>49920.897402382761</v>
      </c>
      <c r="BC51" s="85">
        <f t="shared" si="102"/>
        <v>324252.6037048141</v>
      </c>
      <c r="BD51" s="68"/>
      <c r="BE51" s="45">
        <f t="shared" si="103"/>
        <v>4.7397970262687605E-2</v>
      </c>
      <c r="BF51" s="57">
        <f t="shared" si="104"/>
        <v>0.95474693324945037</v>
      </c>
      <c r="BG51" s="54">
        <f t="shared" si="105"/>
        <v>15368.915267999808</v>
      </c>
    </row>
    <row r="52" spans="1:59" ht="20.100000000000001" customHeight="1" x14ac:dyDescent="0.25">
      <c r="A52" s="4">
        <v>450</v>
      </c>
      <c r="B52" s="31">
        <v>4.5</v>
      </c>
      <c r="C52" s="6">
        <f t="shared" si="53"/>
        <v>100</v>
      </c>
      <c r="D52" s="35">
        <v>1.1325653683524677</v>
      </c>
      <c r="E52" s="6">
        <f t="shared" si="54"/>
        <v>88.295124320699543</v>
      </c>
      <c r="F52" s="7">
        <f t="shared" si="55"/>
        <v>325063.25849262555</v>
      </c>
      <c r="G52" s="8">
        <f t="shared" si="56"/>
        <v>325063.25849262555</v>
      </c>
      <c r="H52" s="8">
        <f t="shared" si="57"/>
        <v>715139.16868377628</v>
      </c>
      <c r="I52" s="8">
        <f t="shared" si="58"/>
        <v>715139.16868377628</v>
      </c>
      <c r="J52" s="49">
        <f t="shared" si="59"/>
        <v>2080404.8543528037</v>
      </c>
      <c r="K52" s="82">
        <f t="shared" si="60"/>
        <v>195037.95509557534</v>
      </c>
      <c r="L52" s="8">
        <f t="shared" si="61"/>
        <v>195037.95509557534</v>
      </c>
      <c r="M52" s="8">
        <f t="shared" si="62"/>
        <v>680298.99364292482</v>
      </c>
      <c r="N52" s="8">
        <f t="shared" si="63"/>
        <v>680298.99364292482</v>
      </c>
      <c r="O52" s="83">
        <f t="shared" si="64"/>
        <v>1750673.8974770003</v>
      </c>
      <c r="P52" s="49">
        <f>_xlfn.T.TEST(J52:J67,O52:O67,1,2)</f>
        <v>5.5794170431292173E-2</v>
      </c>
      <c r="Q52" s="45">
        <f t="shared" si="65"/>
        <v>0.18834516088404482</v>
      </c>
      <c r="R52" s="57">
        <f t="shared" si="66"/>
        <v>0.84150635094610948</v>
      </c>
      <c r="S52" s="54">
        <f t="shared" si="67"/>
        <v>329730.95687580341</v>
      </c>
      <c r="T52" s="8">
        <f t="shared" si="68"/>
        <v>216362.10485269158</v>
      </c>
      <c r="U52" s="8">
        <f t="shared" si="69"/>
        <v>216362.10485269158</v>
      </c>
      <c r="V52" s="8">
        <f t="shared" si="70"/>
        <v>515940.40387949528</v>
      </c>
      <c r="W52" s="8">
        <f t="shared" si="71"/>
        <v>515940.40387949528</v>
      </c>
      <c r="X52" s="8">
        <f t="shared" si="72"/>
        <v>307899.91844421491</v>
      </c>
      <c r="Y52" s="8">
        <f t="shared" si="73"/>
        <v>307899.91844421491</v>
      </c>
      <c r="Z52" s="49">
        <f t="shared" si="74"/>
        <v>2080404.8543528037</v>
      </c>
      <c r="AA52" s="82">
        <f t="shared" si="75"/>
        <v>133145.91067857944</v>
      </c>
      <c r="AB52" s="8">
        <f t="shared" si="76"/>
        <v>133145.91067857944</v>
      </c>
      <c r="AC52" s="8">
        <f t="shared" si="77"/>
        <v>495934.54794680135</v>
      </c>
      <c r="AD52" s="8">
        <f t="shared" si="78"/>
        <v>495934.54794680135</v>
      </c>
      <c r="AE52" s="8">
        <f t="shared" si="79"/>
        <v>305798.28275804518</v>
      </c>
      <c r="AF52" s="8">
        <f t="shared" si="80"/>
        <v>305798.28275804518</v>
      </c>
      <c r="AG52" s="83">
        <f t="shared" si="81"/>
        <v>1869757.482766852</v>
      </c>
      <c r="AH52" s="49">
        <f>_xlfn.T.TEST(Z52:Z67,AG52:AG67,1,2)</f>
        <v>0.15840333267016862</v>
      </c>
      <c r="AI52" s="45">
        <f t="shared" si="82"/>
        <v>0.11266026397938912</v>
      </c>
      <c r="AJ52" s="57">
        <f t="shared" si="83"/>
        <v>0.89874693324945054</v>
      </c>
      <c r="AK52" s="54">
        <f t="shared" si="84"/>
        <v>210647.37158595165</v>
      </c>
      <c r="AL52" s="8">
        <f t="shared" si="85"/>
        <v>58251.335921878504</v>
      </c>
      <c r="AM52" s="8">
        <f t="shared" si="86"/>
        <v>58251.335921878504</v>
      </c>
      <c r="AN52" s="8">
        <f t="shared" si="87"/>
        <v>158110.76893081306</v>
      </c>
      <c r="AO52" s="8">
        <f t="shared" si="88"/>
        <v>158110.76893081306</v>
      </c>
      <c r="AP52" s="8">
        <f t="shared" si="89"/>
        <v>515940.40387949528</v>
      </c>
      <c r="AQ52" s="8">
        <f t="shared" si="90"/>
        <v>515940.40387949528</v>
      </c>
      <c r="AR52" s="8">
        <f t="shared" si="91"/>
        <v>307899.91844421491</v>
      </c>
      <c r="AS52" s="8">
        <f t="shared" si="92"/>
        <v>307899.91844421491</v>
      </c>
      <c r="AT52" s="49">
        <f t="shared" si="93"/>
        <v>2080404.8543528037</v>
      </c>
      <c r="AU52" s="82">
        <f t="shared" si="94"/>
        <v>37447.287378350469</v>
      </c>
      <c r="AV52" s="8">
        <f t="shared" si="95"/>
        <v>37447.287378350469</v>
      </c>
      <c r="AW52" s="8">
        <f t="shared" si="96"/>
        <v>153949.95922210746</v>
      </c>
      <c r="AX52" s="8">
        <f t="shared" si="97"/>
        <v>153949.95922210746</v>
      </c>
      <c r="AY52" s="8">
        <f t="shared" si="98"/>
        <v>495934.54794680135</v>
      </c>
      <c r="AZ52" s="8">
        <f t="shared" si="99"/>
        <v>495934.54794680135</v>
      </c>
      <c r="BA52" s="8">
        <f t="shared" si="100"/>
        <v>305798.28275804518</v>
      </c>
      <c r="BB52" s="8">
        <f t="shared" si="101"/>
        <v>305798.28275804518</v>
      </c>
      <c r="BC52" s="83">
        <f t="shared" si="102"/>
        <v>1986260.1546106092</v>
      </c>
      <c r="BD52" s="49">
        <f>_xlfn.T.TEST(AT52:AT67,BC52:BC67,1,2)</f>
        <v>0.33066479451724828</v>
      </c>
      <c r="BE52" s="45">
        <f t="shared" si="103"/>
        <v>4.7397970262687383E-2</v>
      </c>
      <c r="BF52" s="57">
        <f t="shared" si="104"/>
        <v>0.95474693324945059</v>
      </c>
      <c r="BG52" s="54">
        <f t="shared" si="105"/>
        <v>94144.699742194498</v>
      </c>
    </row>
    <row r="53" spans="1:59" ht="20.100000000000001" customHeight="1" x14ac:dyDescent="0.25">
      <c r="A53" s="19">
        <v>450</v>
      </c>
      <c r="B53" s="33">
        <v>4.5</v>
      </c>
      <c r="C53" s="20">
        <f t="shared" si="53"/>
        <v>100</v>
      </c>
      <c r="D53" s="35">
        <v>1.0621153146108249</v>
      </c>
      <c r="E53" s="20">
        <f t="shared" si="54"/>
        <v>94.151735338306011</v>
      </c>
      <c r="F53" s="7">
        <f t="shared" si="55"/>
        <v>346624.68757213204</v>
      </c>
      <c r="G53" s="8">
        <f t="shared" si="56"/>
        <v>346624.68757213204</v>
      </c>
      <c r="H53" s="8">
        <f t="shared" si="57"/>
        <v>762574.3126586905</v>
      </c>
      <c r="I53" s="8">
        <f t="shared" si="58"/>
        <v>762574.3126586905</v>
      </c>
      <c r="J53" s="49">
        <f t="shared" si="59"/>
        <v>2218398.000461645</v>
      </c>
      <c r="K53" s="82">
        <f t="shared" si="60"/>
        <v>207974.8125432792</v>
      </c>
      <c r="L53" s="8">
        <f t="shared" si="61"/>
        <v>207974.8125432792</v>
      </c>
      <c r="M53" s="8">
        <f t="shared" si="62"/>
        <v>725423.19061403314</v>
      </c>
      <c r="N53" s="8">
        <f t="shared" si="63"/>
        <v>725423.19061403314</v>
      </c>
      <c r="O53" s="83">
        <f t="shared" si="64"/>
        <v>1866796.0063146246</v>
      </c>
      <c r="P53" s="49"/>
      <c r="Q53" s="45">
        <f t="shared" si="65"/>
        <v>0.18834516088404485</v>
      </c>
      <c r="R53" s="57">
        <f t="shared" si="66"/>
        <v>0.84150635094610948</v>
      </c>
      <c r="S53" s="54">
        <f t="shared" si="67"/>
        <v>351601.99414702039</v>
      </c>
      <c r="T53" s="8">
        <f t="shared" si="68"/>
        <v>230713.39204801107</v>
      </c>
      <c r="U53" s="8">
        <f t="shared" si="69"/>
        <v>230713.39204801107</v>
      </c>
      <c r="V53" s="8">
        <f t="shared" si="70"/>
        <v>550162.70411448798</v>
      </c>
      <c r="W53" s="8">
        <f t="shared" si="71"/>
        <v>550162.70411448798</v>
      </c>
      <c r="X53" s="8">
        <f t="shared" si="72"/>
        <v>328322.90406832343</v>
      </c>
      <c r="Y53" s="8">
        <f t="shared" si="73"/>
        <v>328322.90406832343</v>
      </c>
      <c r="Z53" s="49">
        <f t="shared" si="74"/>
        <v>2218398.000461645</v>
      </c>
      <c r="AA53" s="82">
        <f t="shared" si="75"/>
        <v>141977.47202954529</v>
      </c>
      <c r="AB53" s="8">
        <f t="shared" si="76"/>
        <v>141977.47202954529</v>
      </c>
      <c r="AC53" s="8">
        <f t="shared" si="77"/>
        <v>528829.86079519149</v>
      </c>
      <c r="AD53" s="8">
        <f t="shared" si="78"/>
        <v>528829.86079519149</v>
      </c>
      <c r="AE53" s="8">
        <f t="shared" si="79"/>
        <v>326081.86699607142</v>
      </c>
      <c r="AF53" s="8">
        <f t="shared" si="80"/>
        <v>326081.86699607142</v>
      </c>
      <c r="AG53" s="83">
        <f t="shared" si="81"/>
        <v>1993778.3996416163</v>
      </c>
      <c r="AH53" s="49"/>
      <c r="AI53" s="45">
        <f t="shared" si="82"/>
        <v>0.11266026397938923</v>
      </c>
      <c r="AJ53" s="57">
        <f t="shared" si="83"/>
        <v>0.89874693324945043</v>
      </c>
      <c r="AK53" s="54">
        <f t="shared" si="84"/>
        <v>224619.60082002869</v>
      </c>
      <c r="AL53" s="8">
        <f t="shared" si="85"/>
        <v>62115.144012926059</v>
      </c>
      <c r="AM53" s="8">
        <f t="shared" si="86"/>
        <v>62115.144012926059</v>
      </c>
      <c r="AN53" s="8">
        <f t="shared" si="87"/>
        <v>168598.24803508501</v>
      </c>
      <c r="AO53" s="8">
        <f t="shared" si="88"/>
        <v>168598.24803508501</v>
      </c>
      <c r="AP53" s="8">
        <f t="shared" si="89"/>
        <v>550162.70411448798</v>
      </c>
      <c r="AQ53" s="8">
        <f t="shared" si="90"/>
        <v>550162.70411448798</v>
      </c>
      <c r="AR53" s="8">
        <f t="shared" si="91"/>
        <v>328322.90406832343</v>
      </c>
      <c r="AS53" s="8">
        <f t="shared" si="92"/>
        <v>328322.90406832343</v>
      </c>
      <c r="AT53" s="49">
        <f t="shared" si="93"/>
        <v>2218398.000461645</v>
      </c>
      <c r="AU53" s="82">
        <f t="shared" si="94"/>
        <v>39931.164008309614</v>
      </c>
      <c r="AV53" s="8">
        <f t="shared" si="95"/>
        <v>39931.164008309614</v>
      </c>
      <c r="AW53" s="8">
        <f t="shared" si="96"/>
        <v>164161.45203416172</v>
      </c>
      <c r="AX53" s="8">
        <f t="shared" si="97"/>
        <v>164161.45203416172</v>
      </c>
      <c r="AY53" s="8">
        <f t="shared" si="98"/>
        <v>528829.86079519149</v>
      </c>
      <c r="AZ53" s="8">
        <f t="shared" si="99"/>
        <v>528829.86079519149</v>
      </c>
      <c r="BA53" s="8">
        <f t="shared" si="100"/>
        <v>326081.86699607142</v>
      </c>
      <c r="BB53" s="8">
        <f t="shared" si="101"/>
        <v>326081.86699607142</v>
      </c>
      <c r="BC53" s="83">
        <f t="shared" si="102"/>
        <v>2118008.6876674681</v>
      </c>
      <c r="BD53" s="49"/>
      <c r="BE53" s="45">
        <f t="shared" si="103"/>
        <v>4.7397970262687703E-2</v>
      </c>
      <c r="BF53" s="57">
        <f t="shared" si="104"/>
        <v>0.95474693324945026</v>
      </c>
      <c r="BG53" s="54">
        <f t="shared" si="105"/>
        <v>100389.31279417686</v>
      </c>
    </row>
    <row r="54" spans="1:59" ht="20.100000000000001" customHeight="1" x14ac:dyDescent="0.25">
      <c r="A54" s="19">
        <v>450</v>
      </c>
      <c r="B54" s="33">
        <v>4.5</v>
      </c>
      <c r="C54" s="20">
        <f t="shared" si="53"/>
        <v>100</v>
      </c>
      <c r="D54" s="35">
        <v>1.0963007108240124</v>
      </c>
      <c r="E54" s="20">
        <f t="shared" si="54"/>
        <v>91.215848911415023</v>
      </c>
      <c r="F54" s="7">
        <f t="shared" si="55"/>
        <v>335816.06347389607</v>
      </c>
      <c r="G54" s="8">
        <f t="shared" si="56"/>
        <v>335816.06347389607</v>
      </c>
      <c r="H54" s="8">
        <f t="shared" si="57"/>
        <v>738795.33964257129</v>
      </c>
      <c r="I54" s="8">
        <f t="shared" si="58"/>
        <v>738795.33964257129</v>
      </c>
      <c r="J54" s="49">
        <f t="shared" si="59"/>
        <v>2149222.8062329348</v>
      </c>
      <c r="K54" s="82">
        <f t="shared" si="60"/>
        <v>201489.63808433764</v>
      </c>
      <c r="L54" s="8">
        <f t="shared" si="61"/>
        <v>201489.63808433764</v>
      </c>
      <c r="M54" s="8">
        <f t="shared" si="62"/>
        <v>702802.68243727961</v>
      </c>
      <c r="N54" s="8">
        <f t="shared" si="63"/>
        <v>702802.68243727961</v>
      </c>
      <c r="O54" s="83">
        <f t="shared" si="64"/>
        <v>1808584.6410432346</v>
      </c>
      <c r="P54" s="49"/>
      <c r="Q54" s="45">
        <f t="shared" si="65"/>
        <v>0.18834516088404468</v>
      </c>
      <c r="R54" s="57">
        <f t="shared" si="66"/>
        <v>0.84150635094610959</v>
      </c>
      <c r="S54" s="54">
        <f t="shared" si="67"/>
        <v>340638.1651897002</v>
      </c>
      <c r="T54" s="8">
        <f t="shared" si="68"/>
        <v>223519.1718482252</v>
      </c>
      <c r="U54" s="8">
        <f t="shared" si="69"/>
        <v>223519.1718482252</v>
      </c>
      <c r="V54" s="8">
        <f t="shared" si="70"/>
        <v>533007.25594576786</v>
      </c>
      <c r="W54" s="8">
        <f t="shared" si="71"/>
        <v>533007.25594576786</v>
      </c>
      <c r="X54" s="8">
        <f t="shared" si="72"/>
        <v>318084.97532247432</v>
      </c>
      <c r="Y54" s="8">
        <f t="shared" si="73"/>
        <v>318084.97532247432</v>
      </c>
      <c r="Z54" s="49">
        <f t="shared" si="74"/>
        <v>2149222.8062329348</v>
      </c>
      <c r="AA54" s="82">
        <f t="shared" si="75"/>
        <v>137550.25959890784</v>
      </c>
      <c r="AB54" s="8">
        <f t="shared" si="76"/>
        <v>137550.25959890784</v>
      </c>
      <c r="AC54" s="8">
        <f t="shared" si="77"/>
        <v>512339.62399961357</v>
      </c>
      <c r="AD54" s="8">
        <f t="shared" si="78"/>
        <v>512339.62399961357</v>
      </c>
      <c r="AE54" s="8">
        <f t="shared" si="79"/>
        <v>315913.81938729261</v>
      </c>
      <c r="AF54" s="8">
        <f t="shared" si="80"/>
        <v>315913.81938729261</v>
      </c>
      <c r="AG54" s="83">
        <f t="shared" si="81"/>
        <v>1931607.4059716277</v>
      </c>
      <c r="AH54" s="49"/>
      <c r="AI54" s="45">
        <f t="shared" si="82"/>
        <v>0.11266026397938939</v>
      </c>
      <c r="AJ54" s="57">
        <f t="shared" si="83"/>
        <v>0.89874693324945032</v>
      </c>
      <c r="AK54" s="54">
        <f t="shared" si="84"/>
        <v>217615.40026130714</v>
      </c>
      <c r="AL54" s="8">
        <f t="shared" si="85"/>
        <v>60178.238574522176</v>
      </c>
      <c r="AM54" s="8">
        <f t="shared" si="86"/>
        <v>60178.238574522176</v>
      </c>
      <c r="AN54" s="8">
        <f t="shared" si="87"/>
        <v>163340.93327370303</v>
      </c>
      <c r="AO54" s="8">
        <f t="shared" si="88"/>
        <v>163340.93327370303</v>
      </c>
      <c r="AP54" s="8">
        <f t="shared" si="89"/>
        <v>533007.25594576786</v>
      </c>
      <c r="AQ54" s="8">
        <f t="shared" si="90"/>
        <v>533007.25594576786</v>
      </c>
      <c r="AR54" s="8">
        <f t="shared" si="91"/>
        <v>318084.97532247432</v>
      </c>
      <c r="AS54" s="8">
        <f t="shared" si="92"/>
        <v>318084.97532247432</v>
      </c>
      <c r="AT54" s="49">
        <f t="shared" si="93"/>
        <v>2149222.8062329348</v>
      </c>
      <c r="AU54" s="82">
        <f t="shared" si="94"/>
        <v>38686.010512192828</v>
      </c>
      <c r="AV54" s="8">
        <f t="shared" si="95"/>
        <v>38686.010512192828</v>
      </c>
      <c r="AW54" s="8">
        <f t="shared" si="96"/>
        <v>159042.48766123719</v>
      </c>
      <c r="AX54" s="8">
        <f t="shared" si="97"/>
        <v>159042.48766123719</v>
      </c>
      <c r="AY54" s="8">
        <f t="shared" si="98"/>
        <v>512339.62399961357</v>
      </c>
      <c r="AZ54" s="8">
        <f t="shared" si="99"/>
        <v>512339.62399961357</v>
      </c>
      <c r="BA54" s="8">
        <f t="shared" si="100"/>
        <v>315913.81938729261</v>
      </c>
      <c r="BB54" s="8">
        <f t="shared" si="101"/>
        <v>315913.81938729261</v>
      </c>
      <c r="BC54" s="83">
        <f t="shared" si="102"/>
        <v>2051963.8831206723</v>
      </c>
      <c r="BD54" s="49"/>
      <c r="BE54" s="45">
        <f t="shared" si="103"/>
        <v>4.7397970262687557E-2</v>
      </c>
      <c r="BF54" s="57">
        <f t="shared" si="104"/>
        <v>0.95474693324945037</v>
      </c>
      <c r="BG54" s="54">
        <f t="shared" si="105"/>
        <v>97258.923112262506</v>
      </c>
    </row>
    <row r="55" spans="1:59" ht="20.100000000000001" customHeight="1" x14ac:dyDescent="0.25">
      <c r="A55" s="19">
        <v>450</v>
      </c>
      <c r="B55" s="33">
        <v>4.5</v>
      </c>
      <c r="C55" s="20">
        <f t="shared" si="53"/>
        <v>100</v>
      </c>
      <c r="D55" s="35">
        <v>1.1437009460840559</v>
      </c>
      <c r="E55" s="20">
        <f t="shared" si="54"/>
        <v>87.435443978945983</v>
      </c>
      <c r="F55" s="7">
        <f t="shared" si="55"/>
        <v>321898.29898549058</v>
      </c>
      <c r="G55" s="8">
        <f t="shared" si="56"/>
        <v>321898.29898549058</v>
      </c>
      <c r="H55" s="8">
        <f t="shared" si="57"/>
        <v>708176.25776807929</v>
      </c>
      <c r="I55" s="8">
        <f t="shared" si="58"/>
        <v>708176.25776807929</v>
      </c>
      <c r="J55" s="49">
        <f t="shared" si="59"/>
        <v>2060149.1135071397</v>
      </c>
      <c r="K55" s="82">
        <f t="shared" si="60"/>
        <v>193138.97939129436</v>
      </c>
      <c r="L55" s="8">
        <f t="shared" si="61"/>
        <v>193138.97939129436</v>
      </c>
      <c r="M55" s="8">
        <f t="shared" si="62"/>
        <v>673675.30206483346</v>
      </c>
      <c r="N55" s="8">
        <f t="shared" si="63"/>
        <v>673675.30206483346</v>
      </c>
      <c r="O55" s="83">
        <f t="shared" si="64"/>
        <v>1733628.5629122558</v>
      </c>
      <c r="P55" s="49"/>
      <c r="Q55" s="45">
        <f t="shared" si="65"/>
        <v>0.18834516088404468</v>
      </c>
      <c r="R55" s="57">
        <f t="shared" si="66"/>
        <v>0.84150635094610959</v>
      </c>
      <c r="S55" s="54">
        <f t="shared" si="67"/>
        <v>326520.55059488397</v>
      </c>
      <c r="T55" s="8">
        <f t="shared" si="68"/>
        <v>214255.50780474252</v>
      </c>
      <c r="U55" s="8">
        <f t="shared" si="69"/>
        <v>214255.50780474252</v>
      </c>
      <c r="V55" s="8">
        <f t="shared" si="70"/>
        <v>510916.98014977062</v>
      </c>
      <c r="W55" s="8">
        <f t="shared" si="71"/>
        <v>510916.98014977062</v>
      </c>
      <c r="X55" s="8">
        <f t="shared" si="72"/>
        <v>304902.06879905664</v>
      </c>
      <c r="Y55" s="8">
        <f t="shared" si="73"/>
        <v>304902.06879905664</v>
      </c>
      <c r="Z55" s="49">
        <f t="shared" si="74"/>
        <v>2060149.1135071397</v>
      </c>
      <c r="AA55" s="82">
        <f t="shared" si="75"/>
        <v>131849.54326445694</v>
      </c>
      <c r="AB55" s="8">
        <f t="shared" si="76"/>
        <v>131849.54326445694</v>
      </c>
      <c r="AC55" s="8">
        <f t="shared" si="77"/>
        <v>491105.91006960941</v>
      </c>
      <c r="AD55" s="8">
        <f t="shared" si="78"/>
        <v>491105.91006960941</v>
      </c>
      <c r="AE55" s="8">
        <f t="shared" si="79"/>
        <v>302820.89556649158</v>
      </c>
      <c r="AF55" s="8">
        <f t="shared" si="80"/>
        <v>302820.89556649158</v>
      </c>
      <c r="AG55" s="83">
        <f t="shared" si="81"/>
        <v>1851552.6978011159</v>
      </c>
      <c r="AH55" s="49"/>
      <c r="AI55" s="45">
        <f t="shared" si="82"/>
        <v>0.11266026397938912</v>
      </c>
      <c r="AJ55" s="57">
        <f t="shared" si="83"/>
        <v>0.89874693324945054</v>
      </c>
      <c r="AK55" s="54">
        <f t="shared" si="84"/>
        <v>208596.41570602381</v>
      </c>
      <c r="AL55" s="8">
        <f t="shared" si="85"/>
        <v>57684.175178199912</v>
      </c>
      <c r="AM55" s="8">
        <f t="shared" si="86"/>
        <v>57684.175178199912</v>
      </c>
      <c r="AN55" s="8">
        <f t="shared" si="87"/>
        <v>156571.33262654263</v>
      </c>
      <c r="AO55" s="8">
        <f t="shared" si="88"/>
        <v>156571.33262654263</v>
      </c>
      <c r="AP55" s="8">
        <f t="shared" si="89"/>
        <v>510916.98014977062</v>
      </c>
      <c r="AQ55" s="8">
        <f t="shared" si="90"/>
        <v>510916.98014977062</v>
      </c>
      <c r="AR55" s="8">
        <f t="shared" si="91"/>
        <v>304902.06879905664</v>
      </c>
      <c r="AS55" s="8">
        <f t="shared" si="92"/>
        <v>304902.06879905664</v>
      </c>
      <c r="AT55" s="49">
        <f t="shared" si="93"/>
        <v>2060149.1135071397</v>
      </c>
      <c r="AU55" s="82">
        <f t="shared" si="94"/>
        <v>37082.684043128516</v>
      </c>
      <c r="AV55" s="8">
        <f t="shared" si="95"/>
        <v>37082.684043128516</v>
      </c>
      <c r="AW55" s="8">
        <f t="shared" si="96"/>
        <v>152451.03439952835</v>
      </c>
      <c r="AX55" s="8">
        <f t="shared" si="97"/>
        <v>152451.03439952835</v>
      </c>
      <c r="AY55" s="8">
        <f t="shared" si="98"/>
        <v>491105.91006960941</v>
      </c>
      <c r="AZ55" s="8">
        <f t="shared" si="99"/>
        <v>491105.91006960941</v>
      </c>
      <c r="BA55" s="8">
        <f t="shared" si="100"/>
        <v>302820.89556649158</v>
      </c>
      <c r="BB55" s="8">
        <f t="shared" si="101"/>
        <v>302820.89556649158</v>
      </c>
      <c r="BC55" s="83">
        <f t="shared" si="102"/>
        <v>1966921.0481575159</v>
      </c>
      <c r="BD55" s="49"/>
      <c r="BE55" s="45">
        <f t="shared" si="103"/>
        <v>4.7397970262687363E-2</v>
      </c>
      <c r="BF55" s="57">
        <f t="shared" si="104"/>
        <v>0.95474693324945059</v>
      </c>
      <c r="BG55" s="54">
        <f t="shared" si="105"/>
        <v>93228.065349623794</v>
      </c>
    </row>
    <row r="56" spans="1:59" ht="20.100000000000001" customHeight="1" x14ac:dyDescent="0.25">
      <c r="A56" s="19">
        <v>450</v>
      </c>
      <c r="B56" s="33">
        <v>4.5</v>
      </c>
      <c r="C56" s="20">
        <f t="shared" si="53"/>
        <v>100</v>
      </c>
      <c r="D56" s="37">
        <v>1.1721705078041917</v>
      </c>
      <c r="E56" s="20">
        <f t="shared" si="54"/>
        <v>85.311820536526213</v>
      </c>
      <c r="F56" s="7">
        <f t="shared" si="55"/>
        <v>314080.0648381894</v>
      </c>
      <c r="G56" s="8">
        <f t="shared" si="56"/>
        <v>314080.0648381894</v>
      </c>
      <c r="H56" s="8">
        <f t="shared" si="57"/>
        <v>690976.14264401665</v>
      </c>
      <c r="I56" s="8">
        <f t="shared" si="58"/>
        <v>690976.14264401665</v>
      </c>
      <c r="J56" s="49">
        <f t="shared" si="59"/>
        <v>2010112.4149644121</v>
      </c>
      <c r="K56" s="82">
        <f t="shared" si="60"/>
        <v>188448.03890291363</v>
      </c>
      <c r="L56" s="8">
        <f t="shared" si="61"/>
        <v>188448.03890291363</v>
      </c>
      <c r="M56" s="8">
        <f t="shared" si="62"/>
        <v>657313.14275117358</v>
      </c>
      <c r="N56" s="8">
        <f t="shared" si="63"/>
        <v>657313.14275117358</v>
      </c>
      <c r="O56" s="83">
        <f t="shared" si="64"/>
        <v>1691522.3633081745</v>
      </c>
      <c r="P56" s="49"/>
      <c r="Q56" s="45">
        <f t="shared" si="65"/>
        <v>0.18834516088404465</v>
      </c>
      <c r="R56" s="57">
        <f t="shared" si="66"/>
        <v>0.84150635094610959</v>
      </c>
      <c r="S56" s="54">
        <f t="shared" si="67"/>
        <v>318590.05165623757</v>
      </c>
      <c r="T56" s="8">
        <f t="shared" si="68"/>
        <v>209051.69115629885</v>
      </c>
      <c r="U56" s="8">
        <f t="shared" si="69"/>
        <v>209051.69115629885</v>
      </c>
      <c r="V56" s="8">
        <f t="shared" si="70"/>
        <v>498507.87891117419</v>
      </c>
      <c r="W56" s="8">
        <f t="shared" si="71"/>
        <v>498507.87891117419</v>
      </c>
      <c r="X56" s="8">
        <f t="shared" si="72"/>
        <v>297496.63741473295</v>
      </c>
      <c r="Y56" s="8">
        <f t="shared" si="73"/>
        <v>297496.63741473295</v>
      </c>
      <c r="Z56" s="49">
        <f t="shared" si="74"/>
        <v>2010112.4149644121</v>
      </c>
      <c r="AA56" s="82">
        <f t="shared" si="75"/>
        <v>128647.19455772238</v>
      </c>
      <c r="AB56" s="8">
        <f t="shared" si="76"/>
        <v>128647.19455772238</v>
      </c>
      <c r="AC56" s="8">
        <f t="shared" si="77"/>
        <v>479177.97814779234</v>
      </c>
      <c r="AD56" s="8">
        <f t="shared" si="78"/>
        <v>479177.97814779234</v>
      </c>
      <c r="AE56" s="8">
        <f t="shared" si="79"/>
        <v>295466.01151244139</v>
      </c>
      <c r="AF56" s="8">
        <f t="shared" si="80"/>
        <v>295466.01151244139</v>
      </c>
      <c r="AG56" s="83">
        <f t="shared" si="81"/>
        <v>1806582.3684359121</v>
      </c>
      <c r="AH56" s="49"/>
      <c r="AI56" s="45">
        <f t="shared" si="82"/>
        <v>0.11266026397938922</v>
      </c>
      <c r="AJ56" s="57">
        <f t="shared" si="83"/>
        <v>0.89874693324945043</v>
      </c>
      <c r="AK56" s="54">
        <f t="shared" si="84"/>
        <v>203530.04652850004</v>
      </c>
      <c r="AL56" s="8">
        <f t="shared" si="85"/>
        <v>56283.147619003539</v>
      </c>
      <c r="AM56" s="8">
        <f t="shared" si="86"/>
        <v>56283.147619003539</v>
      </c>
      <c r="AN56" s="8">
        <f t="shared" si="87"/>
        <v>152768.54353729531</v>
      </c>
      <c r="AO56" s="8">
        <f t="shared" si="88"/>
        <v>152768.54353729531</v>
      </c>
      <c r="AP56" s="8">
        <f t="shared" si="89"/>
        <v>498507.87891117419</v>
      </c>
      <c r="AQ56" s="8">
        <f t="shared" si="90"/>
        <v>498507.87891117419</v>
      </c>
      <c r="AR56" s="8">
        <f t="shared" si="91"/>
        <v>297496.63741473295</v>
      </c>
      <c r="AS56" s="8">
        <f t="shared" si="92"/>
        <v>297496.63741473295</v>
      </c>
      <c r="AT56" s="49">
        <f t="shared" si="93"/>
        <v>2010112.4149644121</v>
      </c>
      <c r="AU56" s="82">
        <f t="shared" si="94"/>
        <v>36182.023469359418</v>
      </c>
      <c r="AV56" s="8">
        <f t="shared" si="95"/>
        <v>36182.023469359418</v>
      </c>
      <c r="AW56" s="8">
        <f t="shared" si="96"/>
        <v>148748.3187073665</v>
      </c>
      <c r="AX56" s="8">
        <f t="shared" si="97"/>
        <v>148748.3187073665</v>
      </c>
      <c r="AY56" s="8">
        <f t="shared" si="98"/>
        <v>479177.97814779234</v>
      </c>
      <c r="AZ56" s="8">
        <f t="shared" si="99"/>
        <v>479177.97814779234</v>
      </c>
      <c r="BA56" s="8">
        <f t="shared" si="100"/>
        <v>295466.01151244139</v>
      </c>
      <c r="BB56" s="8">
        <f t="shared" si="101"/>
        <v>295466.01151244139</v>
      </c>
      <c r="BC56" s="83">
        <f t="shared" si="102"/>
        <v>1919148.6636739192</v>
      </c>
      <c r="BD56" s="49"/>
      <c r="BE56" s="45">
        <f t="shared" si="103"/>
        <v>4.7397970262687536E-2</v>
      </c>
      <c r="BF56" s="57">
        <f t="shared" si="104"/>
        <v>0.95474693324945048</v>
      </c>
      <c r="BG56" s="54">
        <f t="shared" si="105"/>
        <v>90963.751290492946</v>
      </c>
    </row>
    <row r="57" spans="1:59" ht="20.100000000000001" customHeight="1" x14ac:dyDescent="0.25">
      <c r="A57" s="19">
        <v>450</v>
      </c>
      <c r="B57" s="33">
        <v>4.5</v>
      </c>
      <c r="C57" s="20">
        <f t="shared" si="53"/>
        <v>100</v>
      </c>
      <c r="D57" s="37">
        <v>1.3473622748820986</v>
      </c>
      <c r="E57" s="20">
        <f t="shared" si="54"/>
        <v>74.219088558606515</v>
      </c>
      <c r="F57" s="7">
        <f t="shared" si="55"/>
        <v>273241.57426388498</v>
      </c>
      <c r="G57" s="8">
        <f t="shared" si="56"/>
        <v>273241.57426388498</v>
      </c>
      <c r="H57" s="8">
        <f t="shared" si="57"/>
        <v>601131.46338054701</v>
      </c>
      <c r="I57" s="8">
        <f t="shared" si="58"/>
        <v>601131.46338054701</v>
      </c>
      <c r="J57" s="49">
        <f t="shared" si="59"/>
        <v>1748746.0752888639</v>
      </c>
      <c r="K57" s="82">
        <f t="shared" si="60"/>
        <v>163944.94455833099</v>
      </c>
      <c r="L57" s="8">
        <f t="shared" si="61"/>
        <v>163944.94455833099</v>
      </c>
      <c r="M57" s="8">
        <f t="shared" si="62"/>
        <v>571845.5197155003</v>
      </c>
      <c r="N57" s="8">
        <f t="shared" si="63"/>
        <v>571845.5197155003</v>
      </c>
      <c r="O57" s="83">
        <f t="shared" si="64"/>
        <v>1471580.9285476627</v>
      </c>
      <c r="P57" s="49"/>
      <c r="Q57" s="45">
        <f t="shared" si="65"/>
        <v>0.18834516088404454</v>
      </c>
      <c r="R57" s="57">
        <f t="shared" si="66"/>
        <v>0.8415063509461097</v>
      </c>
      <c r="S57" s="54">
        <f t="shared" si="67"/>
        <v>277165.14674120117</v>
      </c>
      <c r="T57" s="8">
        <f t="shared" si="68"/>
        <v>181869.59183004184</v>
      </c>
      <c r="U57" s="8">
        <f t="shared" si="69"/>
        <v>181869.59183004184</v>
      </c>
      <c r="V57" s="8">
        <f t="shared" si="70"/>
        <v>433689.02667163825</v>
      </c>
      <c r="W57" s="8">
        <f t="shared" si="71"/>
        <v>433689.02667163825</v>
      </c>
      <c r="X57" s="8">
        <f t="shared" si="72"/>
        <v>258814.41914275184</v>
      </c>
      <c r="Y57" s="8">
        <f t="shared" si="73"/>
        <v>258814.41914275184</v>
      </c>
      <c r="Z57" s="49">
        <f t="shared" si="74"/>
        <v>1748746.0752888639</v>
      </c>
      <c r="AA57" s="82">
        <f t="shared" si="75"/>
        <v>111919.74881848729</v>
      </c>
      <c r="AB57" s="8">
        <f t="shared" si="76"/>
        <v>111919.74881848729</v>
      </c>
      <c r="AC57" s="8">
        <f t="shared" si="77"/>
        <v>416872.51041909534</v>
      </c>
      <c r="AD57" s="8">
        <f t="shared" si="78"/>
        <v>416872.51041909534</v>
      </c>
      <c r="AE57" s="8">
        <f t="shared" si="79"/>
        <v>257047.82686135685</v>
      </c>
      <c r="AF57" s="8">
        <f t="shared" si="80"/>
        <v>257047.82686135685</v>
      </c>
      <c r="AG57" s="83">
        <f t="shared" si="81"/>
        <v>1571680.1721978791</v>
      </c>
      <c r="AH57" s="49"/>
      <c r="AI57" s="45">
        <f t="shared" si="82"/>
        <v>0.11266026397938911</v>
      </c>
      <c r="AJ57" s="57">
        <f t="shared" si="83"/>
        <v>0.89874693324945054</v>
      </c>
      <c r="AK57" s="54">
        <f t="shared" si="84"/>
        <v>177065.90309098479</v>
      </c>
      <c r="AL57" s="8">
        <f t="shared" si="85"/>
        <v>48964.890108088191</v>
      </c>
      <c r="AM57" s="8">
        <f t="shared" si="86"/>
        <v>48964.890108088191</v>
      </c>
      <c r="AN57" s="8">
        <f t="shared" si="87"/>
        <v>132904.70172195366</v>
      </c>
      <c r="AO57" s="8">
        <f t="shared" si="88"/>
        <v>132904.70172195366</v>
      </c>
      <c r="AP57" s="8">
        <f t="shared" si="89"/>
        <v>433689.02667163825</v>
      </c>
      <c r="AQ57" s="8">
        <f t="shared" si="90"/>
        <v>433689.02667163825</v>
      </c>
      <c r="AR57" s="8">
        <f t="shared" si="91"/>
        <v>258814.41914275184</v>
      </c>
      <c r="AS57" s="8">
        <f t="shared" si="92"/>
        <v>258814.41914275184</v>
      </c>
      <c r="AT57" s="49">
        <f t="shared" si="93"/>
        <v>1748746.0752888639</v>
      </c>
      <c r="AU57" s="82">
        <f t="shared" si="94"/>
        <v>31477.429355199551</v>
      </c>
      <c r="AV57" s="8">
        <f t="shared" si="95"/>
        <v>31477.429355199551</v>
      </c>
      <c r="AW57" s="8">
        <f t="shared" si="96"/>
        <v>129407.20957137592</v>
      </c>
      <c r="AX57" s="8">
        <f t="shared" si="97"/>
        <v>129407.20957137592</v>
      </c>
      <c r="AY57" s="8">
        <f t="shared" si="98"/>
        <v>416872.51041909534</v>
      </c>
      <c r="AZ57" s="8">
        <f t="shared" si="99"/>
        <v>416872.51041909534</v>
      </c>
      <c r="BA57" s="8">
        <f t="shared" si="100"/>
        <v>257047.82686135685</v>
      </c>
      <c r="BB57" s="8">
        <f t="shared" si="101"/>
        <v>257047.82686135685</v>
      </c>
      <c r="BC57" s="83">
        <f t="shared" si="102"/>
        <v>1669609.9524140554</v>
      </c>
      <c r="BD57" s="49"/>
      <c r="BE57" s="45">
        <f t="shared" si="103"/>
        <v>4.7397970262687508E-2</v>
      </c>
      <c r="BF57" s="57">
        <f t="shared" si="104"/>
        <v>0.95474693324945048</v>
      </c>
      <c r="BG57" s="54">
        <f t="shared" si="105"/>
        <v>79136.122874808498</v>
      </c>
    </row>
    <row r="58" spans="1:59" ht="20.100000000000001" customHeight="1" x14ac:dyDescent="0.25">
      <c r="A58" s="19">
        <v>450</v>
      </c>
      <c r="B58" s="33">
        <v>4.5</v>
      </c>
      <c r="C58" s="20">
        <f t="shared" si="53"/>
        <v>100</v>
      </c>
      <c r="D58" s="37">
        <v>1.6424098210355718</v>
      </c>
      <c r="E58" s="20">
        <f t="shared" si="54"/>
        <v>60.886143469933728</v>
      </c>
      <c r="F58" s="7">
        <f t="shared" si="55"/>
        <v>224155.61839518513</v>
      </c>
      <c r="G58" s="8">
        <f t="shared" si="56"/>
        <v>224155.61839518513</v>
      </c>
      <c r="H58" s="8">
        <f t="shared" si="57"/>
        <v>493142.36046940729</v>
      </c>
      <c r="I58" s="8">
        <f t="shared" si="58"/>
        <v>493142.36046940729</v>
      </c>
      <c r="J58" s="49">
        <f t="shared" si="59"/>
        <v>1434595.9577291848</v>
      </c>
      <c r="K58" s="82">
        <f t="shared" si="60"/>
        <v>134493.37103711106</v>
      </c>
      <c r="L58" s="8">
        <f t="shared" si="61"/>
        <v>134493.37103711106</v>
      </c>
      <c r="M58" s="8">
        <f t="shared" si="62"/>
        <v>469117.43369825173</v>
      </c>
      <c r="N58" s="8">
        <f t="shared" si="63"/>
        <v>469117.43369825173</v>
      </c>
      <c r="O58" s="83">
        <f t="shared" si="64"/>
        <v>1207221.6094707255</v>
      </c>
      <c r="P58" s="49"/>
      <c r="Q58" s="45">
        <f t="shared" si="65"/>
        <v>0.18834516088404474</v>
      </c>
      <c r="R58" s="57">
        <f t="shared" si="66"/>
        <v>0.84150635094610959</v>
      </c>
      <c r="S58" s="54">
        <f t="shared" si="67"/>
        <v>227374.34825845924</v>
      </c>
      <c r="T58" s="8">
        <f t="shared" si="68"/>
        <v>149197.97960383521</v>
      </c>
      <c r="U58" s="8">
        <f t="shared" si="69"/>
        <v>149197.97960383521</v>
      </c>
      <c r="V58" s="8">
        <f t="shared" si="70"/>
        <v>355779.79751683783</v>
      </c>
      <c r="W58" s="8">
        <f t="shared" si="71"/>
        <v>355779.79751683783</v>
      </c>
      <c r="X58" s="8">
        <f t="shared" si="72"/>
        <v>212320.20174391934</v>
      </c>
      <c r="Y58" s="8">
        <f t="shared" si="73"/>
        <v>212320.20174391934</v>
      </c>
      <c r="Z58" s="49">
        <f t="shared" si="74"/>
        <v>1434595.9577291848</v>
      </c>
      <c r="AA58" s="82">
        <f t="shared" si="75"/>
        <v>91814.141294667832</v>
      </c>
      <c r="AB58" s="8">
        <f t="shared" si="76"/>
        <v>91814.141294667832</v>
      </c>
      <c r="AC58" s="8">
        <f t="shared" si="77"/>
        <v>341984.25190853665</v>
      </c>
      <c r="AD58" s="8">
        <f t="shared" si="78"/>
        <v>341984.25190853665</v>
      </c>
      <c r="AE58" s="8">
        <f t="shared" si="79"/>
        <v>210870.96552737703</v>
      </c>
      <c r="AF58" s="8">
        <f t="shared" si="80"/>
        <v>210870.96552737703</v>
      </c>
      <c r="AG58" s="83">
        <f t="shared" si="81"/>
        <v>1289338.7174611632</v>
      </c>
      <c r="AH58" s="49"/>
      <c r="AI58" s="45">
        <f t="shared" si="82"/>
        <v>0.11266026397938908</v>
      </c>
      <c r="AJ58" s="57">
        <f t="shared" si="83"/>
        <v>0.89874693324945054</v>
      </c>
      <c r="AK58" s="54">
        <f t="shared" si="84"/>
        <v>145257.24026802159</v>
      </c>
      <c r="AL58" s="8">
        <f t="shared" si="85"/>
        <v>40168.686816417176</v>
      </c>
      <c r="AM58" s="8">
        <f t="shared" si="86"/>
        <v>40168.686816417176</v>
      </c>
      <c r="AN58" s="8">
        <f t="shared" si="87"/>
        <v>109029.29278741803</v>
      </c>
      <c r="AO58" s="8">
        <f t="shared" si="88"/>
        <v>109029.29278741803</v>
      </c>
      <c r="AP58" s="8">
        <f t="shared" si="89"/>
        <v>355779.79751683783</v>
      </c>
      <c r="AQ58" s="8">
        <f t="shared" si="90"/>
        <v>355779.79751683783</v>
      </c>
      <c r="AR58" s="8">
        <f t="shared" si="91"/>
        <v>212320.20174391934</v>
      </c>
      <c r="AS58" s="8">
        <f t="shared" si="92"/>
        <v>212320.20174391934</v>
      </c>
      <c r="AT58" s="49">
        <f t="shared" si="93"/>
        <v>1434595.9577291848</v>
      </c>
      <c r="AU58" s="82">
        <f t="shared" si="94"/>
        <v>25822.727239125325</v>
      </c>
      <c r="AV58" s="8">
        <f t="shared" si="95"/>
        <v>25822.727239125325</v>
      </c>
      <c r="AW58" s="8">
        <f t="shared" si="96"/>
        <v>106160.10087195967</v>
      </c>
      <c r="AX58" s="8">
        <f t="shared" si="97"/>
        <v>106160.10087195967</v>
      </c>
      <c r="AY58" s="8">
        <f t="shared" si="98"/>
        <v>341984.25190853665</v>
      </c>
      <c r="AZ58" s="8">
        <f t="shared" si="99"/>
        <v>341984.25190853665</v>
      </c>
      <c r="BA58" s="8">
        <f t="shared" si="100"/>
        <v>210870.96552737703</v>
      </c>
      <c r="BB58" s="8">
        <f t="shared" si="101"/>
        <v>210870.96552737703</v>
      </c>
      <c r="BC58" s="83">
        <f t="shared" si="102"/>
        <v>1369676.0910939975</v>
      </c>
      <c r="BD58" s="49"/>
      <c r="BE58" s="45">
        <f t="shared" si="103"/>
        <v>4.739797026268746E-2</v>
      </c>
      <c r="BF58" s="57">
        <f t="shared" si="104"/>
        <v>0.95474693324945048</v>
      </c>
      <c r="BG58" s="54">
        <f t="shared" si="105"/>
        <v>64919.866635187296</v>
      </c>
    </row>
    <row r="59" spans="1:59" ht="20.100000000000001" customHeight="1" x14ac:dyDescent="0.25">
      <c r="A59" s="19">
        <v>450</v>
      </c>
      <c r="B59" s="33">
        <v>4.5</v>
      </c>
      <c r="C59" s="20">
        <f t="shared" si="53"/>
        <v>100</v>
      </c>
      <c r="D59" s="37">
        <v>2.1851546379025231</v>
      </c>
      <c r="E59" s="20">
        <f t="shared" si="54"/>
        <v>45.763351602423697</v>
      </c>
      <c r="F59" s="7">
        <f t="shared" si="55"/>
        <v>168480.24515369645</v>
      </c>
      <c r="G59" s="8">
        <f t="shared" si="56"/>
        <v>168480.24515369645</v>
      </c>
      <c r="H59" s="8">
        <f t="shared" si="57"/>
        <v>370656.53933813219</v>
      </c>
      <c r="I59" s="8">
        <f t="shared" si="58"/>
        <v>370656.53933813219</v>
      </c>
      <c r="J59" s="49">
        <f t="shared" si="59"/>
        <v>1078273.5689836573</v>
      </c>
      <c r="K59" s="82">
        <f t="shared" si="60"/>
        <v>101088.14709221787</v>
      </c>
      <c r="L59" s="8">
        <f t="shared" si="61"/>
        <v>101088.14709221787</v>
      </c>
      <c r="M59" s="8">
        <f t="shared" si="62"/>
        <v>352598.88108631992</v>
      </c>
      <c r="N59" s="8">
        <f t="shared" si="63"/>
        <v>352598.88108631992</v>
      </c>
      <c r="O59" s="83">
        <f t="shared" si="64"/>
        <v>907374.05635707558</v>
      </c>
      <c r="P59" s="49"/>
      <c r="Q59" s="45">
        <f t="shared" si="65"/>
        <v>0.18834516088404477</v>
      </c>
      <c r="R59" s="57">
        <f t="shared" si="66"/>
        <v>0.84150635094610959</v>
      </c>
      <c r="S59" s="54">
        <f t="shared" si="67"/>
        <v>170899.51262658171</v>
      </c>
      <c r="T59" s="8">
        <f t="shared" si="68"/>
        <v>112140.45117430035</v>
      </c>
      <c r="U59" s="8">
        <f t="shared" si="69"/>
        <v>112140.45117430035</v>
      </c>
      <c r="V59" s="8">
        <f t="shared" si="70"/>
        <v>267411.84510794701</v>
      </c>
      <c r="W59" s="8">
        <f t="shared" si="71"/>
        <v>267411.84510794701</v>
      </c>
      <c r="X59" s="8">
        <f t="shared" si="72"/>
        <v>159584.48820958126</v>
      </c>
      <c r="Y59" s="8">
        <f t="shared" si="73"/>
        <v>159584.48820958126</v>
      </c>
      <c r="Z59" s="49">
        <f t="shared" si="74"/>
        <v>1078273.5689836573</v>
      </c>
      <c r="AA59" s="82">
        <f t="shared" si="75"/>
        <v>69009.508414954063</v>
      </c>
      <c r="AB59" s="8">
        <f t="shared" si="76"/>
        <v>69009.508414954063</v>
      </c>
      <c r="AC59" s="8">
        <f t="shared" si="77"/>
        <v>257042.81254585486</v>
      </c>
      <c r="AD59" s="8">
        <f t="shared" si="78"/>
        <v>257042.81254585486</v>
      </c>
      <c r="AE59" s="8">
        <f t="shared" si="79"/>
        <v>158495.21070319196</v>
      </c>
      <c r="AF59" s="8">
        <f t="shared" si="80"/>
        <v>158495.21070319196</v>
      </c>
      <c r="AG59" s="83">
        <f t="shared" si="81"/>
        <v>969095.06332800165</v>
      </c>
      <c r="AH59" s="49"/>
      <c r="AI59" s="45">
        <f t="shared" si="82"/>
        <v>0.11266026397938927</v>
      </c>
      <c r="AJ59" s="57">
        <f t="shared" si="83"/>
        <v>0.89874693324945032</v>
      </c>
      <c r="AK59" s="54">
        <f t="shared" si="84"/>
        <v>109178.50565565564</v>
      </c>
      <c r="AL59" s="8">
        <f t="shared" si="85"/>
        <v>30191.659931542406</v>
      </c>
      <c r="AM59" s="8">
        <f t="shared" si="86"/>
        <v>30191.659931542406</v>
      </c>
      <c r="AN59" s="8">
        <f t="shared" si="87"/>
        <v>81948.791242757943</v>
      </c>
      <c r="AO59" s="8">
        <f t="shared" si="88"/>
        <v>81948.791242757943</v>
      </c>
      <c r="AP59" s="8">
        <f t="shared" si="89"/>
        <v>267411.84510794701</v>
      </c>
      <c r="AQ59" s="8">
        <f t="shared" si="90"/>
        <v>267411.84510794701</v>
      </c>
      <c r="AR59" s="8">
        <f t="shared" si="91"/>
        <v>159584.48820958126</v>
      </c>
      <c r="AS59" s="8">
        <f t="shared" si="92"/>
        <v>159584.48820958126</v>
      </c>
      <c r="AT59" s="49">
        <f t="shared" si="93"/>
        <v>1078273.5689836573</v>
      </c>
      <c r="AU59" s="82">
        <f t="shared" si="94"/>
        <v>19408.92424170583</v>
      </c>
      <c r="AV59" s="8">
        <f t="shared" si="95"/>
        <v>19408.92424170583</v>
      </c>
      <c r="AW59" s="8">
        <f t="shared" si="96"/>
        <v>79792.244104790647</v>
      </c>
      <c r="AX59" s="8">
        <f t="shared" si="97"/>
        <v>79792.244104790647</v>
      </c>
      <c r="AY59" s="8">
        <f t="shared" si="98"/>
        <v>257042.81254585486</v>
      </c>
      <c r="AZ59" s="8">
        <f t="shared" si="99"/>
        <v>257042.81254585486</v>
      </c>
      <c r="BA59" s="8">
        <f t="shared" si="100"/>
        <v>158495.21070319196</v>
      </c>
      <c r="BB59" s="8">
        <f t="shared" si="101"/>
        <v>158495.21070319196</v>
      </c>
      <c r="BC59" s="83">
        <f t="shared" si="102"/>
        <v>1029478.3831910865</v>
      </c>
      <c r="BD59" s="49"/>
      <c r="BE59" s="45">
        <f t="shared" si="103"/>
        <v>4.7397970262687592E-2</v>
      </c>
      <c r="BF59" s="57">
        <f t="shared" si="104"/>
        <v>0.95474693324945037</v>
      </c>
      <c r="BG59" s="54">
        <f t="shared" si="105"/>
        <v>48795.185792570817</v>
      </c>
    </row>
    <row r="60" spans="1:59" ht="20.100000000000001" customHeight="1" x14ac:dyDescent="0.25">
      <c r="A60" s="19">
        <v>450</v>
      </c>
      <c r="B60" s="61">
        <v>5.5</v>
      </c>
      <c r="C60" s="20">
        <f t="shared" si="53"/>
        <v>81.818181818181813</v>
      </c>
      <c r="D60" s="37">
        <v>1.1325653683524677</v>
      </c>
      <c r="E60" s="20">
        <f t="shared" si="54"/>
        <v>72.241465353299617</v>
      </c>
      <c r="F60" s="7">
        <f t="shared" si="55"/>
        <v>217604.33006531128</v>
      </c>
      <c r="G60" s="8">
        <f t="shared" si="56"/>
        <v>217604.33006531128</v>
      </c>
      <c r="H60" s="8">
        <f t="shared" si="57"/>
        <v>478729.52614368487</v>
      </c>
      <c r="I60" s="8">
        <f t="shared" si="58"/>
        <v>478729.52614368487</v>
      </c>
      <c r="J60" s="49">
        <f t="shared" si="59"/>
        <v>1392667.7124179923</v>
      </c>
      <c r="K60" s="82">
        <f t="shared" si="60"/>
        <v>130562.59803918678</v>
      </c>
      <c r="L60" s="8">
        <f t="shared" si="61"/>
        <v>130562.59803918678</v>
      </c>
      <c r="M60" s="8">
        <f t="shared" si="62"/>
        <v>455406.76433947857</v>
      </c>
      <c r="N60" s="8">
        <f t="shared" si="63"/>
        <v>455406.76433947857</v>
      </c>
      <c r="O60" s="83">
        <f t="shared" si="64"/>
        <v>1171938.7247573307</v>
      </c>
      <c r="P60" s="49"/>
      <c r="Q60" s="45">
        <f t="shared" si="65"/>
        <v>0.18834516088404465</v>
      </c>
      <c r="R60" s="57">
        <f t="shared" si="66"/>
        <v>0.84150635094610959</v>
      </c>
      <c r="S60" s="54">
        <f t="shared" si="67"/>
        <v>220728.98766066157</v>
      </c>
      <c r="T60" s="8">
        <f t="shared" si="68"/>
        <v>144837.4420914712</v>
      </c>
      <c r="U60" s="8">
        <f t="shared" si="69"/>
        <v>144837.4420914712</v>
      </c>
      <c r="V60" s="8">
        <f t="shared" si="70"/>
        <v>345381.59267966211</v>
      </c>
      <c r="W60" s="8">
        <f t="shared" si="71"/>
        <v>345381.59267966211</v>
      </c>
      <c r="X60" s="8">
        <f t="shared" si="72"/>
        <v>206114.82143786285</v>
      </c>
      <c r="Y60" s="8">
        <f t="shared" si="73"/>
        <v>206114.82143786285</v>
      </c>
      <c r="Z60" s="49">
        <f t="shared" si="74"/>
        <v>1392667.7124179923</v>
      </c>
      <c r="AA60" s="82">
        <f t="shared" si="75"/>
        <v>89130.733594751509</v>
      </c>
      <c r="AB60" s="8">
        <f t="shared" si="76"/>
        <v>89130.733594751509</v>
      </c>
      <c r="AC60" s="8">
        <f t="shared" si="77"/>
        <v>331989.24284042069</v>
      </c>
      <c r="AD60" s="8">
        <f t="shared" si="78"/>
        <v>331989.24284042069</v>
      </c>
      <c r="AE60" s="8">
        <f t="shared" si="79"/>
        <v>204707.9413504269</v>
      </c>
      <c r="AF60" s="8">
        <f t="shared" si="80"/>
        <v>204707.9413504269</v>
      </c>
      <c r="AG60" s="83">
        <f t="shared" si="81"/>
        <v>1251655.8355711983</v>
      </c>
      <c r="AH60" s="49"/>
      <c r="AI60" s="45">
        <f t="shared" si="82"/>
        <v>0.11266026397938911</v>
      </c>
      <c r="AJ60" s="57">
        <f t="shared" si="83"/>
        <v>0.89874693324945054</v>
      </c>
      <c r="AK60" s="54">
        <f t="shared" si="84"/>
        <v>141011.87684679404</v>
      </c>
      <c r="AL60" s="8">
        <f t="shared" si="85"/>
        <v>38994.695947703782</v>
      </c>
      <c r="AM60" s="8">
        <f t="shared" si="86"/>
        <v>38994.695947703782</v>
      </c>
      <c r="AN60" s="8">
        <f t="shared" si="87"/>
        <v>105842.74614376742</v>
      </c>
      <c r="AO60" s="8">
        <f t="shared" si="88"/>
        <v>105842.74614376742</v>
      </c>
      <c r="AP60" s="8">
        <f t="shared" si="89"/>
        <v>345381.59267966211</v>
      </c>
      <c r="AQ60" s="8">
        <f t="shared" si="90"/>
        <v>345381.59267966211</v>
      </c>
      <c r="AR60" s="8">
        <f t="shared" si="91"/>
        <v>206114.82143786285</v>
      </c>
      <c r="AS60" s="8">
        <f t="shared" si="92"/>
        <v>206114.82143786285</v>
      </c>
      <c r="AT60" s="49">
        <f t="shared" si="93"/>
        <v>1392667.7124179923</v>
      </c>
      <c r="AU60" s="82">
        <f t="shared" si="94"/>
        <v>25068.01882352386</v>
      </c>
      <c r="AV60" s="8">
        <f t="shared" si="95"/>
        <v>25068.01882352386</v>
      </c>
      <c r="AW60" s="8">
        <f t="shared" si="96"/>
        <v>103057.41071893144</v>
      </c>
      <c r="AX60" s="8">
        <f t="shared" si="97"/>
        <v>103057.41071893144</v>
      </c>
      <c r="AY60" s="8">
        <f t="shared" si="98"/>
        <v>331989.24284042069</v>
      </c>
      <c r="AZ60" s="8">
        <f t="shared" si="99"/>
        <v>331989.24284042069</v>
      </c>
      <c r="BA60" s="8">
        <f t="shared" si="100"/>
        <v>204707.9413504269</v>
      </c>
      <c r="BB60" s="8">
        <f t="shared" si="101"/>
        <v>204707.9413504269</v>
      </c>
      <c r="BC60" s="83">
        <f t="shared" si="102"/>
        <v>1329645.2274666058</v>
      </c>
      <c r="BD60" s="49"/>
      <c r="BE60" s="45">
        <f t="shared" si="103"/>
        <v>4.7397970262687439E-2</v>
      </c>
      <c r="BF60" s="57">
        <f t="shared" si="104"/>
        <v>0.95474693324945048</v>
      </c>
      <c r="BG60" s="54">
        <f t="shared" si="105"/>
        <v>63022.484951386461</v>
      </c>
    </row>
    <row r="61" spans="1:59" ht="20.100000000000001" customHeight="1" x14ac:dyDescent="0.25">
      <c r="A61" s="19">
        <v>450</v>
      </c>
      <c r="B61" s="61">
        <v>5.5</v>
      </c>
      <c r="C61" s="20">
        <f t="shared" si="53"/>
        <v>81.818181818181813</v>
      </c>
      <c r="D61" s="37">
        <v>1.0621153146108249</v>
      </c>
      <c r="E61" s="20">
        <f t="shared" si="54"/>
        <v>77.033238004068551</v>
      </c>
      <c r="F61" s="7">
        <f t="shared" si="55"/>
        <v>232038.01399456771</v>
      </c>
      <c r="G61" s="8">
        <f t="shared" si="56"/>
        <v>232038.01399456771</v>
      </c>
      <c r="H61" s="8">
        <f t="shared" si="57"/>
        <v>510483.63078804896</v>
      </c>
      <c r="I61" s="8">
        <f t="shared" si="58"/>
        <v>510483.63078804896</v>
      </c>
      <c r="J61" s="49">
        <f t="shared" si="59"/>
        <v>1485043.2895652333</v>
      </c>
      <c r="K61" s="82">
        <f t="shared" si="60"/>
        <v>139222.80839674061</v>
      </c>
      <c r="L61" s="8">
        <f t="shared" si="61"/>
        <v>139222.80839674061</v>
      </c>
      <c r="M61" s="8">
        <f t="shared" si="62"/>
        <v>485613.8714027825</v>
      </c>
      <c r="N61" s="8">
        <f t="shared" si="63"/>
        <v>485613.8714027825</v>
      </c>
      <c r="O61" s="83">
        <f t="shared" si="64"/>
        <v>1249673.3595990464</v>
      </c>
      <c r="P61" s="49"/>
      <c r="Q61" s="45">
        <f t="shared" si="65"/>
        <v>0.18834516088404457</v>
      </c>
      <c r="R61" s="57">
        <f t="shared" si="66"/>
        <v>0.8415063509461097</v>
      </c>
      <c r="S61" s="54">
        <f t="shared" si="67"/>
        <v>235369.92996618687</v>
      </c>
      <c r="T61" s="8">
        <f t="shared" si="68"/>
        <v>154444.50211478426</v>
      </c>
      <c r="U61" s="8">
        <f t="shared" si="69"/>
        <v>154444.50211478426</v>
      </c>
      <c r="V61" s="8">
        <f t="shared" si="70"/>
        <v>368290.73581217782</v>
      </c>
      <c r="W61" s="8">
        <f t="shared" si="71"/>
        <v>368290.73581217782</v>
      </c>
      <c r="X61" s="8">
        <f t="shared" si="72"/>
        <v>219786.40685565452</v>
      </c>
      <c r="Y61" s="8">
        <f t="shared" si="73"/>
        <v>219786.40685565452</v>
      </c>
      <c r="Z61" s="49">
        <f t="shared" si="74"/>
        <v>1485043.2895652333</v>
      </c>
      <c r="AA61" s="82">
        <f t="shared" si="75"/>
        <v>95042.770532174924</v>
      </c>
      <c r="AB61" s="8">
        <f t="shared" si="76"/>
        <v>95042.770532174924</v>
      </c>
      <c r="AC61" s="8">
        <f t="shared" si="77"/>
        <v>354010.07210256619</v>
      </c>
      <c r="AD61" s="8">
        <f t="shared" si="78"/>
        <v>354010.07210256619</v>
      </c>
      <c r="AE61" s="8">
        <f t="shared" si="79"/>
        <v>218286.20848497341</v>
      </c>
      <c r="AF61" s="8">
        <f t="shared" si="80"/>
        <v>218286.20848497341</v>
      </c>
      <c r="AG61" s="83">
        <f t="shared" si="81"/>
        <v>1334678.102239429</v>
      </c>
      <c r="AH61" s="49"/>
      <c r="AI61" s="45">
        <f t="shared" si="82"/>
        <v>0.11266026397938919</v>
      </c>
      <c r="AJ61" s="57">
        <f t="shared" si="83"/>
        <v>0.89874693324945043</v>
      </c>
      <c r="AK61" s="54">
        <f t="shared" si="84"/>
        <v>150365.18732580426</v>
      </c>
      <c r="AL61" s="8">
        <f t="shared" si="85"/>
        <v>41581.212107826534</v>
      </c>
      <c r="AM61" s="8">
        <f t="shared" si="86"/>
        <v>41581.212107826534</v>
      </c>
      <c r="AN61" s="8">
        <f t="shared" si="87"/>
        <v>112863.29000695773</v>
      </c>
      <c r="AO61" s="8">
        <f t="shared" si="88"/>
        <v>112863.29000695773</v>
      </c>
      <c r="AP61" s="8">
        <f t="shared" si="89"/>
        <v>368290.73581217782</v>
      </c>
      <c r="AQ61" s="8">
        <f t="shared" si="90"/>
        <v>368290.73581217782</v>
      </c>
      <c r="AR61" s="8">
        <f t="shared" si="91"/>
        <v>219786.40685565452</v>
      </c>
      <c r="AS61" s="8">
        <f t="shared" si="92"/>
        <v>219786.40685565452</v>
      </c>
      <c r="AT61" s="49">
        <f t="shared" si="93"/>
        <v>1485043.2895652333</v>
      </c>
      <c r="AU61" s="82">
        <f t="shared" si="94"/>
        <v>26730.779212174199</v>
      </c>
      <c r="AV61" s="8">
        <f t="shared" si="95"/>
        <v>26730.779212174199</v>
      </c>
      <c r="AW61" s="8">
        <f t="shared" si="96"/>
        <v>109893.20342782726</v>
      </c>
      <c r="AX61" s="8">
        <f t="shared" si="97"/>
        <v>109893.20342782726</v>
      </c>
      <c r="AY61" s="8">
        <f t="shared" si="98"/>
        <v>354010.07210256619</v>
      </c>
      <c r="AZ61" s="8">
        <f t="shared" si="99"/>
        <v>354010.07210256619</v>
      </c>
      <c r="BA61" s="8">
        <f t="shared" si="100"/>
        <v>218286.20848497341</v>
      </c>
      <c r="BB61" s="8">
        <f t="shared" si="101"/>
        <v>218286.20848497341</v>
      </c>
      <c r="BC61" s="83">
        <f t="shared" si="102"/>
        <v>1417840.526455082</v>
      </c>
      <c r="BD61" s="49"/>
      <c r="BE61" s="45">
        <f t="shared" si="103"/>
        <v>4.7397970262687585E-2</v>
      </c>
      <c r="BF61" s="57">
        <f t="shared" si="104"/>
        <v>0.95474693324945037</v>
      </c>
      <c r="BG61" s="54">
        <f t="shared" si="105"/>
        <v>67202.763110151282</v>
      </c>
    </row>
    <row r="62" spans="1:59" ht="20.100000000000001" customHeight="1" x14ac:dyDescent="0.25">
      <c r="A62" s="19">
        <v>450</v>
      </c>
      <c r="B62" s="61">
        <v>5.5</v>
      </c>
      <c r="C62" s="20">
        <f t="shared" si="53"/>
        <v>81.818181818181813</v>
      </c>
      <c r="D62" s="37">
        <v>1.0963007108240124</v>
      </c>
      <c r="E62" s="20">
        <f t="shared" si="54"/>
        <v>74.63114910933956</v>
      </c>
      <c r="F62" s="7">
        <f t="shared" si="55"/>
        <v>224802.48877178162</v>
      </c>
      <c r="G62" s="8">
        <f t="shared" si="56"/>
        <v>224802.48877178162</v>
      </c>
      <c r="H62" s="8">
        <f t="shared" si="57"/>
        <v>494565.47529791953</v>
      </c>
      <c r="I62" s="8">
        <f t="shared" si="58"/>
        <v>494565.47529791953</v>
      </c>
      <c r="J62" s="49">
        <f t="shared" si="59"/>
        <v>1438735.9281394023</v>
      </c>
      <c r="K62" s="82">
        <f t="shared" si="60"/>
        <v>134881.49326306896</v>
      </c>
      <c r="L62" s="8">
        <f t="shared" si="61"/>
        <v>134881.49326306896</v>
      </c>
      <c r="M62" s="8">
        <f t="shared" si="62"/>
        <v>470471.21716875734</v>
      </c>
      <c r="N62" s="8">
        <f t="shared" si="63"/>
        <v>470471.21716875734</v>
      </c>
      <c r="O62" s="83">
        <f t="shared" si="64"/>
        <v>1210705.4208636526</v>
      </c>
      <c r="P62" s="49"/>
      <c r="Q62" s="45">
        <f t="shared" si="65"/>
        <v>0.18834516088404471</v>
      </c>
      <c r="R62" s="57">
        <f t="shared" si="66"/>
        <v>0.84150635094610959</v>
      </c>
      <c r="S62" s="54">
        <f t="shared" si="67"/>
        <v>228030.5072757497</v>
      </c>
      <c r="T62" s="8">
        <f t="shared" si="68"/>
        <v>149628.53652649783</v>
      </c>
      <c r="U62" s="8">
        <f t="shared" si="69"/>
        <v>149628.53652649783</v>
      </c>
      <c r="V62" s="8">
        <f t="shared" si="70"/>
        <v>356806.51017857174</v>
      </c>
      <c r="W62" s="8">
        <f t="shared" si="71"/>
        <v>356806.51017857174</v>
      </c>
      <c r="X62" s="8">
        <f t="shared" si="72"/>
        <v>212932.91736463152</v>
      </c>
      <c r="Y62" s="8">
        <f t="shared" si="73"/>
        <v>212932.91736463152</v>
      </c>
      <c r="Z62" s="49">
        <f t="shared" si="74"/>
        <v>1438735.9281394023</v>
      </c>
      <c r="AA62" s="82">
        <f t="shared" si="75"/>
        <v>92079.099400921754</v>
      </c>
      <c r="AB62" s="8">
        <f t="shared" si="76"/>
        <v>92079.099400921754</v>
      </c>
      <c r="AC62" s="8">
        <f t="shared" si="77"/>
        <v>342971.1532559396</v>
      </c>
      <c r="AD62" s="8">
        <f t="shared" si="78"/>
        <v>342971.1532559396</v>
      </c>
      <c r="AE62" s="8">
        <f t="shared" si="79"/>
        <v>211479.49892868343</v>
      </c>
      <c r="AF62" s="8">
        <f t="shared" si="80"/>
        <v>211479.49892868343</v>
      </c>
      <c r="AG62" s="83">
        <f t="shared" si="81"/>
        <v>1293059.5031710896</v>
      </c>
      <c r="AH62" s="49"/>
      <c r="AI62" s="45">
        <f t="shared" si="82"/>
        <v>0.11266026397938915</v>
      </c>
      <c r="AJ62" s="57">
        <f t="shared" si="83"/>
        <v>0.89874693324945043</v>
      </c>
      <c r="AK62" s="54">
        <f t="shared" si="84"/>
        <v>145676.42496831273</v>
      </c>
      <c r="AL62" s="8">
        <f t="shared" si="85"/>
        <v>40284.605987903262</v>
      </c>
      <c r="AM62" s="8">
        <f t="shared" si="86"/>
        <v>40284.605987903262</v>
      </c>
      <c r="AN62" s="8">
        <f t="shared" si="87"/>
        <v>109343.93053859458</v>
      </c>
      <c r="AO62" s="8">
        <f t="shared" si="88"/>
        <v>109343.93053859458</v>
      </c>
      <c r="AP62" s="8">
        <f t="shared" si="89"/>
        <v>356806.51017857174</v>
      </c>
      <c r="AQ62" s="8">
        <f t="shared" si="90"/>
        <v>356806.51017857174</v>
      </c>
      <c r="AR62" s="8">
        <f t="shared" si="91"/>
        <v>212932.91736463152</v>
      </c>
      <c r="AS62" s="8">
        <f t="shared" si="92"/>
        <v>212932.91736463152</v>
      </c>
      <c r="AT62" s="49">
        <f t="shared" si="93"/>
        <v>1438735.9281394023</v>
      </c>
      <c r="AU62" s="82">
        <f t="shared" si="94"/>
        <v>25897.246706509239</v>
      </c>
      <c r="AV62" s="8">
        <f t="shared" si="95"/>
        <v>25897.246706509239</v>
      </c>
      <c r="AW62" s="8">
        <f t="shared" si="96"/>
        <v>106466.45868231577</v>
      </c>
      <c r="AX62" s="8">
        <f t="shared" si="97"/>
        <v>106466.45868231577</v>
      </c>
      <c r="AY62" s="8">
        <f t="shared" si="98"/>
        <v>342971.1532559396</v>
      </c>
      <c r="AZ62" s="8">
        <f t="shared" si="99"/>
        <v>342971.1532559396</v>
      </c>
      <c r="BA62" s="8">
        <f t="shared" si="100"/>
        <v>211479.49892868343</v>
      </c>
      <c r="BB62" s="8">
        <f t="shared" si="101"/>
        <v>211479.49892868343</v>
      </c>
      <c r="BC62" s="83">
        <f t="shared" si="102"/>
        <v>1373628.715146896</v>
      </c>
      <c r="BD62" s="49"/>
      <c r="BE62" s="45">
        <f t="shared" si="103"/>
        <v>4.7397970262687592E-2</v>
      </c>
      <c r="BF62" s="57">
        <f t="shared" si="104"/>
        <v>0.95474693324945037</v>
      </c>
      <c r="BG62" s="54">
        <f t="shared" si="105"/>
        <v>65107.212992506335</v>
      </c>
    </row>
    <row r="63" spans="1:59" ht="20.100000000000001" customHeight="1" x14ac:dyDescent="0.25">
      <c r="A63" s="19">
        <v>450</v>
      </c>
      <c r="B63" s="61">
        <v>5.5</v>
      </c>
      <c r="C63" s="20">
        <f t="shared" si="53"/>
        <v>81.818181818181813</v>
      </c>
      <c r="D63" s="37">
        <v>1.1437009460840559</v>
      </c>
      <c r="E63" s="20">
        <f t="shared" si="54"/>
        <v>71.538090528228537</v>
      </c>
      <c r="F63" s="7">
        <f t="shared" si="55"/>
        <v>215485.63816384078</v>
      </c>
      <c r="G63" s="8">
        <f t="shared" si="56"/>
        <v>215485.63816384078</v>
      </c>
      <c r="H63" s="8">
        <f t="shared" si="57"/>
        <v>474068.40396044974</v>
      </c>
      <c r="I63" s="8">
        <f t="shared" si="58"/>
        <v>474068.40396044974</v>
      </c>
      <c r="J63" s="49">
        <f t="shared" si="59"/>
        <v>1379108.084248581</v>
      </c>
      <c r="K63" s="82">
        <f t="shared" si="60"/>
        <v>129291.38289830447</v>
      </c>
      <c r="L63" s="8">
        <f t="shared" si="61"/>
        <v>129291.38289830447</v>
      </c>
      <c r="M63" s="8">
        <f t="shared" si="62"/>
        <v>450972.72286984714</v>
      </c>
      <c r="N63" s="8">
        <f t="shared" si="63"/>
        <v>450972.72286984714</v>
      </c>
      <c r="O63" s="83">
        <f t="shared" si="64"/>
        <v>1160528.2115363032</v>
      </c>
      <c r="P63" s="49"/>
      <c r="Q63" s="45">
        <f t="shared" si="65"/>
        <v>0.18834516088404482</v>
      </c>
      <c r="R63" s="57">
        <f t="shared" si="66"/>
        <v>0.84150635094610948</v>
      </c>
      <c r="S63" s="54">
        <f t="shared" si="67"/>
        <v>218579.87271227781</v>
      </c>
      <c r="T63" s="8">
        <f t="shared" si="68"/>
        <v>143427.24076185242</v>
      </c>
      <c r="U63" s="8">
        <f t="shared" si="69"/>
        <v>143427.24076185242</v>
      </c>
      <c r="V63" s="8">
        <f t="shared" si="70"/>
        <v>342018.80489364808</v>
      </c>
      <c r="W63" s="8">
        <f t="shared" si="71"/>
        <v>342018.80489364808</v>
      </c>
      <c r="X63" s="8">
        <f t="shared" si="72"/>
        <v>204107.99646878996</v>
      </c>
      <c r="Y63" s="8">
        <f t="shared" si="73"/>
        <v>204107.99646878996</v>
      </c>
      <c r="Z63" s="49">
        <f t="shared" si="74"/>
        <v>1379108.084248581</v>
      </c>
      <c r="AA63" s="82">
        <f t="shared" si="75"/>
        <v>88262.917391909185</v>
      </c>
      <c r="AB63" s="8">
        <f t="shared" si="76"/>
        <v>88262.917391909185</v>
      </c>
      <c r="AC63" s="8">
        <f t="shared" si="77"/>
        <v>328756.84888957324</v>
      </c>
      <c r="AD63" s="8">
        <f t="shared" si="78"/>
        <v>328756.84888957324</v>
      </c>
      <c r="AE63" s="8">
        <f t="shared" si="79"/>
        <v>202714.81438748608</v>
      </c>
      <c r="AF63" s="8">
        <f t="shared" si="80"/>
        <v>202714.81438748608</v>
      </c>
      <c r="AG63" s="83">
        <f t="shared" si="81"/>
        <v>1239469.161337937</v>
      </c>
      <c r="AH63" s="49"/>
      <c r="AI63" s="45">
        <f t="shared" si="82"/>
        <v>0.11266026397938908</v>
      </c>
      <c r="AJ63" s="57">
        <f t="shared" si="83"/>
        <v>0.89874693324945054</v>
      </c>
      <c r="AK63" s="54">
        <f t="shared" si="84"/>
        <v>139638.92291064397</v>
      </c>
      <c r="AL63" s="8">
        <f t="shared" si="85"/>
        <v>38615.026358960269</v>
      </c>
      <c r="AM63" s="8">
        <f t="shared" si="86"/>
        <v>38615.026358960269</v>
      </c>
      <c r="AN63" s="8">
        <f t="shared" si="87"/>
        <v>104812.21440289216</v>
      </c>
      <c r="AO63" s="8">
        <f t="shared" si="88"/>
        <v>104812.21440289216</v>
      </c>
      <c r="AP63" s="8">
        <f t="shared" si="89"/>
        <v>342018.80489364808</v>
      </c>
      <c r="AQ63" s="8">
        <f t="shared" si="90"/>
        <v>342018.80489364808</v>
      </c>
      <c r="AR63" s="8">
        <f t="shared" si="91"/>
        <v>204107.99646878996</v>
      </c>
      <c r="AS63" s="8">
        <f t="shared" si="92"/>
        <v>204107.99646878996</v>
      </c>
      <c r="AT63" s="49">
        <f t="shared" si="93"/>
        <v>1379108.084248581</v>
      </c>
      <c r="AU63" s="82">
        <f t="shared" si="94"/>
        <v>24823.945516474454</v>
      </c>
      <c r="AV63" s="8">
        <f t="shared" si="95"/>
        <v>24823.945516474454</v>
      </c>
      <c r="AW63" s="8">
        <f t="shared" si="96"/>
        <v>102053.998234395</v>
      </c>
      <c r="AX63" s="8">
        <f t="shared" si="97"/>
        <v>102053.998234395</v>
      </c>
      <c r="AY63" s="8">
        <f t="shared" si="98"/>
        <v>328756.84888957324</v>
      </c>
      <c r="AZ63" s="8">
        <f t="shared" si="99"/>
        <v>328756.84888957324</v>
      </c>
      <c r="BA63" s="8">
        <f t="shared" si="100"/>
        <v>202714.81438748608</v>
      </c>
      <c r="BB63" s="8">
        <f t="shared" si="101"/>
        <v>202714.81438748608</v>
      </c>
      <c r="BC63" s="83">
        <f t="shared" si="102"/>
        <v>1316699.2140558576</v>
      </c>
      <c r="BD63" s="49"/>
      <c r="BE63" s="45">
        <f t="shared" si="103"/>
        <v>4.7397970262687356E-2</v>
      </c>
      <c r="BF63" s="57">
        <f t="shared" si="104"/>
        <v>0.95474693324945059</v>
      </c>
      <c r="BG63" s="54">
        <f t="shared" si="105"/>
        <v>62408.870192723349</v>
      </c>
    </row>
    <row r="64" spans="1:59" ht="20.100000000000001" customHeight="1" x14ac:dyDescent="0.25">
      <c r="A64" s="19">
        <v>450</v>
      </c>
      <c r="B64" s="61">
        <v>5.5</v>
      </c>
      <c r="C64" s="20">
        <f t="shared" si="53"/>
        <v>81.818181818181813</v>
      </c>
      <c r="D64" s="37">
        <v>1.1721705078041917</v>
      </c>
      <c r="E64" s="20">
        <f t="shared" si="54"/>
        <v>69.800580438975985</v>
      </c>
      <c r="F64" s="7">
        <f t="shared" si="55"/>
        <v>210251.9442305234</v>
      </c>
      <c r="G64" s="8">
        <f t="shared" si="56"/>
        <v>210251.9442305234</v>
      </c>
      <c r="H64" s="8">
        <f t="shared" si="57"/>
        <v>462554.27730715147</v>
      </c>
      <c r="I64" s="8">
        <f t="shared" si="58"/>
        <v>462554.27730715147</v>
      </c>
      <c r="J64" s="49">
        <f t="shared" si="59"/>
        <v>1345612.4430753498</v>
      </c>
      <c r="K64" s="82">
        <f t="shared" si="60"/>
        <v>126151.16653831405</v>
      </c>
      <c r="L64" s="8">
        <f t="shared" si="61"/>
        <v>126151.16653831405</v>
      </c>
      <c r="M64" s="8">
        <f t="shared" si="62"/>
        <v>440019.54184169456</v>
      </c>
      <c r="N64" s="8">
        <f t="shared" si="63"/>
        <v>440019.54184169456</v>
      </c>
      <c r="O64" s="83">
        <f t="shared" si="64"/>
        <v>1132341.4167600172</v>
      </c>
      <c r="P64" s="49"/>
      <c r="Q64" s="45">
        <f t="shared" si="65"/>
        <v>0.18834516088404477</v>
      </c>
      <c r="R64" s="57">
        <f t="shared" si="66"/>
        <v>0.84150635094610959</v>
      </c>
      <c r="S64" s="54">
        <f t="shared" si="67"/>
        <v>213271.02631533262</v>
      </c>
      <c r="T64" s="8">
        <f t="shared" si="68"/>
        <v>139943.69407983636</v>
      </c>
      <c r="U64" s="8">
        <f t="shared" si="69"/>
        <v>139943.69407983636</v>
      </c>
      <c r="V64" s="8">
        <f t="shared" si="70"/>
        <v>333711.88588268677</v>
      </c>
      <c r="W64" s="8">
        <f t="shared" si="71"/>
        <v>333711.88588268677</v>
      </c>
      <c r="X64" s="8">
        <f t="shared" si="72"/>
        <v>199150.64157515176</v>
      </c>
      <c r="Y64" s="8">
        <f t="shared" si="73"/>
        <v>199150.64157515176</v>
      </c>
      <c r="Z64" s="49">
        <f t="shared" si="74"/>
        <v>1345612.4430753498</v>
      </c>
      <c r="AA64" s="82">
        <f t="shared" si="75"/>
        <v>86119.196356822387</v>
      </c>
      <c r="AB64" s="8">
        <f t="shared" si="76"/>
        <v>86119.196356822387</v>
      </c>
      <c r="AC64" s="8">
        <f t="shared" si="77"/>
        <v>320772.03495843941</v>
      </c>
      <c r="AD64" s="8">
        <f t="shared" si="78"/>
        <v>320772.03495843941</v>
      </c>
      <c r="AE64" s="8">
        <f t="shared" si="79"/>
        <v>197791.29696287389</v>
      </c>
      <c r="AF64" s="8">
        <f t="shared" si="80"/>
        <v>197791.29696287389</v>
      </c>
      <c r="AG64" s="83">
        <f t="shared" si="81"/>
        <v>1209365.0565562714</v>
      </c>
      <c r="AH64" s="49"/>
      <c r="AI64" s="45">
        <f t="shared" si="82"/>
        <v>0.11266026397938912</v>
      </c>
      <c r="AJ64" s="57">
        <f t="shared" si="83"/>
        <v>0.89874693324945054</v>
      </c>
      <c r="AK64" s="54">
        <f t="shared" si="84"/>
        <v>136247.3865190784</v>
      </c>
      <c r="AL64" s="8">
        <f t="shared" si="85"/>
        <v>37677.148406109794</v>
      </c>
      <c r="AM64" s="8">
        <f t="shared" si="86"/>
        <v>37677.148406109794</v>
      </c>
      <c r="AN64" s="8">
        <f t="shared" si="87"/>
        <v>102266.54567372659</v>
      </c>
      <c r="AO64" s="8">
        <f t="shared" si="88"/>
        <v>102266.54567372659</v>
      </c>
      <c r="AP64" s="8">
        <f t="shared" si="89"/>
        <v>333711.88588268677</v>
      </c>
      <c r="AQ64" s="8">
        <f t="shared" si="90"/>
        <v>333711.88588268677</v>
      </c>
      <c r="AR64" s="8">
        <f t="shared" si="91"/>
        <v>199150.64157515176</v>
      </c>
      <c r="AS64" s="8">
        <f t="shared" si="92"/>
        <v>199150.64157515176</v>
      </c>
      <c r="AT64" s="49">
        <f t="shared" si="93"/>
        <v>1345612.4430753498</v>
      </c>
      <c r="AU64" s="82">
        <f t="shared" si="94"/>
        <v>24221.023975356296</v>
      </c>
      <c r="AV64" s="8">
        <f t="shared" si="95"/>
        <v>24221.023975356296</v>
      </c>
      <c r="AW64" s="8">
        <f t="shared" si="96"/>
        <v>99575.320787575882</v>
      </c>
      <c r="AX64" s="8">
        <f t="shared" si="97"/>
        <v>99575.320787575882</v>
      </c>
      <c r="AY64" s="8">
        <f t="shared" si="98"/>
        <v>320772.03495843941</v>
      </c>
      <c r="AZ64" s="8">
        <f t="shared" si="99"/>
        <v>320772.03495843941</v>
      </c>
      <c r="BA64" s="8">
        <f t="shared" si="100"/>
        <v>197791.29696287389</v>
      </c>
      <c r="BB64" s="8">
        <f t="shared" si="101"/>
        <v>197791.29696287389</v>
      </c>
      <c r="BC64" s="83">
        <f t="shared" si="102"/>
        <v>1284719.3533684909</v>
      </c>
      <c r="BD64" s="49"/>
      <c r="BE64" s="45">
        <f t="shared" si="103"/>
        <v>4.7397970262687501E-2</v>
      </c>
      <c r="BF64" s="57">
        <f t="shared" si="104"/>
        <v>0.95474693324945048</v>
      </c>
      <c r="BG64" s="54">
        <f t="shared" si="105"/>
        <v>60893.089706858853</v>
      </c>
    </row>
    <row r="65" spans="1:59" ht="20.100000000000001" customHeight="1" x14ac:dyDescent="0.25">
      <c r="A65" s="19">
        <v>450</v>
      </c>
      <c r="B65" s="61">
        <v>5.5</v>
      </c>
      <c r="C65" s="20">
        <f t="shared" si="53"/>
        <v>81.818181818181813</v>
      </c>
      <c r="D65" s="37">
        <v>1.3473622748820986</v>
      </c>
      <c r="E65" s="20">
        <f t="shared" si="54"/>
        <v>60.724708820678046</v>
      </c>
      <c r="F65" s="7">
        <f t="shared" si="55"/>
        <v>182913.78111879894</v>
      </c>
      <c r="G65" s="8">
        <f t="shared" si="56"/>
        <v>182913.78111879894</v>
      </c>
      <c r="H65" s="8">
        <f t="shared" si="57"/>
        <v>402410.31846135767</v>
      </c>
      <c r="I65" s="8">
        <f t="shared" si="58"/>
        <v>402410.31846135767</v>
      </c>
      <c r="J65" s="49">
        <f t="shared" si="59"/>
        <v>1170648.1991603132</v>
      </c>
      <c r="K65" s="82">
        <f t="shared" si="60"/>
        <v>109748.26867127937</v>
      </c>
      <c r="L65" s="8">
        <f t="shared" si="61"/>
        <v>109748.26867127937</v>
      </c>
      <c r="M65" s="8">
        <f t="shared" si="62"/>
        <v>382805.67848723551</v>
      </c>
      <c r="N65" s="8">
        <f t="shared" si="63"/>
        <v>382805.67848723551</v>
      </c>
      <c r="O65" s="83">
        <f t="shared" si="64"/>
        <v>985107.89431702974</v>
      </c>
      <c r="P65" s="49"/>
      <c r="Q65" s="45">
        <f t="shared" si="65"/>
        <v>0.18834516088404471</v>
      </c>
      <c r="R65" s="57">
        <f t="shared" si="66"/>
        <v>0.84150635094610959</v>
      </c>
      <c r="S65" s="54">
        <f t="shared" si="67"/>
        <v>185540.30484328349</v>
      </c>
      <c r="T65" s="8">
        <f t="shared" si="68"/>
        <v>121747.41271267257</v>
      </c>
      <c r="U65" s="8">
        <f t="shared" si="69"/>
        <v>121747.41271267257</v>
      </c>
      <c r="V65" s="8">
        <f t="shared" si="70"/>
        <v>290320.75339175767</v>
      </c>
      <c r="W65" s="8">
        <f t="shared" si="71"/>
        <v>290320.75339175767</v>
      </c>
      <c r="X65" s="8">
        <f t="shared" si="72"/>
        <v>173255.93347572634</v>
      </c>
      <c r="Y65" s="8">
        <f t="shared" si="73"/>
        <v>173255.93347572634</v>
      </c>
      <c r="Z65" s="49">
        <f t="shared" si="74"/>
        <v>1170648.1991603132</v>
      </c>
      <c r="AA65" s="82">
        <f t="shared" si="75"/>
        <v>74921.484746260045</v>
      </c>
      <c r="AB65" s="8">
        <f t="shared" si="76"/>
        <v>74921.484746260045</v>
      </c>
      <c r="AC65" s="8">
        <f t="shared" si="77"/>
        <v>279063.41606567526</v>
      </c>
      <c r="AD65" s="8">
        <f t="shared" si="78"/>
        <v>279063.41606567526</v>
      </c>
      <c r="AE65" s="8">
        <f t="shared" si="79"/>
        <v>172073.33864272639</v>
      </c>
      <c r="AF65" s="8">
        <f t="shared" si="80"/>
        <v>172073.33864272639</v>
      </c>
      <c r="AG65" s="83">
        <f t="shared" si="81"/>
        <v>1052116.4789093235</v>
      </c>
      <c r="AH65" s="49"/>
      <c r="AI65" s="45">
        <f t="shared" si="82"/>
        <v>0.11266026397938914</v>
      </c>
      <c r="AJ65" s="57">
        <f t="shared" si="83"/>
        <v>0.89874693324945054</v>
      </c>
      <c r="AK65" s="54">
        <f t="shared" si="84"/>
        <v>118531.72025098978</v>
      </c>
      <c r="AL65" s="8">
        <f t="shared" si="85"/>
        <v>32778.149576488773</v>
      </c>
      <c r="AM65" s="8">
        <f t="shared" si="86"/>
        <v>32778.149576488773</v>
      </c>
      <c r="AN65" s="8">
        <f t="shared" si="87"/>
        <v>88969.263136183799</v>
      </c>
      <c r="AO65" s="8">
        <f t="shared" si="88"/>
        <v>88969.263136183799</v>
      </c>
      <c r="AP65" s="8">
        <f t="shared" si="89"/>
        <v>290320.75339175767</v>
      </c>
      <c r="AQ65" s="8">
        <f t="shared" si="90"/>
        <v>290320.75339175767</v>
      </c>
      <c r="AR65" s="8">
        <f t="shared" si="91"/>
        <v>173255.93347572634</v>
      </c>
      <c r="AS65" s="8">
        <f t="shared" si="92"/>
        <v>173255.93347572634</v>
      </c>
      <c r="AT65" s="49">
        <f t="shared" si="93"/>
        <v>1170648.1991603132</v>
      </c>
      <c r="AU65" s="82">
        <f t="shared" si="94"/>
        <v>21071.667584885639</v>
      </c>
      <c r="AV65" s="8">
        <f t="shared" si="95"/>
        <v>21071.667584885639</v>
      </c>
      <c r="AW65" s="8">
        <f t="shared" si="96"/>
        <v>86627.966737863186</v>
      </c>
      <c r="AX65" s="8">
        <f t="shared" si="97"/>
        <v>86627.966737863186</v>
      </c>
      <c r="AY65" s="8">
        <f t="shared" si="98"/>
        <v>279063.41606567526</v>
      </c>
      <c r="AZ65" s="8">
        <f t="shared" si="99"/>
        <v>279063.41606567526</v>
      </c>
      <c r="BA65" s="8">
        <f t="shared" si="100"/>
        <v>172073.33864272639</v>
      </c>
      <c r="BB65" s="8">
        <f t="shared" si="101"/>
        <v>172073.33864272639</v>
      </c>
      <c r="BC65" s="83">
        <f t="shared" si="102"/>
        <v>1117672.778062301</v>
      </c>
      <c r="BD65" s="49"/>
      <c r="BE65" s="45">
        <f t="shared" si="103"/>
        <v>4.739797026268748E-2</v>
      </c>
      <c r="BF65" s="57">
        <f t="shared" si="104"/>
        <v>0.95474693324945048</v>
      </c>
      <c r="BG65" s="54">
        <f t="shared" si="105"/>
        <v>52975.421098012244</v>
      </c>
    </row>
    <row r="66" spans="1:59" ht="20.100000000000001" customHeight="1" x14ac:dyDescent="0.25">
      <c r="A66" s="19">
        <v>450</v>
      </c>
      <c r="B66" s="61">
        <v>5.5</v>
      </c>
      <c r="C66" s="20">
        <f t="shared" si="53"/>
        <v>81.818181818181813</v>
      </c>
      <c r="D66" s="37">
        <v>1.6424098210355718</v>
      </c>
      <c r="E66" s="20">
        <f t="shared" si="54"/>
        <v>49.815935566309413</v>
      </c>
      <c r="F66" s="7">
        <f t="shared" si="55"/>
        <v>150054.58752074372</v>
      </c>
      <c r="G66" s="8">
        <f t="shared" si="56"/>
        <v>150054.58752074372</v>
      </c>
      <c r="H66" s="8">
        <f t="shared" si="57"/>
        <v>330120.09254563617</v>
      </c>
      <c r="I66" s="8">
        <f t="shared" si="58"/>
        <v>330120.09254563617</v>
      </c>
      <c r="J66" s="49">
        <f t="shared" si="59"/>
        <v>960349.36013275979</v>
      </c>
      <c r="K66" s="82">
        <f t="shared" si="60"/>
        <v>90032.752512446226</v>
      </c>
      <c r="L66" s="8">
        <f t="shared" si="61"/>
        <v>90032.752512446226</v>
      </c>
      <c r="M66" s="8">
        <f t="shared" si="62"/>
        <v>314037.29032692872</v>
      </c>
      <c r="N66" s="8">
        <f t="shared" si="63"/>
        <v>314037.29032692872</v>
      </c>
      <c r="O66" s="83">
        <f t="shared" si="64"/>
        <v>808140.08567874995</v>
      </c>
      <c r="P66" s="49"/>
      <c r="Q66" s="45">
        <f t="shared" si="65"/>
        <v>0.18834516088404471</v>
      </c>
      <c r="R66" s="57">
        <f t="shared" si="66"/>
        <v>0.84150635094610959</v>
      </c>
      <c r="S66" s="54">
        <f t="shared" si="67"/>
        <v>152209.27445400984</v>
      </c>
      <c r="T66" s="8">
        <f t="shared" si="68"/>
        <v>99876.333453807019</v>
      </c>
      <c r="U66" s="8">
        <f t="shared" si="69"/>
        <v>99876.333453807019</v>
      </c>
      <c r="V66" s="8">
        <f t="shared" si="70"/>
        <v>238166.64131292442</v>
      </c>
      <c r="W66" s="8">
        <f t="shared" si="71"/>
        <v>238166.64131292442</v>
      </c>
      <c r="X66" s="8">
        <f t="shared" si="72"/>
        <v>142131.70529964843</v>
      </c>
      <c r="Y66" s="8">
        <f t="shared" si="73"/>
        <v>142131.70529964843</v>
      </c>
      <c r="Z66" s="49">
        <f t="shared" si="74"/>
        <v>960349.36013275979</v>
      </c>
      <c r="AA66" s="82">
        <f t="shared" si="75"/>
        <v>61462.359048496626</v>
      </c>
      <c r="AB66" s="8">
        <f t="shared" si="76"/>
        <v>61462.359048496626</v>
      </c>
      <c r="AC66" s="8">
        <f t="shared" si="77"/>
        <v>228931.60664951624</v>
      </c>
      <c r="AD66" s="8">
        <f t="shared" si="78"/>
        <v>228931.60664951624</v>
      </c>
      <c r="AE66" s="8">
        <f t="shared" si="79"/>
        <v>141161.55543568212</v>
      </c>
      <c r="AF66" s="8">
        <f t="shared" si="80"/>
        <v>141161.55543568212</v>
      </c>
      <c r="AG66" s="83">
        <f t="shared" si="81"/>
        <v>863111.04226739006</v>
      </c>
      <c r="AH66" s="49"/>
      <c r="AI66" s="45">
        <f t="shared" si="82"/>
        <v>0.11266026397938898</v>
      </c>
      <c r="AJ66" s="57">
        <f t="shared" si="83"/>
        <v>0.89874693324945065</v>
      </c>
      <c r="AK66" s="54">
        <f t="shared" si="84"/>
        <v>97238.317865369725</v>
      </c>
      <c r="AL66" s="8">
        <f t="shared" si="85"/>
        <v>26889.782083717273</v>
      </c>
      <c r="AM66" s="8">
        <f t="shared" si="86"/>
        <v>26889.782083717273</v>
      </c>
      <c r="AN66" s="8">
        <f t="shared" si="87"/>
        <v>72986.551370089743</v>
      </c>
      <c r="AO66" s="8">
        <f t="shared" si="88"/>
        <v>72986.551370089743</v>
      </c>
      <c r="AP66" s="8">
        <f t="shared" si="89"/>
        <v>238166.64131292442</v>
      </c>
      <c r="AQ66" s="8">
        <f t="shared" si="90"/>
        <v>238166.64131292442</v>
      </c>
      <c r="AR66" s="8">
        <f t="shared" si="91"/>
        <v>142131.70529964843</v>
      </c>
      <c r="AS66" s="8">
        <f t="shared" si="92"/>
        <v>142131.70529964843</v>
      </c>
      <c r="AT66" s="49">
        <f t="shared" si="93"/>
        <v>960349.36013275979</v>
      </c>
      <c r="AU66" s="82">
        <f t="shared" si="94"/>
        <v>17286.288482389678</v>
      </c>
      <c r="AV66" s="8">
        <f t="shared" si="95"/>
        <v>17286.288482389678</v>
      </c>
      <c r="AW66" s="8">
        <f t="shared" si="96"/>
        <v>71065.852649824214</v>
      </c>
      <c r="AX66" s="8">
        <f t="shared" si="97"/>
        <v>71065.852649824214</v>
      </c>
      <c r="AY66" s="8">
        <f t="shared" si="98"/>
        <v>228931.60664951624</v>
      </c>
      <c r="AZ66" s="8">
        <f t="shared" si="99"/>
        <v>228931.60664951624</v>
      </c>
      <c r="BA66" s="8">
        <f t="shared" si="100"/>
        <v>141161.55543568212</v>
      </c>
      <c r="BB66" s="8">
        <f t="shared" si="101"/>
        <v>141161.55543568212</v>
      </c>
      <c r="BC66" s="83">
        <f t="shared" si="102"/>
        <v>916890.60643482464</v>
      </c>
      <c r="BD66" s="49"/>
      <c r="BE66" s="45">
        <f t="shared" si="103"/>
        <v>4.73979702626873E-2</v>
      </c>
      <c r="BF66" s="57">
        <f t="shared" si="104"/>
        <v>0.95474693324945059</v>
      </c>
      <c r="BG66" s="54">
        <f t="shared" si="105"/>
        <v>43458.753697935143</v>
      </c>
    </row>
    <row r="67" spans="1:59" ht="20.100000000000001" customHeight="1" thickBot="1" x14ac:dyDescent="0.3">
      <c r="A67" s="62">
        <v>450</v>
      </c>
      <c r="B67" s="63">
        <v>5.5</v>
      </c>
      <c r="C67" s="64">
        <f t="shared" si="53"/>
        <v>81.818181818181813</v>
      </c>
      <c r="D67" s="65">
        <v>2.1851546379025231</v>
      </c>
      <c r="E67" s="64">
        <f t="shared" si="54"/>
        <v>37.442742220164838</v>
      </c>
      <c r="F67" s="66">
        <f t="shared" si="55"/>
        <v>112784.29634255709</v>
      </c>
      <c r="G67" s="67">
        <f t="shared" si="56"/>
        <v>112784.29634255709</v>
      </c>
      <c r="H67" s="67">
        <f t="shared" si="57"/>
        <v>248125.45195362563</v>
      </c>
      <c r="I67" s="67">
        <f t="shared" si="58"/>
        <v>248125.45195362563</v>
      </c>
      <c r="J67" s="68">
        <f t="shared" si="59"/>
        <v>721819.49659236544</v>
      </c>
      <c r="K67" s="84">
        <f t="shared" si="60"/>
        <v>67670.577805534267</v>
      </c>
      <c r="L67" s="67">
        <f t="shared" si="61"/>
        <v>67670.577805534267</v>
      </c>
      <c r="M67" s="67">
        <f t="shared" si="62"/>
        <v>236037.26750406536</v>
      </c>
      <c r="N67" s="67">
        <f t="shared" si="63"/>
        <v>236037.26750406536</v>
      </c>
      <c r="O67" s="85">
        <f t="shared" si="64"/>
        <v>607415.6906191993</v>
      </c>
      <c r="P67" s="68"/>
      <c r="Q67" s="80">
        <f t="shared" si="65"/>
        <v>0.18834516088404457</v>
      </c>
      <c r="R67" s="69">
        <f t="shared" si="66"/>
        <v>0.8415063509461097</v>
      </c>
      <c r="S67" s="70">
        <f t="shared" si="67"/>
        <v>114403.80597316613</v>
      </c>
      <c r="T67" s="67">
        <f t="shared" si="68"/>
        <v>75069.227645606006</v>
      </c>
      <c r="U67" s="67">
        <f t="shared" si="69"/>
        <v>75069.227645606006</v>
      </c>
      <c r="V67" s="67">
        <f t="shared" si="70"/>
        <v>179011.23515490664</v>
      </c>
      <c r="W67" s="67">
        <f t="shared" si="71"/>
        <v>179011.23515490664</v>
      </c>
      <c r="X67" s="67">
        <f t="shared" si="72"/>
        <v>106829.28549567008</v>
      </c>
      <c r="Y67" s="67">
        <f t="shared" si="73"/>
        <v>106829.28549567008</v>
      </c>
      <c r="Z67" s="68">
        <f t="shared" si="74"/>
        <v>721819.49659236544</v>
      </c>
      <c r="AA67" s="84">
        <f t="shared" si="75"/>
        <v>46196.447781911389</v>
      </c>
      <c r="AB67" s="67">
        <f t="shared" si="76"/>
        <v>46196.447781911389</v>
      </c>
      <c r="AC67" s="67">
        <f t="shared" si="77"/>
        <v>172069.98195218379</v>
      </c>
      <c r="AD67" s="67">
        <f t="shared" si="78"/>
        <v>172069.98195218379</v>
      </c>
      <c r="AE67" s="67">
        <f t="shared" si="79"/>
        <v>106100.09972693013</v>
      </c>
      <c r="AF67" s="67">
        <f t="shared" si="80"/>
        <v>106100.09972693013</v>
      </c>
      <c r="AG67" s="85">
        <f t="shared" si="81"/>
        <v>648733.05892205064</v>
      </c>
      <c r="AH67" s="68"/>
      <c r="AI67" s="80">
        <f t="shared" si="82"/>
        <v>0.11266026397938909</v>
      </c>
      <c r="AJ67" s="69">
        <f t="shared" si="83"/>
        <v>0.89874693324945054</v>
      </c>
      <c r="AK67" s="70">
        <f t="shared" si="84"/>
        <v>73086.437670314801</v>
      </c>
      <c r="AL67" s="67">
        <f t="shared" si="85"/>
        <v>20210.945904586231</v>
      </c>
      <c r="AM67" s="67">
        <f t="shared" si="86"/>
        <v>20210.945904586231</v>
      </c>
      <c r="AN67" s="67">
        <f t="shared" si="87"/>
        <v>54858.281741019768</v>
      </c>
      <c r="AO67" s="67">
        <f t="shared" si="88"/>
        <v>54858.281741019768</v>
      </c>
      <c r="AP67" s="67">
        <f t="shared" si="89"/>
        <v>179011.23515490664</v>
      </c>
      <c r="AQ67" s="67">
        <f t="shared" si="90"/>
        <v>179011.23515490664</v>
      </c>
      <c r="AR67" s="67">
        <f t="shared" si="91"/>
        <v>106829.28549567008</v>
      </c>
      <c r="AS67" s="67">
        <f t="shared" si="92"/>
        <v>106829.28549567008</v>
      </c>
      <c r="AT67" s="68">
        <f t="shared" si="93"/>
        <v>721819.49659236544</v>
      </c>
      <c r="AU67" s="84">
        <f t="shared" si="94"/>
        <v>12992.750938662577</v>
      </c>
      <c r="AV67" s="67">
        <f t="shared" si="95"/>
        <v>12992.750938662577</v>
      </c>
      <c r="AW67" s="67">
        <f t="shared" si="96"/>
        <v>53414.642747835038</v>
      </c>
      <c r="AX67" s="67">
        <f t="shared" si="97"/>
        <v>53414.642747835038</v>
      </c>
      <c r="AY67" s="67">
        <f t="shared" si="98"/>
        <v>172069.98195218379</v>
      </c>
      <c r="AZ67" s="67">
        <f t="shared" si="99"/>
        <v>172069.98195218379</v>
      </c>
      <c r="BA67" s="67">
        <f t="shared" si="100"/>
        <v>106100.09972693013</v>
      </c>
      <c r="BB67" s="67">
        <f t="shared" si="101"/>
        <v>106100.09972693013</v>
      </c>
      <c r="BC67" s="85">
        <f t="shared" si="102"/>
        <v>689154.9507312231</v>
      </c>
      <c r="BD67" s="68"/>
      <c r="BE67" s="45">
        <f t="shared" si="103"/>
        <v>4.7397970262687439E-2</v>
      </c>
      <c r="BF67" s="57">
        <f t="shared" si="104"/>
        <v>0.95474693324945048</v>
      </c>
      <c r="BG67" s="54">
        <f t="shared" si="105"/>
        <v>32664.545861142338</v>
      </c>
    </row>
    <row r="68" spans="1:59" ht="20.100000000000001" customHeight="1" x14ac:dyDescent="0.25">
      <c r="A68" s="4">
        <v>550</v>
      </c>
      <c r="B68" s="31">
        <v>4.5</v>
      </c>
      <c r="C68" s="6">
        <f t="shared" ref="C68:C99" si="106">A68/B68</f>
        <v>122.22222222222223</v>
      </c>
      <c r="D68" s="35">
        <v>1.1325653683524677</v>
      </c>
      <c r="E68" s="6">
        <f t="shared" ref="E68:E99" si="107">C68/D68</f>
        <v>107.91626305863278</v>
      </c>
      <c r="F68" s="7">
        <f t="shared" ref="F68:F99" si="108">(PI()/3)*(A68/2)*(C68/2)*(E68/2)*(5/8)</f>
        <v>593496.84095155634</v>
      </c>
      <c r="G68" s="8">
        <f t="shared" ref="G68:G99" si="109">F68</f>
        <v>593496.84095155634</v>
      </c>
      <c r="H68" s="8">
        <f t="shared" ref="H68:H99" si="110">(PI()/3)*(A68/2)*(C68/2)*(E68/2)*(11/8)</f>
        <v>1305693.050093424</v>
      </c>
      <c r="I68" s="8">
        <f t="shared" ref="I68:I99" si="111">H68</f>
        <v>1305693.050093424</v>
      </c>
      <c r="J68" s="49">
        <f t="shared" ref="J68:J99" si="112">(4*PI()/3)*(A68/2)*(C68/2)*(E68/2)</f>
        <v>3798379.7820899608</v>
      </c>
      <c r="K68" s="82">
        <f t="shared" ref="K68:K99" si="113">(PI()/3)*(A68/2)*(C68/2)*(E68/2)*3/8</f>
        <v>356098.10457093385</v>
      </c>
      <c r="L68" s="8">
        <f t="shared" ref="L68:L99" si="114">K68</f>
        <v>356098.10457093385</v>
      </c>
      <c r="M68" s="8">
        <f t="shared" ref="M68:M99" si="115">(PI()/3)*(A68/2)*(C68/2)*(E68/2)*(7+2*SQRT(3))/8</f>
        <v>1242082.250396067</v>
      </c>
      <c r="N68" s="8">
        <f t="shared" ref="N68:N99" si="116">M68</f>
        <v>1242082.250396067</v>
      </c>
      <c r="O68" s="83">
        <f t="shared" ref="O68:O99" si="117">SUM(K68:N68)</f>
        <v>3196360.7099340018</v>
      </c>
      <c r="P68" s="49">
        <f>_xlfn.T.TEST(J68:J83,O68:O83,1,2)</f>
        <v>5.5794170431291937E-2</v>
      </c>
      <c r="Q68" s="45">
        <f t="shared" ref="Q68:Q99" si="118">(J68-O68)/O68</f>
        <v>0.18834516088404471</v>
      </c>
      <c r="R68" s="57">
        <f t="shared" ref="R68:R99" si="119">O68/J68</f>
        <v>0.84150635094610959</v>
      </c>
      <c r="S68" s="54">
        <f t="shared" ref="S68:S99" si="120">J68-O68</f>
        <v>602019.07215595897</v>
      </c>
      <c r="T68" s="8">
        <f t="shared" ref="T68:T99" si="121">(PI()/3)*(A68/2)*(C68/2)*(E68/2)*(52/125)</f>
        <v>395031.49733735592</v>
      </c>
      <c r="U68" s="8">
        <f t="shared" ref="U68:U99" si="122">T68</f>
        <v>395031.49733735592</v>
      </c>
      <c r="V68" s="8">
        <f t="shared" ref="V68:V99" si="123">(PI()/3)*(A68/2)*(C68/2)*(E68/2)*(124/125)</f>
        <v>941998.18595831026</v>
      </c>
      <c r="W68" s="8">
        <f t="shared" ref="W68:W99" si="124">V68</f>
        <v>941998.18595831026</v>
      </c>
      <c r="X68" s="8">
        <f t="shared" ref="X68:X99" si="125">(PI()/3)*(A68/2)*(C68/2)*(E68/2)*(74/125)</f>
        <v>562160.20774931414</v>
      </c>
      <c r="Y68" s="8">
        <f t="shared" ref="Y68:Y99" si="126">X68</f>
        <v>562160.20774931414</v>
      </c>
      <c r="Z68" s="49">
        <f t="shared" ref="Z68:Z99" si="127">(4*PI()/3)*(A68/2)*(C68/2)*(E68/2)</f>
        <v>3798379.7820899608</v>
      </c>
      <c r="AA68" s="82">
        <f t="shared" ref="AA68:AA99" si="128">(PI()/3)*(A68/2)*(C68/2)*(E68/2)*32/125</f>
        <v>243096.30605375749</v>
      </c>
      <c r="AB68" s="8">
        <f t="shared" ref="AB68:AB99" si="129">AA68</f>
        <v>243096.30605375749</v>
      </c>
      <c r="AC68" s="8">
        <f t="shared" ref="AC68:AC99" si="130">(PI()/3)*(A68/2)*(C68/2)*(E68/2)*(80+16*SQRT(6))/125</f>
        <v>905471.71922797326</v>
      </c>
      <c r="AD68" s="8">
        <f t="shared" ref="AD68:AD99" si="131">AC68</f>
        <v>905471.71922797326</v>
      </c>
      <c r="AE68" s="8">
        <f t="shared" ref="AE68:AE99" si="132">(PI()/3)*(A68/2)*(C68/2)*(E68/2)*(49+10*SQRT(6))/125</f>
        <v>558323.06495330331</v>
      </c>
      <c r="AF68" s="8">
        <f t="shared" ref="AF68:AF99" si="133">AE68</f>
        <v>558323.06495330331</v>
      </c>
      <c r="AG68" s="83">
        <f t="shared" ref="AG68:AG99" si="134">SUM(AA68:AF68)</f>
        <v>3413782.1804700685</v>
      </c>
      <c r="AH68" s="49">
        <f>_xlfn.T.TEST(Z68:Z83,AG68:AG83,1,2)</f>
        <v>0.15840333267016782</v>
      </c>
      <c r="AI68" s="45">
        <f t="shared" ref="AI68:AI99" si="135">(Z68-AG68)/AG68</f>
        <v>0.11266026397938905</v>
      </c>
      <c r="AJ68" s="57">
        <f t="shared" ref="AJ68:AJ99" si="136">AG68/Z68</f>
        <v>0.89874693324945054</v>
      </c>
      <c r="AK68" s="54">
        <f t="shared" ref="AK68:AK99" si="137">Z68-AG68</f>
        <v>384597.60161989229</v>
      </c>
      <c r="AL68" s="8">
        <f t="shared" ref="AL68:AL99" si="138">(PI()/3)*(A68/2)*(C68/2)*(E68/2)*(14/125)</f>
        <v>106354.63389851891</v>
      </c>
      <c r="AM68" s="8">
        <f t="shared" ref="AM68:AM99" si="139">AL68</f>
        <v>106354.63389851891</v>
      </c>
      <c r="AN68" s="8">
        <f t="shared" ref="AN68:AN99" si="140">(PI()/3)*(A68/2)*(C68/2)*(E68/2)*38/125</f>
        <v>288676.863438837</v>
      </c>
      <c r="AO68" s="8">
        <f t="shared" ref="AO68:AO99" si="141">AN68</f>
        <v>288676.863438837</v>
      </c>
      <c r="AP68" s="8">
        <f t="shared" ref="AP68:AP99" si="142">(PI()/3)*(A68/2)*(C68/2)*(E68/2)*(124/125)</f>
        <v>941998.18595831026</v>
      </c>
      <c r="AQ68" s="8">
        <f t="shared" ref="AQ68:AQ99" si="143">AP68</f>
        <v>941998.18595831026</v>
      </c>
      <c r="AR68" s="8">
        <f t="shared" ref="AR68:AR99" si="144">(PI()/3)*(A68/2)*(C68/2)*(E68/2)*(74/125)</f>
        <v>562160.20774931414</v>
      </c>
      <c r="AS68" s="8">
        <f t="shared" ref="AS68:AS99" si="145">AR68</f>
        <v>562160.20774931414</v>
      </c>
      <c r="AT68" s="49">
        <f t="shared" ref="AT68:AT99" si="146">(4*PI()/3)*(A68/2)*(C68/2)*(E68/2)</f>
        <v>3798379.7820899608</v>
      </c>
      <c r="AU68" s="82">
        <f t="shared" ref="AU68:AU99" si="147">(PI()/3)*(A68/2)*(C68/2)*(E68/2)*9/125</f>
        <v>68370.8360776193</v>
      </c>
      <c r="AV68" s="8">
        <f t="shared" ref="AV68:AV99" si="148">AU68</f>
        <v>68370.8360776193</v>
      </c>
      <c r="AW68" s="8">
        <f t="shared" ref="AW68:AW99" si="149">(PI()/3)*(A68/2)*(C68/2)*(E68/2)*37/125</f>
        <v>281080.10387465707</v>
      </c>
      <c r="AX68" s="8">
        <f t="shared" ref="AX68:AX99" si="150">AW68</f>
        <v>281080.10387465707</v>
      </c>
      <c r="AY68" s="8">
        <f t="shared" ref="AY68:AY99" si="151">(PI()/3)*(A68/2)*(C68/2)*(E68/2)*(80+16*SQRT(6))/125</f>
        <v>905471.71922797326</v>
      </c>
      <c r="AZ68" s="8">
        <f t="shared" ref="AZ68:AZ99" si="152">AY68</f>
        <v>905471.71922797326</v>
      </c>
      <c r="BA68" s="8">
        <f t="shared" ref="BA68:BA99" si="153">(PI()/3)*(A68/2)*(C68/2)*(E68/2)*(49+10*SQRT(6))/125</f>
        <v>558323.06495330331</v>
      </c>
      <c r="BB68" s="8">
        <f t="shared" ref="BB68:BB99" si="154">BA68</f>
        <v>558323.06495330331</v>
      </c>
      <c r="BC68" s="83">
        <f t="shared" ref="BC68:BC99" si="155">SUM(AU68:BB68)</f>
        <v>3626491.448267106</v>
      </c>
      <c r="BD68" s="49">
        <f>_xlfn.T.TEST(AT68:AT83,BC68:BC83,1,2)</f>
        <v>0.33066479451724828</v>
      </c>
      <c r="BE68" s="45">
        <f t="shared" ref="BE68:BE99" si="156">(AT68-BC68)/BC68</f>
        <v>4.7397970262687494E-2</v>
      </c>
      <c r="BF68" s="57">
        <f t="shared" ref="BF68:BF99" si="157">BC68/AT68</f>
        <v>0.95474693324945048</v>
      </c>
      <c r="BG68" s="54">
        <f t="shared" ref="BG68:BG99" si="158">AT68-BC68</f>
        <v>171888.33382285479</v>
      </c>
    </row>
    <row r="69" spans="1:59" ht="20.100000000000001" customHeight="1" x14ac:dyDescent="0.25">
      <c r="A69" s="19">
        <v>550</v>
      </c>
      <c r="B69" s="33">
        <v>4.5</v>
      </c>
      <c r="C69" s="20">
        <f t="shared" si="106"/>
        <v>122.22222222222223</v>
      </c>
      <c r="D69" s="35">
        <v>1.0621153146108249</v>
      </c>
      <c r="E69" s="20">
        <f t="shared" si="107"/>
        <v>115.0743431912629</v>
      </c>
      <c r="F69" s="7">
        <f t="shared" si="108"/>
        <v>632863.45563581295</v>
      </c>
      <c r="G69" s="8">
        <f t="shared" si="109"/>
        <v>632863.45563581295</v>
      </c>
      <c r="H69" s="8">
        <f t="shared" si="110"/>
        <v>1392299.6023987886</v>
      </c>
      <c r="I69" s="8">
        <f t="shared" si="111"/>
        <v>1392299.6023987886</v>
      </c>
      <c r="J69" s="49">
        <f t="shared" si="112"/>
        <v>4050326.1160692028</v>
      </c>
      <c r="K69" s="82">
        <f t="shared" si="113"/>
        <v>379718.07338148775</v>
      </c>
      <c r="L69" s="8">
        <f t="shared" si="114"/>
        <v>379718.07338148775</v>
      </c>
      <c r="M69" s="8">
        <f t="shared" si="115"/>
        <v>1324469.5016560741</v>
      </c>
      <c r="N69" s="8">
        <f t="shared" si="116"/>
        <v>1324469.5016560741</v>
      </c>
      <c r="O69" s="83">
        <f t="shared" si="117"/>
        <v>3408375.1500751236</v>
      </c>
      <c r="P69" s="49"/>
      <c r="Q69" s="45">
        <f t="shared" si="118"/>
        <v>0.18834516088404468</v>
      </c>
      <c r="R69" s="57">
        <f t="shared" si="119"/>
        <v>0.84150635094610959</v>
      </c>
      <c r="S69" s="54">
        <f t="shared" si="120"/>
        <v>641950.96599407913</v>
      </c>
      <c r="T69" s="8">
        <f t="shared" si="121"/>
        <v>421233.91607119708</v>
      </c>
      <c r="U69" s="8">
        <f t="shared" si="122"/>
        <v>421233.91607119708</v>
      </c>
      <c r="V69" s="8">
        <f t="shared" si="123"/>
        <v>1004480.8767851623</v>
      </c>
      <c r="W69" s="8">
        <f t="shared" si="124"/>
        <v>1004480.8767851623</v>
      </c>
      <c r="X69" s="8">
        <f t="shared" si="125"/>
        <v>599448.265178242</v>
      </c>
      <c r="Y69" s="8">
        <f t="shared" si="126"/>
        <v>599448.265178242</v>
      </c>
      <c r="Z69" s="49">
        <f t="shared" si="127"/>
        <v>4050326.1160692028</v>
      </c>
      <c r="AA69" s="82">
        <f t="shared" si="128"/>
        <v>259220.87142842897</v>
      </c>
      <c r="AB69" s="8">
        <f t="shared" si="129"/>
        <v>259220.87142842897</v>
      </c>
      <c r="AC69" s="8">
        <f t="shared" si="130"/>
        <v>965531.6114106992</v>
      </c>
      <c r="AD69" s="8">
        <f t="shared" si="131"/>
        <v>965531.6114106992</v>
      </c>
      <c r="AE69" s="8">
        <f t="shared" si="132"/>
        <v>595356.60489954869</v>
      </c>
      <c r="AF69" s="8">
        <f t="shared" si="133"/>
        <v>595356.60489954869</v>
      </c>
      <c r="AG69" s="83">
        <f t="shared" si="134"/>
        <v>3640218.1754773539</v>
      </c>
      <c r="AH69" s="49"/>
      <c r="AI69" s="45">
        <f t="shared" si="135"/>
        <v>0.11266026397938912</v>
      </c>
      <c r="AJ69" s="57">
        <f t="shared" si="136"/>
        <v>0.89874693324945054</v>
      </c>
      <c r="AK69" s="54">
        <f t="shared" si="137"/>
        <v>410107.94059184892</v>
      </c>
      <c r="AL69" s="8">
        <f t="shared" si="138"/>
        <v>113409.13124993768</v>
      </c>
      <c r="AM69" s="8">
        <f t="shared" si="139"/>
        <v>113409.13124993768</v>
      </c>
      <c r="AN69" s="8">
        <f t="shared" si="140"/>
        <v>307824.78482125944</v>
      </c>
      <c r="AO69" s="8">
        <f t="shared" si="141"/>
        <v>307824.78482125944</v>
      </c>
      <c r="AP69" s="8">
        <f t="shared" si="142"/>
        <v>1004480.8767851623</v>
      </c>
      <c r="AQ69" s="8">
        <f t="shared" si="143"/>
        <v>1004480.8767851623</v>
      </c>
      <c r="AR69" s="8">
        <f t="shared" si="144"/>
        <v>599448.265178242</v>
      </c>
      <c r="AS69" s="8">
        <f t="shared" si="145"/>
        <v>599448.265178242</v>
      </c>
      <c r="AT69" s="49">
        <f t="shared" si="146"/>
        <v>4050326.1160692028</v>
      </c>
      <c r="AU69" s="82">
        <f t="shared" si="147"/>
        <v>72905.87008924564</v>
      </c>
      <c r="AV69" s="8">
        <f t="shared" si="148"/>
        <v>72905.87008924564</v>
      </c>
      <c r="AW69" s="8">
        <f t="shared" si="149"/>
        <v>299724.132589121</v>
      </c>
      <c r="AX69" s="8">
        <f t="shared" si="150"/>
        <v>299724.132589121</v>
      </c>
      <c r="AY69" s="8">
        <f t="shared" si="151"/>
        <v>965531.6114106992</v>
      </c>
      <c r="AZ69" s="8">
        <f t="shared" si="152"/>
        <v>965531.6114106992</v>
      </c>
      <c r="BA69" s="8">
        <f t="shared" si="153"/>
        <v>595356.60489954869</v>
      </c>
      <c r="BB69" s="8">
        <f t="shared" si="154"/>
        <v>595356.60489954869</v>
      </c>
      <c r="BC69" s="83">
        <f t="shared" si="155"/>
        <v>3867036.4379772292</v>
      </c>
      <c r="BD69" s="49"/>
      <c r="BE69" s="45">
        <f t="shared" si="156"/>
        <v>4.7397970262687453E-2</v>
      </c>
      <c r="BF69" s="57">
        <f t="shared" si="157"/>
        <v>0.95474693324945048</v>
      </c>
      <c r="BG69" s="54">
        <f t="shared" si="158"/>
        <v>183289.67809197353</v>
      </c>
    </row>
    <row r="70" spans="1:59" ht="20.100000000000001" customHeight="1" x14ac:dyDescent="0.25">
      <c r="A70" s="19">
        <v>550</v>
      </c>
      <c r="B70" s="33">
        <v>4.5</v>
      </c>
      <c r="C70" s="20">
        <f t="shared" si="106"/>
        <v>122.22222222222223</v>
      </c>
      <c r="D70" s="35">
        <v>1.0963007108240124</v>
      </c>
      <c r="E70" s="20">
        <f t="shared" si="107"/>
        <v>111.48603755839613</v>
      </c>
      <c r="F70" s="7">
        <f t="shared" si="108"/>
        <v>613129.19133574143</v>
      </c>
      <c r="G70" s="8">
        <f t="shared" si="109"/>
        <v>613129.19133574143</v>
      </c>
      <c r="H70" s="8">
        <f t="shared" si="110"/>
        <v>1348884.2209386313</v>
      </c>
      <c r="I70" s="8">
        <f t="shared" si="111"/>
        <v>1348884.2209386313</v>
      </c>
      <c r="J70" s="49">
        <f t="shared" si="112"/>
        <v>3924026.8245487455</v>
      </c>
      <c r="K70" s="82">
        <f t="shared" si="113"/>
        <v>367877.51480144489</v>
      </c>
      <c r="L70" s="8">
        <f t="shared" si="114"/>
        <v>367877.51480144489</v>
      </c>
      <c r="M70" s="8">
        <f t="shared" si="115"/>
        <v>1283169.2322688873</v>
      </c>
      <c r="N70" s="8">
        <f t="shared" si="116"/>
        <v>1283169.2322688873</v>
      </c>
      <c r="O70" s="83">
        <f t="shared" si="117"/>
        <v>3302093.4941406641</v>
      </c>
      <c r="P70" s="49"/>
      <c r="Q70" s="45">
        <f t="shared" si="118"/>
        <v>0.1883451608840449</v>
      </c>
      <c r="R70" s="57">
        <f t="shared" si="119"/>
        <v>0.84150635094610948</v>
      </c>
      <c r="S70" s="54">
        <f t="shared" si="120"/>
        <v>621933.33040808141</v>
      </c>
      <c r="T70" s="8">
        <f t="shared" si="121"/>
        <v>408098.78975306952</v>
      </c>
      <c r="U70" s="8">
        <f t="shared" si="122"/>
        <v>408098.78975306952</v>
      </c>
      <c r="V70" s="8">
        <f t="shared" si="123"/>
        <v>973158.65248808893</v>
      </c>
      <c r="W70" s="8">
        <f t="shared" si="124"/>
        <v>973158.65248808893</v>
      </c>
      <c r="X70" s="8">
        <f t="shared" si="125"/>
        <v>580755.97003321431</v>
      </c>
      <c r="Y70" s="8">
        <f t="shared" si="126"/>
        <v>580755.97003321431</v>
      </c>
      <c r="Z70" s="49">
        <f t="shared" si="127"/>
        <v>3924026.8245487455</v>
      </c>
      <c r="AA70" s="82">
        <f t="shared" si="128"/>
        <v>251137.71677111971</v>
      </c>
      <c r="AB70" s="8">
        <f t="shared" si="129"/>
        <v>251137.71677111971</v>
      </c>
      <c r="AC70" s="8">
        <f t="shared" si="130"/>
        <v>935423.9225562216</v>
      </c>
      <c r="AD70" s="8">
        <f t="shared" si="131"/>
        <v>935423.9225562216</v>
      </c>
      <c r="AE70" s="8">
        <f t="shared" si="132"/>
        <v>576791.89794854098</v>
      </c>
      <c r="AF70" s="8">
        <f t="shared" si="133"/>
        <v>576791.89794854098</v>
      </c>
      <c r="AG70" s="83">
        <f t="shared" si="134"/>
        <v>3526707.0745517639</v>
      </c>
      <c r="AH70" s="49"/>
      <c r="AI70" s="45">
        <f t="shared" si="135"/>
        <v>0.11266026397938932</v>
      </c>
      <c r="AJ70" s="57">
        <f t="shared" si="136"/>
        <v>0.89874693324945032</v>
      </c>
      <c r="AK70" s="54">
        <f t="shared" si="137"/>
        <v>397319.74999698158</v>
      </c>
      <c r="AL70" s="8">
        <f t="shared" si="138"/>
        <v>109872.75108736487</v>
      </c>
      <c r="AM70" s="8">
        <f t="shared" si="139"/>
        <v>109872.75108736487</v>
      </c>
      <c r="AN70" s="8">
        <f t="shared" si="140"/>
        <v>298226.03866570466</v>
      </c>
      <c r="AO70" s="8">
        <f t="shared" si="141"/>
        <v>298226.03866570466</v>
      </c>
      <c r="AP70" s="8">
        <f t="shared" si="142"/>
        <v>973158.65248808893</v>
      </c>
      <c r="AQ70" s="8">
        <f t="shared" si="143"/>
        <v>973158.65248808893</v>
      </c>
      <c r="AR70" s="8">
        <f t="shared" si="144"/>
        <v>580755.97003321431</v>
      </c>
      <c r="AS70" s="8">
        <f t="shared" si="145"/>
        <v>580755.97003321431</v>
      </c>
      <c r="AT70" s="49">
        <f t="shared" si="146"/>
        <v>3924026.8245487455</v>
      </c>
      <c r="AU70" s="82">
        <f t="shared" si="147"/>
        <v>70632.482841877412</v>
      </c>
      <c r="AV70" s="8">
        <f t="shared" si="148"/>
        <v>70632.482841877412</v>
      </c>
      <c r="AW70" s="8">
        <f t="shared" si="149"/>
        <v>290377.98501660716</v>
      </c>
      <c r="AX70" s="8">
        <f t="shared" si="150"/>
        <v>290377.98501660716</v>
      </c>
      <c r="AY70" s="8">
        <f t="shared" si="151"/>
        <v>935423.9225562216</v>
      </c>
      <c r="AZ70" s="8">
        <f t="shared" si="152"/>
        <v>935423.9225562216</v>
      </c>
      <c r="BA70" s="8">
        <f t="shared" si="153"/>
        <v>576791.89794854098</v>
      </c>
      <c r="BB70" s="8">
        <f t="shared" si="154"/>
        <v>576791.89794854098</v>
      </c>
      <c r="BC70" s="83">
        <f t="shared" si="155"/>
        <v>3746452.5767264944</v>
      </c>
      <c r="BD70" s="49"/>
      <c r="BE70" s="45">
        <f t="shared" si="156"/>
        <v>4.7397970262687453E-2</v>
      </c>
      <c r="BF70" s="57">
        <f t="shared" si="157"/>
        <v>0.95474693324945048</v>
      </c>
      <c r="BG70" s="54">
        <f t="shared" si="158"/>
        <v>177574.24782225117</v>
      </c>
    </row>
    <row r="71" spans="1:59" ht="20.100000000000001" customHeight="1" x14ac:dyDescent="0.25">
      <c r="A71" s="19">
        <v>550</v>
      </c>
      <c r="B71" s="33">
        <v>4.5</v>
      </c>
      <c r="C71" s="20">
        <f t="shared" si="106"/>
        <v>122.22222222222223</v>
      </c>
      <c r="D71" s="35">
        <v>1.1437009460840559</v>
      </c>
      <c r="E71" s="20">
        <f t="shared" si="107"/>
        <v>106.865542640934</v>
      </c>
      <c r="F71" s="7">
        <f t="shared" si="108"/>
        <v>587718.29348379688</v>
      </c>
      <c r="G71" s="8">
        <f t="shared" si="109"/>
        <v>587718.29348379688</v>
      </c>
      <c r="H71" s="8">
        <f t="shared" si="110"/>
        <v>1292980.245664353</v>
      </c>
      <c r="I71" s="8">
        <f t="shared" si="111"/>
        <v>1292980.245664353</v>
      </c>
      <c r="J71" s="49">
        <f t="shared" si="112"/>
        <v>3761397.0782963</v>
      </c>
      <c r="K71" s="82">
        <f t="shared" si="113"/>
        <v>352630.97609027813</v>
      </c>
      <c r="L71" s="8">
        <f t="shared" si="114"/>
        <v>352630.97609027813</v>
      </c>
      <c r="M71" s="8">
        <f t="shared" si="115"/>
        <v>1229988.7888179605</v>
      </c>
      <c r="N71" s="8">
        <f t="shared" si="116"/>
        <v>1229988.7888179605</v>
      </c>
      <c r="O71" s="83">
        <f t="shared" si="117"/>
        <v>3165239.5298164776</v>
      </c>
      <c r="P71" s="49"/>
      <c r="Q71" s="45">
        <f t="shared" si="118"/>
        <v>0.18834516088404471</v>
      </c>
      <c r="R71" s="57">
        <f t="shared" si="119"/>
        <v>0.84150635094610959</v>
      </c>
      <c r="S71" s="54">
        <f t="shared" si="120"/>
        <v>596157.54847982246</v>
      </c>
      <c r="T71" s="8">
        <f t="shared" si="121"/>
        <v>391185.2961428152</v>
      </c>
      <c r="U71" s="8">
        <f t="shared" si="122"/>
        <v>391185.2961428152</v>
      </c>
      <c r="V71" s="8">
        <f t="shared" si="123"/>
        <v>932826.47541748243</v>
      </c>
      <c r="W71" s="8">
        <f t="shared" si="124"/>
        <v>932826.47541748243</v>
      </c>
      <c r="X71" s="8">
        <f t="shared" si="125"/>
        <v>556686.76758785243</v>
      </c>
      <c r="Y71" s="8">
        <f t="shared" si="126"/>
        <v>556686.76758785243</v>
      </c>
      <c r="Z71" s="49">
        <f t="shared" si="127"/>
        <v>3761397.0782963</v>
      </c>
      <c r="AA71" s="82">
        <f t="shared" si="128"/>
        <v>240729.41301096321</v>
      </c>
      <c r="AB71" s="8">
        <f t="shared" si="129"/>
        <v>240729.41301096321</v>
      </c>
      <c r="AC71" s="8">
        <f t="shared" si="130"/>
        <v>896655.64650569286</v>
      </c>
      <c r="AD71" s="8">
        <f t="shared" si="131"/>
        <v>896655.64650569286</v>
      </c>
      <c r="AE71" s="8">
        <f t="shared" si="132"/>
        <v>552886.98490946542</v>
      </c>
      <c r="AF71" s="8">
        <f t="shared" si="133"/>
        <v>552886.98490946542</v>
      </c>
      <c r="AG71" s="83">
        <f t="shared" si="134"/>
        <v>3380544.088852243</v>
      </c>
      <c r="AH71" s="49"/>
      <c r="AI71" s="45">
        <f t="shared" si="135"/>
        <v>0.11266026397938907</v>
      </c>
      <c r="AJ71" s="57">
        <f t="shared" si="136"/>
        <v>0.89874693324945054</v>
      </c>
      <c r="AK71" s="54">
        <f t="shared" si="137"/>
        <v>380852.98944405699</v>
      </c>
      <c r="AL71" s="8">
        <f t="shared" si="138"/>
        <v>105319.1181922964</v>
      </c>
      <c r="AM71" s="8">
        <f t="shared" si="139"/>
        <v>105319.1181922964</v>
      </c>
      <c r="AN71" s="8">
        <f t="shared" si="140"/>
        <v>285866.17795051879</v>
      </c>
      <c r="AO71" s="8">
        <f t="shared" si="141"/>
        <v>285866.17795051879</v>
      </c>
      <c r="AP71" s="8">
        <f t="shared" si="142"/>
        <v>932826.47541748243</v>
      </c>
      <c r="AQ71" s="8">
        <f t="shared" si="143"/>
        <v>932826.47541748243</v>
      </c>
      <c r="AR71" s="8">
        <f t="shared" si="144"/>
        <v>556686.76758785243</v>
      </c>
      <c r="AS71" s="8">
        <f t="shared" si="145"/>
        <v>556686.76758785243</v>
      </c>
      <c r="AT71" s="49">
        <f t="shared" si="146"/>
        <v>3761397.0782963</v>
      </c>
      <c r="AU71" s="82">
        <f t="shared" si="147"/>
        <v>67705.147409333411</v>
      </c>
      <c r="AV71" s="8">
        <f t="shared" si="148"/>
        <v>67705.147409333411</v>
      </c>
      <c r="AW71" s="8">
        <f t="shared" si="149"/>
        <v>278343.38379392616</v>
      </c>
      <c r="AX71" s="8">
        <f t="shared" si="150"/>
        <v>278343.38379392616</v>
      </c>
      <c r="AY71" s="8">
        <f t="shared" si="151"/>
        <v>896655.64650569286</v>
      </c>
      <c r="AZ71" s="8">
        <f t="shared" si="152"/>
        <v>896655.64650569286</v>
      </c>
      <c r="BA71" s="8">
        <f t="shared" si="153"/>
        <v>552886.98490946542</v>
      </c>
      <c r="BB71" s="8">
        <f t="shared" si="154"/>
        <v>552886.98490946542</v>
      </c>
      <c r="BC71" s="83">
        <f t="shared" si="155"/>
        <v>3591182.325236836</v>
      </c>
      <c r="BD71" s="49"/>
      <c r="BE71" s="45">
        <f t="shared" si="156"/>
        <v>4.7397970262687369E-2</v>
      </c>
      <c r="BF71" s="57">
        <f t="shared" si="157"/>
        <v>0.95474693324945059</v>
      </c>
      <c r="BG71" s="54">
        <f t="shared" si="158"/>
        <v>170214.75305946404</v>
      </c>
    </row>
    <row r="72" spans="1:59" ht="20.100000000000001" customHeight="1" x14ac:dyDescent="0.25">
      <c r="A72" s="19">
        <v>550</v>
      </c>
      <c r="B72" s="33">
        <v>4.5</v>
      </c>
      <c r="C72" s="20">
        <f t="shared" si="106"/>
        <v>122.22222222222223</v>
      </c>
      <c r="D72" s="37">
        <v>1.1721705078041917</v>
      </c>
      <c r="E72" s="20">
        <f t="shared" si="107"/>
        <v>104.27000287797648</v>
      </c>
      <c r="F72" s="7">
        <f t="shared" si="108"/>
        <v>573443.8495193827</v>
      </c>
      <c r="G72" s="8">
        <f t="shared" si="109"/>
        <v>573443.8495193827</v>
      </c>
      <c r="H72" s="8">
        <f t="shared" si="110"/>
        <v>1261576.4689426417</v>
      </c>
      <c r="I72" s="8">
        <f t="shared" si="111"/>
        <v>1261576.4689426417</v>
      </c>
      <c r="J72" s="49">
        <f t="shared" si="112"/>
        <v>3670040.6369240489</v>
      </c>
      <c r="K72" s="82">
        <f t="shared" si="113"/>
        <v>344066.30971162958</v>
      </c>
      <c r="L72" s="8">
        <f t="shared" si="114"/>
        <v>344066.30971162958</v>
      </c>
      <c r="M72" s="8">
        <f t="shared" si="115"/>
        <v>1200114.9423893166</v>
      </c>
      <c r="N72" s="8">
        <f t="shared" si="116"/>
        <v>1200114.9423893166</v>
      </c>
      <c r="O72" s="83">
        <f t="shared" si="117"/>
        <v>3088362.5042018928</v>
      </c>
      <c r="P72" s="49"/>
      <c r="Q72" s="45">
        <f t="shared" si="118"/>
        <v>0.18834516088404452</v>
      </c>
      <c r="R72" s="57">
        <f t="shared" si="119"/>
        <v>0.8415063509461097</v>
      </c>
      <c r="S72" s="54">
        <f t="shared" si="120"/>
        <v>581678.13272215612</v>
      </c>
      <c r="T72" s="8">
        <f t="shared" si="121"/>
        <v>381684.22624010104</v>
      </c>
      <c r="U72" s="8">
        <f t="shared" si="122"/>
        <v>381684.22624010104</v>
      </c>
      <c r="V72" s="8">
        <f t="shared" si="123"/>
        <v>910170.07795716415</v>
      </c>
      <c r="W72" s="8">
        <f t="shared" si="124"/>
        <v>910170.07795716415</v>
      </c>
      <c r="X72" s="8">
        <f t="shared" si="125"/>
        <v>543166.01426475926</v>
      </c>
      <c r="Y72" s="8">
        <f t="shared" si="126"/>
        <v>543166.01426475926</v>
      </c>
      <c r="Z72" s="49">
        <f t="shared" si="127"/>
        <v>3670040.6369240489</v>
      </c>
      <c r="AA72" s="82">
        <f t="shared" si="128"/>
        <v>234882.60076313914</v>
      </c>
      <c r="AB72" s="8">
        <f t="shared" si="129"/>
        <v>234882.60076313914</v>
      </c>
      <c r="AC72" s="8">
        <f t="shared" si="130"/>
        <v>874877.76257162064</v>
      </c>
      <c r="AD72" s="8">
        <f t="shared" si="131"/>
        <v>874877.76257162064</v>
      </c>
      <c r="AE72" s="8">
        <f t="shared" si="132"/>
        <v>539458.52033341466</v>
      </c>
      <c r="AF72" s="8">
        <f t="shared" si="133"/>
        <v>539458.52033341466</v>
      </c>
      <c r="AG72" s="83">
        <f t="shared" si="134"/>
        <v>3298437.767336349</v>
      </c>
      <c r="AH72" s="49"/>
      <c r="AI72" s="45">
        <f t="shared" si="135"/>
        <v>0.11266026397938909</v>
      </c>
      <c r="AJ72" s="57">
        <f t="shared" si="136"/>
        <v>0.89874693324945054</v>
      </c>
      <c r="AK72" s="54">
        <f t="shared" si="137"/>
        <v>371602.86958769988</v>
      </c>
      <c r="AL72" s="8">
        <f t="shared" si="138"/>
        <v>102761.13783387338</v>
      </c>
      <c r="AM72" s="8">
        <f t="shared" si="139"/>
        <v>102761.13783387338</v>
      </c>
      <c r="AN72" s="8">
        <f t="shared" si="140"/>
        <v>278923.0884062277</v>
      </c>
      <c r="AO72" s="8">
        <f t="shared" si="141"/>
        <v>278923.0884062277</v>
      </c>
      <c r="AP72" s="8">
        <f t="shared" si="142"/>
        <v>910170.07795716415</v>
      </c>
      <c r="AQ72" s="8">
        <f t="shared" si="143"/>
        <v>910170.07795716415</v>
      </c>
      <c r="AR72" s="8">
        <f t="shared" si="144"/>
        <v>543166.01426475926</v>
      </c>
      <c r="AS72" s="8">
        <f t="shared" si="145"/>
        <v>543166.01426475926</v>
      </c>
      <c r="AT72" s="49">
        <f t="shared" si="146"/>
        <v>3670040.6369240489</v>
      </c>
      <c r="AU72" s="82">
        <f t="shared" si="147"/>
        <v>66060.731464632889</v>
      </c>
      <c r="AV72" s="8">
        <f t="shared" si="148"/>
        <v>66060.731464632889</v>
      </c>
      <c r="AW72" s="8">
        <f t="shared" si="149"/>
        <v>271583.00713237957</v>
      </c>
      <c r="AX72" s="8">
        <f t="shared" si="150"/>
        <v>271583.00713237957</v>
      </c>
      <c r="AY72" s="8">
        <f t="shared" si="151"/>
        <v>874877.76257162064</v>
      </c>
      <c r="AZ72" s="8">
        <f t="shared" si="152"/>
        <v>874877.76257162064</v>
      </c>
      <c r="BA72" s="8">
        <f t="shared" si="153"/>
        <v>539458.52033341466</v>
      </c>
      <c r="BB72" s="8">
        <f t="shared" si="154"/>
        <v>539458.52033341466</v>
      </c>
      <c r="BC72" s="83">
        <f t="shared" si="155"/>
        <v>3503960.0430040956</v>
      </c>
      <c r="BD72" s="49"/>
      <c r="BE72" s="45">
        <f t="shared" si="156"/>
        <v>4.7397970262687501E-2</v>
      </c>
      <c r="BF72" s="57">
        <f t="shared" si="157"/>
        <v>0.95474693324945048</v>
      </c>
      <c r="BG72" s="54">
        <f t="shared" si="158"/>
        <v>166080.59391995333</v>
      </c>
    </row>
    <row r="73" spans="1:59" ht="20.100000000000001" customHeight="1" x14ac:dyDescent="0.25">
      <c r="A73" s="19">
        <v>550</v>
      </c>
      <c r="B73" s="33">
        <v>4.5</v>
      </c>
      <c r="C73" s="20">
        <f t="shared" si="106"/>
        <v>122.22222222222223</v>
      </c>
      <c r="D73" s="37">
        <v>1.3473622748820986</v>
      </c>
      <c r="E73" s="20">
        <f t="shared" si="107"/>
        <v>90.71221934940796</v>
      </c>
      <c r="F73" s="7">
        <f t="shared" si="108"/>
        <v>498881.39279181184</v>
      </c>
      <c r="G73" s="8">
        <f t="shared" si="109"/>
        <v>498881.39279181184</v>
      </c>
      <c r="H73" s="8">
        <f t="shared" si="110"/>
        <v>1097539.064141986</v>
      </c>
      <c r="I73" s="8">
        <f t="shared" si="111"/>
        <v>1097539.064141986</v>
      </c>
      <c r="J73" s="49">
        <f t="shared" si="112"/>
        <v>3192840.9138675956</v>
      </c>
      <c r="K73" s="82">
        <f t="shared" si="113"/>
        <v>299328.83567508706</v>
      </c>
      <c r="L73" s="8">
        <f t="shared" si="114"/>
        <v>299328.83567508706</v>
      </c>
      <c r="M73" s="8">
        <f t="shared" si="115"/>
        <v>1044069.1176149941</v>
      </c>
      <c r="N73" s="8">
        <f t="shared" si="116"/>
        <v>1044069.1176149941</v>
      </c>
      <c r="O73" s="83">
        <f t="shared" si="117"/>
        <v>2686795.9065801622</v>
      </c>
      <c r="P73" s="49"/>
      <c r="Q73" s="45">
        <f t="shared" si="118"/>
        <v>0.18834516088404468</v>
      </c>
      <c r="R73" s="57">
        <f t="shared" si="119"/>
        <v>0.84150635094610959</v>
      </c>
      <c r="S73" s="54">
        <f t="shared" si="120"/>
        <v>506045.00728743337</v>
      </c>
      <c r="T73" s="8">
        <f t="shared" si="121"/>
        <v>332055.45504222991</v>
      </c>
      <c r="U73" s="8">
        <f t="shared" si="122"/>
        <v>332055.45504222991</v>
      </c>
      <c r="V73" s="8">
        <f t="shared" si="123"/>
        <v>791824.54663916375</v>
      </c>
      <c r="W73" s="8">
        <f t="shared" si="124"/>
        <v>791824.54663916375</v>
      </c>
      <c r="X73" s="8">
        <f t="shared" si="125"/>
        <v>472540.45525240415</v>
      </c>
      <c r="Y73" s="8">
        <f t="shared" si="126"/>
        <v>472540.45525240415</v>
      </c>
      <c r="Z73" s="49">
        <f t="shared" si="127"/>
        <v>3192840.9138675956</v>
      </c>
      <c r="AA73" s="82">
        <f t="shared" si="128"/>
        <v>204341.81848752612</v>
      </c>
      <c r="AB73" s="8">
        <f t="shared" si="129"/>
        <v>204341.81848752612</v>
      </c>
      <c r="AC73" s="8">
        <f t="shared" si="130"/>
        <v>761121.14042224386</v>
      </c>
      <c r="AD73" s="8">
        <f t="shared" si="131"/>
        <v>761121.14042224386</v>
      </c>
      <c r="AE73" s="8">
        <f t="shared" si="132"/>
        <v>469315.03093616717</v>
      </c>
      <c r="AF73" s="8">
        <f t="shared" si="133"/>
        <v>469315.03093616717</v>
      </c>
      <c r="AG73" s="83">
        <f t="shared" si="134"/>
        <v>2869555.9796918742</v>
      </c>
      <c r="AH73" s="49"/>
      <c r="AI73" s="45">
        <f t="shared" si="135"/>
        <v>0.11266026397938921</v>
      </c>
      <c r="AJ73" s="57">
        <f t="shared" si="136"/>
        <v>0.89874693324945043</v>
      </c>
      <c r="AK73" s="54">
        <f t="shared" si="137"/>
        <v>323284.93417572137</v>
      </c>
      <c r="AL73" s="8">
        <f t="shared" si="138"/>
        <v>89399.545588292676</v>
      </c>
      <c r="AM73" s="8">
        <f t="shared" si="139"/>
        <v>89399.545588292676</v>
      </c>
      <c r="AN73" s="8">
        <f t="shared" si="140"/>
        <v>242655.90945393726</v>
      </c>
      <c r="AO73" s="8">
        <f t="shared" si="141"/>
        <v>242655.90945393726</v>
      </c>
      <c r="AP73" s="8">
        <f t="shared" si="142"/>
        <v>791824.54663916375</v>
      </c>
      <c r="AQ73" s="8">
        <f t="shared" si="143"/>
        <v>791824.54663916375</v>
      </c>
      <c r="AR73" s="8">
        <f t="shared" si="144"/>
        <v>472540.45525240415</v>
      </c>
      <c r="AS73" s="8">
        <f t="shared" si="145"/>
        <v>472540.45525240415</v>
      </c>
      <c r="AT73" s="49">
        <f t="shared" si="146"/>
        <v>3192840.9138675956</v>
      </c>
      <c r="AU73" s="82">
        <f t="shared" si="147"/>
        <v>57471.136449616723</v>
      </c>
      <c r="AV73" s="8">
        <f t="shared" si="148"/>
        <v>57471.136449616723</v>
      </c>
      <c r="AW73" s="8">
        <f t="shared" si="149"/>
        <v>236270.22762620208</v>
      </c>
      <c r="AX73" s="8">
        <f t="shared" si="150"/>
        <v>236270.22762620208</v>
      </c>
      <c r="AY73" s="8">
        <f t="shared" si="151"/>
        <v>761121.14042224386</v>
      </c>
      <c r="AZ73" s="8">
        <f t="shared" si="152"/>
        <v>761121.14042224386</v>
      </c>
      <c r="BA73" s="8">
        <f t="shared" si="153"/>
        <v>469315.03093616717</v>
      </c>
      <c r="BB73" s="8">
        <f t="shared" si="154"/>
        <v>469315.03093616717</v>
      </c>
      <c r="BC73" s="83">
        <f t="shared" si="155"/>
        <v>3048355.0708684595</v>
      </c>
      <c r="BD73" s="49"/>
      <c r="BE73" s="45">
        <f t="shared" si="156"/>
        <v>4.7397970262687564E-2</v>
      </c>
      <c r="BF73" s="57">
        <f t="shared" si="157"/>
        <v>0.95474693324945037</v>
      </c>
      <c r="BG73" s="54">
        <f t="shared" si="158"/>
        <v>144485.84299913608</v>
      </c>
    </row>
    <row r="74" spans="1:59" ht="20.100000000000001" customHeight="1" x14ac:dyDescent="0.25">
      <c r="A74" s="19">
        <v>550</v>
      </c>
      <c r="B74" s="33">
        <v>4.5</v>
      </c>
      <c r="C74" s="20">
        <f t="shared" si="106"/>
        <v>122.22222222222223</v>
      </c>
      <c r="D74" s="37">
        <v>1.6424098210355718</v>
      </c>
      <c r="E74" s="20">
        <f t="shared" si="107"/>
        <v>74.416397574363444</v>
      </c>
      <c r="F74" s="7">
        <f t="shared" si="108"/>
        <v>409260.80669957655</v>
      </c>
      <c r="G74" s="8">
        <f t="shared" si="109"/>
        <v>409260.80669957655</v>
      </c>
      <c r="H74" s="8">
        <f t="shared" si="110"/>
        <v>900373.77473906847</v>
      </c>
      <c r="I74" s="8">
        <f t="shared" si="111"/>
        <v>900373.77473906847</v>
      </c>
      <c r="J74" s="49">
        <f t="shared" si="112"/>
        <v>2619269.16287729</v>
      </c>
      <c r="K74" s="82">
        <f t="shared" si="113"/>
        <v>245556.48401974596</v>
      </c>
      <c r="L74" s="8">
        <f t="shared" si="114"/>
        <v>245556.48401974596</v>
      </c>
      <c r="M74" s="8">
        <f t="shared" si="115"/>
        <v>856509.33367952378</v>
      </c>
      <c r="N74" s="8">
        <f t="shared" si="116"/>
        <v>856509.33367952378</v>
      </c>
      <c r="O74" s="83">
        <f t="shared" si="117"/>
        <v>2204131.6353985397</v>
      </c>
      <c r="P74" s="49"/>
      <c r="Q74" s="45">
        <f t="shared" si="118"/>
        <v>0.18834516088404463</v>
      </c>
      <c r="R74" s="57">
        <f t="shared" si="119"/>
        <v>0.8415063509461097</v>
      </c>
      <c r="S74" s="54">
        <f t="shared" si="120"/>
        <v>415137.52747875033</v>
      </c>
      <c r="T74" s="8">
        <f t="shared" si="121"/>
        <v>272403.99293923815</v>
      </c>
      <c r="U74" s="8">
        <f t="shared" si="122"/>
        <v>272403.99293923815</v>
      </c>
      <c r="V74" s="8">
        <f t="shared" si="123"/>
        <v>649578.75239356793</v>
      </c>
      <c r="W74" s="8">
        <f t="shared" si="124"/>
        <v>649578.75239356793</v>
      </c>
      <c r="X74" s="8">
        <f t="shared" si="125"/>
        <v>387651.83610583888</v>
      </c>
      <c r="Y74" s="8">
        <f t="shared" si="126"/>
        <v>387651.83610583888</v>
      </c>
      <c r="Z74" s="49">
        <f t="shared" si="127"/>
        <v>2619269.16287729</v>
      </c>
      <c r="AA74" s="82">
        <f t="shared" si="128"/>
        <v>167633.22642414656</v>
      </c>
      <c r="AB74" s="8">
        <f t="shared" si="129"/>
        <v>167633.22642414656</v>
      </c>
      <c r="AC74" s="8">
        <f t="shared" si="130"/>
        <v>624391.00039816485</v>
      </c>
      <c r="AD74" s="8">
        <f t="shared" si="131"/>
        <v>624391.00039816485</v>
      </c>
      <c r="AE74" s="8">
        <f t="shared" si="132"/>
        <v>385005.83692309842</v>
      </c>
      <c r="AF74" s="8">
        <f t="shared" si="133"/>
        <v>385005.83692309842</v>
      </c>
      <c r="AG74" s="83">
        <f t="shared" si="134"/>
        <v>2354060.1274908194</v>
      </c>
      <c r="AH74" s="49"/>
      <c r="AI74" s="45">
        <f t="shared" si="135"/>
        <v>0.11266026397938933</v>
      </c>
      <c r="AJ74" s="57">
        <f t="shared" si="136"/>
        <v>0.89874693324945032</v>
      </c>
      <c r="AK74" s="54">
        <f t="shared" si="137"/>
        <v>265209.03538647061</v>
      </c>
      <c r="AL74" s="8">
        <f t="shared" si="138"/>
        <v>73339.536560564127</v>
      </c>
      <c r="AM74" s="8">
        <f t="shared" si="139"/>
        <v>73339.536560564127</v>
      </c>
      <c r="AN74" s="8">
        <f t="shared" si="140"/>
        <v>199064.45637867402</v>
      </c>
      <c r="AO74" s="8">
        <f t="shared" si="141"/>
        <v>199064.45637867402</v>
      </c>
      <c r="AP74" s="8">
        <f t="shared" si="142"/>
        <v>649578.75239356793</v>
      </c>
      <c r="AQ74" s="8">
        <f t="shared" si="143"/>
        <v>649578.75239356793</v>
      </c>
      <c r="AR74" s="8">
        <f t="shared" si="144"/>
        <v>387651.83610583888</v>
      </c>
      <c r="AS74" s="8">
        <f t="shared" si="145"/>
        <v>387651.83610583888</v>
      </c>
      <c r="AT74" s="49">
        <f t="shared" si="146"/>
        <v>2619269.16287729</v>
      </c>
      <c r="AU74" s="82">
        <f t="shared" si="147"/>
        <v>47146.844931791224</v>
      </c>
      <c r="AV74" s="8">
        <f t="shared" si="148"/>
        <v>47146.844931791224</v>
      </c>
      <c r="AW74" s="8">
        <f t="shared" si="149"/>
        <v>193825.91805291947</v>
      </c>
      <c r="AX74" s="8">
        <f t="shared" si="150"/>
        <v>193825.91805291947</v>
      </c>
      <c r="AY74" s="8">
        <f t="shared" si="151"/>
        <v>624391.00039816485</v>
      </c>
      <c r="AZ74" s="8">
        <f t="shared" si="152"/>
        <v>624391.00039816485</v>
      </c>
      <c r="BA74" s="8">
        <f t="shared" si="153"/>
        <v>385005.83692309842</v>
      </c>
      <c r="BB74" s="8">
        <f t="shared" si="154"/>
        <v>385005.83692309842</v>
      </c>
      <c r="BC74" s="83">
        <f t="shared" si="155"/>
        <v>2500739.200611948</v>
      </c>
      <c r="BD74" s="49"/>
      <c r="BE74" s="45">
        <f t="shared" si="156"/>
        <v>4.7397970262687494E-2</v>
      </c>
      <c r="BF74" s="57">
        <f t="shared" si="157"/>
        <v>0.95474693324945048</v>
      </c>
      <c r="BG74" s="54">
        <f t="shared" si="158"/>
        <v>118529.96226534201</v>
      </c>
    </row>
    <row r="75" spans="1:59" ht="20.100000000000001" customHeight="1" x14ac:dyDescent="0.25">
      <c r="A75" s="19">
        <v>550</v>
      </c>
      <c r="B75" s="33">
        <v>4.5</v>
      </c>
      <c r="C75" s="20">
        <f t="shared" si="106"/>
        <v>122.22222222222223</v>
      </c>
      <c r="D75" s="37">
        <v>2.1851546379025231</v>
      </c>
      <c r="E75" s="20">
        <f t="shared" si="107"/>
        <v>55.932985291851189</v>
      </c>
      <c r="F75" s="7">
        <f t="shared" si="108"/>
        <v>307609.33648775029</v>
      </c>
      <c r="G75" s="8">
        <f t="shared" si="109"/>
        <v>307609.33648775029</v>
      </c>
      <c r="H75" s="8">
        <f t="shared" si="110"/>
        <v>676740.54027305066</v>
      </c>
      <c r="I75" s="8">
        <f t="shared" si="111"/>
        <v>676740.54027305066</v>
      </c>
      <c r="J75" s="49">
        <f t="shared" si="112"/>
        <v>1968699.7535216019</v>
      </c>
      <c r="K75" s="82">
        <f t="shared" si="113"/>
        <v>184565.60189265019</v>
      </c>
      <c r="L75" s="8">
        <f t="shared" si="114"/>
        <v>184565.60189265019</v>
      </c>
      <c r="M75" s="8">
        <f t="shared" si="115"/>
        <v>643771.07095458417</v>
      </c>
      <c r="N75" s="8">
        <f t="shared" si="116"/>
        <v>643771.07095458417</v>
      </c>
      <c r="O75" s="83">
        <f t="shared" si="117"/>
        <v>1656673.3456944688</v>
      </c>
      <c r="P75" s="49"/>
      <c r="Q75" s="45">
        <f t="shared" si="118"/>
        <v>0.18834516088404454</v>
      </c>
      <c r="R75" s="57">
        <f t="shared" si="119"/>
        <v>0.8415063509461097</v>
      </c>
      <c r="S75" s="54">
        <f t="shared" si="120"/>
        <v>312026.40782713308</v>
      </c>
      <c r="T75" s="8">
        <f t="shared" si="121"/>
        <v>204744.77436624659</v>
      </c>
      <c r="U75" s="8">
        <f t="shared" si="122"/>
        <v>204744.77436624659</v>
      </c>
      <c r="V75" s="8">
        <f t="shared" si="123"/>
        <v>488237.53887335729</v>
      </c>
      <c r="W75" s="8">
        <f t="shared" si="124"/>
        <v>488237.53887335729</v>
      </c>
      <c r="X75" s="8">
        <f t="shared" si="125"/>
        <v>291367.56352119707</v>
      </c>
      <c r="Y75" s="8">
        <f t="shared" si="126"/>
        <v>291367.56352119707</v>
      </c>
      <c r="Z75" s="49">
        <f t="shared" si="127"/>
        <v>1968699.7535216019</v>
      </c>
      <c r="AA75" s="82">
        <f t="shared" si="128"/>
        <v>125996.78422538252</v>
      </c>
      <c r="AB75" s="8">
        <f t="shared" si="129"/>
        <v>125996.78422538252</v>
      </c>
      <c r="AC75" s="8">
        <f t="shared" si="130"/>
        <v>469305.87585532619</v>
      </c>
      <c r="AD75" s="8">
        <f t="shared" si="131"/>
        <v>469305.87585532619</v>
      </c>
      <c r="AE75" s="8">
        <f t="shared" si="132"/>
        <v>289378.77290253568</v>
      </c>
      <c r="AF75" s="8">
        <f t="shared" si="133"/>
        <v>289378.77290253568</v>
      </c>
      <c r="AG75" s="83">
        <f t="shared" si="134"/>
        <v>1769362.8659664888</v>
      </c>
      <c r="AH75" s="49"/>
      <c r="AI75" s="45">
        <f t="shared" si="135"/>
        <v>0.11266026397938908</v>
      </c>
      <c r="AJ75" s="57">
        <f t="shared" si="136"/>
        <v>0.89874693324945054</v>
      </c>
      <c r="AK75" s="54">
        <f t="shared" si="137"/>
        <v>199336.88755511306</v>
      </c>
      <c r="AL75" s="8">
        <f t="shared" si="138"/>
        <v>55123.593098604855</v>
      </c>
      <c r="AM75" s="8">
        <f t="shared" si="139"/>
        <v>55123.593098604855</v>
      </c>
      <c r="AN75" s="8">
        <f t="shared" si="140"/>
        <v>149621.18126764175</v>
      </c>
      <c r="AO75" s="8">
        <f t="shared" si="141"/>
        <v>149621.18126764175</v>
      </c>
      <c r="AP75" s="8">
        <f t="shared" si="142"/>
        <v>488237.53887335729</v>
      </c>
      <c r="AQ75" s="8">
        <f t="shared" si="143"/>
        <v>488237.53887335729</v>
      </c>
      <c r="AR75" s="8">
        <f t="shared" si="144"/>
        <v>291367.56352119707</v>
      </c>
      <c r="AS75" s="8">
        <f t="shared" si="145"/>
        <v>291367.56352119707</v>
      </c>
      <c r="AT75" s="49">
        <f t="shared" si="146"/>
        <v>1968699.7535216019</v>
      </c>
      <c r="AU75" s="82">
        <f t="shared" si="147"/>
        <v>35436.59556338883</v>
      </c>
      <c r="AV75" s="8">
        <f t="shared" si="148"/>
        <v>35436.59556338883</v>
      </c>
      <c r="AW75" s="8">
        <f t="shared" si="149"/>
        <v>145683.78176059853</v>
      </c>
      <c r="AX75" s="8">
        <f t="shared" si="150"/>
        <v>145683.78176059853</v>
      </c>
      <c r="AY75" s="8">
        <f t="shared" si="151"/>
        <v>469305.87585532619</v>
      </c>
      <c r="AZ75" s="8">
        <f t="shared" si="152"/>
        <v>469305.87585532619</v>
      </c>
      <c r="BA75" s="8">
        <f t="shared" si="153"/>
        <v>289378.77290253568</v>
      </c>
      <c r="BB75" s="8">
        <f t="shared" si="154"/>
        <v>289378.77290253568</v>
      </c>
      <c r="BC75" s="83">
        <f t="shared" si="155"/>
        <v>1879610.0521636987</v>
      </c>
      <c r="BD75" s="49"/>
      <c r="BE75" s="45">
        <f t="shared" si="156"/>
        <v>4.7397970262687342E-2</v>
      </c>
      <c r="BF75" s="57">
        <f t="shared" si="157"/>
        <v>0.95474693324945059</v>
      </c>
      <c r="BG75" s="54">
        <f t="shared" si="158"/>
        <v>89089.701357903192</v>
      </c>
    </row>
    <row r="76" spans="1:59" ht="20.25" x14ac:dyDescent="0.25">
      <c r="A76" s="19">
        <v>550</v>
      </c>
      <c r="B76" s="61">
        <v>5.5</v>
      </c>
      <c r="C76" s="20">
        <f t="shared" si="106"/>
        <v>100</v>
      </c>
      <c r="D76" s="37">
        <v>1.1325653683524677</v>
      </c>
      <c r="E76" s="20">
        <f t="shared" si="107"/>
        <v>88.295124320699543</v>
      </c>
      <c r="F76" s="7">
        <f t="shared" si="108"/>
        <v>397299.53815765341</v>
      </c>
      <c r="G76" s="8">
        <f t="shared" si="109"/>
        <v>397299.53815765341</v>
      </c>
      <c r="H76" s="8">
        <f t="shared" si="110"/>
        <v>874058.9839468376</v>
      </c>
      <c r="I76" s="8">
        <f t="shared" si="111"/>
        <v>874058.9839468376</v>
      </c>
      <c r="J76" s="49">
        <f t="shared" si="112"/>
        <v>2542717.044208982</v>
      </c>
      <c r="K76" s="82">
        <f t="shared" si="113"/>
        <v>238379.72289459207</v>
      </c>
      <c r="L76" s="8">
        <f t="shared" si="114"/>
        <v>238379.72289459207</v>
      </c>
      <c r="M76" s="8">
        <f t="shared" si="115"/>
        <v>831476.54778579692</v>
      </c>
      <c r="N76" s="8">
        <f t="shared" si="116"/>
        <v>831476.54778579692</v>
      </c>
      <c r="O76" s="83">
        <f t="shared" si="117"/>
        <v>2139712.5413607778</v>
      </c>
      <c r="P76" s="49"/>
      <c r="Q76" s="45">
        <f t="shared" si="118"/>
        <v>0.18834516088404488</v>
      </c>
      <c r="R76" s="57">
        <f t="shared" si="119"/>
        <v>0.84150635094610948</v>
      </c>
      <c r="S76" s="54">
        <f t="shared" si="120"/>
        <v>403004.50284820423</v>
      </c>
      <c r="T76" s="8">
        <f t="shared" si="121"/>
        <v>264442.57259773411</v>
      </c>
      <c r="U76" s="8">
        <f t="shared" si="122"/>
        <v>264442.57259773411</v>
      </c>
      <c r="V76" s="8">
        <f t="shared" si="123"/>
        <v>630593.8269638276</v>
      </c>
      <c r="W76" s="8">
        <f t="shared" si="124"/>
        <v>630593.8269638276</v>
      </c>
      <c r="X76" s="8">
        <f t="shared" si="125"/>
        <v>376322.12254292931</v>
      </c>
      <c r="Y76" s="8">
        <f t="shared" si="126"/>
        <v>376322.12254292931</v>
      </c>
      <c r="Z76" s="49">
        <f t="shared" si="127"/>
        <v>2542717.044208982</v>
      </c>
      <c r="AA76" s="82">
        <f t="shared" si="128"/>
        <v>162733.89082937484</v>
      </c>
      <c r="AB76" s="8">
        <f t="shared" si="129"/>
        <v>162733.89082937484</v>
      </c>
      <c r="AC76" s="8">
        <f t="shared" si="130"/>
        <v>606142.22526831273</v>
      </c>
      <c r="AD76" s="8">
        <f t="shared" si="131"/>
        <v>606142.22526831273</v>
      </c>
      <c r="AE76" s="8">
        <f t="shared" si="132"/>
        <v>373753.45670427743</v>
      </c>
      <c r="AF76" s="8">
        <f t="shared" si="133"/>
        <v>373753.45670427743</v>
      </c>
      <c r="AG76" s="83">
        <f t="shared" si="134"/>
        <v>2285259.1456039301</v>
      </c>
      <c r="AH76" s="49"/>
      <c r="AI76" s="45">
        <f t="shared" si="135"/>
        <v>0.11266026397938908</v>
      </c>
      <c r="AJ76" s="57">
        <f t="shared" si="136"/>
        <v>0.89874693324945054</v>
      </c>
      <c r="AK76" s="54">
        <f t="shared" si="137"/>
        <v>257457.89860505192</v>
      </c>
      <c r="AL76" s="8">
        <f t="shared" si="138"/>
        <v>71196.077237851496</v>
      </c>
      <c r="AM76" s="8">
        <f t="shared" si="139"/>
        <v>71196.077237851496</v>
      </c>
      <c r="AN76" s="8">
        <f t="shared" si="140"/>
        <v>193246.49535988263</v>
      </c>
      <c r="AO76" s="8">
        <f t="shared" si="141"/>
        <v>193246.49535988263</v>
      </c>
      <c r="AP76" s="8">
        <f t="shared" si="142"/>
        <v>630593.8269638276</v>
      </c>
      <c r="AQ76" s="8">
        <f t="shared" si="143"/>
        <v>630593.8269638276</v>
      </c>
      <c r="AR76" s="8">
        <f t="shared" si="144"/>
        <v>376322.12254292931</v>
      </c>
      <c r="AS76" s="8">
        <f t="shared" si="145"/>
        <v>376322.12254292931</v>
      </c>
      <c r="AT76" s="49">
        <f t="shared" si="146"/>
        <v>2542717.044208982</v>
      </c>
      <c r="AU76" s="82">
        <f t="shared" si="147"/>
        <v>45768.906795761672</v>
      </c>
      <c r="AV76" s="8">
        <f t="shared" si="148"/>
        <v>45768.906795761672</v>
      </c>
      <c r="AW76" s="8">
        <f t="shared" si="149"/>
        <v>188161.06127146468</v>
      </c>
      <c r="AX76" s="8">
        <f t="shared" si="150"/>
        <v>188161.06127146468</v>
      </c>
      <c r="AY76" s="8">
        <f t="shared" si="151"/>
        <v>606142.22526831273</v>
      </c>
      <c r="AZ76" s="8">
        <f t="shared" si="152"/>
        <v>606142.22526831273</v>
      </c>
      <c r="BA76" s="8">
        <f t="shared" si="153"/>
        <v>373753.45670427743</v>
      </c>
      <c r="BB76" s="8">
        <f t="shared" si="154"/>
        <v>373753.45670427743</v>
      </c>
      <c r="BC76" s="83">
        <f t="shared" si="155"/>
        <v>2427651.300079633</v>
      </c>
      <c r="BD76" s="49"/>
      <c r="BE76" s="45">
        <f t="shared" si="156"/>
        <v>4.7397970262687467E-2</v>
      </c>
      <c r="BF76" s="57">
        <f t="shared" si="157"/>
        <v>0.95474693324945048</v>
      </c>
      <c r="BG76" s="54">
        <f t="shared" si="158"/>
        <v>115065.74412934901</v>
      </c>
    </row>
    <row r="77" spans="1:59" ht="20.25" x14ac:dyDescent="0.25">
      <c r="A77" s="19">
        <v>550</v>
      </c>
      <c r="B77" s="61">
        <v>5.5</v>
      </c>
      <c r="C77" s="20">
        <f t="shared" si="106"/>
        <v>100</v>
      </c>
      <c r="D77" s="37">
        <v>1.0621153146108249</v>
      </c>
      <c r="E77" s="20">
        <f t="shared" si="107"/>
        <v>94.151735338306011</v>
      </c>
      <c r="F77" s="7">
        <f t="shared" si="108"/>
        <v>423652.3959214947</v>
      </c>
      <c r="G77" s="8">
        <f t="shared" si="109"/>
        <v>423652.3959214947</v>
      </c>
      <c r="H77" s="8">
        <f t="shared" si="110"/>
        <v>932035.27102728828</v>
      </c>
      <c r="I77" s="8">
        <f t="shared" si="111"/>
        <v>932035.27102728828</v>
      </c>
      <c r="J77" s="49">
        <f t="shared" si="112"/>
        <v>2711375.333897566</v>
      </c>
      <c r="K77" s="82">
        <f t="shared" si="113"/>
        <v>254191.43755289679</v>
      </c>
      <c r="L77" s="8">
        <f t="shared" si="114"/>
        <v>254191.43755289679</v>
      </c>
      <c r="M77" s="8">
        <f t="shared" si="115"/>
        <v>886628.34408381826</v>
      </c>
      <c r="N77" s="8">
        <f t="shared" si="116"/>
        <v>886628.34408381826</v>
      </c>
      <c r="O77" s="83">
        <f t="shared" si="117"/>
        <v>2281639.5632734299</v>
      </c>
      <c r="P77" s="49"/>
      <c r="Q77" s="45">
        <f t="shared" si="118"/>
        <v>0.1883451608840449</v>
      </c>
      <c r="R77" s="57">
        <f t="shared" si="119"/>
        <v>0.84150635094610948</v>
      </c>
      <c r="S77" s="54">
        <f t="shared" si="120"/>
        <v>429735.77062413609</v>
      </c>
      <c r="T77" s="8">
        <f t="shared" si="121"/>
        <v>281983.03472534684</v>
      </c>
      <c r="U77" s="8">
        <f t="shared" si="122"/>
        <v>281983.03472534684</v>
      </c>
      <c r="V77" s="8">
        <f t="shared" si="123"/>
        <v>672421.0828065963</v>
      </c>
      <c r="W77" s="8">
        <f t="shared" si="124"/>
        <v>672421.0828065963</v>
      </c>
      <c r="X77" s="8">
        <f t="shared" si="125"/>
        <v>401283.54941683973</v>
      </c>
      <c r="Y77" s="8">
        <f t="shared" si="126"/>
        <v>401283.54941683973</v>
      </c>
      <c r="Z77" s="49">
        <f t="shared" si="127"/>
        <v>2711375.333897566</v>
      </c>
      <c r="AA77" s="82">
        <f t="shared" si="128"/>
        <v>173528.02136944424</v>
      </c>
      <c r="AB77" s="8">
        <f t="shared" si="129"/>
        <v>173528.02136944424</v>
      </c>
      <c r="AC77" s="8">
        <f t="shared" si="130"/>
        <v>646347.60763856745</v>
      </c>
      <c r="AD77" s="8">
        <f t="shared" si="131"/>
        <v>646347.60763856745</v>
      </c>
      <c r="AE77" s="8">
        <f t="shared" si="132"/>
        <v>398544.5041063095</v>
      </c>
      <c r="AF77" s="8">
        <f t="shared" si="133"/>
        <v>398544.5041063095</v>
      </c>
      <c r="AG77" s="83">
        <f t="shared" si="134"/>
        <v>2436840.2662286423</v>
      </c>
      <c r="AH77" s="49"/>
      <c r="AI77" s="45">
        <f t="shared" si="135"/>
        <v>0.11266026397938909</v>
      </c>
      <c r="AJ77" s="57">
        <f t="shared" si="136"/>
        <v>0.89874693324945054</v>
      </c>
      <c r="AK77" s="54">
        <f t="shared" si="137"/>
        <v>274535.06766892364</v>
      </c>
      <c r="AL77" s="8">
        <f t="shared" si="138"/>
        <v>75918.509349131855</v>
      </c>
      <c r="AM77" s="8">
        <f t="shared" si="139"/>
        <v>75918.509349131855</v>
      </c>
      <c r="AN77" s="8">
        <f t="shared" si="140"/>
        <v>206064.52537621502</v>
      </c>
      <c r="AO77" s="8">
        <f t="shared" si="141"/>
        <v>206064.52537621502</v>
      </c>
      <c r="AP77" s="8">
        <f t="shared" si="142"/>
        <v>672421.0828065963</v>
      </c>
      <c r="AQ77" s="8">
        <f t="shared" si="143"/>
        <v>672421.0828065963</v>
      </c>
      <c r="AR77" s="8">
        <f t="shared" si="144"/>
        <v>401283.54941683973</v>
      </c>
      <c r="AS77" s="8">
        <f t="shared" si="145"/>
        <v>401283.54941683973</v>
      </c>
      <c r="AT77" s="49">
        <f t="shared" si="146"/>
        <v>2711375.333897566</v>
      </c>
      <c r="AU77" s="82">
        <f t="shared" si="147"/>
        <v>48804.756010156183</v>
      </c>
      <c r="AV77" s="8">
        <f t="shared" si="148"/>
        <v>48804.756010156183</v>
      </c>
      <c r="AW77" s="8">
        <f t="shared" si="149"/>
        <v>200641.77470841989</v>
      </c>
      <c r="AX77" s="8">
        <f t="shared" si="150"/>
        <v>200641.77470841989</v>
      </c>
      <c r="AY77" s="8">
        <f t="shared" si="151"/>
        <v>646347.60763856745</v>
      </c>
      <c r="AZ77" s="8">
        <f t="shared" si="152"/>
        <v>646347.60763856745</v>
      </c>
      <c r="BA77" s="8">
        <f t="shared" si="153"/>
        <v>398544.5041063095</v>
      </c>
      <c r="BB77" s="8">
        <f t="shared" si="154"/>
        <v>398544.5041063095</v>
      </c>
      <c r="BC77" s="83">
        <f t="shared" si="155"/>
        <v>2588677.2849269062</v>
      </c>
      <c r="BD77" s="49"/>
      <c r="BE77" s="45">
        <f t="shared" si="156"/>
        <v>4.7397970262687349E-2</v>
      </c>
      <c r="BF77" s="57">
        <f t="shared" si="157"/>
        <v>0.95474693324945059</v>
      </c>
      <c r="BG77" s="54">
        <f t="shared" si="158"/>
        <v>122698.04897065973</v>
      </c>
    </row>
    <row r="78" spans="1:59" ht="20.25" x14ac:dyDescent="0.25">
      <c r="A78" s="19">
        <v>550</v>
      </c>
      <c r="B78" s="61">
        <v>5.5</v>
      </c>
      <c r="C78" s="20">
        <f t="shared" si="106"/>
        <v>100</v>
      </c>
      <c r="D78" s="37">
        <v>1.0963007108240124</v>
      </c>
      <c r="E78" s="20">
        <f t="shared" si="107"/>
        <v>91.215848911415023</v>
      </c>
      <c r="F78" s="7">
        <f t="shared" si="108"/>
        <v>410441.85535698402</v>
      </c>
      <c r="G78" s="8">
        <f t="shared" si="109"/>
        <v>410441.85535698402</v>
      </c>
      <c r="H78" s="8">
        <f t="shared" si="110"/>
        <v>902972.08178536477</v>
      </c>
      <c r="I78" s="8">
        <f t="shared" si="111"/>
        <v>902972.08178536477</v>
      </c>
      <c r="J78" s="49">
        <f t="shared" si="112"/>
        <v>2626827.8742846977</v>
      </c>
      <c r="K78" s="82">
        <f t="shared" si="113"/>
        <v>246265.11321419041</v>
      </c>
      <c r="L78" s="8">
        <f t="shared" si="114"/>
        <v>246265.11321419041</v>
      </c>
      <c r="M78" s="8">
        <f t="shared" si="115"/>
        <v>858981.05631223053</v>
      </c>
      <c r="N78" s="8">
        <f t="shared" si="116"/>
        <v>858981.05631223053</v>
      </c>
      <c r="O78" s="83">
        <f t="shared" si="117"/>
        <v>2210492.339052842</v>
      </c>
      <c r="P78" s="49"/>
      <c r="Q78" s="45">
        <f t="shared" si="118"/>
        <v>0.18834516088404465</v>
      </c>
      <c r="R78" s="57">
        <f t="shared" si="119"/>
        <v>0.84150635094610959</v>
      </c>
      <c r="S78" s="54">
        <f t="shared" si="120"/>
        <v>416335.5352318557</v>
      </c>
      <c r="T78" s="8">
        <f t="shared" si="121"/>
        <v>273190.09892560856</v>
      </c>
      <c r="U78" s="8">
        <f t="shared" si="122"/>
        <v>273190.09892560856</v>
      </c>
      <c r="V78" s="8">
        <f t="shared" si="123"/>
        <v>651453.31282260502</v>
      </c>
      <c r="W78" s="8">
        <f t="shared" si="124"/>
        <v>651453.31282260502</v>
      </c>
      <c r="X78" s="8">
        <f t="shared" si="125"/>
        <v>388770.52539413521</v>
      </c>
      <c r="Y78" s="8">
        <f t="shared" si="126"/>
        <v>388770.52539413521</v>
      </c>
      <c r="Z78" s="49">
        <f t="shared" si="127"/>
        <v>2626827.8742846977</v>
      </c>
      <c r="AA78" s="82">
        <f t="shared" si="128"/>
        <v>168116.98395422066</v>
      </c>
      <c r="AB78" s="8">
        <f t="shared" si="129"/>
        <v>168116.98395422066</v>
      </c>
      <c r="AC78" s="8">
        <f t="shared" si="130"/>
        <v>626192.87377730547</v>
      </c>
      <c r="AD78" s="8">
        <f t="shared" si="131"/>
        <v>626192.87377730547</v>
      </c>
      <c r="AE78" s="8">
        <f t="shared" si="132"/>
        <v>386116.89036224643</v>
      </c>
      <c r="AF78" s="8">
        <f t="shared" si="133"/>
        <v>386116.89036224643</v>
      </c>
      <c r="AG78" s="83">
        <f t="shared" si="134"/>
        <v>2360853.4961875454</v>
      </c>
      <c r="AH78" s="49"/>
      <c r="AI78" s="45">
        <f t="shared" si="135"/>
        <v>0.11266026397938901</v>
      </c>
      <c r="AJ78" s="57">
        <f t="shared" si="136"/>
        <v>0.89874693324945054</v>
      </c>
      <c r="AK78" s="54">
        <f t="shared" si="137"/>
        <v>265974.37809715234</v>
      </c>
      <c r="AL78" s="8">
        <f t="shared" si="138"/>
        <v>73551.180479971532</v>
      </c>
      <c r="AM78" s="8">
        <f t="shared" si="139"/>
        <v>73551.180479971532</v>
      </c>
      <c r="AN78" s="8">
        <f t="shared" si="140"/>
        <v>199638.91844563701</v>
      </c>
      <c r="AO78" s="8">
        <f t="shared" si="141"/>
        <v>199638.91844563701</v>
      </c>
      <c r="AP78" s="8">
        <f t="shared" si="142"/>
        <v>651453.31282260502</v>
      </c>
      <c r="AQ78" s="8">
        <f t="shared" si="143"/>
        <v>651453.31282260502</v>
      </c>
      <c r="AR78" s="8">
        <f t="shared" si="144"/>
        <v>388770.52539413521</v>
      </c>
      <c r="AS78" s="8">
        <f t="shared" si="145"/>
        <v>388770.52539413521</v>
      </c>
      <c r="AT78" s="49">
        <f t="shared" si="146"/>
        <v>2626827.8742846977</v>
      </c>
      <c r="AU78" s="82">
        <f t="shared" si="147"/>
        <v>47282.901737124565</v>
      </c>
      <c r="AV78" s="8">
        <f t="shared" si="148"/>
        <v>47282.901737124565</v>
      </c>
      <c r="AW78" s="8">
        <f t="shared" si="149"/>
        <v>194385.26269706761</v>
      </c>
      <c r="AX78" s="8">
        <f t="shared" si="150"/>
        <v>194385.26269706761</v>
      </c>
      <c r="AY78" s="8">
        <f t="shared" si="151"/>
        <v>626192.87377730547</v>
      </c>
      <c r="AZ78" s="8">
        <f t="shared" si="152"/>
        <v>626192.87377730547</v>
      </c>
      <c r="BA78" s="8">
        <f t="shared" si="153"/>
        <v>386116.89036224643</v>
      </c>
      <c r="BB78" s="8">
        <f t="shared" si="154"/>
        <v>386116.89036224643</v>
      </c>
      <c r="BC78" s="83">
        <f t="shared" si="155"/>
        <v>2507955.8571474883</v>
      </c>
      <c r="BD78" s="49"/>
      <c r="BE78" s="45">
        <f t="shared" si="156"/>
        <v>4.7397970262687432E-2</v>
      </c>
      <c r="BF78" s="57">
        <f t="shared" si="157"/>
        <v>0.95474693324945048</v>
      </c>
      <c r="BG78" s="54">
        <f t="shared" si="158"/>
        <v>118872.01713720942</v>
      </c>
    </row>
    <row r="79" spans="1:59" ht="20.25" x14ac:dyDescent="0.25">
      <c r="A79" s="19">
        <v>550</v>
      </c>
      <c r="B79" s="61">
        <v>5.5</v>
      </c>
      <c r="C79" s="20">
        <f t="shared" si="106"/>
        <v>100</v>
      </c>
      <c r="D79" s="37">
        <v>1.1437009460840559</v>
      </c>
      <c r="E79" s="20">
        <f t="shared" si="107"/>
        <v>87.435443978945983</v>
      </c>
      <c r="F79" s="7">
        <f t="shared" si="108"/>
        <v>393431.25431559951</v>
      </c>
      <c r="G79" s="8">
        <f t="shared" si="109"/>
        <v>393431.25431559951</v>
      </c>
      <c r="H79" s="8">
        <f t="shared" si="110"/>
        <v>865548.75949431886</v>
      </c>
      <c r="I79" s="8">
        <f t="shared" si="111"/>
        <v>865548.75949431886</v>
      </c>
      <c r="J79" s="49">
        <f t="shared" si="112"/>
        <v>2517960.0276198369</v>
      </c>
      <c r="K79" s="82">
        <f t="shared" si="113"/>
        <v>236058.7525893597</v>
      </c>
      <c r="L79" s="8">
        <f t="shared" si="114"/>
        <v>236058.7525893597</v>
      </c>
      <c r="M79" s="8">
        <f t="shared" si="115"/>
        <v>823380.92474590742</v>
      </c>
      <c r="N79" s="8">
        <f t="shared" si="116"/>
        <v>823380.92474590742</v>
      </c>
      <c r="O79" s="83">
        <f t="shared" si="117"/>
        <v>2118879.3546705344</v>
      </c>
      <c r="P79" s="49"/>
      <c r="Q79" s="45">
        <f t="shared" si="118"/>
        <v>0.18834516088404463</v>
      </c>
      <c r="R79" s="57">
        <f t="shared" si="119"/>
        <v>0.8415063509461097</v>
      </c>
      <c r="S79" s="54">
        <f t="shared" si="120"/>
        <v>399080.67294930248</v>
      </c>
      <c r="T79" s="8">
        <f t="shared" si="121"/>
        <v>261867.84287246302</v>
      </c>
      <c r="U79" s="8">
        <f t="shared" si="122"/>
        <v>261867.84287246302</v>
      </c>
      <c r="V79" s="8">
        <f t="shared" si="123"/>
        <v>624454.08684971952</v>
      </c>
      <c r="W79" s="8">
        <f t="shared" si="124"/>
        <v>624454.08684971952</v>
      </c>
      <c r="X79" s="8">
        <f t="shared" si="125"/>
        <v>372658.08408773586</v>
      </c>
      <c r="Y79" s="8">
        <f t="shared" si="126"/>
        <v>372658.08408773586</v>
      </c>
      <c r="Z79" s="49">
        <f t="shared" si="127"/>
        <v>2517960.0276198369</v>
      </c>
      <c r="AA79" s="82">
        <f t="shared" si="128"/>
        <v>161149.44176766954</v>
      </c>
      <c r="AB79" s="8">
        <f t="shared" si="129"/>
        <v>161149.44176766954</v>
      </c>
      <c r="AC79" s="8">
        <f t="shared" si="130"/>
        <v>600240.55675174471</v>
      </c>
      <c r="AD79" s="8">
        <f t="shared" si="131"/>
        <v>600240.55675174471</v>
      </c>
      <c r="AE79" s="8">
        <f t="shared" si="132"/>
        <v>370114.4279146007</v>
      </c>
      <c r="AF79" s="8">
        <f t="shared" si="133"/>
        <v>370114.4279146007</v>
      </c>
      <c r="AG79" s="83">
        <f t="shared" si="134"/>
        <v>2263008.8528680303</v>
      </c>
      <c r="AH79" s="49"/>
      <c r="AI79" s="45">
        <f t="shared" si="135"/>
        <v>0.11266026397938898</v>
      </c>
      <c r="AJ79" s="57">
        <f t="shared" si="136"/>
        <v>0.89874693324945065</v>
      </c>
      <c r="AK79" s="54">
        <f t="shared" si="137"/>
        <v>254951.17475180654</v>
      </c>
      <c r="AL79" s="8">
        <f t="shared" si="138"/>
        <v>70502.880773355428</v>
      </c>
      <c r="AM79" s="8">
        <f t="shared" si="139"/>
        <v>70502.880773355428</v>
      </c>
      <c r="AN79" s="8">
        <f t="shared" si="140"/>
        <v>191364.96209910759</v>
      </c>
      <c r="AO79" s="8">
        <f t="shared" si="141"/>
        <v>191364.96209910759</v>
      </c>
      <c r="AP79" s="8">
        <f t="shared" si="142"/>
        <v>624454.08684971952</v>
      </c>
      <c r="AQ79" s="8">
        <f t="shared" si="143"/>
        <v>624454.08684971952</v>
      </c>
      <c r="AR79" s="8">
        <f t="shared" si="144"/>
        <v>372658.08408773586</v>
      </c>
      <c r="AS79" s="8">
        <f t="shared" si="145"/>
        <v>372658.08408773586</v>
      </c>
      <c r="AT79" s="49">
        <f t="shared" si="146"/>
        <v>2517960.0276198369</v>
      </c>
      <c r="AU79" s="82">
        <f t="shared" si="147"/>
        <v>45323.280497157066</v>
      </c>
      <c r="AV79" s="8">
        <f t="shared" si="148"/>
        <v>45323.280497157066</v>
      </c>
      <c r="AW79" s="8">
        <f t="shared" si="149"/>
        <v>186329.04204386793</v>
      </c>
      <c r="AX79" s="8">
        <f t="shared" si="150"/>
        <v>186329.04204386793</v>
      </c>
      <c r="AY79" s="8">
        <f t="shared" si="151"/>
        <v>600240.55675174471</v>
      </c>
      <c r="AZ79" s="8">
        <f t="shared" si="152"/>
        <v>600240.55675174471</v>
      </c>
      <c r="BA79" s="8">
        <f t="shared" si="153"/>
        <v>370114.4279146007</v>
      </c>
      <c r="BB79" s="8">
        <f t="shared" si="154"/>
        <v>370114.4279146007</v>
      </c>
      <c r="BC79" s="83">
        <f t="shared" si="155"/>
        <v>2404014.6144147413</v>
      </c>
      <c r="BD79" s="49"/>
      <c r="BE79" s="45">
        <f t="shared" si="156"/>
        <v>4.7397970262687293E-2</v>
      </c>
      <c r="BF79" s="57">
        <f t="shared" si="157"/>
        <v>0.9547469332494507</v>
      </c>
      <c r="BG79" s="54">
        <f t="shared" si="158"/>
        <v>113945.41320509557</v>
      </c>
    </row>
    <row r="80" spans="1:59" ht="20.25" x14ac:dyDescent="0.25">
      <c r="A80" s="19">
        <v>550</v>
      </c>
      <c r="B80" s="61">
        <v>5.5</v>
      </c>
      <c r="C80" s="20">
        <f t="shared" si="106"/>
        <v>100</v>
      </c>
      <c r="D80" s="37">
        <v>1.1721705078041917</v>
      </c>
      <c r="E80" s="20">
        <f t="shared" si="107"/>
        <v>85.311820536526213</v>
      </c>
      <c r="F80" s="7">
        <f t="shared" si="108"/>
        <v>383875.63480223133</v>
      </c>
      <c r="G80" s="8">
        <f t="shared" si="109"/>
        <v>383875.63480223133</v>
      </c>
      <c r="H80" s="8">
        <f t="shared" si="110"/>
        <v>844526.39656490902</v>
      </c>
      <c r="I80" s="8">
        <f t="shared" si="111"/>
        <v>844526.39656490902</v>
      </c>
      <c r="J80" s="49">
        <f t="shared" si="112"/>
        <v>2456804.0627342807</v>
      </c>
      <c r="K80" s="82">
        <f t="shared" si="113"/>
        <v>230325.38088133882</v>
      </c>
      <c r="L80" s="8">
        <f t="shared" si="114"/>
        <v>230325.38088133882</v>
      </c>
      <c r="M80" s="8">
        <f t="shared" si="115"/>
        <v>803382.73002921196</v>
      </c>
      <c r="N80" s="8">
        <f t="shared" si="116"/>
        <v>803382.73002921196</v>
      </c>
      <c r="O80" s="83">
        <f t="shared" si="117"/>
        <v>2067416.2218211014</v>
      </c>
      <c r="P80" s="49"/>
      <c r="Q80" s="45">
        <f t="shared" si="118"/>
        <v>0.18834516088404477</v>
      </c>
      <c r="R80" s="57">
        <f t="shared" si="119"/>
        <v>0.84150635094610959</v>
      </c>
      <c r="S80" s="54">
        <f t="shared" si="120"/>
        <v>389387.84091317933</v>
      </c>
      <c r="T80" s="8">
        <f t="shared" si="121"/>
        <v>255507.62252436517</v>
      </c>
      <c r="U80" s="8">
        <f t="shared" si="122"/>
        <v>255507.62252436517</v>
      </c>
      <c r="V80" s="8">
        <f t="shared" si="123"/>
        <v>609287.40755810158</v>
      </c>
      <c r="W80" s="8">
        <f t="shared" si="124"/>
        <v>609287.40755810158</v>
      </c>
      <c r="X80" s="8">
        <f t="shared" si="125"/>
        <v>363607.00128467352</v>
      </c>
      <c r="Y80" s="8">
        <f t="shared" si="126"/>
        <v>363607.00128467352</v>
      </c>
      <c r="Z80" s="49">
        <f t="shared" si="127"/>
        <v>2456804.0627342807</v>
      </c>
      <c r="AA80" s="82">
        <f t="shared" si="128"/>
        <v>157235.46001499397</v>
      </c>
      <c r="AB80" s="8">
        <f t="shared" si="129"/>
        <v>157235.46001499397</v>
      </c>
      <c r="AC80" s="8">
        <f t="shared" si="130"/>
        <v>585661.97329174599</v>
      </c>
      <c r="AD80" s="8">
        <f t="shared" si="131"/>
        <v>585661.97329174599</v>
      </c>
      <c r="AE80" s="8">
        <f t="shared" si="132"/>
        <v>361125.12518187269</v>
      </c>
      <c r="AF80" s="8">
        <f t="shared" si="133"/>
        <v>361125.12518187269</v>
      </c>
      <c r="AG80" s="83">
        <f t="shared" si="134"/>
        <v>2208045.1169772251</v>
      </c>
      <c r="AH80" s="49"/>
      <c r="AI80" s="45">
        <f t="shared" si="135"/>
        <v>0.11266026397938927</v>
      </c>
      <c r="AJ80" s="57">
        <f t="shared" si="136"/>
        <v>0.89874693324945032</v>
      </c>
      <c r="AK80" s="54">
        <f t="shared" si="137"/>
        <v>248758.94575705566</v>
      </c>
      <c r="AL80" s="8">
        <f t="shared" si="138"/>
        <v>68790.513756559856</v>
      </c>
      <c r="AM80" s="8">
        <f t="shared" si="139"/>
        <v>68790.513756559856</v>
      </c>
      <c r="AN80" s="8">
        <f t="shared" si="140"/>
        <v>186717.10876780533</v>
      </c>
      <c r="AO80" s="8">
        <f t="shared" si="141"/>
        <v>186717.10876780533</v>
      </c>
      <c r="AP80" s="8">
        <f t="shared" si="142"/>
        <v>609287.40755810158</v>
      </c>
      <c r="AQ80" s="8">
        <f t="shared" si="143"/>
        <v>609287.40755810158</v>
      </c>
      <c r="AR80" s="8">
        <f t="shared" si="144"/>
        <v>363607.00128467352</v>
      </c>
      <c r="AS80" s="8">
        <f t="shared" si="145"/>
        <v>363607.00128467352</v>
      </c>
      <c r="AT80" s="49">
        <f t="shared" si="146"/>
        <v>2456804.0627342807</v>
      </c>
      <c r="AU80" s="82">
        <f t="shared" si="147"/>
        <v>44222.473129217055</v>
      </c>
      <c r="AV80" s="8">
        <f t="shared" si="148"/>
        <v>44222.473129217055</v>
      </c>
      <c r="AW80" s="8">
        <f t="shared" si="149"/>
        <v>181803.50064233679</v>
      </c>
      <c r="AX80" s="8">
        <f t="shared" si="150"/>
        <v>181803.50064233679</v>
      </c>
      <c r="AY80" s="8">
        <f t="shared" si="151"/>
        <v>585661.97329174599</v>
      </c>
      <c r="AZ80" s="8">
        <f t="shared" si="152"/>
        <v>585661.97329174599</v>
      </c>
      <c r="BA80" s="8">
        <f t="shared" si="153"/>
        <v>361125.12518187269</v>
      </c>
      <c r="BB80" s="8">
        <f t="shared" si="154"/>
        <v>361125.12518187269</v>
      </c>
      <c r="BC80" s="83">
        <f t="shared" si="155"/>
        <v>2345626.1444903449</v>
      </c>
      <c r="BD80" s="49"/>
      <c r="BE80" s="45">
        <f t="shared" si="156"/>
        <v>4.7397970262687543E-2</v>
      </c>
      <c r="BF80" s="57">
        <f t="shared" si="157"/>
        <v>0.95474693324945037</v>
      </c>
      <c r="BG80" s="54">
        <f t="shared" si="158"/>
        <v>111177.9182439358</v>
      </c>
    </row>
    <row r="81" spans="1:59" ht="20.25" x14ac:dyDescent="0.25">
      <c r="A81" s="19">
        <v>550</v>
      </c>
      <c r="B81" s="61">
        <v>5.5</v>
      </c>
      <c r="C81" s="20">
        <f t="shared" si="106"/>
        <v>100</v>
      </c>
      <c r="D81" s="37">
        <v>1.3473622748820986</v>
      </c>
      <c r="E81" s="20">
        <f t="shared" si="107"/>
        <v>74.219088558606515</v>
      </c>
      <c r="F81" s="7">
        <f t="shared" si="108"/>
        <v>333961.92410030379</v>
      </c>
      <c r="G81" s="8">
        <f t="shared" si="109"/>
        <v>333961.92410030379</v>
      </c>
      <c r="H81" s="8">
        <f t="shared" si="110"/>
        <v>734716.23302066838</v>
      </c>
      <c r="I81" s="8">
        <f t="shared" si="111"/>
        <v>734716.23302066838</v>
      </c>
      <c r="J81" s="49">
        <f t="shared" si="112"/>
        <v>2137356.3142419443</v>
      </c>
      <c r="K81" s="82">
        <f t="shared" si="113"/>
        <v>200377.1544601823</v>
      </c>
      <c r="L81" s="8">
        <f t="shared" si="114"/>
        <v>200377.1544601823</v>
      </c>
      <c r="M81" s="8">
        <f t="shared" si="115"/>
        <v>698922.30187450023</v>
      </c>
      <c r="N81" s="8">
        <f t="shared" si="116"/>
        <v>698922.30187450023</v>
      </c>
      <c r="O81" s="83">
        <f t="shared" si="117"/>
        <v>1798598.9126693651</v>
      </c>
      <c r="P81" s="49"/>
      <c r="Q81" s="45">
        <f t="shared" si="118"/>
        <v>0.18834516088404463</v>
      </c>
      <c r="R81" s="57">
        <f t="shared" si="119"/>
        <v>0.8415063509461097</v>
      </c>
      <c r="S81" s="54">
        <f t="shared" si="120"/>
        <v>338757.40157257929</v>
      </c>
      <c r="T81" s="8">
        <f t="shared" si="121"/>
        <v>222285.05668116221</v>
      </c>
      <c r="U81" s="8">
        <f t="shared" si="122"/>
        <v>222285.05668116221</v>
      </c>
      <c r="V81" s="8">
        <f t="shared" si="123"/>
        <v>530064.3659320022</v>
      </c>
      <c r="W81" s="8">
        <f t="shared" si="124"/>
        <v>530064.3659320022</v>
      </c>
      <c r="X81" s="8">
        <f t="shared" si="125"/>
        <v>316328.73450780776</v>
      </c>
      <c r="Y81" s="8">
        <f t="shared" si="126"/>
        <v>316328.73450780776</v>
      </c>
      <c r="Z81" s="49">
        <f t="shared" si="127"/>
        <v>2137356.3142419443</v>
      </c>
      <c r="AA81" s="82">
        <f t="shared" si="128"/>
        <v>136790.80411148444</v>
      </c>
      <c r="AB81" s="8">
        <f t="shared" si="129"/>
        <v>136790.80411148444</v>
      </c>
      <c r="AC81" s="8">
        <f t="shared" si="130"/>
        <v>509510.84606778313</v>
      </c>
      <c r="AD81" s="8">
        <f t="shared" si="131"/>
        <v>509510.84606778313</v>
      </c>
      <c r="AE81" s="8">
        <f t="shared" si="132"/>
        <v>314169.56616388052</v>
      </c>
      <c r="AF81" s="8">
        <f t="shared" si="133"/>
        <v>314169.56616388052</v>
      </c>
      <c r="AG81" s="83">
        <f t="shared" si="134"/>
        <v>1920942.4326862963</v>
      </c>
      <c r="AH81" s="49"/>
      <c r="AI81" s="45">
        <f t="shared" si="135"/>
        <v>0.11266026397938912</v>
      </c>
      <c r="AJ81" s="57">
        <f t="shared" si="136"/>
        <v>0.89874693324945054</v>
      </c>
      <c r="AK81" s="54">
        <f t="shared" si="137"/>
        <v>216413.88155564805</v>
      </c>
      <c r="AL81" s="8">
        <f t="shared" si="138"/>
        <v>59845.976798774442</v>
      </c>
      <c r="AM81" s="8">
        <f t="shared" si="139"/>
        <v>59845.976798774442</v>
      </c>
      <c r="AN81" s="8">
        <f t="shared" si="140"/>
        <v>162439.07988238777</v>
      </c>
      <c r="AO81" s="8">
        <f t="shared" si="141"/>
        <v>162439.07988238777</v>
      </c>
      <c r="AP81" s="8">
        <f t="shared" si="142"/>
        <v>530064.3659320022</v>
      </c>
      <c r="AQ81" s="8">
        <f t="shared" si="143"/>
        <v>530064.3659320022</v>
      </c>
      <c r="AR81" s="8">
        <f t="shared" si="144"/>
        <v>316328.73450780776</v>
      </c>
      <c r="AS81" s="8">
        <f t="shared" si="145"/>
        <v>316328.73450780776</v>
      </c>
      <c r="AT81" s="49">
        <f t="shared" si="146"/>
        <v>2137356.3142419443</v>
      </c>
      <c r="AU81" s="82">
        <f t="shared" si="147"/>
        <v>38472.413656354998</v>
      </c>
      <c r="AV81" s="8">
        <f t="shared" si="148"/>
        <v>38472.413656354998</v>
      </c>
      <c r="AW81" s="8">
        <f t="shared" si="149"/>
        <v>158164.36725390388</v>
      </c>
      <c r="AX81" s="8">
        <f t="shared" si="150"/>
        <v>158164.36725390388</v>
      </c>
      <c r="AY81" s="8">
        <f t="shared" si="151"/>
        <v>509510.84606778313</v>
      </c>
      <c r="AZ81" s="8">
        <f t="shared" si="152"/>
        <v>509510.84606778313</v>
      </c>
      <c r="BA81" s="8">
        <f t="shared" si="153"/>
        <v>314169.56616388052</v>
      </c>
      <c r="BB81" s="8">
        <f t="shared" si="154"/>
        <v>314169.56616388052</v>
      </c>
      <c r="BC81" s="83">
        <f t="shared" si="155"/>
        <v>2040634.3862838452</v>
      </c>
      <c r="BD81" s="49"/>
      <c r="BE81" s="45">
        <f t="shared" si="156"/>
        <v>4.739797026268746E-2</v>
      </c>
      <c r="BF81" s="57">
        <f t="shared" si="157"/>
        <v>0.95474693324945048</v>
      </c>
      <c r="BG81" s="54">
        <f t="shared" si="158"/>
        <v>96721.927958099172</v>
      </c>
    </row>
    <row r="82" spans="1:59" ht="20.25" x14ac:dyDescent="0.25">
      <c r="A82" s="19">
        <v>550</v>
      </c>
      <c r="B82" s="61">
        <v>5.5</v>
      </c>
      <c r="C82" s="20">
        <f t="shared" si="106"/>
        <v>100</v>
      </c>
      <c r="D82" s="37">
        <v>1.6424098210355718</v>
      </c>
      <c r="E82" s="20">
        <f t="shared" si="107"/>
        <v>60.886143469933728</v>
      </c>
      <c r="F82" s="7">
        <f t="shared" si="108"/>
        <v>273967.97803855955</v>
      </c>
      <c r="G82" s="8">
        <f t="shared" si="109"/>
        <v>273967.97803855955</v>
      </c>
      <c r="H82" s="8">
        <f t="shared" si="110"/>
        <v>602729.55168483092</v>
      </c>
      <c r="I82" s="8">
        <f t="shared" si="111"/>
        <v>602729.55168483092</v>
      </c>
      <c r="J82" s="49">
        <f t="shared" si="112"/>
        <v>1753395.0594467809</v>
      </c>
      <c r="K82" s="82">
        <f t="shared" si="113"/>
        <v>164380.78682313571</v>
      </c>
      <c r="L82" s="8">
        <f t="shared" si="114"/>
        <v>164380.78682313571</v>
      </c>
      <c r="M82" s="8">
        <f t="shared" si="115"/>
        <v>573365.75229786301</v>
      </c>
      <c r="N82" s="8">
        <f t="shared" si="116"/>
        <v>573365.75229786301</v>
      </c>
      <c r="O82" s="83">
        <f t="shared" si="117"/>
        <v>1475493.0782419974</v>
      </c>
      <c r="P82" s="49"/>
      <c r="Q82" s="45">
        <f t="shared" si="118"/>
        <v>0.18834516088404482</v>
      </c>
      <c r="R82" s="57">
        <f t="shared" si="119"/>
        <v>0.84150635094610948</v>
      </c>
      <c r="S82" s="54">
        <f t="shared" si="120"/>
        <v>277901.98120478354</v>
      </c>
      <c r="T82" s="8">
        <f t="shared" si="121"/>
        <v>182353.08618246522</v>
      </c>
      <c r="U82" s="8">
        <f t="shared" si="122"/>
        <v>182353.08618246522</v>
      </c>
      <c r="V82" s="8">
        <f t="shared" si="123"/>
        <v>434841.97474280169</v>
      </c>
      <c r="W82" s="8">
        <f t="shared" si="124"/>
        <v>434841.97474280169</v>
      </c>
      <c r="X82" s="8">
        <f t="shared" si="125"/>
        <v>259502.46879812356</v>
      </c>
      <c r="Y82" s="8">
        <f t="shared" si="126"/>
        <v>259502.46879812356</v>
      </c>
      <c r="Z82" s="49">
        <f t="shared" si="127"/>
        <v>1753395.0594467809</v>
      </c>
      <c r="AA82" s="82">
        <f t="shared" si="128"/>
        <v>112217.28380459399</v>
      </c>
      <c r="AB82" s="8">
        <f t="shared" si="129"/>
        <v>112217.28380459399</v>
      </c>
      <c r="AC82" s="8">
        <f t="shared" si="130"/>
        <v>417980.75233265583</v>
      </c>
      <c r="AD82" s="8">
        <f t="shared" si="131"/>
        <v>417980.75233265583</v>
      </c>
      <c r="AE82" s="8">
        <f t="shared" si="132"/>
        <v>257731.18008901633</v>
      </c>
      <c r="AF82" s="8">
        <f t="shared" si="133"/>
        <v>257731.18008901633</v>
      </c>
      <c r="AG82" s="83">
        <f t="shared" si="134"/>
        <v>1575858.4324525325</v>
      </c>
      <c r="AH82" s="49"/>
      <c r="AI82" s="45">
        <f t="shared" si="135"/>
        <v>0.11266026397938901</v>
      </c>
      <c r="AJ82" s="57">
        <f t="shared" si="136"/>
        <v>0.89874693324945054</v>
      </c>
      <c r="AK82" s="54">
        <f t="shared" si="137"/>
        <v>177536.62699424848</v>
      </c>
      <c r="AL82" s="8">
        <f t="shared" si="138"/>
        <v>49095.061664509871</v>
      </c>
      <c r="AM82" s="8">
        <f t="shared" si="139"/>
        <v>49095.061664509871</v>
      </c>
      <c r="AN82" s="8">
        <f t="shared" si="140"/>
        <v>133258.02451795535</v>
      </c>
      <c r="AO82" s="8">
        <f t="shared" si="141"/>
        <v>133258.02451795535</v>
      </c>
      <c r="AP82" s="8">
        <f t="shared" si="142"/>
        <v>434841.97474280169</v>
      </c>
      <c r="AQ82" s="8">
        <f t="shared" si="143"/>
        <v>434841.97474280169</v>
      </c>
      <c r="AR82" s="8">
        <f t="shared" si="144"/>
        <v>259502.46879812356</v>
      </c>
      <c r="AS82" s="8">
        <f t="shared" si="145"/>
        <v>259502.46879812356</v>
      </c>
      <c r="AT82" s="49">
        <f t="shared" si="146"/>
        <v>1753395.0594467809</v>
      </c>
      <c r="AU82" s="82">
        <f t="shared" si="147"/>
        <v>31561.111070042058</v>
      </c>
      <c r="AV82" s="8">
        <f t="shared" si="148"/>
        <v>31561.111070042058</v>
      </c>
      <c r="AW82" s="8">
        <f t="shared" si="149"/>
        <v>129751.23439906178</v>
      </c>
      <c r="AX82" s="8">
        <f t="shared" si="150"/>
        <v>129751.23439906178</v>
      </c>
      <c r="AY82" s="8">
        <f t="shared" si="151"/>
        <v>417980.75233265583</v>
      </c>
      <c r="AZ82" s="8">
        <f t="shared" si="152"/>
        <v>417980.75233265583</v>
      </c>
      <c r="BA82" s="8">
        <f t="shared" si="153"/>
        <v>257731.18008901633</v>
      </c>
      <c r="BB82" s="8">
        <f t="shared" si="154"/>
        <v>257731.18008901633</v>
      </c>
      <c r="BC82" s="83">
        <f t="shared" si="155"/>
        <v>1674048.5557815521</v>
      </c>
      <c r="BD82" s="49"/>
      <c r="BE82" s="45">
        <f t="shared" si="156"/>
        <v>4.7397970262687425E-2</v>
      </c>
      <c r="BF82" s="57">
        <f t="shared" si="157"/>
        <v>0.95474693324945048</v>
      </c>
      <c r="BG82" s="54">
        <f t="shared" si="158"/>
        <v>79346.50366522884</v>
      </c>
    </row>
    <row r="83" spans="1:59" ht="21" thickBot="1" x14ac:dyDescent="0.3">
      <c r="A83" s="62">
        <v>550</v>
      </c>
      <c r="B83" s="63">
        <v>5.5</v>
      </c>
      <c r="C83" s="64">
        <f t="shared" si="106"/>
        <v>100</v>
      </c>
      <c r="D83" s="65">
        <v>2.1851546379025231</v>
      </c>
      <c r="E83" s="64">
        <f t="shared" si="107"/>
        <v>45.763351602423697</v>
      </c>
      <c r="F83" s="66">
        <f t="shared" si="108"/>
        <v>205920.29963229565</v>
      </c>
      <c r="G83" s="67">
        <f t="shared" si="109"/>
        <v>205920.29963229565</v>
      </c>
      <c r="H83" s="67">
        <f t="shared" si="110"/>
        <v>453024.65919105045</v>
      </c>
      <c r="I83" s="67">
        <f t="shared" si="111"/>
        <v>453024.65919105045</v>
      </c>
      <c r="J83" s="68">
        <f t="shared" si="112"/>
        <v>1317889.9176466921</v>
      </c>
      <c r="K83" s="84">
        <f t="shared" si="113"/>
        <v>123552.17977937739</v>
      </c>
      <c r="L83" s="67">
        <f t="shared" si="114"/>
        <v>123552.17977937739</v>
      </c>
      <c r="M83" s="67">
        <f t="shared" si="115"/>
        <v>430954.18799439102</v>
      </c>
      <c r="N83" s="67">
        <f t="shared" si="116"/>
        <v>430954.18799439102</v>
      </c>
      <c r="O83" s="85">
        <f t="shared" si="117"/>
        <v>1109012.7355475368</v>
      </c>
      <c r="P83" s="68"/>
      <c r="Q83" s="80">
        <f t="shared" si="118"/>
        <v>0.18834516088404474</v>
      </c>
      <c r="R83" s="69">
        <f t="shared" si="119"/>
        <v>0.84150635094610959</v>
      </c>
      <c r="S83" s="70">
        <f t="shared" si="120"/>
        <v>208877.18209915538</v>
      </c>
      <c r="T83" s="67">
        <f t="shared" si="121"/>
        <v>137060.55143525597</v>
      </c>
      <c r="U83" s="67">
        <f t="shared" si="122"/>
        <v>137060.55143525597</v>
      </c>
      <c r="V83" s="67">
        <f t="shared" si="123"/>
        <v>326836.69957637967</v>
      </c>
      <c r="W83" s="67">
        <f t="shared" si="124"/>
        <v>326836.69957637967</v>
      </c>
      <c r="X83" s="67">
        <f t="shared" si="125"/>
        <v>195047.70781171042</v>
      </c>
      <c r="Y83" s="67">
        <f t="shared" si="126"/>
        <v>195047.70781171042</v>
      </c>
      <c r="Z83" s="68">
        <f t="shared" si="127"/>
        <v>1317889.9176466921</v>
      </c>
      <c r="AA83" s="84">
        <f t="shared" si="128"/>
        <v>84344.954729388293</v>
      </c>
      <c r="AB83" s="67">
        <f t="shared" si="129"/>
        <v>84344.954729388293</v>
      </c>
      <c r="AC83" s="67">
        <f t="shared" si="130"/>
        <v>314163.43755604484</v>
      </c>
      <c r="AD83" s="67">
        <f t="shared" si="131"/>
        <v>314163.43755604484</v>
      </c>
      <c r="AE83" s="67">
        <f t="shared" si="132"/>
        <v>193716.36863723461</v>
      </c>
      <c r="AF83" s="67">
        <f t="shared" si="133"/>
        <v>193716.36863723461</v>
      </c>
      <c r="AG83" s="85">
        <f t="shared" si="134"/>
        <v>1184449.5218453356</v>
      </c>
      <c r="AH83" s="68"/>
      <c r="AI83" s="80">
        <f t="shared" si="135"/>
        <v>0.11266026397938896</v>
      </c>
      <c r="AJ83" s="69">
        <f t="shared" si="136"/>
        <v>0.89874693324945065</v>
      </c>
      <c r="AK83" s="70">
        <f t="shared" si="137"/>
        <v>133440.39580135653</v>
      </c>
      <c r="AL83" s="67">
        <f t="shared" si="138"/>
        <v>36900.917694107382</v>
      </c>
      <c r="AM83" s="67">
        <f t="shared" si="139"/>
        <v>36900.917694107382</v>
      </c>
      <c r="AN83" s="67">
        <f t="shared" si="140"/>
        <v>100159.6337411486</v>
      </c>
      <c r="AO83" s="67">
        <f t="shared" si="141"/>
        <v>100159.6337411486</v>
      </c>
      <c r="AP83" s="67">
        <f t="shared" si="142"/>
        <v>326836.69957637967</v>
      </c>
      <c r="AQ83" s="67">
        <f t="shared" si="143"/>
        <v>326836.69957637967</v>
      </c>
      <c r="AR83" s="67">
        <f t="shared" si="144"/>
        <v>195047.70781171042</v>
      </c>
      <c r="AS83" s="67">
        <f t="shared" si="145"/>
        <v>195047.70781171042</v>
      </c>
      <c r="AT83" s="68">
        <f t="shared" si="146"/>
        <v>1317889.9176466921</v>
      </c>
      <c r="AU83" s="84">
        <f t="shared" si="147"/>
        <v>23722.018517640456</v>
      </c>
      <c r="AV83" s="67">
        <f t="shared" si="148"/>
        <v>23722.018517640456</v>
      </c>
      <c r="AW83" s="67">
        <f t="shared" si="149"/>
        <v>97523.853905855227</v>
      </c>
      <c r="AX83" s="67">
        <f t="shared" si="150"/>
        <v>97523.853905855227</v>
      </c>
      <c r="AY83" s="67">
        <f t="shared" si="151"/>
        <v>314163.43755604484</v>
      </c>
      <c r="AZ83" s="67">
        <f t="shared" si="152"/>
        <v>314163.43755604484</v>
      </c>
      <c r="BA83" s="67">
        <f t="shared" si="153"/>
        <v>193716.36863723461</v>
      </c>
      <c r="BB83" s="67">
        <f t="shared" si="154"/>
        <v>193716.36863723461</v>
      </c>
      <c r="BC83" s="85">
        <f t="shared" si="155"/>
        <v>1258251.3572335504</v>
      </c>
      <c r="BD83" s="68"/>
      <c r="BE83" s="45">
        <f t="shared" si="156"/>
        <v>4.7397970262687286E-2</v>
      </c>
      <c r="BF83" s="57">
        <f t="shared" si="157"/>
        <v>0.9547469332494507</v>
      </c>
      <c r="BG83" s="54">
        <f t="shared" si="158"/>
        <v>59638.560413141735</v>
      </c>
    </row>
    <row r="84" spans="1:59" ht="20.25" x14ac:dyDescent="0.25">
      <c r="A84" s="4">
        <v>650</v>
      </c>
      <c r="B84" s="31">
        <v>4.5</v>
      </c>
      <c r="C84" s="6">
        <f t="shared" si="106"/>
        <v>144.44444444444446</v>
      </c>
      <c r="D84" s="35">
        <v>1.1325653683524677</v>
      </c>
      <c r="E84" s="6">
        <f t="shared" si="107"/>
        <v>127.53740179656602</v>
      </c>
      <c r="F84" s="7">
        <f t="shared" si="108"/>
        <v>979648.80508682912</v>
      </c>
      <c r="G84" s="8">
        <f t="shared" si="109"/>
        <v>979648.80508682912</v>
      </c>
      <c r="H84" s="8">
        <f t="shared" si="110"/>
        <v>2155227.3711910238</v>
      </c>
      <c r="I84" s="8">
        <f t="shared" si="111"/>
        <v>2155227.3711910238</v>
      </c>
      <c r="J84" s="49">
        <f t="shared" si="112"/>
        <v>6269752.3525557062</v>
      </c>
      <c r="K84" s="82">
        <f t="shared" si="113"/>
        <v>587789.28305209742</v>
      </c>
      <c r="L84" s="8">
        <f t="shared" si="114"/>
        <v>587789.28305209742</v>
      </c>
      <c r="M84" s="8">
        <f t="shared" si="115"/>
        <v>2050228.9287153718</v>
      </c>
      <c r="N84" s="8">
        <f t="shared" si="116"/>
        <v>2050228.9287153718</v>
      </c>
      <c r="O84" s="83">
        <f t="shared" si="117"/>
        <v>5276036.4235349381</v>
      </c>
      <c r="P84" s="49">
        <f>_xlfn.T.TEST(J84:J99,O84:O99,1,2)</f>
        <v>5.5794170431291937E-2</v>
      </c>
      <c r="Q84" s="45">
        <f t="shared" si="118"/>
        <v>0.18834516088404477</v>
      </c>
      <c r="R84" s="57">
        <f t="shared" si="119"/>
        <v>0.84150635094610959</v>
      </c>
      <c r="S84" s="54">
        <f t="shared" si="120"/>
        <v>993715.92902076803</v>
      </c>
      <c r="T84" s="8">
        <f t="shared" si="121"/>
        <v>652054.24466579338</v>
      </c>
      <c r="U84" s="8">
        <f t="shared" si="122"/>
        <v>652054.24466579338</v>
      </c>
      <c r="V84" s="8">
        <f t="shared" si="123"/>
        <v>1554898.583433815</v>
      </c>
      <c r="W84" s="8">
        <f t="shared" si="124"/>
        <v>1554898.583433815</v>
      </c>
      <c r="X84" s="8">
        <f t="shared" si="125"/>
        <v>927923.34817824443</v>
      </c>
      <c r="Y84" s="8">
        <f t="shared" si="126"/>
        <v>927923.34817824443</v>
      </c>
      <c r="Z84" s="49">
        <f t="shared" si="127"/>
        <v>6269752.3525557062</v>
      </c>
      <c r="AA84" s="82">
        <f t="shared" si="128"/>
        <v>401264.1505635652</v>
      </c>
      <c r="AB84" s="8">
        <f t="shared" si="129"/>
        <v>401264.1505635652</v>
      </c>
      <c r="AC84" s="8">
        <f t="shared" si="130"/>
        <v>1494606.5868849419</v>
      </c>
      <c r="AD84" s="8">
        <f t="shared" si="131"/>
        <v>1494606.5868849419</v>
      </c>
      <c r="AE84" s="8">
        <f t="shared" si="132"/>
        <v>921589.61209797719</v>
      </c>
      <c r="AF84" s="8">
        <f t="shared" si="133"/>
        <v>921589.61209797719</v>
      </c>
      <c r="AG84" s="83">
        <f t="shared" si="134"/>
        <v>5634920.6990929674</v>
      </c>
      <c r="AH84" s="49">
        <f>_xlfn.T.TEST(Z84:Z99,AG84:AG99,1,2)</f>
        <v>0.15840333267016826</v>
      </c>
      <c r="AI84" s="45">
        <f t="shared" si="135"/>
        <v>0.11266026397938932</v>
      </c>
      <c r="AJ84" s="57">
        <f t="shared" si="136"/>
        <v>0.89874693324945032</v>
      </c>
      <c r="AK84" s="54">
        <f t="shared" si="137"/>
        <v>634831.65346273873</v>
      </c>
      <c r="AL84" s="8">
        <f t="shared" si="138"/>
        <v>175553.06587155978</v>
      </c>
      <c r="AM84" s="8">
        <f t="shared" si="139"/>
        <v>175553.06587155978</v>
      </c>
      <c r="AN84" s="8">
        <f t="shared" si="140"/>
        <v>476501.17879423365</v>
      </c>
      <c r="AO84" s="8">
        <f t="shared" si="141"/>
        <v>476501.17879423365</v>
      </c>
      <c r="AP84" s="8">
        <f t="shared" si="142"/>
        <v>1554898.583433815</v>
      </c>
      <c r="AQ84" s="8">
        <f t="shared" si="143"/>
        <v>1554898.583433815</v>
      </c>
      <c r="AR84" s="8">
        <f t="shared" si="144"/>
        <v>927923.34817824443</v>
      </c>
      <c r="AS84" s="8">
        <f t="shared" si="145"/>
        <v>927923.34817824443</v>
      </c>
      <c r="AT84" s="49">
        <f t="shared" si="146"/>
        <v>6269752.3525557062</v>
      </c>
      <c r="AU84" s="82">
        <f t="shared" si="147"/>
        <v>112855.54234600271</v>
      </c>
      <c r="AV84" s="8">
        <f t="shared" si="148"/>
        <v>112855.54234600271</v>
      </c>
      <c r="AW84" s="8">
        <f t="shared" si="149"/>
        <v>463961.67408912221</v>
      </c>
      <c r="AX84" s="8">
        <f t="shared" si="150"/>
        <v>463961.67408912221</v>
      </c>
      <c r="AY84" s="8">
        <f t="shared" si="151"/>
        <v>1494606.5868849419</v>
      </c>
      <c r="AZ84" s="8">
        <f t="shared" si="152"/>
        <v>1494606.5868849419</v>
      </c>
      <c r="BA84" s="8">
        <f t="shared" si="153"/>
        <v>921589.61209797719</v>
      </c>
      <c r="BB84" s="8">
        <f t="shared" si="154"/>
        <v>921589.61209797719</v>
      </c>
      <c r="BC84" s="83">
        <f t="shared" si="155"/>
        <v>5986026.8308360875</v>
      </c>
      <c r="BD84" s="49">
        <f>_xlfn.T.TEST(AT84:AT99,BC84:BC99,1,2)</f>
        <v>0.33066479451724828</v>
      </c>
      <c r="BE84" s="45">
        <f t="shared" si="156"/>
        <v>4.7397970262687557E-2</v>
      </c>
      <c r="BF84" s="57">
        <f t="shared" si="157"/>
        <v>0.95474693324945037</v>
      </c>
      <c r="BG84" s="54">
        <f t="shared" si="158"/>
        <v>283725.5217196187</v>
      </c>
    </row>
    <row r="85" spans="1:59" ht="20.25" x14ac:dyDescent="0.25">
      <c r="A85" s="19">
        <v>650</v>
      </c>
      <c r="B85" s="33">
        <v>4.5</v>
      </c>
      <c r="C85" s="20">
        <f t="shared" si="106"/>
        <v>144.44444444444446</v>
      </c>
      <c r="D85" s="35">
        <v>1.0621153146108249</v>
      </c>
      <c r="E85" s="20">
        <f t="shared" si="107"/>
        <v>135.9969510442198</v>
      </c>
      <c r="F85" s="7">
        <f t="shared" si="108"/>
        <v>1044628.8595280852</v>
      </c>
      <c r="G85" s="8">
        <f t="shared" si="109"/>
        <v>1044628.8595280852</v>
      </c>
      <c r="H85" s="8">
        <f t="shared" si="110"/>
        <v>2298183.4909617873</v>
      </c>
      <c r="I85" s="8">
        <f t="shared" si="111"/>
        <v>2298183.4909617873</v>
      </c>
      <c r="J85" s="49">
        <f t="shared" si="112"/>
        <v>6685624.700979745</v>
      </c>
      <c r="K85" s="82">
        <f t="shared" si="113"/>
        <v>626777.31571685104</v>
      </c>
      <c r="L85" s="8">
        <f t="shared" si="114"/>
        <v>626777.31571685104</v>
      </c>
      <c r="M85" s="8">
        <f t="shared" si="115"/>
        <v>2186220.5072414689</v>
      </c>
      <c r="N85" s="8">
        <f t="shared" si="116"/>
        <v>2186220.5072414689</v>
      </c>
      <c r="O85" s="83">
        <f t="shared" si="117"/>
        <v>5625995.6459166398</v>
      </c>
      <c r="P85" s="49"/>
      <c r="Q85" s="45">
        <f t="shared" si="118"/>
        <v>0.18834516088404482</v>
      </c>
      <c r="R85" s="57">
        <f t="shared" si="119"/>
        <v>0.84150635094610948</v>
      </c>
      <c r="S85" s="54">
        <f t="shared" si="120"/>
        <v>1059629.0550631052</v>
      </c>
      <c r="T85" s="8">
        <f t="shared" si="121"/>
        <v>695304.96890189347</v>
      </c>
      <c r="U85" s="8">
        <f t="shared" si="122"/>
        <v>695304.96890189347</v>
      </c>
      <c r="V85" s="8">
        <f t="shared" si="123"/>
        <v>1658034.9258429767</v>
      </c>
      <c r="W85" s="8">
        <f t="shared" si="124"/>
        <v>1658034.9258429767</v>
      </c>
      <c r="X85" s="8">
        <f t="shared" si="125"/>
        <v>989472.45574500225</v>
      </c>
      <c r="Y85" s="8">
        <f t="shared" si="126"/>
        <v>989472.45574500225</v>
      </c>
      <c r="Z85" s="49">
        <f t="shared" si="127"/>
        <v>6685624.700979745</v>
      </c>
      <c r="AA85" s="82">
        <f t="shared" si="128"/>
        <v>427879.9808627037</v>
      </c>
      <c r="AB85" s="8">
        <f t="shared" si="129"/>
        <v>427879.9808627037</v>
      </c>
      <c r="AC85" s="8">
        <f t="shared" si="130"/>
        <v>1593743.7642894867</v>
      </c>
      <c r="AD85" s="8">
        <f t="shared" si="131"/>
        <v>1593743.7642894867</v>
      </c>
      <c r="AE85" s="8">
        <f t="shared" si="132"/>
        <v>982718.60327896965</v>
      </c>
      <c r="AF85" s="8">
        <f t="shared" si="133"/>
        <v>982718.60327896965</v>
      </c>
      <c r="AG85" s="83">
        <f t="shared" si="134"/>
        <v>6008684.6968623195</v>
      </c>
      <c r="AH85" s="49"/>
      <c r="AI85" s="45">
        <f t="shared" si="135"/>
        <v>0.11266026397938927</v>
      </c>
      <c r="AJ85" s="57">
        <f t="shared" si="136"/>
        <v>0.89874693324945032</v>
      </c>
      <c r="AK85" s="54">
        <f t="shared" si="137"/>
        <v>676940.00411742553</v>
      </c>
      <c r="AL85" s="8">
        <f t="shared" si="138"/>
        <v>187197.49162743287</v>
      </c>
      <c r="AM85" s="8">
        <f t="shared" si="139"/>
        <v>187197.49162743287</v>
      </c>
      <c r="AN85" s="8">
        <f t="shared" si="140"/>
        <v>508107.4772744606</v>
      </c>
      <c r="AO85" s="8">
        <f t="shared" si="141"/>
        <v>508107.4772744606</v>
      </c>
      <c r="AP85" s="8">
        <f t="shared" si="142"/>
        <v>1658034.9258429767</v>
      </c>
      <c r="AQ85" s="8">
        <f t="shared" si="143"/>
        <v>1658034.9258429767</v>
      </c>
      <c r="AR85" s="8">
        <f t="shared" si="144"/>
        <v>989472.45574500225</v>
      </c>
      <c r="AS85" s="8">
        <f t="shared" si="145"/>
        <v>989472.45574500225</v>
      </c>
      <c r="AT85" s="49">
        <f t="shared" si="146"/>
        <v>6685624.700979745</v>
      </c>
      <c r="AU85" s="82">
        <f t="shared" si="147"/>
        <v>120341.24461763541</v>
      </c>
      <c r="AV85" s="8">
        <f t="shared" si="148"/>
        <v>120341.24461763541</v>
      </c>
      <c r="AW85" s="8">
        <f t="shared" si="149"/>
        <v>494736.22787250113</v>
      </c>
      <c r="AX85" s="8">
        <f t="shared" si="150"/>
        <v>494736.22787250113</v>
      </c>
      <c r="AY85" s="8">
        <f t="shared" si="151"/>
        <v>1593743.7642894867</v>
      </c>
      <c r="AZ85" s="8">
        <f t="shared" si="152"/>
        <v>1593743.7642894867</v>
      </c>
      <c r="BA85" s="8">
        <f t="shared" si="153"/>
        <v>982718.60327896965</v>
      </c>
      <c r="BB85" s="8">
        <f t="shared" si="154"/>
        <v>982718.60327896965</v>
      </c>
      <c r="BC85" s="83">
        <f t="shared" si="155"/>
        <v>6383079.6801171852</v>
      </c>
      <c r="BD85" s="49"/>
      <c r="BE85" s="45">
        <f t="shared" si="156"/>
        <v>4.7397970262687592E-2</v>
      </c>
      <c r="BF85" s="57">
        <f t="shared" si="157"/>
        <v>0.95474693324945037</v>
      </c>
      <c r="BG85" s="54">
        <f t="shared" si="158"/>
        <v>302545.02086255979</v>
      </c>
    </row>
    <row r="86" spans="1:59" ht="20.25" x14ac:dyDescent="0.25">
      <c r="A86" s="19">
        <v>650</v>
      </c>
      <c r="B86" s="33">
        <v>4.5</v>
      </c>
      <c r="C86" s="20">
        <f t="shared" si="106"/>
        <v>144.44444444444446</v>
      </c>
      <c r="D86" s="35">
        <v>1.0963007108240124</v>
      </c>
      <c r="E86" s="20">
        <f t="shared" si="107"/>
        <v>131.75622620537726</v>
      </c>
      <c r="F86" s="7">
        <f t="shared" si="108"/>
        <v>1012054.7207848416</v>
      </c>
      <c r="G86" s="8">
        <f t="shared" si="109"/>
        <v>1012054.7207848416</v>
      </c>
      <c r="H86" s="8">
        <f t="shared" si="110"/>
        <v>2226520.3857266516</v>
      </c>
      <c r="I86" s="8">
        <f t="shared" si="111"/>
        <v>2226520.3857266516</v>
      </c>
      <c r="J86" s="49">
        <f t="shared" si="112"/>
        <v>6477150.2130229864</v>
      </c>
      <c r="K86" s="82">
        <f t="shared" si="113"/>
        <v>607232.83247090504</v>
      </c>
      <c r="L86" s="8">
        <f t="shared" si="114"/>
        <v>607232.83247090504</v>
      </c>
      <c r="M86" s="8">
        <f t="shared" si="115"/>
        <v>2118048.6876744898</v>
      </c>
      <c r="N86" s="8">
        <f t="shared" si="116"/>
        <v>2118048.6876744898</v>
      </c>
      <c r="O86" s="83">
        <f t="shared" si="117"/>
        <v>5450563.0402907897</v>
      </c>
      <c r="P86" s="49"/>
      <c r="Q86" s="45">
        <f t="shared" si="118"/>
        <v>0.18834516088404474</v>
      </c>
      <c r="R86" s="57">
        <f t="shared" si="119"/>
        <v>0.84150635094610959</v>
      </c>
      <c r="S86" s="54">
        <f t="shared" si="120"/>
        <v>1026587.1727321967</v>
      </c>
      <c r="T86" s="8">
        <f t="shared" si="121"/>
        <v>673623.62215439056</v>
      </c>
      <c r="U86" s="8">
        <f t="shared" si="122"/>
        <v>673623.62215439056</v>
      </c>
      <c r="V86" s="8">
        <f t="shared" si="123"/>
        <v>1606333.2528297007</v>
      </c>
      <c r="W86" s="8">
        <f t="shared" si="124"/>
        <v>1606333.2528297007</v>
      </c>
      <c r="X86" s="8">
        <f t="shared" si="125"/>
        <v>958618.23152740195</v>
      </c>
      <c r="Y86" s="8">
        <f t="shared" si="126"/>
        <v>958618.23152740195</v>
      </c>
      <c r="Z86" s="49">
        <f t="shared" si="127"/>
        <v>6477150.2130229864</v>
      </c>
      <c r="AA86" s="82">
        <f t="shared" si="128"/>
        <v>414537.61363347113</v>
      </c>
      <c r="AB86" s="8">
        <f t="shared" si="129"/>
        <v>414537.61363347113</v>
      </c>
      <c r="AC86" s="8">
        <f t="shared" si="130"/>
        <v>1544046.8503801797</v>
      </c>
      <c r="AD86" s="8">
        <f t="shared" si="131"/>
        <v>1544046.8503801797</v>
      </c>
      <c r="AE86" s="8">
        <f t="shared" si="132"/>
        <v>952074.98106156627</v>
      </c>
      <c r="AF86" s="8">
        <f t="shared" si="133"/>
        <v>952074.98106156627</v>
      </c>
      <c r="AG86" s="83">
        <f t="shared" si="134"/>
        <v>5821318.8901504353</v>
      </c>
      <c r="AH86" s="49"/>
      <c r="AI86" s="45">
        <f t="shared" si="135"/>
        <v>0.11266026397938889</v>
      </c>
      <c r="AJ86" s="57">
        <f t="shared" si="136"/>
        <v>0.89874693324945065</v>
      </c>
      <c r="AK86" s="54">
        <f t="shared" si="137"/>
        <v>655831.32287255116</v>
      </c>
      <c r="AL86" s="8">
        <f t="shared" si="138"/>
        <v>181360.20596464362</v>
      </c>
      <c r="AM86" s="8">
        <f t="shared" si="139"/>
        <v>181360.20596464362</v>
      </c>
      <c r="AN86" s="8">
        <f t="shared" si="140"/>
        <v>492263.41618974699</v>
      </c>
      <c r="AO86" s="8">
        <f t="shared" si="141"/>
        <v>492263.41618974699</v>
      </c>
      <c r="AP86" s="8">
        <f t="shared" si="142"/>
        <v>1606333.2528297007</v>
      </c>
      <c r="AQ86" s="8">
        <f t="shared" si="143"/>
        <v>1606333.2528297007</v>
      </c>
      <c r="AR86" s="8">
        <f t="shared" si="144"/>
        <v>958618.23152740195</v>
      </c>
      <c r="AS86" s="8">
        <f t="shared" si="145"/>
        <v>958618.23152740195</v>
      </c>
      <c r="AT86" s="49">
        <f t="shared" si="146"/>
        <v>6477150.2130229864</v>
      </c>
      <c r="AU86" s="82">
        <f t="shared" si="147"/>
        <v>116588.70383441375</v>
      </c>
      <c r="AV86" s="8">
        <f t="shared" si="148"/>
        <v>116588.70383441375</v>
      </c>
      <c r="AW86" s="8">
        <f t="shared" si="149"/>
        <v>479309.11576370103</v>
      </c>
      <c r="AX86" s="8">
        <f t="shared" si="150"/>
        <v>479309.11576370103</v>
      </c>
      <c r="AY86" s="8">
        <f t="shared" si="151"/>
        <v>1544046.8503801797</v>
      </c>
      <c r="AZ86" s="8">
        <f t="shared" si="152"/>
        <v>1544046.8503801797</v>
      </c>
      <c r="BA86" s="8">
        <f t="shared" si="153"/>
        <v>952074.98106156627</v>
      </c>
      <c r="BB86" s="8">
        <f t="shared" si="154"/>
        <v>952074.98106156627</v>
      </c>
      <c r="BC86" s="83">
        <f t="shared" si="155"/>
        <v>6184039.3020797223</v>
      </c>
      <c r="BD86" s="49"/>
      <c r="BE86" s="45">
        <f t="shared" si="156"/>
        <v>4.7397970262687293E-2</v>
      </c>
      <c r="BF86" s="57">
        <f t="shared" si="157"/>
        <v>0.9547469332494507</v>
      </c>
      <c r="BG86" s="54">
        <f t="shared" si="158"/>
        <v>293110.91094326414</v>
      </c>
    </row>
    <row r="87" spans="1:59" ht="20.25" x14ac:dyDescent="0.25">
      <c r="A87" s="19">
        <v>650</v>
      </c>
      <c r="B87" s="33">
        <v>4.5</v>
      </c>
      <c r="C87" s="20">
        <f t="shared" si="106"/>
        <v>144.44444444444446</v>
      </c>
      <c r="D87" s="35">
        <v>1.1437009460840559</v>
      </c>
      <c r="E87" s="20">
        <f t="shared" si="107"/>
        <v>126.29564130292199</v>
      </c>
      <c r="F87" s="7">
        <f t="shared" si="108"/>
        <v>970110.51148302166</v>
      </c>
      <c r="G87" s="8">
        <f t="shared" si="109"/>
        <v>970110.51148302166</v>
      </c>
      <c r="H87" s="8">
        <f t="shared" si="110"/>
        <v>2134243.1252626479</v>
      </c>
      <c r="I87" s="8">
        <f t="shared" si="111"/>
        <v>2134243.1252626479</v>
      </c>
      <c r="J87" s="49">
        <f t="shared" si="112"/>
        <v>6208707.2734913388</v>
      </c>
      <c r="K87" s="82">
        <f t="shared" si="113"/>
        <v>582066.30688981304</v>
      </c>
      <c r="L87" s="8">
        <f t="shared" si="114"/>
        <v>582066.30688981304</v>
      </c>
      <c r="M87" s="8">
        <f t="shared" si="115"/>
        <v>2030266.99401432</v>
      </c>
      <c r="N87" s="8">
        <f t="shared" si="116"/>
        <v>2030266.99401432</v>
      </c>
      <c r="O87" s="83">
        <f t="shared" si="117"/>
        <v>5224666.6018082658</v>
      </c>
      <c r="P87" s="49"/>
      <c r="Q87" s="45">
        <f t="shared" si="118"/>
        <v>0.18834516088404471</v>
      </c>
      <c r="R87" s="57">
        <f t="shared" si="119"/>
        <v>0.84150635094610959</v>
      </c>
      <c r="S87" s="54">
        <f t="shared" si="120"/>
        <v>984040.67168307304</v>
      </c>
      <c r="T87" s="8">
        <f t="shared" si="121"/>
        <v>645705.55644309917</v>
      </c>
      <c r="U87" s="8">
        <f t="shared" si="122"/>
        <v>645705.55644309917</v>
      </c>
      <c r="V87" s="8">
        <f t="shared" si="123"/>
        <v>1539759.4038258521</v>
      </c>
      <c r="W87" s="8">
        <f t="shared" si="124"/>
        <v>1539759.4038258521</v>
      </c>
      <c r="X87" s="8">
        <f t="shared" si="125"/>
        <v>918888.67647671804</v>
      </c>
      <c r="Y87" s="8">
        <f t="shared" si="126"/>
        <v>918888.67647671804</v>
      </c>
      <c r="Z87" s="49">
        <f t="shared" si="127"/>
        <v>6208707.2734913388</v>
      </c>
      <c r="AA87" s="82">
        <f t="shared" si="128"/>
        <v>397357.2655034457</v>
      </c>
      <c r="AB87" s="8">
        <f t="shared" si="129"/>
        <v>397357.2655034457</v>
      </c>
      <c r="AC87" s="8">
        <f t="shared" si="130"/>
        <v>1480054.4367941453</v>
      </c>
      <c r="AD87" s="8">
        <f t="shared" si="131"/>
        <v>1480054.4367941453</v>
      </c>
      <c r="AE87" s="8">
        <f t="shared" si="132"/>
        <v>912616.60844935803</v>
      </c>
      <c r="AF87" s="8">
        <f t="shared" si="133"/>
        <v>912616.60844935803</v>
      </c>
      <c r="AG87" s="83">
        <f t="shared" si="134"/>
        <v>5580056.6214938983</v>
      </c>
      <c r="AH87" s="49"/>
      <c r="AI87" s="45">
        <f t="shared" si="135"/>
        <v>0.11266026397938907</v>
      </c>
      <c r="AJ87" s="57">
        <f t="shared" si="136"/>
        <v>0.89874693324945054</v>
      </c>
      <c r="AK87" s="54">
        <f t="shared" si="137"/>
        <v>628650.65199744049</v>
      </c>
      <c r="AL87" s="8">
        <f t="shared" si="138"/>
        <v>173843.8036577575</v>
      </c>
      <c r="AM87" s="8">
        <f t="shared" si="139"/>
        <v>173843.8036577575</v>
      </c>
      <c r="AN87" s="8">
        <f t="shared" si="140"/>
        <v>471861.75278534176</v>
      </c>
      <c r="AO87" s="8">
        <f t="shared" si="141"/>
        <v>471861.75278534176</v>
      </c>
      <c r="AP87" s="8">
        <f t="shared" si="142"/>
        <v>1539759.4038258521</v>
      </c>
      <c r="AQ87" s="8">
        <f t="shared" si="143"/>
        <v>1539759.4038258521</v>
      </c>
      <c r="AR87" s="8">
        <f t="shared" si="144"/>
        <v>918888.67647671804</v>
      </c>
      <c r="AS87" s="8">
        <f t="shared" si="145"/>
        <v>918888.67647671804</v>
      </c>
      <c r="AT87" s="49">
        <f t="shared" si="146"/>
        <v>6208707.2734913388</v>
      </c>
      <c r="AU87" s="82">
        <f t="shared" si="147"/>
        <v>111756.7309228441</v>
      </c>
      <c r="AV87" s="8">
        <f t="shared" si="148"/>
        <v>111756.7309228441</v>
      </c>
      <c r="AW87" s="8">
        <f t="shared" si="149"/>
        <v>459444.33823835908</v>
      </c>
      <c r="AX87" s="8">
        <f t="shared" si="150"/>
        <v>459444.33823835908</v>
      </c>
      <c r="AY87" s="8">
        <f t="shared" si="151"/>
        <v>1480054.4367941453</v>
      </c>
      <c r="AZ87" s="8">
        <f t="shared" si="152"/>
        <v>1480054.4367941453</v>
      </c>
      <c r="BA87" s="8">
        <f t="shared" si="153"/>
        <v>912616.60844935803</v>
      </c>
      <c r="BB87" s="8">
        <f t="shared" si="154"/>
        <v>912616.60844935803</v>
      </c>
      <c r="BC87" s="83">
        <f t="shared" si="155"/>
        <v>5927744.2288094126</v>
      </c>
      <c r="BD87" s="49"/>
      <c r="BE87" s="45">
        <f t="shared" si="156"/>
        <v>4.7397970262687543E-2</v>
      </c>
      <c r="BF87" s="57">
        <f t="shared" si="157"/>
        <v>0.95474693324945037</v>
      </c>
      <c r="BG87" s="54">
        <f t="shared" si="158"/>
        <v>280963.04468192626</v>
      </c>
    </row>
    <row r="88" spans="1:59" ht="20.25" x14ac:dyDescent="0.25">
      <c r="A88" s="19">
        <v>650</v>
      </c>
      <c r="B88" s="33">
        <v>4.5</v>
      </c>
      <c r="C88" s="20">
        <f t="shared" si="106"/>
        <v>144.44444444444446</v>
      </c>
      <c r="D88" s="37">
        <v>1.1721705078041917</v>
      </c>
      <c r="E88" s="20">
        <f t="shared" si="107"/>
        <v>123.22818521942676</v>
      </c>
      <c r="F88" s="7">
        <f t="shared" si="108"/>
        <v>946548.56303086691</v>
      </c>
      <c r="G88" s="8">
        <f t="shared" si="109"/>
        <v>946548.56303086691</v>
      </c>
      <c r="H88" s="8">
        <f t="shared" si="110"/>
        <v>2082406.8386679073</v>
      </c>
      <c r="I88" s="8">
        <f t="shared" si="111"/>
        <v>2082406.8386679073</v>
      </c>
      <c r="J88" s="49">
        <f t="shared" si="112"/>
        <v>6057910.8033975484</v>
      </c>
      <c r="K88" s="82">
        <f t="shared" si="113"/>
        <v>567929.13781852019</v>
      </c>
      <c r="L88" s="8">
        <f t="shared" si="114"/>
        <v>567929.13781852019</v>
      </c>
      <c r="M88" s="8">
        <f t="shared" si="115"/>
        <v>1980956.069443523</v>
      </c>
      <c r="N88" s="8">
        <f t="shared" si="116"/>
        <v>1980956.069443523</v>
      </c>
      <c r="O88" s="83">
        <f t="shared" si="117"/>
        <v>5097770.4145240858</v>
      </c>
      <c r="P88" s="49"/>
      <c r="Q88" s="45">
        <f t="shared" si="118"/>
        <v>0.18834516088404477</v>
      </c>
      <c r="R88" s="57">
        <f t="shared" si="119"/>
        <v>0.84150635094610959</v>
      </c>
      <c r="S88" s="54">
        <f t="shared" si="120"/>
        <v>960140.38887346257</v>
      </c>
      <c r="T88" s="8">
        <f t="shared" si="121"/>
        <v>630022.72355334496</v>
      </c>
      <c r="U88" s="8">
        <f t="shared" si="122"/>
        <v>630022.72355334496</v>
      </c>
      <c r="V88" s="8">
        <f t="shared" si="123"/>
        <v>1502361.879242592</v>
      </c>
      <c r="W88" s="8">
        <f t="shared" si="124"/>
        <v>1502361.879242592</v>
      </c>
      <c r="X88" s="8">
        <f t="shared" si="125"/>
        <v>896570.79890283709</v>
      </c>
      <c r="Y88" s="8">
        <f t="shared" si="126"/>
        <v>896570.79890283709</v>
      </c>
      <c r="Z88" s="49">
        <f t="shared" si="127"/>
        <v>6057910.8033975484</v>
      </c>
      <c r="AA88" s="82">
        <f t="shared" si="128"/>
        <v>387706.29141744308</v>
      </c>
      <c r="AB88" s="8">
        <f t="shared" si="129"/>
        <v>387706.29141744308</v>
      </c>
      <c r="AC88" s="8">
        <f t="shared" si="130"/>
        <v>1444107.020563374</v>
      </c>
      <c r="AD88" s="8">
        <f t="shared" si="131"/>
        <v>1444107.020563374</v>
      </c>
      <c r="AE88" s="8">
        <f t="shared" si="132"/>
        <v>890451.0662453135</v>
      </c>
      <c r="AF88" s="8">
        <f t="shared" si="133"/>
        <v>890451.0662453135</v>
      </c>
      <c r="AG88" s="83">
        <f t="shared" si="134"/>
        <v>5444528.7564522615</v>
      </c>
      <c r="AH88" s="49"/>
      <c r="AI88" s="45">
        <f t="shared" si="135"/>
        <v>0.11266026397938911</v>
      </c>
      <c r="AJ88" s="57">
        <f t="shared" si="136"/>
        <v>0.89874693324945054</v>
      </c>
      <c r="AK88" s="54">
        <f t="shared" si="137"/>
        <v>613382.04694528691</v>
      </c>
      <c r="AL88" s="8">
        <f t="shared" si="138"/>
        <v>169621.50249513137</v>
      </c>
      <c r="AM88" s="8">
        <f t="shared" si="139"/>
        <v>169621.50249513137</v>
      </c>
      <c r="AN88" s="8">
        <f t="shared" si="140"/>
        <v>460401.22105821368</v>
      </c>
      <c r="AO88" s="8">
        <f t="shared" si="141"/>
        <v>460401.22105821368</v>
      </c>
      <c r="AP88" s="8">
        <f t="shared" si="142"/>
        <v>1502361.879242592</v>
      </c>
      <c r="AQ88" s="8">
        <f t="shared" si="143"/>
        <v>1502361.879242592</v>
      </c>
      <c r="AR88" s="8">
        <f t="shared" si="144"/>
        <v>896570.79890283709</v>
      </c>
      <c r="AS88" s="8">
        <f t="shared" si="145"/>
        <v>896570.79890283709</v>
      </c>
      <c r="AT88" s="49">
        <f t="shared" si="146"/>
        <v>6057910.8033975484</v>
      </c>
      <c r="AU88" s="82">
        <f t="shared" si="147"/>
        <v>109042.39446115588</v>
      </c>
      <c r="AV88" s="8">
        <f t="shared" si="148"/>
        <v>109042.39446115588</v>
      </c>
      <c r="AW88" s="8">
        <f t="shared" si="149"/>
        <v>448285.39945141861</v>
      </c>
      <c r="AX88" s="8">
        <f t="shared" si="150"/>
        <v>448285.39945141861</v>
      </c>
      <c r="AY88" s="8">
        <f t="shared" si="151"/>
        <v>1444107.020563374</v>
      </c>
      <c r="AZ88" s="8">
        <f t="shared" si="152"/>
        <v>1444107.020563374</v>
      </c>
      <c r="BA88" s="8">
        <f t="shared" si="153"/>
        <v>890451.0662453135</v>
      </c>
      <c r="BB88" s="8">
        <f t="shared" si="154"/>
        <v>890451.0662453135</v>
      </c>
      <c r="BC88" s="83">
        <f t="shared" si="155"/>
        <v>5783771.7614425244</v>
      </c>
      <c r="BD88" s="49"/>
      <c r="BE88" s="45">
        <f t="shared" si="156"/>
        <v>4.7397970262687418E-2</v>
      </c>
      <c r="BF88" s="57">
        <f t="shared" si="157"/>
        <v>0.95474693324945048</v>
      </c>
      <c r="BG88" s="54">
        <f t="shared" si="158"/>
        <v>274139.041955024</v>
      </c>
    </row>
    <row r="89" spans="1:59" ht="20.25" x14ac:dyDescent="0.25">
      <c r="A89" s="19">
        <v>650</v>
      </c>
      <c r="B89" s="33">
        <v>4.5</v>
      </c>
      <c r="C89" s="20">
        <f t="shared" si="106"/>
        <v>144.44444444444446</v>
      </c>
      <c r="D89" s="37">
        <v>1.3473622748820986</v>
      </c>
      <c r="E89" s="20">
        <f t="shared" si="107"/>
        <v>107.2053501402094</v>
      </c>
      <c r="F89" s="7">
        <f t="shared" si="108"/>
        <v>823472.89253464364</v>
      </c>
      <c r="G89" s="8">
        <f t="shared" si="109"/>
        <v>823472.89253464364</v>
      </c>
      <c r="H89" s="8">
        <f t="shared" si="110"/>
        <v>1811640.3635762159</v>
      </c>
      <c r="I89" s="8">
        <f t="shared" si="111"/>
        <v>1811640.3635762159</v>
      </c>
      <c r="J89" s="49">
        <f t="shared" si="112"/>
        <v>5270226.5122217191</v>
      </c>
      <c r="K89" s="82">
        <f t="shared" si="113"/>
        <v>494083.73552078614</v>
      </c>
      <c r="L89" s="8">
        <f t="shared" si="114"/>
        <v>494083.73552078614</v>
      </c>
      <c r="M89" s="8">
        <f t="shared" si="115"/>
        <v>1723380.8049587845</v>
      </c>
      <c r="N89" s="8">
        <f t="shared" si="116"/>
        <v>1723380.8049587845</v>
      </c>
      <c r="O89" s="83">
        <f t="shared" si="117"/>
        <v>4434929.0809591413</v>
      </c>
      <c r="P89" s="49"/>
      <c r="Q89" s="45">
        <f t="shared" si="118"/>
        <v>0.18834516088404468</v>
      </c>
      <c r="R89" s="57">
        <f t="shared" si="119"/>
        <v>0.84150635094610959</v>
      </c>
      <c r="S89" s="54">
        <f t="shared" si="120"/>
        <v>835297.43126257788</v>
      </c>
      <c r="T89" s="8">
        <f t="shared" si="121"/>
        <v>548103.55727105879</v>
      </c>
      <c r="U89" s="8">
        <f t="shared" si="122"/>
        <v>548103.55727105879</v>
      </c>
      <c r="V89" s="8">
        <f t="shared" si="123"/>
        <v>1307016.1750309863</v>
      </c>
      <c r="W89" s="8">
        <f t="shared" si="124"/>
        <v>1307016.1750309863</v>
      </c>
      <c r="X89" s="8">
        <f t="shared" si="125"/>
        <v>779993.52380881435</v>
      </c>
      <c r="Y89" s="8">
        <f t="shared" si="126"/>
        <v>779993.52380881435</v>
      </c>
      <c r="Z89" s="49">
        <f t="shared" si="127"/>
        <v>5270226.5122217191</v>
      </c>
      <c r="AA89" s="82">
        <f t="shared" si="128"/>
        <v>337294.49678219005</v>
      </c>
      <c r="AB89" s="8">
        <f t="shared" si="129"/>
        <v>337294.49678219005</v>
      </c>
      <c r="AC89" s="8">
        <f t="shared" si="130"/>
        <v>1256335.9470380689</v>
      </c>
      <c r="AD89" s="8">
        <f t="shared" si="131"/>
        <v>1256335.9470380689</v>
      </c>
      <c r="AE89" s="8">
        <f t="shared" si="132"/>
        <v>774669.51387434977</v>
      </c>
      <c r="AF89" s="8">
        <f t="shared" si="133"/>
        <v>774669.51387434977</v>
      </c>
      <c r="AG89" s="83">
        <f t="shared" si="134"/>
        <v>4736599.9153892174</v>
      </c>
      <c r="AH89" s="49"/>
      <c r="AI89" s="45">
        <f t="shared" si="135"/>
        <v>0.11266026397938918</v>
      </c>
      <c r="AJ89" s="57">
        <f t="shared" si="136"/>
        <v>0.89874693324945043</v>
      </c>
      <c r="AK89" s="54">
        <f t="shared" si="137"/>
        <v>533626.5968325017</v>
      </c>
      <c r="AL89" s="8">
        <f t="shared" si="138"/>
        <v>147566.34234220814</v>
      </c>
      <c r="AM89" s="8">
        <f t="shared" si="139"/>
        <v>147566.34234220814</v>
      </c>
      <c r="AN89" s="8">
        <f t="shared" si="140"/>
        <v>400537.21492885065</v>
      </c>
      <c r="AO89" s="8">
        <f t="shared" si="141"/>
        <v>400537.21492885065</v>
      </c>
      <c r="AP89" s="8">
        <f t="shared" si="142"/>
        <v>1307016.1750309863</v>
      </c>
      <c r="AQ89" s="8">
        <f t="shared" si="143"/>
        <v>1307016.1750309863</v>
      </c>
      <c r="AR89" s="8">
        <f t="shared" si="144"/>
        <v>779993.52380881435</v>
      </c>
      <c r="AS89" s="8">
        <f t="shared" si="145"/>
        <v>779993.52380881435</v>
      </c>
      <c r="AT89" s="49">
        <f t="shared" si="146"/>
        <v>5270226.5122217191</v>
      </c>
      <c r="AU89" s="82">
        <f t="shared" si="147"/>
        <v>94864.077219990941</v>
      </c>
      <c r="AV89" s="8">
        <f t="shared" si="148"/>
        <v>94864.077219990941</v>
      </c>
      <c r="AW89" s="8">
        <f t="shared" si="149"/>
        <v>389996.76190440718</v>
      </c>
      <c r="AX89" s="8">
        <f t="shared" si="150"/>
        <v>389996.76190440718</v>
      </c>
      <c r="AY89" s="8">
        <f t="shared" si="151"/>
        <v>1256335.9470380689</v>
      </c>
      <c r="AZ89" s="8">
        <f t="shared" si="152"/>
        <v>1256335.9470380689</v>
      </c>
      <c r="BA89" s="8">
        <f t="shared" si="153"/>
        <v>774669.51387434977</v>
      </c>
      <c r="BB89" s="8">
        <f t="shared" si="154"/>
        <v>774669.51387434977</v>
      </c>
      <c r="BC89" s="83">
        <f t="shared" si="155"/>
        <v>5031732.6000736337</v>
      </c>
      <c r="BD89" s="49"/>
      <c r="BE89" s="45">
        <f t="shared" si="156"/>
        <v>4.7397970262687515E-2</v>
      </c>
      <c r="BF89" s="57">
        <f t="shared" si="157"/>
        <v>0.95474693324945048</v>
      </c>
      <c r="BG89" s="54">
        <f t="shared" si="158"/>
        <v>238493.91214808542</v>
      </c>
    </row>
    <row r="90" spans="1:59" ht="20.25" x14ac:dyDescent="0.25">
      <c r="A90" s="19">
        <v>650</v>
      </c>
      <c r="B90" s="33">
        <v>4.5</v>
      </c>
      <c r="C90" s="20">
        <f t="shared" si="106"/>
        <v>144.44444444444446</v>
      </c>
      <c r="D90" s="37">
        <v>1.6424098210355718</v>
      </c>
      <c r="E90" s="20">
        <f t="shared" si="107"/>
        <v>87.946651678793174</v>
      </c>
      <c r="F90" s="7">
        <f t="shared" si="108"/>
        <v>675541.6922005784</v>
      </c>
      <c r="G90" s="8">
        <f t="shared" si="109"/>
        <v>675541.6922005784</v>
      </c>
      <c r="H90" s="8">
        <f t="shared" si="110"/>
        <v>1486191.7228412726</v>
      </c>
      <c r="I90" s="8">
        <f t="shared" si="111"/>
        <v>1486191.7228412726</v>
      </c>
      <c r="J90" s="49">
        <f t="shared" si="112"/>
        <v>4323466.8300837018</v>
      </c>
      <c r="K90" s="82">
        <f t="shared" si="113"/>
        <v>405325.01532034704</v>
      </c>
      <c r="L90" s="8">
        <f t="shared" si="114"/>
        <v>405325.01532034704</v>
      </c>
      <c r="M90" s="8">
        <f t="shared" si="115"/>
        <v>1413787.3824897928</v>
      </c>
      <c r="N90" s="8">
        <f t="shared" si="116"/>
        <v>1413787.3824897928</v>
      </c>
      <c r="O90" s="83">
        <f t="shared" si="117"/>
        <v>3638224.7956202794</v>
      </c>
      <c r="P90" s="49"/>
      <c r="Q90" s="45">
        <f t="shared" si="118"/>
        <v>0.18834516088404477</v>
      </c>
      <c r="R90" s="57">
        <f t="shared" si="119"/>
        <v>0.84150635094610959</v>
      </c>
      <c r="S90" s="54">
        <f t="shared" si="120"/>
        <v>685242.03446342237</v>
      </c>
      <c r="T90" s="8">
        <f t="shared" si="121"/>
        <v>449640.55032870494</v>
      </c>
      <c r="U90" s="8">
        <f t="shared" si="122"/>
        <v>449640.55032870494</v>
      </c>
      <c r="V90" s="8">
        <f t="shared" si="123"/>
        <v>1072219.7738607579</v>
      </c>
      <c r="W90" s="8">
        <f t="shared" si="124"/>
        <v>1072219.7738607579</v>
      </c>
      <c r="X90" s="8">
        <f t="shared" si="125"/>
        <v>639873.09085238783</v>
      </c>
      <c r="Y90" s="8">
        <f t="shared" si="126"/>
        <v>639873.09085238783</v>
      </c>
      <c r="Z90" s="49">
        <f t="shared" si="127"/>
        <v>4323466.8300837018</v>
      </c>
      <c r="AA90" s="82">
        <f t="shared" si="128"/>
        <v>276701.87712535693</v>
      </c>
      <c r="AB90" s="8">
        <f t="shared" si="129"/>
        <v>276701.87712535693</v>
      </c>
      <c r="AC90" s="8">
        <f t="shared" si="130"/>
        <v>1030643.8977270988</v>
      </c>
      <c r="AD90" s="8">
        <f t="shared" si="131"/>
        <v>1030643.8977270988</v>
      </c>
      <c r="AE90" s="8">
        <f t="shared" si="132"/>
        <v>635505.50241926929</v>
      </c>
      <c r="AF90" s="8">
        <f t="shared" si="133"/>
        <v>635505.50241926929</v>
      </c>
      <c r="AG90" s="83">
        <f t="shared" si="134"/>
        <v>3885702.5545434495</v>
      </c>
      <c r="AH90" s="49"/>
      <c r="AI90" s="45">
        <f t="shared" si="135"/>
        <v>0.11266026397938926</v>
      </c>
      <c r="AJ90" s="57">
        <f t="shared" si="136"/>
        <v>0.89874693324945043</v>
      </c>
      <c r="AK90" s="54">
        <f t="shared" si="137"/>
        <v>437764.27554025222</v>
      </c>
      <c r="AL90" s="8">
        <f t="shared" si="138"/>
        <v>121057.07124234365</v>
      </c>
      <c r="AM90" s="8">
        <f t="shared" si="139"/>
        <v>121057.07124234365</v>
      </c>
      <c r="AN90" s="8">
        <f t="shared" si="140"/>
        <v>328583.47908636136</v>
      </c>
      <c r="AO90" s="8">
        <f t="shared" si="141"/>
        <v>328583.47908636136</v>
      </c>
      <c r="AP90" s="8">
        <f t="shared" si="142"/>
        <v>1072219.7738607579</v>
      </c>
      <c r="AQ90" s="8">
        <f t="shared" si="143"/>
        <v>1072219.7738607579</v>
      </c>
      <c r="AR90" s="8">
        <f t="shared" si="144"/>
        <v>639873.09085238783</v>
      </c>
      <c r="AS90" s="8">
        <f t="shared" si="145"/>
        <v>639873.09085238783</v>
      </c>
      <c r="AT90" s="49">
        <f t="shared" si="146"/>
        <v>4323466.8300837018</v>
      </c>
      <c r="AU90" s="82">
        <f t="shared" si="147"/>
        <v>77822.402941506618</v>
      </c>
      <c r="AV90" s="8">
        <f t="shared" si="148"/>
        <v>77822.402941506618</v>
      </c>
      <c r="AW90" s="8">
        <f t="shared" si="149"/>
        <v>319936.54542619397</v>
      </c>
      <c r="AX90" s="8">
        <f t="shared" si="150"/>
        <v>319936.54542619397</v>
      </c>
      <c r="AY90" s="8">
        <f t="shared" si="151"/>
        <v>1030643.8977270988</v>
      </c>
      <c r="AZ90" s="8">
        <f t="shared" si="152"/>
        <v>1030643.8977270988</v>
      </c>
      <c r="BA90" s="8">
        <f t="shared" si="153"/>
        <v>635505.50241926929</v>
      </c>
      <c r="BB90" s="8">
        <f t="shared" si="154"/>
        <v>635505.50241926929</v>
      </c>
      <c r="BC90" s="83">
        <f t="shared" si="155"/>
        <v>4127816.6970281368</v>
      </c>
      <c r="BD90" s="49"/>
      <c r="BE90" s="45">
        <f t="shared" si="156"/>
        <v>4.7397970262687592E-2</v>
      </c>
      <c r="BF90" s="57">
        <f t="shared" si="157"/>
        <v>0.95474693324945037</v>
      </c>
      <c r="BG90" s="54">
        <f t="shared" si="158"/>
        <v>195650.13305556495</v>
      </c>
    </row>
    <row r="91" spans="1:59" ht="20.25" x14ac:dyDescent="0.25">
      <c r="A91" s="19">
        <v>650</v>
      </c>
      <c r="B91" s="33">
        <v>4.5</v>
      </c>
      <c r="C91" s="20">
        <f t="shared" si="106"/>
        <v>144.44444444444446</v>
      </c>
      <c r="D91" s="37">
        <v>2.1851546379025231</v>
      </c>
      <c r="E91" s="20">
        <f t="shared" si="107"/>
        <v>66.102618981278681</v>
      </c>
      <c r="F91" s="7">
        <f t="shared" si="108"/>
        <v>507751.84993507696</v>
      </c>
      <c r="G91" s="8">
        <f t="shared" si="109"/>
        <v>507751.84993507696</v>
      </c>
      <c r="H91" s="8">
        <f t="shared" si="110"/>
        <v>1117054.0698571694</v>
      </c>
      <c r="I91" s="8">
        <f t="shared" si="111"/>
        <v>1117054.0698571694</v>
      </c>
      <c r="J91" s="49">
        <f t="shared" si="112"/>
        <v>3249611.8395844926</v>
      </c>
      <c r="K91" s="82">
        <f t="shared" si="113"/>
        <v>304651.1099610462</v>
      </c>
      <c r="L91" s="8">
        <f t="shared" si="114"/>
        <v>304651.1099610462</v>
      </c>
      <c r="M91" s="8">
        <f t="shared" si="115"/>
        <v>1062633.3905989642</v>
      </c>
      <c r="N91" s="8">
        <f t="shared" si="116"/>
        <v>1062633.3905989642</v>
      </c>
      <c r="O91" s="83">
        <f t="shared" si="117"/>
        <v>2734569.0011200206</v>
      </c>
      <c r="P91" s="49"/>
      <c r="Q91" s="45">
        <f t="shared" si="118"/>
        <v>0.18834516088404479</v>
      </c>
      <c r="R91" s="57">
        <f t="shared" si="119"/>
        <v>0.84150635094610948</v>
      </c>
      <c r="S91" s="54">
        <f t="shared" si="120"/>
        <v>515042.83846447198</v>
      </c>
      <c r="T91" s="8">
        <f t="shared" si="121"/>
        <v>337959.63131678721</v>
      </c>
      <c r="U91" s="8">
        <f t="shared" si="122"/>
        <v>337959.63131678721</v>
      </c>
      <c r="V91" s="8">
        <f t="shared" si="123"/>
        <v>805903.73621695419</v>
      </c>
      <c r="W91" s="8">
        <f t="shared" si="124"/>
        <v>805903.73621695419</v>
      </c>
      <c r="X91" s="8">
        <f t="shared" si="125"/>
        <v>480942.5522585049</v>
      </c>
      <c r="Y91" s="8">
        <f t="shared" si="126"/>
        <v>480942.5522585049</v>
      </c>
      <c r="Z91" s="49">
        <f t="shared" si="127"/>
        <v>3249611.8395844926</v>
      </c>
      <c r="AA91" s="82">
        <f t="shared" si="128"/>
        <v>207975.15773340754</v>
      </c>
      <c r="AB91" s="8">
        <f t="shared" si="129"/>
        <v>207975.15773340754</v>
      </c>
      <c r="AC91" s="8">
        <f t="shared" si="130"/>
        <v>774654.40214436653</v>
      </c>
      <c r="AD91" s="8">
        <f t="shared" si="131"/>
        <v>774654.40214436653</v>
      </c>
      <c r="AE91" s="8">
        <f t="shared" si="132"/>
        <v>477659.77766106004</v>
      </c>
      <c r="AF91" s="8">
        <f t="shared" si="133"/>
        <v>477659.77766106004</v>
      </c>
      <c r="AG91" s="83">
        <f t="shared" si="134"/>
        <v>2920578.6750776679</v>
      </c>
      <c r="AH91" s="49"/>
      <c r="AI91" s="45">
        <f t="shared" si="135"/>
        <v>0.11266026397938915</v>
      </c>
      <c r="AJ91" s="57">
        <f t="shared" si="136"/>
        <v>0.89874693324945043</v>
      </c>
      <c r="AK91" s="54">
        <f t="shared" si="137"/>
        <v>329033.16450682469</v>
      </c>
      <c r="AL91" s="8">
        <f t="shared" si="138"/>
        <v>90989.131508365797</v>
      </c>
      <c r="AM91" s="8">
        <f t="shared" si="139"/>
        <v>90989.131508365797</v>
      </c>
      <c r="AN91" s="8">
        <f t="shared" si="140"/>
        <v>246970.49980842145</v>
      </c>
      <c r="AO91" s="8">
        <f t="shared" si="141"/>
        <v>246970.49980842145</v>
      </c>
      <c r="AP91" s="8">
        <f t="shared" si="142"/>
        <v>805903.73621695419</v>
      </c>
      <c r="AQ91" s="8">
        <f t="shared" si="143"/>
        <v>805903.73621695419</v>
      </c>
      <c r="AR91" s="8">
        <f t="shared" si="144"/>
        <v>480942.5522585049</v>
      </c>
      <c r="AS91" s="8">
        <f t="shared" si="145"/>
        <v>480942.5522585049</v>
      </c>
      <c r="AT91" s="49">
        <f t="shared" si="146"/>
        <v>3249611.8395844926</v>
      </c>
      <c r="AU91" s="82">
        <f t="shared" si="147"/>
        <v>58493.013112520865</v>
      </c>
      <c r="AV91" s="8">
        <f t="shared" si="148"/>
        <v>58493.013112520865</v>
      </c>
      <c r="AW91" s="8">
        <f t="shared" si="149"/>
        <v>240471.27612925245</v>
      </c>
      <c r="AX91" s="8">
        <f t="shared" si="150"/>
        <v>240471.27612925245</v>
      </c>
      <c r="AY91" s="8">
        <f t="shared" si="151"/>
        <v>774654.40214436653</v>
      </c>
      <c r="AZ91" s="8">
        <f t="shared" si="152"/>
        <v>774654.40214436653</v>
      </c>
      <c r="BA91" s="8">
        <f t="shared" si="153"/>
        <v>477659.77766106004</v>
      </c>
      <c r="BB91" s="8">
        <f t="shared" si="154"/>
        <v>477659.77766106004</v>
      </c>
      <c r="BC91" s="83">
        <f t="shared" si="155"/>
        <v>3102556.9380943994</v>
      </c>
      <c r="BD91" s="49"/>
      <c r="BE91" s="45">
        <f t="shared" si="156"/>
        <v>4.7397970262687529E-2</v>
      </c>
      <c r="BF91" s="57">
        <f t="shared" si="157"/>
        <v>0.95474693324945048</v>
      </c>
      <c r="BG91" s="54">
        <f t="shared" si="158"/>
        <v>147054.90149009321</v>
      </c>
    </row>
    <row r="92" spans="1:59" ht="20.25" x14ac:dyDescent="0.25">
      <c r="A92" s="19">
        <v>650</v>
      </c>
      <c r="B92" s="61">
        <v>5.5</v>
      </c>
      <c r="C92" s="20">
        <f t="shared" si="106"/>
        <v>118.18181818181819</v>
      </c>
      <c r="D92" s="37">
        <v>1.1325653683524677</v>
      </c>
      <c r="E92" s="20">
        <f t="shared" si="107"/>
        <v>104.34878328809945</v>
      </c>
      <c r="F92" s="7">
        <f t="shared" si="108"/>
        <v>655797.96043002605</v>
      </c>
      <c r="G92" s="8">
        <f t="shared" si="109"/>
        <v>655797.96043002605</v>
      </c>
      <c r="H92" s="8">
        <f t="shared" si="110"/>
        <v>1442755.5129460571</v>
      </c>
      <c r="I92" s="8">
        <f t="shared" si="111"/>
        <v>1442755.5129460571</v>
      </c>
      <c r="J92" s="49">
        <f t="shared" si="112"/>
        <v>4197106.9467521664</v>
      </c>
      <c r="K92" s="82">
        <f t="shared" si="113"/>
        <v>393478.7762580156</v>
      </c>
      <c r="L92" s="8">
        <f t="shared" si="114"/>
        <v>393478.7762580156</v>
      </c>
      <c r="M92" s="8">
        <f t="shared" si="115"/>
        <v>1372467.2993879758</v>
      </c>
      <c r="N92" s="8">
        <f t="shared" si="116"/>
        <v>1372467.2993879758</v>
      </c>
      <c r="O92" s="83">
        <f t="shared" si="117"/>
        <v>3531892.1512919832</v>
      </c>
      <c r="P92" s="49"/>
      <c r="Q92" s="45">
        <f t="shared" si="118"/>
        <v>0.18834516088404465</v>
      </c>
      <c r="R92" s="57">
        <f t="shared" si="119"/>
        <v>0.84150635094610959</v>
      </c>
      <c r="S92" s="54">
        <f t="shared" si="120"/>
        <v>665214.79546018317</v>
      </c>
      <c r="T92" s="8">
        <f t="shared" si="121"/>
        <v>436499.12246222526</v>
      </c>
      <c r="U92" s="8">
        <f t="shared" si="122"/>
        <v>436499.12246222526</v>
      </c>
      <c r="V92" s="8">
        <f t="shared" si="123"/>
        <v>1040882.5227945372</v>
      </c>
      <c r="W92" s="8">
        <f t="shared" si="124"/>
        <v>1040882.5227945372</v>
      </c>
      <c r="X92" s="8">
        <f t="shared" si="125"/>
        <v>621171.82811932056</v>
      </c>
      <c r="Y92" s="8">
        <f t="shared" si="126"/>
        <v>621171.82811932056</v>
      </c>
      <c r="Z92" s="49">
        <f t="shared" si="127"/>
        <v>4197106.9467521664</v>
      </c>
      <c r="AA92" s="82">
        <f t="shared" si="128"/>
        <v>268614.84459213866</v>
      </c>
      <c r="AB92" s="8">
        <f t="shared" si="129"/>
        <v>268614.84459213866</v>
      </c>
      <c r="AC92" s="8">
        <f t="shared" si="130"/>
        <v>1000521.7647742172</v>
      </c>
      <c r="AD92" s="8">
        <f t="shared" si="131"/>
        <v>1000521.7647742172</v>
      </c>
      <c r="AE92" s="8">
        <f t="shared" si="132"/>
        <v>616931.88909038121</v>
      </c>
      <c r="AF92" s="8">
        <f t="shared" si="133"/>
        <v>616931.88909038121</v>
      </c>
      <c r="AG92" s="83">
        <f t="shared" si="134"/>
        <v>3772136.9969134741</v>
      </c>
      <c r="AH92" s="49"/>
      <c r="AI92" s="45">
        <f t="shared" si="135"/>
        <v>0.11266026397938918</v>
      </c>
      <c r="AJ92" s="57">
        <f t="shared" si="136"/>
        <v>0.89874693324945043</v>
      </c>
      <c r="AK92" s="54">
        <f t="shared" si="137"/>
        <v>424969.94983869232</v>
      </c>
      <c r="AL92" s="8">
        <f t="shared" si="138"/>
        <v>117518.99450906066</v>
      </c>
      <c r="AM92" s="8">
        <f t="shared" si="139"/>
        <v>117518.99450906066</v>
      </c>
      <c r="AN92" s="8">
        <f t="shared" si="140"/>
        <v>318980.12795316463</v>
      </c>
      <c r="AO92" s="8">
        <f t="shared" si="141"/>
        <v>318980.12795316463</v>
      </c>
      <c r="AP92" s="8">
        <f t="shared" si="142"/>
        <v>1040882.5227945372</v>
      </c>
      <c r="AQ92" s="8">
        <f t="shared" si="143"/>
        <v>1040882.5227945372</v>
      </c>
      <c r="AR92" s="8">
        <f t="shared" si="144"/>
        <v>621171.82811932056</v>
      </c>
      <c r="AS92" s="8">
        <f t="shared" si="145"/>
        <v>621171.82811932056</v>
      </c>
      <c r="AT92" s="49">
        <f t="shared" si="146"/>
        <v>4197106.9467521664</v>
      </c>
      <c r="AU92" s="82">
        <f t="shared" si="147"/>
        <v>75547.925041538998</v>
      </c>
      <c r="AV92" s="8">
        <f t="shared" si="148"/>
        <v>75547.925041538998</v>
      </c>
      <c r="AW92" s="8">
        <f t="shared" si="149"/>
        <v>310585.91405966034</v>
      </c>
      <c r="AX92" s="8">
        <f t="shared" si="150"/>
        <v>310585.91405966034</v>
      </c>
      <c r="AY92" s="8">
        <f t="shared" si="151"/>
        <v>1000521.7647742172</v>
      </c>
      <c r="AZ92" s="8">
        <f t="shared" si="152"/>
        <v>1000521.7647742172</v>
      </c>
      <c r="BA92" s="8">
        <f t="shared" si="153"/>
        <v>616931.88909038121</v>
      </c>
      <c r="BB92" s="8">
        <f t="shared" si="154"/>
        <v>616931.88909038121</v>
      </c>
      <c r="BC92" s="83">
        <f t="shared" si="155"/>
        <v>4007174.9859315953</v>
      </c>
      <c r="BD92" s="49"/>
      <c r="BE92" s="45">
        <f t="shared" si="156"/>
        <v>4.7397970262687522E-2</v>
      </c>
      <c r="BF92" s="57">
        <f t="shared" si="157"/>
        <v>0.95474693324945048</v>
      </c>
      <c r="BG92" s="54">
        <f t="shared" si="158"/>
        <v>189931.96082057105</v>
      </c>
    </row>
    <row r="93" spans="1:59" ht="20.25" x14ac:dyDescent="0.25">
      <c r="A93" s="19">
        <v>650</v>
      </c>
      <c r="B93" s="61">
        <v>5.5</v>
      </c>
      <c r="C93" s="20">
        <f t="shared" si="106"/>
        <v>118.18181818181819</v>
      </c>
      <c r="D93" s="37">
        <v>1.0621153146108249</v>
      </c>
      <c r="E93" s="20">
        <f t="shared" si="107"/>
        <v>111.27023267254347</v>
      </c>
      <c r="F93" s="7">
        <f t="shared" si="108"/>
        <v>699297.00513863564</v>
      </c>
      <c r="G93" s="8">
        <f t="shared" si="109"/>
        <v>699297.00513863564</v>
      </c>
      <c r="H93" s="8">
        <f t="shared" si="110"/>
        <v>1538453.4113049982</v>
      </c>
      <c r="I93" s="8">
        <f t="shared" si="111"/>
        <v>1538453.4113049982</v>
      </c>
      <c r="J93" s="49">
        <f t="shared" si="112"/>
        <v>4475500.8328872677</v>
      </c>
      <c r="K93" s="82">
        <f t="shared" si="113"/>
        <v>419578.20308318135</v>
      </c>
      <c r="L93" s="8">
        <f t="shared" si="114"/>
        <v>419578.20308318135</v>
      </c>
      <c r="M93" s="8">
        <f t="shared" si="115"/>
        <v>1463502.9841864381</v>
      </c>
      <c r="N93" s="8">
        <f t="shared" si="116"/>
        <v>1463502.9841864381</v>
      </c>
      <c r="O93" s="83">
        <f t="shared" si="117"/>
        <v>3766162.3745392393</v>
      </c>
      <c r="P93" s="49"/>
      <c r="Q93" s="45">
        <f t="shared" si="118"/>
        <v>0.18834516088404457</v>
      </c>
      <c r="R93" s="57">
        <f t="shared" si="119"/>
        <v>0.8415063509461097</v>
      </c>
      <c r="S93" s="54">
        <f t="shared" si="120"/>
        <v>709338.45834802836</v>
      </c>
      <c r="T93" s="8">
        <f t="shared" si="121"/>
        <v>465452.0866202758</v>
      </c>
      <c r="U93" s="8">
        <f t="shared" si="122"/>
        <v>465452.0866202758</v>
      </c>
      <c r="V93" s="8">
        <f t="shared" si="123"/>
        <v>1109924.2065560424</v>
      </c>
      <c r="W93" s="8">
        <f t="shared" si="124"/>
        <v>1109924.2065560424</v>
      </c>
      <c r="X93" s="8">
        <f t="shared" si="125"/>
        <v>662374.12326731556</v>
      </c>
      <c r="Y93" s="8">
        <f t="shared" si="126"/>
        <v>662374.12326731556</v>
      </c>
      <c r="Z93" s="49">
        <f t="shared" si="127"/>
        <v>4475500.8328872677</v>
      </c>
      <c r="AA93" s="82">
        <f t="shared" si="128"/>
        <v>286432.05330478511</v>
      </c>
      <c r="AB93" s="8">
        <f t="shared" si="129"/>
        <v>286432.05330478511</v>
      </c>
      <c r="AC93" s="8">
        <f t="shared" si="130"/>
        <v>1066886.3215491606</v>
      </c>
      <c r="AD93" s="8">
        <f t="shared" si="131"/>
        <v>1066886.3215491606</v>
      </c>
      <c r="AE93" s="8">
        <f t="shared" si="132"/>
        <v>657852.94930245075</v>
      </c>
      <c r="AF93" s="8">
        <f t="shared" si="133"/>
        <v>657852.94930245075</v>
      </c>
      <c r="AG93" s="83">
        <f t="shared" si="134"/>
        <v>4022342.6483127931</v>
      </c>
      <c r="AH93" s="49"/>
      <c r="AI93" s="45">
        <f t="shared" si="135"/>
        <v>0.11266026397938916</v>
      </c>
      <c r="AJ93" s="57">
        <f t="shared" si="136"/>
        <v>0.89874693324945043</v>
      </c>
      <c r="AK93" s="54">
        <f t="shared" si="137"/>
        <v>453158.18457447458</v>
      </c>
      <c r="AL93" s="8">
        <f t="shared" si="138"/>
        <v>125314.02332084349</v>
      </c>
      <c r="AM93" s="8">
        <f t="shared" si="139"/>
        <v>125314.02332084349</v>
      </c>
      <c r="AN93" s="8">
        <f t="shared" si="140"/>
        <v>340138.06329943234</v>
      </c>
      <c r="AO93" s="8">
        <f t="shared" si="141"/>
        <v>340138.06329943234</v>
      </c>
      <c r="AP93" s="8">
        <f t="shared" si="142"/>
        <v>1109924.2065560424</v>
      </c>
      <c r="AQ93" s="8">
        <f t="shared" si="143"/>
        <v>1109924.2065560424</v>
      </c>
      <c r="AR93" s="8">
        <f t="shared" si="144"/>
        <v>662374.12326731556</v>
      </c>
      <c r="AS93" s="8">
        <f t="shared" si="145"/>
        <v>662374.12326731556</v>
      </c>
      <c r="AT93" s="49">
        <f t="shared" si="146"/>
        <v>4475500.8328872677</v>
      </c>
      <c r="AU93" s="82">
        <f t="shared" si="147"/>
        <v>80559.01499197082</v>
      </c>
      <c r="AV93" s="8">
        <f t="shared" si="148"/>
        <v>80559.01499197082</v>
      </c>
      <c r="AW93" s="8">
        <f t="shared" si="149"/>
        <v>331187.06163365784</v>
      </c>
      <c r="AX93" s="8">
        <f t="shared" si="150"/>
        <v>331187.06163365784</v>
      </c>
      <c r="AY93" s="8">
        <f t="shared" si="151"/>
        <v>1066886.3215491606</v>
      </c>
      <c r="AZ93" s="8">
        <f t="shared" si="152"/>
        <v>1066886.3215491606</v>
      </c>
      <c r="BA93" s="8">
        <f t="shared" si="153"/>
        <v>657852.94930245075</v>
      </c>
      <c r="BB93" s="8">
        <f t="shared" si="154"/>
        <v>657852.94930245075</v>
      </c>
      <c r="BC93" s="83">
        <f t="shared" si="155"/>
        <v>4272970.69495448</v>
      </c>
      <c r="BD93" s="49"/>
      <c r="BE93" s="45">
        <f t="shared" si="156"/>
        <v>4.7397970262687515E-2</v>
      </c>
      <c r="BF93" s="57">
        <f t="shared" si="157"/>
        <v>0.95474693324945048</v>
      </c>
      <c r="BG93" s="54">
        <f t="shared" si="158"/>
        <v>202530.13793278765</v>
      </c>
    </row>
    <row r="94" spans="1:59" ht="20.25" x14ac:dyDescent="0.25">
      <c r="A94" s="19">
        <v>650</v>
      </c>
      <c r="B94" s="61">
        <v>5.5</v>
      </c>
      <c r="C94" s="20">
        <f t="shared" si="106"/>
        <v>118.18181818181819</v>
      </c>
      <c r="D94" s="37">
        <v>1.0963007108240124</v>
      </c>
      <c r="E94" s="20">
        <f t="shared" si="107"/>
        <v>107.80054871349049</v>
      </c>
      <c r="F94" s="7">
        <f t="shared" si="108"/>
        <v>677491.17672373704</v>
      </c>
      <c r="G94" s="8">
        <f t="shared" si="109"/>
        <v>677491.17672373704</v>
      </c>
      <c r="H94" s="8">
        <f t="shared" si="110"/>
        <v>1490480.5887922214</v>
      </c>
      <c r="I94" s="8">
        <f t="shared" si="111"/>
        <v>1490480.5887922214</v>
      </c>
      <c r="J94" s="49">
        <f t="shared" si="112"/>
        <v>4335943.5310319168</v>
      </c>
      <c r="K94" s="82">
        <f t="shared" si="113"/>
        <v>406494.70603424218</v>
      </c>
      <c r="L94" s="8">
        <f t="shared" si="114"/>
        <v>406494.70603424218</v>
      </c>
      <c r="M94" s="8">
        <f t="shared" si="115"/>
        <v>1417867.3033192868</v>
      </c>
      <c r="N94" s="8">
        <f t="shared" si="116"/>
        <v>1417867.3033192868</v>
      </c>
      <c r="O94" s="83">
        <f t="shared" si="117"/>
        <v>3648724.0187070575</v>
      </c>
      <c r="P94" s="49"/>
      <c r="Q94" s="45">
        <f t="shared" si="118"/>
        <v>0.18834516088404485</v>
      </c>
      <c r="R94" s="57">
        <f t="shared" si="119"/>
        <v>0.84150635094610948</v>
      </c>
      <c r="S94" s="54">
        <f t="shared" si="120"/>
        <v>687219.51232485939</v>
      </c>
      <c r="T94" s="8">
        <f t="shared" si="121"/>
        <v>450938.12722731935</v>
      </c>
      <c r="U94" s="8">
        <f t="shared" si="122"/>
        <v>450938.12722731935</v>
      </c>
      <c r="V94" s="8">
        <f t="shared" si="123"/>
        <v>1075313.9956959153</v>
      </c>
      <c r="W94" s="8">
        <f t="shared" si="124"/>
        <v>1075313.9956959153</v>
      </c>
      <c r="X94" s="8">
        <f t="shared" si="125"/>
        <v>641719.64259272371</v>
      </c>
      <c r="Y94" s="8">
        <f t="shared" si="126"/>
        <v>641719.64259272371</v>
      </c>
      <c r="Z94" s="49">
        <f t="shared" si="127"/>
        <v>4335943.5310319168</v>
      </c>
      <c r="AA94" s="82">
        <f t="shared" si="128"/>
        <v>277500.38598604267</v>
      </c>
      <c r="AB94" s="8">
        <f t="shared" si="129"/>
        <v>277500.38598604267</v>
      </c>
      <c r="AC94" s="8">
        <f t="shared" si="130"/>
        <v>1033618.1395106988</v>
      </c>
      <c r="AD94" s="8">
        <f t="shared" si="131"/>
        <v>1033618.1395106988</v>
      </c>
      <c r="AE94" s="8">
        <f t="shared" si="132"/>
        <v>637339.45013212285</v>
      </c>
      <c r="AF94" s="8">
        <f t="shared" si="133"/>
        <v>637339.45013212285</v>
      </c>
      <c r="AG94" s="83">
        <f t="shared" si="134"/>
        <v>3896915.9512577285</v>
      </c>
      <c r="AH94" s="49"/>
      <c r="AI94" s="45">
        <f t="shared" si="135"/>
        <v>0.11266026397938922</v>
      </c>
      <c r="AJ94" s="57">
        <f t="shared" si="136"/>
        <v>0.89874693324945043</v>
      </c>
      <c r="AK94" s="54">
        <f t="shared" si="137"/>
        <v>439027.57977418834</v>
      </c>
      <c r="AL94" s="8">
        <f t="shared" si="138"/>
        <v>121406.41886889367</v>
      </c>
      <c r="AM94" s="8">
        <f t="shared" si="139"/>
        <v>121406.41886889367</v>
      </c>
      <c r="AN94" s="8">
        <f t="shared" si="140"/>
        <v>329531.70835842571</v>
      </c>
      <c r="AO94" s="8">
        <f t="shared" si="141"/>
        <v>329531.70835842571</v>
      </c>
      <c r="AP94" s="8">
        <f t="shared" si="142"/>
        <v>1075313.9956959153</v>
      </c>
      <c r="AQ94" s="8">
        <f t="shared" si="143"/>
        <v>1075313.9956959153</v>
      </c>
      <c r="AR94" s="8">
        <f t="shared" si="144"/>
        <v>641719.64259272371</v>
      </c>
      <c r="AS94" s="8">
        <f t="shared" si="145"/>
        <v>641719.64259272371</v>
      </c>
      <c r="AT94" s="49">
        <f t="shared" si="146"/>
        <v>4335943.5310319168</v>
      </c>
      <c r="AU94" s="82">
        <f t="shared" si="147"/>
        <v>78046.983558574502</v>
      </c>
      <c r="AV94" s="8">
        <f t="shared" si="148"/>
        <v>78046.983558574502</v>
      </c>
      <c r="AW94" s="8">
        <f t="shared" si="149"/>
        <v>320859.82129636186</v>
      </c>
      <c r="AX94" s="8">
        <f t="shared" si="150"/>
        <v>320859.82129636186</v>
      </c>
      <c r="AY94" s="8">
        <f t="shared" si="151"/>
        <v>1033618.1395106988</v>
      </c>
      <c r="AZ94" s="8">
        <f t="shared" si="152"/>
        <v>1033618.1395106988</v>
      </c>
      <c r="BA94" s="8">
        <f t="shared" si="153"/>
        <v>637339.45013212285</v>
      </c>
      <c r="BB94" s="8">
        <f t="shared" si="154"/>
        <v>637339.45013212285</v>
      </c>
      <c r="BC94" s="83">
        <f t="shared" si="155"/>
        <v>4139728.7889955156</v>
      </c>
      <c r="BD94" s="49"/>
      <c r="BE94" s="45">
        <f t="shared" si="156"/>
        <v>4.7397970262687626E-2</v>
      </c>
      <c r="BF94" s="57">
        <f t="shared" si="157"/>
        <v>0.95474693324945037</v>
      </c>
      <c r="BG94" s="54">
        <f t="shared" si="158"/>
        <v>196214.74203640129</v>
      </c>
    </row>
    <row r="95" spans="1:59" ht="20.25" x14ac:dyDescent="0.25">
      <c r="A95" s="19">
        <v>650</v>
      </c>
      <c r="B95" s="61">
        <v>5.5</v>
      </c>
      <c r="C95" s="20">
        <f t="shared" si="106"/>
        <v>118.18181818181819</v>
      </c>
      <c r="D95" s="37">
        <v>1.1437009460840559</v>
      </c>
      <c r="E95" s="20">
        <f t="shared" si="107"/>
        <v>103.33279742966344</v>
      </c>
      <c r="F95" s="7">
        <f t="shared" si="108"/>
        <v>649412.82173656824</v>
      </c>
      <c r="G95" s="8">
        <f t="shared" si="109"/>
        <v>649412.82173656824</v>
      </c>
      <c r="H95" s="8">
        <f t="shared" si="110"/>
        <v>1428708.2078204502</v>
      </c>
      <c r="I95" s="8">
        <f t="shared" si="111"/>
        <v>1428708.2078204502</v>
      </c>
      <c r="J95" s="49">
        <f t="shared" si="112"/>
        <v>4156242.0591140366</v>
      </c>
      <c r="K95" s="82">
        <f t="shared" si="113"/>
        <v>389647.69304194092</v>
      </c>
      <c r="L95" s="8">
        <f t="shared" si="114"/>
        <v>389647.69304194092</v>
      </c>
      <c r="M95" s="8">
        <f t="shared" si="115"/>
        <v>1359104.3513649579</v>
      </c>
      <c r="N95" s="8">
        <f t="shared" si="116"/>
        <v>1359104.3513649579</v>
      </c>
      <c r="O95" s="83">
        <f t="shared" si="117"/>
        <v>3497504.0888137976</v>
      </c>
      <c r="P95" s="49"/>
      <c r="Q95" s="45">
        <f t="shared" si="118"/>
        <v>0.18834516088404474</v>
      </c>
      <c r="R95" s="57">
        <f t="shared" si="119"/>
        <v>0.84150635094610959</v>
      </c>
      <c r="S95" s="54">
        <f t="shared" si="120"/>
        <v>658737.97030023905</v>
      </c>
      <c r="T95" s="8">
        <f t="shared" si="121"/>
        <v>432249.1741478598</v>
      </c>
      <c r="U95" s="8">
        <f t="shared" si="122"/>
        <v>432249.1741478598</v>
      </c>
      <c r="V95" s="8">
        <f t="shared" si="123"/>
        <v>1030748.0306602811</v>
      </c>
      <c r="W95" s="8">
        <f t="shared" si="124"/>
        <v>1030748.0306602811</v>
      </c>
      <c r="X95" s="8">
        <f t="shared" si="125"/>
        <v>615123.82474887744</v>
      </c>
      <c r="Y95" s="8">
        <f t="shared" si="126"/>
        <v>615123.82474887744</v>
      </c>
      <c r="Z95" s="49">
        <f t="shared" si="127"/>
        <v>4156242.0591140366</v>
      </c>
      <c r="AA95" s="82">
        <f t="shared" si="128"/>
        <v>265999.49178329832</v>
      </c>
      <c r="AB95" s="8">
        <f t="shared" si="129"/>
        <v>265999.49178329832</v>
      </c>
      <c r="AC95" s="8">
        <f t="shared" si="130"/>
        <v>990780.24281260953</v>
      </c>
      <c r="AD95" s="8">
        <f t="shared" si="131"/>
        <v>990780.24281260953</v>
      </c>
      <c r="AE95" s="8">
        <f t="shared" si="132"/>
        <v>610925.16763965285</v>
      </c>
      <c r="AF95" s="8">
        <f t="shared" si="133"/>
        <v>610925.16763965285</v>
      </c>
      <c r="AG95" s="83">
        <f t="shared" si="134"/>
        <v>3735409.8044711212</v>
      </c>
      <c r="AH95" s="49"/>
      <c r="AI95" s="45">
        <f t="shared" si="135"/>
        <v>0.11266026397938929</v>
      </c>
      <c r="AJ95" s="57">
        <f t="shared" si="136"/>
        <v>0.89874693324945032</v>
      </c>
      <c r="AK95" s="54">
        <f t="shared" si="137"/>
        <v>420832.25464291545</v>
      </c>
      <c r="AL95" s="8">
        <f t="shared" si="138"/>
        <v>116374.77765519303</v>
      </c>
      <c r="AM95" s="8">
        <f t="shared" si="139"/>
        <v>116374.77765519303</v>
      </c>
      <c r="AN95" s="8">
        <f t="shared" si="140"/>
        <v>315874.3964926668</v>
      </c>
      <c r="AO95" s="8">
        <f t="shared" si="141"/>
        <v>315874.3964926668</v>
      </c>
      <c r="AP95" s="8">
        <f t="shared" si="142"/>
        <v>1030748.0306602811</v>
      </c>
      <c r="AQ95" s="8">
        <f t="shared" si="143"/>
        <v>1030748.0306602811</v>
      </c>
      <c r="AR95" s="8">
        <f t="shared" si="144"/>
        <v>615123.82474887744</v>
      </c>
      <c r="AS95" s="8">
        <f t="shared" si="145"/>
        <v>615123.82474887744</v>
      </c>
      <c r="AT95" s="49">
        <f t="shared" si="146"/>
        <v>4156242.0591140366</v>
      </c>
      <c r="AU95" s="82">
        <f t="shared" si="147"/>
        <v>74812.35706405266</v>
      </c>
      <c r="AV95" s="8">
        <f t="shared" si="148"/>
        <v>74812.35706405266</v>
      </c>
      <c r="AW95" s="8">
        <f t="shared" si="149"/>
        <v>307561.91237443872</v>
      </c>
      <c r="AX95" s="8">
        <f t="shared" si="150"/>
        <v>307561.91237443872</v>
      </c>
      <c r="AY95" s="8">
        <f t="shared" si="151"/>
        <v>990780.24281260953</v>
      </c>
      <c r="AZ95" s="8">
        <f t="shared" si="152"/>
        <v>990780.24281260953</v>
      </c>
      <c r="BA95" s="8">
        <f t="shared" si="153"/>
        <v>610925.16763965285</v>
      </c>
      <c r="BB95" s="8">
        <f t="shared" si="154"/>
        <v>610925.16763965285</v>
      </c>
      <c r="BC95" s="83">
        <f t="shared" si="155"/>
        <v>3968159.3597815074</v>
      </c>
      <c r="BD95" s="49"/>
      <c r="BE95" s="45">
        <f t="shared" si="156"/>
        <v>4.7397970262687564E-2</v>
      </c>
      <c r="BF95" s="57">
        <f t="shared" si="157"/>
        <v>0.95474693324945037</v>
      </c>
      <c r="BG95" s="54">
        <f t="shared" si="158"/>
        <v>188082.69933252921</v>
      </c>
    </row>
    <row r="96" spans="1:59" ht="20.25" x14ac:dyDescent="0.25">
      <c r="A96" s="19">
        <v>650</v>
      </c>
      <c r="B96" s="61">
        <v>5.5</v>
      </c>
      <c r="C96" s="20">
        <f t="shared" si="106"/>
        <v>118.18181818181819</v>
      </c>
      <c r="D96" s="37">
        <v>1.1721705078041917</v>
      </c>
      <c r="E96" s="20">
        <f t="shared" si="107"/>
        <v>100.82306063407643</v>
      </c>
      <c r="F96" s="7">
        <f t="shared" si="108"/>
        <v>633639.94715289434</v>
      </c>
      <c r="G96" s="8">
        <f t="shared" si="109"/>
        <v>633639.94715289434</v>
      </c>
      <c r="H96" s="8">
        <f t="shared" si="110"/>
        <v>1394007.8837363676</v>
      </c>
      <c r="I96" s="8">
        <f t="shared" si="111"/>
        <v>1394007.8837363676</v>
      </c>
      <c r="J96" s="49">
        <f t="shared" si="112"/>
        <v>4055295.6617785241</v>
      </c>
      <c r="K96" s="82">
        <f t="shared" si="113"/>
        <v>380183.96829173662</v>
      </c>
      <c r="L96" s="8">
        <f t="shared" si="114"/>
        <v>380183.96829173662</v>
      </c>
      <c r="M96" s="8">
        <f t="shared" si="115"/>
        <v>1326094.5588836805</v>
      </c>
      <c r="N96" s="8">
        <f t="shared" si="116"/>
        <v>1326094.5588836805</v>
      </c>
      <c r="O96" s="83">
        <f t="shared" si="117"/>
        <v>3412557.0543508343</v>
      </c>
      <c r="P96" s="49"/>
      <c r="Q96" s="45">
        <f t="shared" si="118"/>
        <v>0.18834516088404474</v>
      </c>
      <c r="R96" s="57">
        <f t="shared" si="119"/>
        <v>0.84150635094610959</v>
      </c>
      <c r="S96" s="54">
        <f t="shared" si="120"/>
        <v>642738.60742768971</v>
      </c>
      <c r="T96" s="8">
        <f t="shared" si="121"/>
        <v>421750.74882496649</v>
      </c>
      <c r="U96" s="8">
        <f t="shared" si="122"/>
        <v>421750.74882496649</v>
      </c>
      <c r="V96" s="8">
        <f t="shared" si="123"/>
        <v>1005713.3241210739</v>
      </c>
      <c r="W96" s="8">
        <f t="shared" si="124"/>
        <v>1005713.3241210739</v>
      </c>
      <c r="X96" s="8">
        <f t="shared" si="125"/>
        <v>600183.75794322148</v>
      </c>
      <c r="Y96" s="8">
        <f t="shared" si="126"/>
        <v>600183.75794322148</v>
      </c>
      <c r="Z96" s="49">
        <f t="shared" si="127"/>
        <v>4055295.6617785241</v>
      </c>
      <c r="AA96" s="82">
        <f t="shared" si="128"/>
        <v>259538.92235382553</v>
      </c>
      <c r="AB96" s="8">
        <f t="shared" si="129"/>
        <v>259538.92235382553</v>
      </c>
      <c r="AC96" s="8">
        <f t="shared" si="130"/>
        <v>966716.2699639115</v>
      </c>
      <c r="AD96" s="8">
        <f t="shared" si="131"/>
        <v>966716.2699639115</v>
      </c>
      <c r="AE96" s="8">
        <f t="shared" si="132"/>
        <v>596087.07740388764</v>
      </c>
      <c r="AF96" s="8">
        <f t="shared" si="133"/>
        <v>596087.07740388764</v>
      </c>
      <c r="AG96" s="83">
        <f t="shared" si="134"/>
        <v>3644684.5394432493</v>
      </c>
      <c r="AH96" s="49"/>
      <c r="AI96" s="45">
        <f t="shared" si="135"/>
        <v>0.11266026397938911</v>
      </c>
      <c r="AJ96" s="57">
        <f t="shared" si="136"/>
        <v>0.89874693324945054</v>
      </c>
      <c r="AK96" s="54">
        <f t="shared" si="137"/>
        <v>410611.1223352747</v>
      </c>
      <c r="AL96" s="8">
        <f t="shared" si="138"/>
        <v>113548.27852979867</v>
      </c>
      <c r="AM96" s="8">
        <f t="shared" si="139"/>
        <v>113548.27852979867</v>
      </c>
      <c r="AN96" s="8">
        <f t="shared" si="140"/>
        <v>308202.47029516782</v>
      </c>
      <c r="AO96" s="8">
        <f t="shared" si="141"/>
        <v>308202.47029516782</v>
      </c>
      <c r="AP96" s="8">
        <f t="shared" si="142"/>
        <v>1005713.3241210739</v>
      </c>
      <c r="AQ96" s="8">
        <f t="shared" si="143"/>
        <v>1005713.3241210739</v>
      </c>
      <c r="AR96" s="8">
        <f t="shared" si="144"/>
        <v>600183.75794322148</v>
      </c>
      <c r="AS96" s="8">
        <f t="shared" si="145"/>
        <v>600183.75794322148</v>
      </c>
      <c r="AT96" s="49">
        <f t="shared" si="146"/>
        <v>4055295.6617785241</v>
      </c>
      <c r="AU96" s="82">
        <f t="shared" si="147"/>
        <v>72995.321912013431</v>
      </c>
      <c r="AV96" s="8">
        <f t="shared" si="148"/>
        <v>72995.321912013431</v>
      </c>
      <c r="AW96" s="8">
        <f t="shared" si="149"/>
        <v>300091.8789716108</v>
      </c>
      <c r="AX96" s="8">
        <f t="shared" si="150"/>
        <v>300091.8789716108</v>
      </c>
      <c r="AY96" s="8">
        <f t="shared" si="151"/>
        <v>966716.2699639115</v>
      </c>
      <c r="AZ96" s="8">
        <f t="shared" si="152"/>
        <v>966716.2699639115</v>
      </c>
      <c r="BA96" s="8">
        <f t="shared" si="153"/>
        <v>596087.07740388764</v>
      </c>
      <c r="BB96" s="8">
        <f t="shared" si="154"/>
        <v>596087.07740388764</v>
      </c>
      <c r="BC96" s="83">
        <f t="shared" si="155"/>
        <v>3871781.096502847</v>
      </c>
      <c r="BD96" s="49"/>
      <c r="BE96" s="45">
        <f t="shared" si="156"/>
        <v>4.7397970262687363E-2</v>
      </c>
      <c r="BF96" s="57">
        <f t="shared" si="157"/>
        <v>0.95474693324945059</v>
      </c>
      <c r="BG96" s="54">
        <f t="shared" si="158"/>
        <v>183514.56527567701</v>
      </c>
    </row>
    <row r="97" spans="1:59" ht="20.25" x14ac:dyDescent="0.25">
      <c r="A97" s="19">
        <v>650</v>
      </c>
      <c r="B97" s="61">
        <v>5.5</v>
      </c>
      <c r="C97" s="20">
        <f t="shared" si="106"/>
        <v>118.18181818181819</v>
      </c>
      <c r="D97" s="37">
        <v>1.3473622748820986</v>
      </c>
      <c r="E97" s="20">
        <f t="shared" si="107"/>
        <v>87.71346829653497</v>
      </c>
      <c r="F97" s="7">
        <f t="shared" si="108"/>
        <v>551250.4487215383</v>
      </c>
      <c r="G97" s="8">
        <f t="shared" si="109"/>
        <v>551250.4487215383</v>
      </c>
      <c r="H97" s="8">
        <f t="shared" si="110"/>
        <v>1212750.9871873844</v>
      </c>
      <c r="I97" s="8">
        <f t="shared" si="111"/>
        <v>1212750.9871873844</v>
      </c>
      <c r="J97" s="49">
        <f t="shared" si="112"/>
        <v>3528002.8718178454</v>
      </c>
      <c r="K97" s="82">
        <f t="shared" si="113"/>
        <v>330750.26923292299</v>
      </c>
      <c r="L97" s="8">
        <f t="shared" si="114"/>
        <v>330750.26923292299</v>
      </c>
      <c r="M97" s="8">
        <f t="shared" si="115"/>
        <v>1153668.142162492</v>
      </c>
      <c r="N97" s="8">
        <f t="shared" si="116"/>
        <v>1153668.142162492</v>
      </c>
      <c r="O97" s="83">
        <f t="shared" si="117"/>
        <v>2968836.8227908299</v>
      </c>
      <c r="P97" s="49"/>
      <c r="Q97" s="45">
        <f t="shared" si="118"/>
        <v>0.18834516088404488</v>
      </c>
      <c r="R97" s="57">
        <f t="shared" si="119"/>
        <v>0.84150635094610948</v>
      </c>
      <c r="S97" s="54">
        <f t="shared" si="120"/>
        <v>559166.04902701546</v>
      </c>
      <c r="T97" s="8">
        <f t="shared" si="121"/>
        <v>366912.29866905592</v>
      </c>
      <c r="U97" s="8">
        <f t="shared" si="122"/>
        <v>366912.29866905592</v>
      </c>
      <c r="V97" s="8">
        <f t="shared" si="123"/>
        <v>874944.71221082564</v>
      </c>
      <c r="W97" s="8">
        <f t="shared" si="124"/>
        <v>874944.71221082564</v>
      </c>
      <c r="X97" s="8">
        <f t="shared" si="125"/>
        <v>522144.42502904107</v>
      </c>
      <c r="Y97" s="8">
        <f t="shared" si="126"/>
        <v>522144.42502904107</v>
      </c>
      <c r="Z97" s="49">
        <f t="shared" si="127"/>
        <v>3528002.8718178454</v>
      </c>
      <c r="AA97" s="82">
        <f t="shared" si="128"/>
        <v>225792.18379634211</v>
      </c>
      <c r="AB97" s="8">
        <f t="shared" si="129"/>
        <v>225792.18379634211</v>
      </c>
      <c r="AC97" s="8">
        <f t="shared" si="130"/>
        <v>841018.27859573229</v>
      </c>
      <c r="AD97" s="8">
        <f t="shared" si="131"/>
        <v>841018.27859573229</v>
      </c>
      <c r="AE97" s="8">
        <f t="shared" si="132"/>
        <v>518580.41837869695</v>
      </c>
      <c r="AF97" s="8">
        <f t="shared" si="133"/>
        <v>518580.41837869695</v>
      </c>
      <c r="AG97" s="83">
        <f t="shared" si="134"/>
        <v>3170781.7615415426</v>
      </c>
      <c r="AH97" s="49"/>
      <c r="AI97" s="45">
        <f t="shared" si="135"/>
        <v>0.11266026397938916</v>
      </c>
      <c r="AJ97" s="57">
        <f t="shared" si="136"/>
        <v>0.89874693324945043</v>
      </c>
      <c r="AK97" s="54">
        <f t="shared" si="137"/>
        <v>357221.11027630279</v>
      </c>
      <c r="AL97" s="8">
        <f t="shared" si="138"/>
        <v>98784.080410899667</v>
      </c>
      <c r="AM97" s="8">
        <f t="shared" si="139"/>
        <v>98784.080410899667</v>
      </c>
      <c r="AN97" s="8">
        <f t="shared" si="140"/>
        <v>268128.21825815627</v>
      </c>
      <c r="AO97" s="8">
        <f t="shared" si="141"/>
        <v>268128.21825815627</v>
      </c>
      <c r="AP97" s="8">
        <f t="shared" si="142"/>
        <v>874944.71221082564</v>
      </c>
      <c r="AQ97" s="8">
        <f t="shared" si="143"/>
        <v>874944.71221082564</v>
      </c>
      <c r="AR97" s="8">
        <f t="shared" si="144"/>
        <v>522144.42502904107</v>
      </c>
      <c r="AS97" s="8">
        <f t="shared" si="145"/>
        <v>522144.42502904107</v>
      </c>
      <c r="AT97" s="49">
        <f t="shared" si="146"/>
        <v>3528002.8718178454</v>
      </c>
      <c r="AU97" s="82">
        <f t="shared" si="147"/>
        <v>63504.051692721216</v>
      </c>
      <c r="AV97" s="8">
        <f t="shared" si="148"/>
        <v>63504.051692721216</v>
      </c>
      <c r="AW97" s="8">
        <f t="shared" si="149"/>
        <v>261072.21251452056</v>
      </c>
      <c r="AX97" s="8">
        <f t="shared" si="150"/>
        <v>261072.21251452056</v>
      </c>
      <c r="AY97" s="8">
        <f t="shared" si="151"/>
        <v>841018.27859573229</v>
      </c>
      <c r="AZ97" s="8">
        <f t="shared" si="152"/>
        <v>841018.27859573229</v>
      </c>
      <c r="BA97" s="8">
        <f t="shared" si="153"/>
        <v>518580.41837869695</v>
      </c>
      <c r="BB97" s="8">
        <f t="shared" si="154"/>
        <v>518580.41837869695</v>
      </c>
      <c r="BC97" s="83">
        <f t="shared" si="155"/>
        <v>3368349.9223633418</v>
      </c>
      <c r="BD97" s="49"/>
      <c r="BE97" s="45">
        <f t="shared" si="156"/>
        <v>4.739797026268755E-2</v>
      </c>
      <c r="BF97" s="57">
        <f t="shared" si="157"/>
        <v>0.95474693324945037</v>
      </c>
      <c r="BG97" s="54">
        <f t="shared" si="158"/>
        <v>159652.9494545036</v>
      </c>
    </row>
    <row r="98" spans="1:59" ht="20.25" x14ac:dyDescent="0.25">
      <c r="A98" s="19">
        <v>650</v>
      </c>
      <c r="B98" s="61">
        <v>5.5</v>
      </c>
      <c r="C98" s="20">
        <f t="shared" si="106"/>
        <v>118.18181818181819</v>
      </c>
      <c r="D98" s="37">
        <v>1.6424098210355718</v>
      </c>
      <c r="E98" s="20">
        <f t="shared" si="107"/>
        <v>71.95635137355805</v>
      </c>
      <c r="F98" s="7">
        <f t="shared" si="108"/>
        <v>452222.12453096581</v>
      </c>
      <c r="G98" s="8">
        <f t="shared" si="109"/>
        <v>452222.12453096581</v>
      </c>
      <c r="H98" s="8">
        <f t="shared" si="110"/>
        <v>994888.67396812479</v>
      </c>
      <c r="I98" s="8">
        <f t="shared" si="111"/>
        <v>994888.67396812479</v>
      </c>
      <c r="J98" s="49">
        <f t="shared" si="112"/>
        <v>2894221.5969981812</v>
      </c>
      <c r="K98" s="82">
        <f t="shared" si="113"/>
        <v>271333.27471857949</v>
      </c>
      <c r="L98" s="8">
        <f t="shared" si="114"/>
        <v>271333.27471857949</v>
      </c>
      <c r="M98" s="8">
        <f t="shared" si="115"/>
        <v>946419.6527411011</v>
      </c>
      <c r="N98" s="8">
        <f t="shared" si="116"/>
        <v>946419.6527411011</v>
      </c>
      <c r="O98" s="83">
        <f t="shared" si="117"/>
        <v>2435505.854919361</v>
      </c>
      <c r="P98" s="49"/>
      <c r="Q98" s="45">
        <f t="shared" si="118"/>
        <v>0.18834516088404485</v>
      </c>
      <c r="R98" s="57">
        <f t="shared" si="119"/>
        <v>0.84150635094610948</v>
      </c>
      <c r="S98" s="54">
        <f t="shared" si="120"/>
        <v>458715.74207882024</v>
      </c>
      <c r="T98" s="8">
        <f t="shared" si="121"/>
        <v>300999.04608781083</v>
      </c>
      <c r="U98" s="8">
        <f t="shared" si="122"/>
        <v>300999.04608781083</v>
      </c>
      <c r="V98" s="8">
        <f t="shared" si="123"/>
        <v>717766.95605554897</v>
      </c>
      <c r="W98" s="8">
        <f t="shared" si="124"/>
        <v>717766.95605554897</v>
      </c>
      <c r="X98" s="8">
        <f t="shared" si="125"/>
        <v>428344.7963557308</v>
      </c>
      <c r="Y98" s="8">
        <f t="shared" si="126"/>
        <v>428344.7963557308</v>
      </c>
      <c r="Z98" s="49">
        <f t="shared" si="127"/>
        <v>2894221.5969981812</v>
      </c>
      <c r="AA98" s="82">
        <f t="shared" si="128"/>
        <v>185230.1822078836</v>
      </c>
      <c r="AB98" s="8">
        <f t="shared" si="129"/>
        <v>185230.1822078836</v>
      </c>
      <c r="AC98" s="8">
        <f t="shared" si="130"/>
        <v>689935.17120574403</v>
      </c>
      <c r="AD98" s="8">
        <f t="shared" si="131"/>
        <v>689935.17120574403</v>
      </c>
      <c r="AE98" s="8">
        <f t="shared" si="132"/>
        <v>425421.03880959359</v>
      </c>
      <c r="AF98" s="8">
        <f t="shared" si="133"/>
        <v>425421.03880959359</v>
      </c>
      <c r="AG98" s="83">
        <f t="shared" si="134"/>
        <v>2601172.784446443</v>
      </c>
      <c r="AH98" s="49"/>
      <c r="AI98" s="45">
        <f t="shared" si="135"/>
        <v>0.11266026397938886</v>
      </c>
      <c r="AJ98" s="57">
        <f t="shared" si="136"/>
        <v>0.89874693324945065</v>
      </c>
      <c r="AK98" s="54">
        <f t="shared" si="137"/>
        <v>293048.81255173823</v>
      </c>
      <c r="AL98" s="8">
        <f t="shared" si="138"/>
        <v>81038.204715949076</v>
      </c>
      <c r="AM98" s="8">
        <f t="shared" si="139"/>
        <v>81038.204715949076</v>
      </c>
      <c r="AN98" s="8">
        <f t="shared" si="140"/>
        <v>219960.84137186175</v>
      </c>
      <c r="AO98" s="8">
        <f t="shared" si="141"/>
        <v>219960.84137186175</v>
      </c>
      <c r="AP98" s="8">
        <f t="shared" si="142"/>
        <v>717766.95605554897</v>
      </c>
      <c r="AQ98" s="8">
        <f t="shared" si="143"/>
        <v>717766.95605554897</v>
      </c>
      <c r="AR98" s="8">
        <f t="shared" si="144"/>
        <v>428344.7963557308</v>
      </c>
      <c r="AS98" s="8">
        <f t="shared" si="145"/>
        <v>428344.7963557308</v>
      </c>
      <c r="AT98" s="49">
        <f t="shared" si="146"/>
        <v>2894221.5969981812</v>
      </c>
      <c r="AU98" s="82">
        <f t="shared" si="147"/>
        <v>52095.988745967261</v>
      </c>
      <c r="AV98" s="8">
        <f t="shared" si="148"/>
        <v>52095.988745967261</v>
      </c>
      <c r="AW98" s="8">
        <f t="shared" si="149"/>
        <v>214172.39817786543</v>
      </c>
      <c r="AX98" s="8">
        <f t="shared" si="150"/>
        <v>214172.39817786543</v>
      </c>
      <c r="AY98" s="8">
        <f t="shared" si="151"/>
        <v>689935.17120574403</v>
      </c>
      <c r="AZ98" s="8">
        <f t="shared" si="152"/>
        <v>689935.17120574403</v>
      </c>
      <c r="BA98" s="8">
        <f t="shared" si="153"/>
        <v>425421.03880959359</v>
      </c>
      <c r="BB98" s="8">
        <f t="shared" si="154"/>
        <v>425421.03880959359</v>
      </c>
      <c r="BC98" s="83">
        <f t="shared" si="155"/>
        <v>2763249.193878341</v>
      </c>
      <c r="BD98" s="49"/>
      <c r="BE98" s="45">
        <f t="shared" si="156"/>
        <v>4.7397970262687279E-2</v>
      </c>
      <c r="BF98" s="57">
        <f t="shared" si="157"/>
        <v>0.9547469332494507</v>
      </c>
      <c r="BG98" s="54">
        <f t="shared" si="158"/>
        <v>130972.40311984019</v>
      </c>
    </row>
    <row r="99" spans="1:59" ht="21" thickBot="1" x14ac:dyDescent="0.3">
      <c r="A99" s="62">
        <v>650</v>
      </c>
      <c r="B99" s="63">
        <v>5.5</v>
      </c>
      <c r="C99" s="64">
        <f t="shared" si="106"/>
        <v>118.18181818181819</v>
      </c>
      <c r="D99" s="65">
        <v>2.1851546379025231</v>
      </c>
      <c r="E99" s="64">
        <f t="shared" si="107"/>
        <v>54.083960984682555</v>
      </c>
      <c r="F99" s="66">
        <f t="shared" si="108"/>
        <v>339899.99871686974</v>
      </c>
      <c r="G99" s="67">
        <f t="shared" si="109"/>
        <v>339899.99871686974</v>
      </c>
      <c r="H99" s="67">
        <f t="shared" si="110"/>
        <v>747779.99717711343</v>
      </c>
      <c r="I99" s="67">
        <f t="shared" si="111"/>
        <v>747779.99717711343</v>
      </c>
      <c r="J99" s="68">
        <f t="shared" si="112"/>
        <v>2175359.9917879663</v>
      </c>
      <c r="K99" s="84">
        <f t="shared" si="113"/>
        <v>203939.99923012184</v>
      </c>
      <c r="L99" s="67">
        <f t="shared" si="114"/>
        <v>203939.99923012184</v>
      </c>
      <c r="M99" s="67">
        <f t="shared" si="115"/>
        <v>711349.62511170341</v>
      </c>
      <c r="N99" s="67">
        <f t="shared" si="116"/>
        <v>711349.62511170341</v>
      </c>
      <c r="O99" s="85">
        <f t="shared" si="117"/>
        <v>1830579.2486836505</v>
      </c>
      <c r="P99" s="68"/>
      <c r="Q99" s="80">
        <f t="shared" si="118"/>
        <v>0.18834516088404471</v>
      </c>
      <c r="R99" s="69">
        <f t="shared" si="119"/>
        <v>0.84150635094610959</v>
      </c>
      <c r="S99" s="70">
        <f t="shared" si="120"/>
        <v>344780.74310431583</v>
      </c>
      <c r="T99" s="67">
        <f t="shared" si="121"/>
        <v>226237.43914594848</v>
      </c>
      <c r="U99" s="67">
        <f t="shared" si="122"/>
        <v>226237.43914594848</v>
      </c>
      <c r="V99" s="67">
        <f t="shared" si="123"/>
        <v>539489.2779634156</v>
      </c>
      <c r="W99" s="67">
        <f t="shared" si="124"/>
        <v>539489.2779634156</v>
      </c>
      <c r="X99" s="67">
        <f t="shared" si="125"/>
        <v>321953.278784619</v>
      </c>
      <c r="Y99" s="67">
        <f t="shared" si="126"/>
        <v>321953.278784619</v>
      </c>
      <c r="Z99" s="68">
        <f t="shared" si="127"/>
        <v>2175359.9917879663</v>
      </c>
      <c r="AA99" s="84">
        <f t="shared" si="128"/>
        <v>139223.03947442985</v>
      </c>
      <c r="AB99" s="67">
        <f t="shared" si="129"/>
        <v>139223.03947442985</v>
      </c>
      <c r="AC99" s="67">
        <f t="shared" si="130"/>
        <v>518570.3022619313</v>
      </c>
      <c r="AD99" s="67">
        <f t="shared" si="131"/>
        <v>518570.3022619313</v>
      </c>
      <c r="AE99" s="67">
        <f t="shared" si="132"/>
        <v>319755.71893013112</v>
      </c>
      <c r="AF99" s="67">
        <f t="shared" si="133"/>
        <v>319755.71893013112</v>
      </c>
      <c r="AG99" s="85">
        <f t="shared" si="134"/>
        <v>1955098.1213329844</v>
      </c>
      <c r="AH99" s="68"/>
      <c r="AI99" s="80">
        <f t="shared" si="135"/>
        <v>0.11266026397938921</v>
      </c>
      <c r="AJ99" s="69">
        <f t="shared" si="136"/>
        <v>0.89874693324945043</v>
      </c>
      <c r="AK99" s="70">
        <f t="shared" si="137"/>
        <v>220261.87045498192</v>
      </c>
      <c r="AL99" s="67">
        <f t="shared" si="138"/>
        <v>60910.079770063057</v>
      </c>
      <c r="AM99" s="67">
        <f t="shared" si="139"/>
        <v>60910.079770063057</v>
      </c>
      <c r="AN99" s="67">
        <f t="shared" si="140"/>
        <v>165327.35937588543</v>
      </c>
      <c r="AO99" s="67">
        <f t="shared" si="141"/>
        <v>165327.35937588543</v>
      </c>
      <c r="AP99" s="67">
        <f t="shared" si="142"/>
        <v>539489.2779634156</v>
      </c>
      <c r="AQ99" s="67">
        <f t="shared" si="143"/>
        <v>539489.2779634156</v>
      </c>
      <c r="AR99" s="67">
        <f t="shared" si="144"/>
        <v>321953.278784619</v>
      </c>
      <c r="AS99" s="67">
        <f t="shared" si="145"/>
        <v>321953.278784619</v>
      </c>
      <c r="AT99" s="68">
        <f t="shared" si="146"/>
        <v>2175359.9917879663</v>
      </c>
      <c r="AU99" s="84">
        <f t="shared" si="147"/>
        <v>39156.479852183395</v>
      </c>
      <c r="AV99" s="67">
        <f t="shared" si="148"/>
        <v>39156.479852183395</v>
      </c>
      <c r="AW99" s="67">
        <f t="shared" si="149"/>
        <v>160976.63939230953</v>
      </c>
      <c r="AX99" s="67">
        <f t="shared" si="150"/>
        <v>160976.63939230953</v>
      </c>
      <c r="AY99" s="67">
        <f t="shared" si="151"/>
        <v>518570.3022619313</v>
      </c>
      <c r="AZ99" s="67">
        <f t="shared" si="152"/>
        <v>518570.3022619313</v>
      </c>
      <c r="BA99" s="67">
        <f t="shared" si="153"/>
        <v>319755.71893013112</v>
      </c>
      <c r="BB99" s="67">
        <f t="shared" si="154"/>
        <v>319755.71893013112</v>
      </c>
      <c r="BC99" s="85">
        <f t="shared" si="155"/>
        <v>2076918.2808731105</v>
      </c>
      <c r="BD99" s="68"/>
      <c r="BE99" s="45">
        <f t="shared" si="156"/>
        <v>4.7397970262687543E-2</v>
      </c>
      <c r="BF99" s="57">
        <f t="shared" si="157"/>
        <v>0.95474693324945037</v>
      </c>
      <c r="BG99" s="54">
        <f t="shared" si="158"/>
        <v>98441.710914855823</v>
      </c>
    </row>
    <row r="100" spans="1:59" ht="20.25" x14ac:dyDescent="0.25">
      <c r="A100" s="4">
        <v>750</v>
      </c>
      <c r="B100" s="31">
        <v>4.5</v>
      </c>
      <c r="C100" s="6">
        <f t="shared" ref="C100:C131" si="159">A100/B100</f>
        <v>166.66666666666666</v>
      </c>
      <c r="D100" s="35">
        <v>1.1325653683524677</v>
      </c>
      <c r="E100" s="6">
        <f t="shared" ref="E100:E131" si="160">C100/D100</f>
        <v>147.15854053449922</v>
      </c>
      <c r="F100" s="7">
        <f t="shared" ref="F100:F131" si="161">(PI()/3)*(A100/2)*(C100/2)*(E100/2)*(5/8)</f>
        <v>1504922.4930214146</v>
      </c>
      <c r="G100" s="8">
        <f t="shared" ref="G100:G131" si="162">F100</f>
        <v>1504922.4930214146</v>
      </c>
      <c r="H100" s="8">
        <f t="shared" ref="H100:H131" si="163">(PI()/3)*(A100/2)*(C100/2)*(E100/2)*(11/8)</f>
        <v>3310829.484647112</v>
      </c>
      <c r="I100" s="8">
        <f t="shared" ref="I100:I131" si="164">H100</f>
        <v>3310829.484647112</v>
      </c>
      <c r="J100" s="49">
        <f t="shared" ref="J100:J131" si="165">(4*PI()/3)*(A100/2)*(C100/2)*(E100/2)</f>
        <v>9631503.9553370532</v>
      </c>
      <c r="K100" s="82">
        <f t="shared" ref="K100:K131" si="166">(PI()/3)*(A100/2)*(C100/2)*(E100/2)*3/8</f>
        <v>902953.49581284868</v>
      </c>
      <c r="L100" s="8">
        <f t="shared" ref="L100:L131" si="167">K100</f>
        <v>902953.49581284868</v>
      </c>
      <c r="M100" s="8">
        <f t="shared" ref="M100:M131" si="168">(PI()/3)*(A100/2)*(C100/2)*(E100/2)*(7+2*SQRT(3))/8</f>
        <v>3149532.3779765037</v>
      </c>
      <c r="N100" s="8">
        <f t="shared" ref="N100:N131" si="169">M100</f>
        <v>3149532.3779765037</v>
      </c>
      <c r="O100" s="83">
        <f t="shared" ref="O100:O131" si="170">SUM(K100:N100)</f>
        <v>8104971.7475787047</v>
      </c>
      <c r="P100" s="49">
        <f>_xlfn.T.TEST(J100:J115,O100:O115,1,2)</f>
        <v>5.5794170431292436E-2</v>
      </c>
      <c r="Q100" s="45">
        <f t="shared" ref="Q100:Q131" si="171">(J100-O100)/O100</f>
        <v>0.18834516088404474</v>
      </c>
      <c r="R100" s="57">
        <f t="shared" ref="R100:R131" si="172">O100/J100</f>
        <v>0.84150635094610959</v>
      </c>
      <c r="S100" s="54">
        <f t="shared" ref="S100:S131" si="173">J100-O100</f>
        <v>1526532.2077583484</v>
      </c>
      <c r="T100" s="8">
        <f t="shared" ref="T100:T131" si="174">(PI()/3)*(A100/2)*(C100/2)*(E100/2)*(52/125)</f>
        <v>1001676.4113550535</v>
      </c>
      <c r="U100" s="8">
        <f t="shared" ref="U100:U131" si="175">T100</f>
        <v>1001676.4113550535</v>
      </c>
      <c r="V100" s="8">
        <f t="shared" ref="V100:V131" si="176">(PI()/3)*(A100/2)*(C100/2)*(E100/2)*(124/125)</f>
        <v>2388612.9809235893</v>
      </c>
      <c r="W100" s="8">
        <f t="shared" ref="W100:W131" si="177">V100</f>
        <v>2388612.9809235893</v>
      </c>
      <c r="X100" s="8">
        <f t="shared" ref="X100:X131" si="178">(PI()/3)*(A100/2)*(C100/2)*(E100/2)*(74/125)</f>
        <v>1425462.5853898837</v>
      </c>
      <c r="Y100" s="8">
        <f t="shared" ref="Y100:Y131" si="179">X100</f>
        <v>1425462.5853898837</v>
      </c>
      <c r="Z100" s="49">
        <f t="shared" ref="Z100:Z131" si="180">(4*PI()/3)*(A100/2)*(C100/2)*(E100/2)</f>
        <v>9631503.9553370532</v>
      </c>
      <c r="AA100" s="82">
        <f t="shared" ref="AA100:AA131" si="181">(PI()/3)*(A100/2)*(C100/2)*(E100/2)*32/125</f>
        <v>616416.25314157142</v>
      </c>
      <c r="AB100" s="8">
        <f t="shared" ref="AB100:AB131" si="182">AA100</f>
        <v>616416.25314157142</v>
      </c>
      <c r="AC100" s="8">
        <f t="shared" ref="AC100:AC131" si="183">(PI()/3)*(A100/2)*(C100/2)*(E100/2)*(80+16*SQRT(6))/125</f>
        <v>2295993.2775314874</v>
      </c>
      <c r="AD100" s="8">
        <f t="shared" ref="AD100:AD131" si="184">AC100</f>
        <v>2295993.2775314874</v>
      </c>
      <c r="AE100" s="8">
        <f t="shared" ref="AE100:AE131" si="185">(PI()/3)*(A100/2)*(C100/2)*(E100/2)*(49+10*SQRT(6))/125</f>
        <v>1415732.7905465055</v>
      </c>
      <c r="AF100" s="8">
        <f t="shared" ref="AF100:AF131" si="186">AE100</f>
        <v>1415732.7905465055</v>
      </c>
      <c r="AG100" s="83">
        <f t="shared" ref="AG100:AG131" si="187">SUM(AA100:AF100)</f>
        <v>8656284.6424391288</v>
      </c>
      <c r="AH100" s="49">
        <f>_xlfn.T.TEST(Z100:Z115,AG100:AG115,1,2)</f>
        <v>0.1584033326701699</v>
      </c>
      <c r="AI100" s="45">
        <f t="shared" ref="AI100:AI131" si="188">(Z100-AG100)/AG100</f>
        <v>0.11266026397938914</v>
      </c>
      <c r="AJ100" s="57">
        <f t="shared" ref="AJ100:AJ131" si="189">AG100/Z100</f>
        <v>0.89874693324945043</v>
      </c>
      <c r="AK100" s="54">
        <f t="shared" ref="AK100:AK131" si="190">Z100-AG100</f>
        <v>975219.31289792433</v>
      </c>
      <c r="AL100" s="8">
        <f t="shared" ref="AL100:AL131" si="191">(PI()/3)*(A100/2)*(C100/2)*(E100/2)*(14/125)</f>
        <v>269682.11074943747</v>
      </c>
      <c r="AM100" s="8">
        <f t="shared" ref="AM100:AM131" si="192">AL100</f>
        <v>269682.11074943747</v>
      </c>
      <c r="AN100" s="8">
        <f t="shared" ref="AN100:AN131" si="193">(PI()/3)*(A100/2)*(C100/2)*(E100/2)*38/125</f>
        <v>731994.30060561607</v>
      </c>
      <c r="AO100" s="8">
        <f t="shared" ref="AO100:AO131" si="194">AN100</f>
        <v>731994.30060561607</v>
      </c>
      <c r="AP100" s="8">
        <f t="shared" ref="AP100:AP131" si="195">(PI()/3)*(A100/2)*(C100/2)*(E100/2)*(124/125)</f>
        <v>2388612.9809235893</v>
      </c>
      <c r="AQ100" s="8">
        <f t="shared" ref="AQ100:AQ131" si="196">AP100</f>
        <v>2388612.9809235893</v>
      </c>
      <c r="AR100" s="8">
        <f t="shared" ref="AR100:AR131" si="197">(PI()/3)*(A100/2)*(C100/2)*(E100/2)*(74/125)</f>
        <v>1425462.5853898837</v>
      </c>
      <c r="AS100" s="8">
        <f t="shared" ref="AS100:AS131" si="198">AR100</f>
        <v>1425462.5853898837</v>
      </c>
      <c r="AT100" s="49">
        <f t="shared" ref="AT100:AT131" si="199">(4*PI()/3)*(A100/2)*(C100/2)*(E100/2)</f>
        <v>9631503.9553370532</v>
      </c>
      <c r="AU100" s="82">
        <f t="shared" ref="AU100:AU131" si="200">(PI()/3)*(A100/2)*(C100/2)*(E100/2)*9/125</f>
        <v>173367.07119606694</v>
      </c>
      <c r="AV100" s="8">
        <f t="shared" ref="AV100:AV131" si="201">AU100</f>
        <v>173367.07119606694</v>
      </c>
      <c r="AW100" s="8">
        <f t="shared" ref="AW100:AW131" si="202">(PI()/3)*(A100/2)*(C100/2)*(E100/2)*37/125</f>
        <v>712731.29269494186</v>
      </c>
      <c r="AX100" s="8">
        <f t="shared" ref="AX100:AX131" si="203">AW100</f>
        <v>712731.29269494186</v>
      </c>
      <c r="AY100" s="8">
        <f t="shared" ref="AY100:AY131" si="204">(PI()/3)*(A100/2)*(C100/2)*(E100/2)*(80+16*SQRT(6))/125</f>
        <v>2295993.2775314874</v>
      </c>
      <c r="AZ100" s="8">
        <f t="shared" ref="AZ100:AZ131" si="205">AY100</f>
        <v>2295993.2775314874</v>
      </c>
      <c r="BA100" s="8">
        <f t="shared" ref="BA100:BA131" si="206">(PI()/3)*(A100/2)*(C100/2)*(E100/2)*(49+10*SQRT(6))/125</f>
        <v>1415732.7905465055</v>
      </c>
      <c r="BB100" s="8">
        <f t="shared" ref="BB100:BB131" si="207">BA100</f>
        <v>1415732.7905465055</v>
      </c>
      <c r="BC100" s="83">
        <f t="shared" ref="BC100:BC131" si="208">SUM(AU100:BB100)</f>
        <v>9195648.8639380038</v>
      </c>
      <c r="BD100" s="49">
        <f>_xlfn.T.TEST(AT100:AT115,BC100:BC115,1,2)</f>
        <v>0.33066479451724967</v>
      </c>
      <c r="BE100" s="45">
        <f t="shared" ref="BE100:BE131" si="209">(AT100-BC100)/BC100</f>
        <v>4.739797026268748E-2</v>
      </c>
      <c r="BF100" s="57">
        <f t="shared" ref="BF100:BF131" si="210">BC100/AT100</f>
        <v>0.95474693324945048</v>
      </c>
      <c r="BG100" s="54">
        <f t="shared" ref="BG100:BG131" si="211">AT100-BC100</f>
        <v>435855.09139904939</v>
      </c>
    </row>
    <row r="101" spans="1:59" ht="20.25" x14ac:dyDescent="0.25">
      <c r="A101" s="19">
        <v>750</v>
      </c>
      <c r="B101" s="33">
        <v>4.5</v>
      </c>
      <c r="C101" s="20">
        <f t="shared" si="159"/>
        <v>166.66666666666666</v>
      </c>
      <c r="D101" s="35">
        <v>1.0621153146108249</v>
      </c>
      <c r="E101" s="20">
        <f t="shared" si="160"/>
        <v>156.91955889717667</v>
      </c>
      <c r="F101" s="7">
        <f t="shared" si="161"/>
        <v>1604743.9239450556</v>
      </c>
      <c r="G101" s="8">
        <f t="shared" si="162"/>
        <v>1604743.9239450556</v>
      </c>
      <c r="H101" s="8">
        <f t="shared" si="163"/>
        <v>3530436.6326791225</v>
      </c>
      <c r="I101" s="8">
        <f t="shared" si="164"/>
        <v>3530436.6326791225</v>
      </c>
      <c r="J101" s="49">
        <f t="shared" si="165"/>
        <v>10270361.113248356</v>
      </c>
      <c r="K101" s="82">
        <f t="shared" si="166"/>
        <v>962846.35436703335</v>
      </c>
      <c r="L101" s="8">
        <f t="shared" si="167"/>
        <v>962846.35436703335</v>
      </c>
      <c r="M101" s="8">
        <f t="shared" si="168"/>
        <v>3358440.6972871902</v>
      </c>
      <c r="N101" s="8">
        <f t="shared" si="169"/>
        <v>3358440.6972871902</v>
      </c>
      <c r="O101" s="83">
        <f t="shared" si="170"/>
        <v>8642574.1033084467</v>
      </c>
      <c r="P101" s="49"/>
      <c r="Q101" s="45">
        <f t="shared" si="171"/>
        <v>0.18834516088404485</v>
      </c>
      <c r="R101" s="57">
        <f t="shared" si="172"/>
        <v>0.84150635094610948</v>
      </c>
      <c r="S101" s="54">
        <f t="shared" si="173"/>
        <v>1627787.009939909</v>
      </c>
      <c r="T101" s="8">
        <f t="shared" si="174"/>
        <v>1068117.5557778289</v>
      </c>
      <c r="U101" s="8">
        <f t="shared" si="175"/>
        <v>1068117.5557778289</v>
      </c>
      <c r="V101" s="8">
        <f t="shared" si="176"/>
        <v>2547049.5560855921</v>
      </c>
      <c r="W101" s="8">
        <f t="shared" si="177"/>
        <v>2547049.5560855921</v>
      </c>
      <c r="X101" s="8">
        <f t="shared" si="178"/>
        <v>1520013.4447607566</v>
      </c>
      <c r="Y101" s="8">
        <f t="shared" si="179"/>
        <v>1520013.4447607566</v>
      </c>
      <c r="Z101" s="49">
        <f t="shared" si="180"/>
        <v>10270361.113248356</v>
      </c>
      <c r="AA101" s="82">
        <f t="shared" si="181"/>
        <v>657303.11124789482</v>
      </c>
      <c r="AB101" s="8">
        <f t="shared" si="182"/>
        <v>657303.11124789482</v>
      </c>
      <c r="AC101" s="8">
        <f t="shared" si="183"/>
        <v>2448286.3925703312</v>
      </c>
      <c r="AD101" s="8">
        <f t="shared" si="184"/>
        <v>2448286.3925703312</v>
      </c>
      <c r="AE101" s="8">
        <f t="shared" si="185"/>
        <v>1509638.2731299601</v>
      </c>
      <c r="AF101" s="8">
        <f t="shared" si="186"/>
        <v>1509638.2731299601</v>
      </c>
      <c r="AG101" s="83">
        <f t="shared" si="187"/>
        <v>9230455.5538963731</v>
      </c>
      <c r="AH101" s="49"/>
      <c r="AI101" s="45">
        <f t="shared" si="188"/>
        <v>0.11266026397938898</v>
      </c>
      <c r="AJ101" s="57">
        <f t="shared" si="189"/>
        <v>0.89874693324945065</v>
      </c>
      <c r="AK101" s="54">
        <f t="shared" si="190"/>
        <v>1039905.5593519825</v>
      </c>
      <c r="AL101" s="8">
        <f t="shared" si="191"/>
        <v>287570.11117095395</v>
      </c>
      <c r="AM101" s="8">
        <f t="shared" si="192"/>
        <v>287570.11117095395</v>
      </c>
      <c r="AN101" s="8">
        <f t="shared" si="193"/>
        <v>780547.44460687507</v>
      </c>
      <c r="AO101" s="8">
        <f t="shared" si="194"/>
        <v>780547.44460687507</v>
      </c>
      <c r="AP101" s="8">
        <f t="shared" si="195"/>
        <v>2547049.5560855921</v>
      </c>
      <c r="AQ101" s="8">
        <f t="shared" si="196"/>
        <v>2547049.5560855921</v>
      </c>
      <c r="AR101" s="8">
        <f t="shared" si="197"/>
        <v>1520013.4447607566</v>
      </c>
      <c r="AS101" s="8">
        <f t="shared" si="198"/>
        <v>1520013.4447607566</v>
      </c>
      <c r="AT101" s="49">
        <f t="shared" si="199"/>
        <v>10270361.113248356</v>
      </c>
      <c r="AU101" s="82">
        <f t="shared" si="200"/>
        <v>184866.50003847037</v>
      </c>
      <c r="AV101" s="8">
        <f t="shared" si="201"/>
        <v>184866.50003847037</v>
      </c>
      <c r="AW101" s="8">
        <f t="shared" si="202"/>
        <v>760006.7223803784</v>
      </c>
      <c r="AX101" s="8">
        <f t="shared" si="203"/>
        <v>760006.7223803784</v>
      </c>
      <c r="AY101" s="8">
        <f t="shared" si="204"/>
        <v>2448286.3925703312</v>
      </c>
      <c r="AZ101" s="8">
        <f t="shared" si="205"/>
        <v>2448286.3925703312</v>
      </c>
      <c r="BA101" s="8">
        <f t="shared" si="206"/>
        <v>1509638.2731299601</v>
      </c>
      <c r="BB101" s="8">
        <f t="shared" si="207"/>
        <v>1509638.2731299601</v>
      </c>
      <c r="BC101" s="83">
        <f t="shared" si="208"/>
        <v>9805595.7762382813</v>
      </c>
      <c r="BD101" s="49"/>
      <c r="BE101" s="45">
        <f t="shared" si="209"/>
        <v>4.7397970262687314E-2</v>
      </c>
      <c r="BF101" s="57">
        <f t="shared" si="210"/>
        <v>0.95474693324945059</v>
      </c>
      <c r="BG101" s="54">
        <f t="shared" si="211"/>
        <v>464765.33701007441</v>
      </c>
    </row>
    <row r="102" spans="1:59" ht="20.25" x14ac:dyDescent="0.25">
      <c r="A102" s="19">
        <v>750</v>
      </c>
      <c r="B102" s="33">
        <v>4.5</v>
      </c>
      <c r="C102" s="20">
        <f t="shared" si="159"/>
        <v>166.66666666666666</v>
      </c>
      <c r="D102" s="35">
        <v>1.0963007108240124</v>
      </c>
      <c r="E102" s="20">
        <f t="shared" si="160"/>
        <v>152.02641485235836</v>
      </c>
      <c r="F102" s="7">
        <f t="shared" si="161"/>
        <v>1554703.9975643333</v>
      </c>
      <c r="G102" s="8">
        <f t="shared" si="162"/>
        <v>1554703.9975643333</v>
      </c>
      <c r="H102" s="8">
        <f t="shared" si="163"/>
        <v>3420348.7946415329</v>
      </c>
      <c r="I102" s="8">
        <f t="shared" si="164"/>
        <v>3420348.7946415329</v>
      </c>
      <c r="J102" s="49">
        <f t="shared" si="165"/>
        <v>9950105.5844117329</v>
      </c>
      <c r="K102" s="82">
        <f t="shared" si="166"/>
        <v>932822.39853859995</v>
      </c>
      <c r="L102" s="8">
        <f t="shared" si="167"/>
        <v>932822.39853859995</v>
      </c>
      <c r="M102" s="8">
        <f t="shared" si="168"/>
        <v>3253716.1223948123</v>
      </c>
      <c r="N102" s="8">
        <f t="shared" si="169"/>
        <v>3253716.1223948123</v>
      </c>
      <c r="O102" s="83">
        <f t="shared" si="170"/>
        <v>8373077.041866825</v>
      </c>
      <c r="P102" s="49"/>
      <c r="Q102" s="45">
        <f t="shared" si="171"/>
        <v>0.18834516088404465</v>
      </c>
      <c r="R102" s="57">
        <f t="shared" si="172"/>
        <v>0.84150635094610959</v>
      </c>
      <c r="S102" s="54">
        <f t="shared" si="173"/>
        <v>1577028.5425449079</v>
      </c>
      <c r="T102" s="8">
        <f t="shared" si="174"/>
        <v>1034810.9807788201</v>
      </c>
      <c r="U102" s="8">
        <f t="shared" si="175"/>
        <v>1034810.9807788201</v>
      </c>
      <c r="V102" s="8">
        <f t="shared" si="176"/>
        <v>2467626.1849341099</v>
      </c>
      <c r="W102" s="8">
        <f t="shared" si="177"/>
        <v>2467626.1849341099</v>
      </c>
      <c r="X102" s="8">
        <f t="shared" si="178"/>
        <v>1472615.6264929364</v>
      </c>
      <c r="Y102" s="8">
        <f t="shared" si="179"/>
        <v>1472615.6264929364</v>
      </c>
      <c r="Z102" s="49">
        <f t="shared" si="180"/>
        <v>9950105.5844117329</v>
      </c>
      <c r="AA102" s="82">
        <f t="shared" si="181"/>
        <v>636806.75740235089</v>
      </c>
      <c r="AB102" s="8">
        <f t="shared" si="182"/>
        <v>636806.75740235089</v>
      </c>
      <c r="AC102" s="8">
        <f t="shared" si="183"/>
        <v>2371942.7037019143</v>
      </c>
      <c r="AD102" s="8">
        <f t="shared" si="184"/>
        <v>2371942.7037019143</v>
      </c>
      <c r="AE102" s="8">
        <f t="shared" si="185"/>
        <v>1462563.978644873</v>
      </c>
      <c r="AF102" s="8">
        <f t="shared" si="186"/>
        <v>1462563.978644873</v>
      </c>
      <c r="AG102" s="83">
        <f t="shared" si="187"/>
        <v>8942626.8794982769</v>
      </c>
      <c r="AH102" s="49"/>
      <c r="AI102" s="45">
        <f t="shared" si="188"/>
        <v>0.11266026397938905</v>
      </c>
      <c r="AJ102" s="57">
        <f t="shared" si="189"/>
        <v>0.89874693324945054</v>
      </c>
      <c r="AK102" s="54">
        <f t="shared" si="190"/>
        <v>1007478.704913456</v>
      </c>
      <c r="AL102" s="8">
        <f t="shared" si="191"/>
        <v>278602.9563635285</v>
      </c>
      <c r="AM102" s="8">
        <f t="shared" si="192"/>
        <v>278602.9563635285</v>
      </c>
      <c r="AN102" s="8">
        <f t="shared" si="193"/>
        <v>756208.02441529161</v>
      </c>
      <c r="AO102" s="8">
        <f t="shared" si="194"/>
        <v>756208.02441529161</v>
      </c>
      <c r="AP102" s="8">
        <f t="shared" si="195"/>
        <v>2467626.1849341099</v>
      </c>
      <c r="AQ102" s="8">
        <f t="shared" si="196"/>
        <v>2467626.1849341099</v>
      </c>
      <c r="AR102" s="8">
        <f t="shared" si="197"/>
        <v>1472615.6264929364</v>
      </c>
      <c r="AS102" s="8">
        <f t="shared" si="198"/>
        <v>1472615.6264929364</v>
      </c>
      <c r="AT102" s="49">
        <f t="shared" si="199"/>
        <v>9950105.5844117329</v>
      </c>
      <c r="AU102" s="82">
        <f t="shared" si="200"/>
        <v>179101.9005194112</v>
      </c>
      <c r="AV102" s="8">
        <f t="shared" si="201"/>
        <v>179101.9005194112</v>
      </c>
      <c r="AW102" s="8">
        <f t="shared" si="202"/>
        <v>736307.8132464682</v>
      </c>
      <c r="AX102" s="8">
        <f t="shared" si="203"/>
        <v>736307.8132464682</v>
      </c>
      <c r="AY102" s="8">
        <f t="shared" si="204"/>
        <v>2371942.7037019143</v>
      </c>
      <c r="AZ102" s="8">
        <f t="shared" si="205"/>
        <v>2371942.7037019143</v>
      </c>
      <c r="BA102" s="8">
        <f t="shared" si="206"/>
        <v>1462563.978644873</v>
      </c>
      <c r="BB102" s="8">
        <f t="shared" si="207"/>
        <v>1462563.978644873</v>
      </c>
      <c r="BC102" s="83">
        <f t="shared" si="208"/>
        <v>9499832.7922253348</v>
      </c>
      <c r="BD102" s="49"/>
      <c r="BE102" s="45">
        <f t="shared" si="209"/>
        <v>4.73979702626873E-2</v>
      </c>
      <c r="BF102" s="57">
        <f t="shared" si="210"/>
        <v>0.95474693324945059</v>
      </c>
      <c r="BG102" s="54">
        <f t="shared" si="211"/>
        <v>450272.79218639806</v>
      </c>
    </row>
    <row r="103" spans="1:59" ht="20.25" x14ac:dyDescent="0.25">
      <c r="A103" s="19">
        <v>750</v>
      </c>
      <c r="B103" s="33">
        <v>4.5</v>
      </c>
      <c r="C103" s="20">
        <f t="shared" si="159"/>
        <v>166.66666666666666</v>
      </c>
      <c r="D103" s="35">
        <v>1.1437009460840559</v>
      </c>
      <c r="E103" s="20">
        <f t="shared" si="160"/>
        <v>145.72573996490996</v>
      </c>
      <c r="F103" s="7">
        <f t="shared" si="161"/>
        <v>1490269.9027106045</v>
      </c>
      <c r="G103" s="8">
        <f t="shared" si="162"/>
        <v>1490269.9027106045</v>
      </c>
      <c r="H103" s="8">
        <f t="shared" si="163"/>
        <v>3278593.7859633295</v>
      </c>
      <c r="I103" s="8">
        <f t="shared" si="164"/>
        <v>3278593.7859633295</v>
      </c>
      <c r="J103" s="49">
        <f t="shared" si="165"/>
        <v>9537727.3773478679</v>
      </c>
      <c r="K103" s="82">
        <f t="shared" si="166"/>
        <v>894161.94162636262</v>
      </c>
      <c r="L103" s="8">
        <f t="shared" si="167"/>
        <v>894161.94162636262</v>
      </c>
      <c r="M103" s="8">
        <f t="shared" si="168"/>
        <v>3118867.1391890435</v>
      </c>
      <c r="N103" s="8">
        <f t="shared" si="169"/>
        <v>3118867.1391890435</v>
      </c>
      <c r="O103" s="83">
        <f t="shared" si="170"/>
        <v>8026058.161630813</v>
      </c>
      <c r="P103" s="49"/>
      <c r="Q103" s="45">
        <f t="shared" si="171"/>
        <v>0.18834516088404463</v>
      </c>
      <c r="R103" s="57">
        <f t="shared" si="172"/>
        <v>0.8415063509461097</v>
      </c>
      <c r="S103" s="54">
        <f t="shared" si="173"/>
        <v>1511669.2157170549</v>
      </c>
      <c r="T103" s="8">
        <f t="shared" si="174"/>
        <v>991923.64724417822</v>
      </c>
      <c r="U103" s="8">
        <f t="shared" si="175"/>
        <v>991923.64724417822</v>
      </c>
      <c r="V103" s="8">
        <f t="shared" si="176"/>
        <v>2365356.3895822712</v>
      </c>
      <c r="W103" s="8">
        <f t="shared" si="177"/>
        <v>2365356.3895822712</v>
      </c>
      <c r="X103" s="8">
        <f t="shared" si="178"/>
        <v>1411583.6518474843</v>
      </c>
      <c r="Y103" s="8">
        <f t="shared" si="179"/>
        <v>1411583.6518474843</v>
      </c>
      <c r="Z103" s="49">
        <f t="shared" si="180"/>
        <v>9537727.3773478679</v>
      </c>
      <c r="AA103" s="82">
        <f t="shared" si="181"/>
        <v>610414.55215026357</v>
      </c>
      <c r="AB103" s="8">
        <f t="shared" si="182"/>
        <v>610414.55215026357</v>
      </c>
      <c r="AC103" s="8">
        <f t="shared" si="183"/>
        <v>2273638.472544488</v>
      </c>
      <c r="AD103" s="8">
        <f t="shared" si="184"/>
        <v>2273638.472544488</v>
      </c>
      <c r="AE103" s="8">
        <f t="shared" si="185"/>
        <v>1401948.590585609</v>
      </c>
      <c r="AF103" s="8">
        <f t="shared" si="186"/>
        <v>1401948.590585609</v>
      </c>
      <c r="AG103" s="83">
        <f t="shared" si="187"/>
        <v>8572003.2305607218</v>
      </c>
      <c r="AH103" s="49"/>
      <c r="AI103" s="45">
        <f t="shared" si="188"/>
        <v>0.11266026397938898</v>
      </c>
      <c r="AJ103" s="57">
        <f t="shared" si="189"/>
        <v>0.89874693324945065</v>
      </c>
      <c r="AK103" s="54">
        <f t="shared" si="190"/>
        <v>965724.14678714611</v>
      </c>
      <c r="AL103" s="8">
        <f t="shared" si="191"/>
        <v>267056.36656574032</v>
      </c>
      <c r="AM103" s="8">
        <f t="shared" si="192"/>
        <v>267056.36656574032</v>
      </c>
      <c r="AN103" s="8">
        <f t="shared" si="193"/>
        <v>724867.28067843791</v>
      </c>
      <c r="AO103" s="8">
        <f t="shared" si="194"/>
        <v>724867.28067843791</v>
      </c>
      <c r="AP103" s="8">
        <f t="shared" si="195"/>
        <v>2365356.3895822712</v>
      </c>
      <c r="AQ103" s="8">
        <f t="shared" si="196"/>
        <v>2365356.3895822712</v>
      </c>
      <c r="AR103" s="8">
        <f t="shared" si="197"/>
        <v>1411583.6518474843</v>
      </c>
      <c r="AS103" s="8">
        <f t="shared" si="198"/>
        <v>1411583.6518474843</v>
      </c>
      <c r="AT103" s="49">
        <f t="shared" si="199"/>
        <v>9537727.3773478679</v>
      </c>
      <c r="AU103" s="82">
        <f t="shared" si="200"/>
        <v>171679.09279226162</v>
      </c>
      <c r="AV103" s="8">
        <f t="shared" si="201"/>
        <v>171679.09279226162</v>
      </c>
      <c r="AW103" s="8">
        <f t="shared" si="202"/>
        <v>705791.82592374214</v>
      </c>
      <c r="AX103" s="8">
        <f t="shared" si="203"/>
        <v>705791.82592374214</v>
      </c>
      <c r="AY103" s="8">
        <f t="shared" si="204"/>
        <v>2273638.472544488</v>
      </c>
      <c r="AZ103" s="8">
        <f t="shared" si="205"/>
        <v>2273638.472544488</v>
      </c>
      <c r="BA103" s="8">
        <f t="shared" si="206"/>
        <v>1401948.590585609</v>
      </c>
      <c r="BB103" s="8">
        <f t="shared" si="207"/>
        <v>1401948.590585609</v>
      </c>
      <c r="BC103" s="83">
        <f t="shared" si="208"/>
        <v>9106115.9636922013</v>
      </c>
      <c r="BD103" s="49"/>
      <c r="BE103" s="45">
        <f t="shared" si="209"/>
        <v>4.7397970262687474E-2</v>
      </c>
      <c r="BF103" s="57">
        <f t="shared" si="210"/>
        <v>0.95474693324945048</v>
      </c>
      <c r="BG103" s="54">
        <f t="shared" si="211"/>
        <v>431611.41365566663</v>
      </c>
    </row>
    <row r="104" spans="1:59" ht="20.25" x14ac:dyDescent="0.25">
      <c r="A104" s="19">
        <v>750</v>
      </c>
      <c r="B104" s="33">
        <v>4.5</v>
      </c>
      <c r="C104" s="20">
        <f t="shared" si="159"/>
        <v>166.66666666666666</v>
      </c>
      <c r="D104" s="37">
        <v>1.1721705078041917</v>
      </c>
      <c r="E104" s="20">
        <f t="shared" si="160"/>
        <v>142.18636756087702</v>
      </c>
      <c r="F104" s="7">
        <f t="shared" si="161"/>
        <v>1454074.3742508765</v>
      </c>
      <c r="G104" s="8">
        <f t="shared" si="162"/>
        <v>1454074.3742508765</v>
      </c>
      <c r="H104" s="8">
        <f t="shared" si="163"/>
        <v>3198963.6233519283</v>
      </c>
      <c r="I104" s="8">
        <f t="shared" si="164"/>
        <v>3198963.6233519283</v>
      </c>
      <c r="J104" s="49">
        <f t="shared" si="165"/>
        <v>9306075.9952056091</v>
      </c>
      <c r="K104" s="82">
        <f t="shared" si="166"/>
        <v>872444.6245505258</v>
      </c>
      <c r="L104" s="8">
        <f t="shared" si="167"/>
        <v>872444.6245505258</v>
      </c>
      <c r="M104" s="8">
        <f t="shared" si="168"/>
        <v>3043116.4016258027</v>
      </c>
      <c r="N104" s="8">
        <f t="shared" si="169"/>
        <v>3043116.4016258027</v>
      </c>
      <c r="O104" s="83">
        <f t="shared" si="170"/>
        <v>7831122.0523526575</v>
      </c>
      <c r="P104" s="49"/>
      <c r="Q104" s="45">
        <f t="shared" si="171"/>
        <v>0.18834516088404471</v>
      </c>
      <c r="R104" s="57">
        <f t="shared" si="172"/>
        <v>0.84150635094610959</v>
      </c>
      <c r="S104" s="54">
        <f t="shared" si="173"/>
        <v>1474953.9428529516</v>
      </c>
      <c r="T104" s="8">
        <f t="shared" si="174"/>
        <v>967831.90350138326</v>
      </c>
      <c r="U104" s="8">
        <f t="shared" si="175"/>
        <v>967831.90350138326</v>
      </c>
      <c r="V104" s="8">
        <f t="shared" si="176"/>
        <v>2307906.8468109909</v>
      </c>
      <c r="W104" s="8">
        <f t="shared" si="177"/>
        <v>2307906.8468109909</v>
      </c>
      <c r="X104" s="8">
        <f t="shared" si="178"/>
        <v>1377299.2472904301</v>
      </c>
      <c r="Y104" s="8">
        <f t="shared" si="179"/>
        <v>1377299.2472904301</v>
      </c>
      <c r="Z104" s="49">
        <f t="shared" si="180"/>
        <v>9306075.9952056091</v>
      </c>
      <c r="AA104" s="82">
        <f t="shared" si="181"/>
        <v>595588.86369315896</v>
      </c>
      <c r="AB104" s="8">
        <f t="shared" si="182"/>
        <v>595588.86369315896</v>
      </c>
      <c r="AC104" s="8">
        <f t="shared" si="183"/>
        <v>2218416.5654990384</v>
      </c>
      <c r="AD104" s="8">
        <f t="shared" si="184"/>
        <v>2218416.5654990384</v>
      </c>
      <c r="AE104" s="8">
        <f t="shared" si="185"/>
        <v>1367898.2014464873</v>
      </c>
      <c r="AF104" s="8">
        <f t="shared" si="186"/>
        <v>1367898.2014464873</v>
      </c>
      <c r="AG104" s="83">
        <f t="shared" si="187"/>
        <v>8363807.2612773702</v>
      </c>
      <c r="AH104" s="49"/>
      <c r="AI104" s="45">
        <f t="shared" si="188"/>
        <v>0.11266026397938898</v>
      </c>
      <c r="AJ104" s="57">
        <f t="shared" si="189"/>
        <v>0.89874693324945065</v>
      </c>
      <c r="AK104" s="54">
        <f t="shared" si="190"/>
        <v>942268.73392823897</v>
      </c>
      <c r="AL104" s="8">
        <f t="shared" si="191"/>
        <v>260570.12786575707</v>
      </c>
      <c r="AM104" s="8">
        <f t="shared" si="192"/>
        <v>260570.12786575707</v>
      </c>
      <c r="AN104" s="8">
        <f t="shared" si="193"/>
        <v>707261.77563562628</v>
      </c>
      <c r="AO104" s="8">
        <f t="shared" si="194"/>
        <v>707261.77563562628</v>
      </c>
      <c r="AP104" s="8">
        <f t="shared" si="195"/>
        <v>2307906.8468109909</v>
      </c>
      <c r="AQ104" s="8">
        <f t="shared" si="196"/>
        <v>2307906.8468109909</v>
      </c>
      <c r="AR104" s="8">
        <f t="shared" si="197"/>
        <v>1377299.2472904301</v>
      </c>
      <c r="AS104" s="8">
        <f t="shared" si="198"/>
        <v>1377299.2472904301</v>
      </c>
      <c r="AT104" s="49">
        <f t="shared" si="199"/>
        <v>9306075.9952056091</v>
      </c>
      <c r="AU104" s="82">
        <f t="shared" si="200"/>
        <v>167509.36791370096</v>
      </c>
      <c r="AV104" s="8">
        <f t="shared" si="201"/>
        <v>167509.36791370096</v>
      </c>
      <c r="AW104" s="8">
        <f t="shared" si="202"/>
        <v>688649.62364521506</v>
      </c>
      <c r="AX104" s="8">
        <f t="shared" si="203"/>
        <v>688649.62364521506</v>
      </c>
      <c r="AY104" s="8">
        <f t="shared" si="204"/>
        <v>2218416.5654990384</v>
      </c>
      <c r="AZ104" s="8">
        <f t="shared" si="205"/>
        <v>2218416.5654990384</v>
      </c>
      <c r="BA104" s="8">
        <f t="shared" si="206"/>
        <v>1367898.2014464873</v>
      </c>
      <c r="BB104" s="8">
        <f t="shared" si="207"/>
        <v>1367898.2014464873</v>
      </c>
      <c r="BC104" s="83">
        <f t="shared" si="208"/>
        <v>8884947.5170088839</v>
      </c>
      <c r="BD104" s="49"/>
      <c r="BE104" s="45">
        <f t="shared" si="209"/>
        <v>4.739797026268739E-2</v>
      </c>
      <c r="BF104" s="57">
        <f t="shared" si="210"/>
        <v>0.95474693324945059</v>
      </c>
      <c r="BG104" s="54">
        <f t="shared" si="211"/>
        <v>421128.47819672525</v>
      </c>
    </row>
    <row r="105" spans="1:59" ht="20.25" x14ac:dyDescent="0.25">
      <c r="A105" s="19">
        <v>750</v>
      </c>
      <c r="B105" s="33">
        <v>4.5</v>
      </c>
      <c r="C105" s="20">
        <f t="shared" si="159"/>
        <v>166.66666666666666</v>
      </c>
      <c r="D105" s="37">
        <v>1.3473622748820986</v>
      </c>
      <c r="E105" s="20">
        <f t="shared" si="160"/>
        <v>123.69848093101083</v>
      </c>
      <c r="F105" s="7">
        <f t="shared" si="161"/>
        <v>1265007.2882587262</v>
      </c>
      <c r="G105" s="8">
        <f t="shared" si="162"/>
        <v>1265007.2882587262</v>
      </c>
      <c r="H105" s="8">
        <f t="shared" si="163"/>
        <v>2783016.034169198</v>
      </c>
      <c r="I105" s="8">
        <f t="shared" si="164"/>
        <v>2783016.034169198</v>
      </c>
      <c r="J105" s="49">
        <f t="shared" si="165"/>
        <v>8096046.6448558485</v>
      </c>
      <c r="K105" s="82">
        <f t="shared" si="166"/>
        <v>759004.37295523577</v>
      </c>
      <c r="L105" s="8">
        <f t="shared" si="167"/>
        <v>759004.37295523577</v>
      </c>
      <c r="M105" s="8">
        <f t="shared" si="168"/>
        <v>2647432.9616458337</v>
      </c>
      <c r="N105" s="8">
        <f t="shared" si="169"/>
        <v>2647432.9616458337</v>
      </c>
      <c r="O105" s="83">
        <f t="shared" si="170"/>
        <v>6812874.6692021396</v>
      </c>
      <c r="P105" s="49"/>
      <c r="Q105" s="45">
        <f t="shared" si="171"/>
        <v>0.18834516088404457</v>
      </c>
      <c r="R105" s="57">
        <f t="shared" si="172"/>
        <v>0.8415063509461097</v>
      </c>
      <c r="S105" s="54">
        <f t="shared" si="173"/>
        <v>1283171.9756537089</v>
      </c>
      <c r="T105" s="8">
        <f t="shared" si="174"/>
        <v>841988.8510650082</v>
      </c>
      <c r="U105" s="8">
        <f t="shared" si="175"/>
        <v>841988.8510650082</v>
      </c>
      <c r="V105" s="8">
        <f t="shared" si="176"/>
        <v>2007819.5679242504</v>
      </c>
      <c r="W105" s="8">
        <f t="shared" si="177"/>
        <v>2007819.5679242504</v>
      </c>
      <c r="X105" s="8">
        <f t="shared" si="178"/>
        <v>1198214.9034386654</v>
      </c>
      <c r="Y105" s="8">
        <f t="shared" si="179"/>
        <v>1198214.9034386654</v>
      </c>
      <c r="Z105" s="49">
        <f t="shared" si="180"/>
        <v>8096046.6448558485</v>
      </c>
      <c r="AA105" s="82">
        <f t="shared" si="181"/>
        <v>518146.98527077428</v>
      </c>
      <c r="AB105" s="8">
        <f t="shared" si="182"/>
        <v>518146.98527077428</v>
      </c>
      <c r="AC105" s="8">
        <f t="shared" si="183"/>
        <v>1929965.3260143297</v>
      </c>
      <c r="AD105" s="8">
        <f t="shared" si="184"/>
        <v>1929965.3260143297</v>
      </c>
      <c r="AE105" s="8">
        <f t="shared" si="185"/>
        <v>1190036.2354692442</v>
      </c>
      <c r="AF105" s="8">
        <f t="shared" si="186"/>
        <v>1190036.2354692442</v>
      </c>
      <c r="AG105" s="83">
        <f t="shared" si="187"/>
        <v>7276297.0935086962</v>
      </c>
      <c r="AH105" s="49"/>
      <c r="AI105" s="45">
        <f t="shared" si="188"/>
        <v>0.11266026397938923</v>
      </c>
      <c r="AJ105" s="57">
        <f t="shared" si="189"/>
        <v>0.89874693324945043</v>
      </c>
      <c r="AK105" s="54">
        <f t="shared" si="190"/>
        <v>819749.55134715233</v>
      </c>
      <c r="AL105" s="8">
        <f t="shared" si="191"/>
        <v>226689.30605596377</v>
      </c>
      <c r="AM105" s="8">
        <f t="shared" si="192"/>
        <v>226689.30605596377</v>
      </c>
      <c r="AN105" s="8">
        <f t="shared" si="193"/>
        <v>615299.54500904458</v>
      </c>
      <c r="AO105" s="8">
        <f t="shared" si="194"/>
        <v>615299.54500904458</v>
      </c>
      <c r="AP105" s="8">
        <f t="shared" si="195"/>
        <v>2007819.5679242504</v>
      </c>
      <c r="AQ105" s="8">
        <f t="shared" si="196"/>
        <v>2007819.5679242504</v>
      </c>
      <c r="AR105" s="8">
        <f t="shared" si="197"/>
        <v>1198214.9034386654</v>
      </c>
      <c r="AS105" s="8">
        <f t="shared" si="198"/>
        <v>1198214.9034386654</v>
      </c>
      <c r="AT105" s="49">
        <f t="shared" si="199"/>
        <v>8096046.6448558485</v>
      </c>
      <c r="AU105" s="82">
        <f t="shared" si="200"/>
        <v>145728.83960740527</v>
      </c>
      <c r="AV105" s="8">
        <f t="shared" si="201"/>
        <v>145728.83960740527</v>
      </c>
      <c r="AW105" s="8">
        <f t="shared" si="202"/>
        <v>599107.45171933284</v>
      </c>
      <c r="AX105" s="8">
        <f t="shared" si="203"/>
        <v>599107.45171933284</v>
      </c>
      <c r="AY105" s="8">
        <f t="shared" si="204"/>
        <v>1929965.3260143297</v>
      </c>
      <c r="AZ105" s="8">
        <f t="shared" si="205"/>
        <v>1929965.3260143297</v>
      </c>
      <c r="BA105" s="8">
        <f t="shared" si="206"/>
        <v>1190036.2354692442</v>
      </c>
      <c r="BB105" s="8">
        <f t="shared" si="207"/>
        <v>1190036.2354692442</v>
      </c>
      <c r="BC105" s="83">
        <f t="shared" si="208"/>
        <v>7729675.7056206241</v>
      </c>
      <c r="BD105" s="49"/>
      <c r="BE105" s="45">
        <f t="shared" si="209"/>
        <v>4.7397970262687501E-2</v>
      </c>
      <c r="BF105" s="57">
        <f t="shared" si="210"/>
        <v>0.95474693324945048</v>
      </c>
      <c r="BG105" s="54">
        <f t="shared" si="211"/>
        <v>366370.93923522439</v>
      </c>
    </row>
    <row r="106" spans="1:59" ht="20.25" x14ac:dyDescent="0.25">
      <c r="A106" s="19">
        <v>750</v>
      </c>
      <c r="B106" s="33">
        <v>4.5</v>
      </c>
      <c r="C106" s="20">
        <f t="shared" si="159"/>
        <v>166.66666666666666</v>
      </c>
      <c r="D106" s="37">
        <v>1.6424098210355718</v>
      </c>
      <c r="E106" s="20">
        <f t="shared" si="160"/>
        <v>101.47690578322288</v>
      </c>
      <c r="F106" s="7">
        <f t="shared" si="161"/>
        <v>1037757.4925703013</v>
      </c>
      <c r="G106" s="8">
        <f t="shared" si="162"/>
        <v>1037757.4925703013</v>
      </c>
      <c r="H106" s="8">
        <f t="shared" si="163"/>
        <v>2283066.483654663</v>
      </c>
      <c r="I106" s="8">
        <f t="shared" si="164"/>
        <v>2283066.483654663</v>
      </c>
      <c r="J106" s="49">
        <f t="shared" si="165"/>
        <v>6641647.952449928</v>
      </c>
      <c r="K106" s="82">
        <f t="shared" si="166"/>
        <v>622654.49554218072</v>
      </c>
      <c r="L106" s="8">
        <f t="shared" si="167"/>
        <v>622654.49554218072</v>
      </c>
      <c r="M106" s="8">
        <f t="shared" si="168"/>
        <v>2171839.9708252391</v>
      </c>
      <c r="N106" s="8">
        <f t="shared" si="169"/>
        <v>2171839.9708252391</v>
      </c>
      <c r="O106" s="83">
        <f t="shared" si="170"/>
        <v>5588988.9327348396</v>
      </c>
      <c r="P106" s="49"/>
      <c r="Q106" s="45">
        <f t="shared" si="171"/>
        <v>0.18834516088404465</v>
      </c>
      <c r="R106" s="57">
        <f t="shared" si="172"/>
        <v>0.84150635094610959</v>
      </c>
      <c r="S106" s="54">
        <f t="shared" si="173"/>
        <v>1052659.0197150884</v>
      </c>
      <c r="T106" s="8">
        <f t="shared" si="174"/>
        <v>690731.38705479249</v>
      </c>
      <c r="U106" s="8">
        <f t="shared" si="175"/>
        <v>690731.38705479249</v>
      </c>
      <c r="V106" s="8">
        <f t="shared" si="176"/>
        <v>1647128.6922075821</v>
      </c>
      <c r="W106" s="8">
        <f t="shared" si="177"/>
        <v>1647128.6922075821</v>
      </c>
      <c r="X106" s="8">
        <f t="shared" si="178"/>
        <v>982963.89696258935</v>
      </c>
      <c r="Y106" s="8">
        <f t="shared" si="179"/>
        <v>982963.89696258935</v>
      </c>
      <c r="Z106" s="49">
        <f t="shared" si="180"/>
        <v>6641647.952449928</v>
      </c>
      <c r="AA106" s="82">
        <f t="shared" si="181"/>
        <v>425065.4689567954</v>
      </c>
      <c r="AB106" s="8">
        <f t="shared" si="182"/>
        <v>425065.4689567954</v>
      </c>
      <c r="AC106" s="8">
        <f t="shared" si="183"/>
        <v>1583260.4255024844</v>
      </c>
      <c r="AD106" s="8">
        <f t="shared" si="184"/>
        <v>1583260.4255024844</v>
      </c>
      <c r="AE106" s="8">
        <f t="shared" si="185"/>
        <v>976254.47003415274</v>
      </c>
      <c r="AF106" s="8">
        <f t="shared" si="186"/>
        <v>976254.47003415274</v>
      </c>
      <c r="AG106" s="83">
        <f t="shared" si="187"/>
        <v>5969160.7289868649</v>
      </c>
      <c r="AH106" s="49"/>
      <c r="AI106" s="45">
        <f t="shared" si="188"/>
        <v>0.11266026397938914</v>
      </c>
      <c r="AJ106" s="57">
        <f t="shared" si="189"/>
        <v>0.89874693324945043</v>
      </c>
      <c r="AK106" s="54">
        <f t="shared" si="190"/>
        <v>672487.22346306313</v>
      </c>
      <c r="AL106" s="8">
        <f t="shared" si="191"/>
        <v>185966.14266859798</v>
      </c>
      <c r="AM106" s="8">
        <f t="shared" si="192"/>
        <v>185966.14266859798</v>
      </c>
      <c r="AN106" s="8">
        <f t="shared" si="193"/>
        <v>504765.24438619451</v>
      </c>
      <c r="AO106" s="8">
        <f t="shared" si="194"/>
        <v>504765.24438619451</v>
      </c>
      <c r="AP106" s="8">
        <f t="shared" si="195"/>
        <v>1647128.6922075821</v>
      </c>
      <c r="AQ106" s="8">
        <f t="shared" si="196"/>
        <v>1647128.6922075821</v>
      </c>
      <c r="AR106" s="8">
        <f t="shared" si="197"/>
        <v>982963.89696258935</v>
      </c>
      <c r="AS106" s="8">
        <f t="shared" si="198"/>
        <v>982963.89696258935</v>
      </c>
      <c r="AT106" s="49">
        <f t="shared" si="199"/>
        <v>6641647.952449928</v>
      </c>
      <c r="AU106" s="82">
        <f t="shared" si="200"/>
        <v>119549.6631440987</v>
      </c>
      <c r="AV106" s="8">
        <f t="shared" si="201"/>
        <v>119549.6631440987</v>
      </c>
      <c r="AW106" s="8">
        <f t="shared" si="202"/>
        <v>491481.94848129468</v>
      </c>
      <c r="AX106" s="8">
        <f t="shared" si="203"/>
        <v>491481.94848129468</v>
      </c>
      <c r="AY106" s="8">
        <f t="shared" si="204"/>
        <v>1583260.4255024844</v>
      </c>
      <c r="AZ106" s="8">
        <f t="shared" si="205"/>
        <v>1583260.4255024844</v>
      </c>
      <c r="BA106" s="8">
        <f t="shared" si="206"/>
        <v>976254.47003415274</v>
      </c>
      <c r="BB106" s="8">
        <f t="shared" si="207"/>
        <v>976254.47003415274</v>
      </c>
      <c r="BC106" s="83">
        <f t="shared" si="208"/>
        <v>6341093.0143240616</v>
      </c>
      <c r="BD106" s="49"/>
      <c r="BE106" s="45">
        <f t="shared" si="209"/>
        <v>4.7397970262687369E-2</v>
      </c>
      <c r="BF106" s="57">
        <f t="shared" si="210"/>
        <v>0.95474693324945059</v>
      </c>
      <c r="BG106" s="54">
        <f t="shared" si="211"/>
        <v>300554.93812586647</v>
      </c>
    </row>
    <row r="107" spans="1:59" ht="20.25" x14ac:dyDescent="0.25">
      <c r="A107" s="19">
        <v>750</v>
      </c>
      <c r="B107" s="33">
        <v>4.5</v>
      </c>
      <c r="C107" s="20">
        <f t="shared" si="159"/>
        <v>166.66666666666666</v>
      </c>
      <c r="D107" s="37">
        <v>2.1851546379025231</v>
      </c>
      <c r="E107" s="20">
        <f t="shared" si="160"/>
        <v>76.272252670706152</v>
      </c>
      <c r="F107" s="7">
        <f t="shared" si="161"/>
        <v>780001.13497081678</v>
      </c>
      <c r="G107" s="8">
        <f t="shared" si="162"/>
        <v>780001.13497081678</v>
      </c>
      <c r="H107" s="8">
        <f t="shared" si="163"/>
        <v>1716002.4969357969</v>
      </c>
      <c r="I107" s="8">
        <f t="shared" si="164"/>
        <v>1716002.4969357969</v>
      </c>
      <c r="J107" s="49">
        <f t="shared" si="165"/>
        <v>4992007.2638132274</v>
      </c>
      <c r="K107" s="82">
        <f t="shared" si="166"/>
        <v>468000.68098249007</v>
      </c>
      <c r="L107" s="8">
        <f t="shared" si="167"/>
        <v>468000.68098249007</v>
      </c>
      <c r="M107" s="8">
        <f t="shared" si="168"/>
        <v>1632402.227251481</v>
      </c>
      <c r="N107" s="8">
        <f t="shared" si="169"/>
        <v>1632402.227251481</v>
      </c>
      <c r="O107" s="83">
        <f t="shared" si="170"/>
        <v>4200805.8164679427</v>
      </c>
      <c r="P107" s="49"/>
      <c r="Q107" s="45">
        <f t="shared" si="171"/>
        <v>0.18834516088404454</v>
      </c>
      <c r="R107" s="57">
        <f t="shared" si="172"/>
        <v>0.8415063509461097</v>
      </c>
      <c r="S107" s="54">
        <f t="shared" si="173"/>
        <v>791201.44734528475</v>
      </c>
      <c r="T107" s="8">
        <f t="shared" si="174"/>
        <v>519168.75543657562</v>
      </c>
      <c r="U107" s="8">
        <f t="shared" si="175"/>
        <v>519168.75543657562</v>
      </c>
      <c r="V107" s="8">
        <f t="shared" si="176"/>
        <v>1238017.8014256803</v>
      </c>
      <c r="W107" s="8">
        <f t="shared" si="177"/>
        <v>1238017.8014256803</v>
      </c>
      <c r="X107" s="8">
        <f t="shared" si="178"/>
        <v>738817.07504435757</v>
      </c>
      <c r="Y107" s="8">
        <f t="shared" si="179"/>
        <v>738817.07504435757</v>
      </c>
      <c r="Z107" s="49">
        <f t="shared" si="180"/>
        <v>4992007.2638132274</v>
      </c>
      <c r="AA107" s="82">
        <f t="shared" si="181"/>
        <v>319488.46488404658</v>
      </c>
      <c r="AB107" s="8">
        <f t="shared" si="182"/>
        <v>319488.46488404658</v>
      </c>
      <c r="AC107" s="8">
        <f t="shared" si="183"/>
        <v>1190013.0210456243</v>
      </c>
      <c r="AD107" s="8">
        <f t="shared" si="184"/>
        <v>1190013.0210456243</v>
      </c>
      <c r="AE107" s="8">
        <f t="shared" si="185"/>
        <v>733774.12362588861</v>
      </c>
      <c r="AF107" s="8">
        <f t="shared" si="186"/>
        <v>733774.12362588861</v>
      </c>
      <c r="AG107" s="83">
        <f t="shared" si="187"/>
        <v>4486551.2191111185</v>
      </c>
      <c r="AH107" s="49"/>
      <c r="AI107" s="45">
        <f t="shared" si="188"/>
        <v>0.11266026397938918</v>
      </c>
      <c r="AJ107" s="57">
        <f t="shared" si="189"/>
        <v>0.89874693324945043</v>
      </c>
      <c r="AK107" s="54">
        <f t="shared" si="190"/>
        <v>505456.04470210895</v>
      </c>
      <c r="AL107" s="8">
        <f t="shared" si="191"/>
        <v>139776.20338677036</v>
      </c>
      <c r="AM107" s="8">
        <f t="shared" si="192"/>
        <v>139776.20338677036</v>
      </c>
      <c r="AN107" s="8">
        <f t="shared" si="193"/>
        <v>379392.55204980529</v>
      </c>
      <c r="AO107" s="8">
        <f t="shared" si="194"/>
        <v>379392.55204980529</v>
      </c>
      <c r="AP107" s="8">
        <f t="shared" si="195"/>
        <v>1238017.8014256803</v>
      </c>
      <c r="AQ107" s="8">
        <f t="shared" si="196"/>
        <v>1238017.8014256803</v>
      </c>
      <c r="AR107" s="8">
        <f t="shared" si="197"/>
        <v>738817.07504435757</v>
      </c>
      <c r="AS107" s="8">
        <f t="shared" si="198"/>
        <v>738817.07504435757</v>
      </c>
      <c r="AT107" s="49">
        <f t="shared" si="199"/>
        <v>4992007.2638132274</v>
      </c>
      <c r="AU107" s="82">
        <f t="shared" si="200"/>
        <v>89856.130748638097</v>
      </c>
      <c r="AV107" s="8">
        <f t="shared" si="201"/>
        <v>89856.130748638097</v>
      </c>
      <c r="AW107" s="8">
        <f t="shared" si="202"/>
        <v>369408.53752217884</v>
      </c>
      <c r="AX107" s="8">
        <f t="shared" si="203"/>
        <v>369408.53752217884</v>
      </c>
      <c r="AY107" s="8">
        <f t="shared" si="204"/>
        <v>1190013.0210456243</v>
      </c>
      <c r="AZ107" s="8">
        <f t="shared" si="205"/>
        <v>1190013.0210456243</v>
      </c>
      <c r="BA107" s="8">
        <f t="shared" si="206"/>
        <v>733774.12362588861</v>
      </c>
      <c r="BB107" s="8">
        <f t="shared" si="207"/>
        <v>733774.12362588861</v>
      </c>
      <c r="BC107" s="83">
        <f t="shared" si="208"/>
        <v>4766103.6258846596</v>
      </c>
      <c r="BD107" s="49"/>
      <c r="BE107" s="45">
        <f t="shared" si="209"/>
        <v>4.7397970262687432E-2</v>
      </c>
      <c r="BF107" s="57">
        <f t="shared" si="210"/>
        <v>0.95474693324945048</v>
      </c>
      <c r="BG107" s="54">
        <f t="shared" si="211"/>
        <v>225903.63792856783</v>
      </c>
    </row>
    <row r="108" spans="1:59" ht="20.25" x14ac:dyDescent="0.25">
      <c r="A108" s="19">
        <v>750</v>
      </c>
      <c r="B108" s="61">
        <v>5.5</v>
      </c>
      <c r="C108" s="20">
        <f t="shared" si="159"/>
        <v>136.36363636363637</v>
      </c>
      <c r="D108" s="37">
        <v>1.1325653683524677</v>
      </c>
      <c r="E108" s="20">
        <f t="shared" si="160"/>
        <v>120.40244225549938</v>
      </c>
      <c r="F108" s="7">
        <f t="shared" si="161"/>
        <v>1007427.4540060711</v>
      </c>
      <c r="G108" s="8">
        <f t="shared" si="162"/>
        <v>1007427.4540060711</v>
      </c>
      <c r="H108" s="8">
        <f t="shared" si="163"/>
        <v>2216340.3988133562</v>
      </c>
      <c r="I108" s="8">
        <f t="shared" si="164"/>
        <v>2216340.3988133562</v>
      </c>
      <c r="J108" s="49">
        <f t="shared" si="165"/>
        <v>6447535.7056388548</v>
      </c>
      <c r="K108" s="82">
        <f t="shared" si="166"/>
        <v>604456.47240364261</v>
      </c>
      <c r="L108" s="8">
        <f t="shared" si="167"/>
        <v>604456.47240364261</v>
      </c>
      <c r="M108" s="8">
        <f t="shared" si="168"/>
        <v>2108364.6497198087</v>
      </c>
      <c r="N108" s="8">
        <f t="shared" si="169"/>
        <v>2108364.6497198087</v>
      </c>
      <c r="O108" s="83">
        <f t="shared" si="170"/>
        <v>5425642.2442469019</v>
      </c>
      <c r="P108" s="49"/>
      <c r="Q108" s="45">
        <f t="shared" si="171"/>
        <v>0.18834516088404482</v>
      </c>
      <c r="R108" s="57">
        <f t="shared" si="172"/>
        <v>0.84150635094610948</v>
      </c>
      <c r="S108" s="54">
        <f t="shared" si="173"/>
        <v>1021893.4613919528</v>
      </c>
      <c r="T108" s="8">
        <f t="shared" si="174"/>
        <v>670543.71338644088</v>
      </c>
      <c r="U108" s="8">
        <f t="shared" si="175"/>
        <v>670543.71338644088</v>
      </c>
      <c r="V108" s="8">
        <f t="shared" si="176"/>
        <v>1598988.8549984361</v>
      </c>
      <c r="W108" s="8">
        <f t="shared" si="177"/>
        <v>1598988.8549984361</v>
      </c>
      <c r="X108" s="8">
        <f t="shared" si="178"/>
        <v>954235.28443455044</v>
      </c>
      <c r="Y108" s="8">
        <f t="shared" si="179"/>
        <v>954235.28443455044</v>
      </c>
      <c r="Z108" s="49">
        <f t="shared" si="180"/>
        <v>6447535.7056388548</v>
      </c>
      <c r="AA108" s="82">
        <f t="shared" si="181"/>
        <v>412642.28516088671</v>
      </c>
      <c r="AB108" s="8">
        <f t="shared" si="182"/>
        <v>412642.28516088671</v>
      </c>
      <c r="AC108" s="8">
        <f t="shared" si="183"/>
        <v>1536987.2353723182</v>
      </c>
      <c r="AD108" s="8">
        <f t="shared" si="184"/>
        <v>1536987.2353723182</v>
      </c>
      <c r="AE108" s="8">
        <f t="shared" si="185"/>
        <v>947721.95069642109</v>
      </c>
      <c r="AF108" s="8">
        <f t="shared" si="186"/>
        <v>947721.95069642109</v>
      </c>
      <c r="AG108" s="83">
        <f t="shared" si="187"/>
        <v>5794702.9424592517</v>
      </c>
      <c r="AH108" s="49"/>
      <c r="AI108" s="45">
        <f t="shared" si="188"/>
        <v>0.11266026397938926</v>
      </c>
      <c r="AJ108" s="57">
        <f t="shared" si="189"/>
        <v>0.89874693324945043</v>
      </c>
      <c r="AK108" s="54">
        <f t="shared" si="190"/>
        <v>652832.76317960303</v>
      </c>
      <c r="AL108" s="8">
        <f t="shared" si="191"/>
        <v>180530.99975788794</v>
      </c>
      <c r="AM108" s="8">
        <f t="shared" si="192"/>
        <v>180530.99975788794</v>
      </c>
      <c r="AN108" s="8">
        <f t="shared" si="193"/>
        <v>490012.71362855297</v>
      </c>
      <c r="AO108" s="8">
        <f t="shared" si="194"/>
        <v>490012.71362855297</v>
      </c>
      <c r="AP108" s="8">
        <f t="shared" si="195"/>
        <v>1598988.8549984361</v>
      </c>
      <c r="AQ108" s="8">
        <f t="shared" si="196"/>
        <v>1598988.8549984361</v>
      </c>
      <c r="AR108" s="8">
        <f t="shared" si="197"/>
        <v>954235.28443455044</v>
      </c>
      <c r="AS108" s="8">
        <f t="shared" si="198"/>
        <v>954235.28443455044</v>
      </c>
      <c r="AT108" s="49">
        <f t="shared" si="199"/>
        <v>6447535.7056388548</v>
      </c>
      <c r="AU108" s="82">
        <f t="shared" si="200"/>
        <v>116055.64270149938</v>
      </c>
      <c r="AV108" s="8">
        <f t="shared" si="201"/>
        <v>116055.64270149938</v>
      </c>
      <c r="AW108" s="8">
        <f t="shared" si="202"/>
        <v>477117.64221727528</v>
      </c>
      <c r="AX108" s="8">
        <f t="shared" si="203"/>
        <v>477117.64221727528</v>
      </c>
      <c r="AY108" s="8">
        <f t="shared" si="204"/>
        <v>1536987.2353723182</v>
      </c>
      <c r="AZ108" s="8">
        <f t="shared" si="205"/>
        <v>1536987.2353723182</v>
      </c>
      <c r="BA108" s="8">
        <f t="shared" si="206"/>
        <v>947721.95069642109</v>
      </c>
      <c r="BB108" s="8">
        <f t="shared" si="207"/>
        <v>947721.95069642109</v>
      </c>
      <c r="BC108" s="83">
        <f t="shared" si="208"/>
        <v>6155764.9419750273</v>
      </c>
      <c r="BD108" s="49"/>
      <c r="BE108" s="45">
        <f t="shared" si="209"/>
        <v>4.739797026268764E-2</v>
      </c>
      <c r="BF108" s="57">
        <f t="shared" si="210"/>
        <v>0.95474693324945037</v>
      </c>
      <c r="BG108" s="54">
        <f t="shared" si="211"/>
        <v>291770.76366382744</v>
      </c>
    </row>
    <row r="109" spans="1:59" ht="20.25" x14ac:dyDescent="0.25">
      <c r="A109" s="19">
        <v>750</v>
      </c>
      <c r="B109" s="61">
        <v>5.5</v>
      </c>
      <c r="C109" s="20">
        <f t="shared" si="159"/>
        <v>136.36363636363637</v>
      </c>
      <c r="D109" s="37">
        <v>1.0621153146108249</v>
      </c>
      <c r="E109" s="20">
        <f t="shared" si="160"/>
        <v>128.38873000678092</v>
      </c>
      <c r="F109" s="7">
        <f t="shared" si="161"/>
        <v>1074250.0647896654</v>
      </c>
      <c r="G109" s="8">
        <f t="shared" si="162"/>
        <v>1074250.0647896654</v>
      </c>
      <c r="H109" s="8">
        <f t="shared" si="163"/>
        <v>2363350.1425372637</v>
      </c>
      <c r="I109" s="8">
        <f t="shared" si="164"/>
        <v>2363350.1425372637</v>
      </c>
      <c r="J109" s="49">
        <f t="shared" si="165"/>
        <v>6875200.4146538582</v>
      </c>
      <c r="K109" s="82">
        <f t="shared" si="166"/>
        <v>644550.03887379915</v>
      </c>
      <c r="L109" s="8">
        <f t="shared" si="167"/>
        <v>644550.03887379915</v>
      </c>
      <c r="M109" s="8">
        <f t="shared" si="168"/>
        <v>2248212.3676054748</v>
      </c>
      <c r="N109" s="8">
        <f t="shared" si="169"/>
        <v>2248212.3676054748</v>
      </c>
      <c r="O109" s="83">
        <f t="shared" si="170"/>
        <v>5785524.8129585478</v>
      </c>
      <c r="P109" s="49"/>
      <c r="Q109" s="45">
        <f t="shared" si="171"/>
        <v>0.18834516088404471</v>
      </c>
      <c r="R109" s="57">
        <f t="shared" si="172"/>
        <v>0.84150635094610959</v>
      </c>
      <c r="S109" s="54">
        <f t="shared" si="173"/>
        <v>1089675.6016953103</v>
      </c>
      <c r="T109" s="8">
        <f t="shared" si="174"/>
        <v>715020.84312400117</v>
      </c>
      <c r="U109" s="8">
        <f t="shared" si="175"/>
        <v>715020.84312400117</v>
      </c>
      <c r="V109" s="8">
        <f t="shared" si="176"/>
        <v>1705049.7028341568</v>
      </c>
      <c r="W109" s="8">
        <f t="shared" si="177"/>
        <v>1705049.7028341568</v>
      </c>
      <c r="X109" s="8">
        <f t="shared" si="178"/>
        <v>1017529.661368771</v>
      </c>
      <c r="Y109" s="8">
        <f t="shared" si="179"/>
        <v>1017529.661368771</v>
      </c>
      <c r="Z109" s="49">
        <f t="shared" si="180"/>
        <v>6875200.4146538582</v>
      </c>
      <c r="AA109" s="82">
        <f t="shared" si="181"/>
        <v>440012.82653784694</v>
      </c>
      <c r="AB109" s="8">
        <f t="shared" si="182"/>
        <v>440012.82653784694</v>
      </c>
      <c r="AC109" s="8">
        <f t="shared" si="183"/>
        <v>1638935.5189933621</v>
      </c>
      <c r="AD109" s="8">
        <f t="shared" si="184"/>
        <v>1638935.5189933621</v>
      </c>
      <c r="AE109" s="8">
        <f t="shared" si="185"/>
        <v>1010584.2985415437</v>
      </c>
      <c r="AF109" s="8">
        <f t="shared" si="186"/>
        <v>1010584.2985415437</v>
      </c>
      <c r="AG109" s="83">
        <f t="shared" si="187"/>
        <v>6179065.2881455058</v>
      </c>
      <c r="AH109" s="49"/>
      <c r="AI109" s="45">
        <f t="shared" si="188"/>
        <v>0.11266026397938905</v>
      </c>
      <c r="AJ109" s="57">
        <f t="shared" si="189"/>
        <v>0.89874693324945054</v>
      </c>
      <c r="AK109" s="54">
        <f t="shared" si="190"/>
        <v>696135.12650835235</v>
      </c>
      <c r="AL109" s="8">
        <f t="shared" si="191"/>
        <v>192505.61161030803</v>
      </c>
      <c r="AM109" s="8">
        <f t="shared" si="192"/>
        <v>192505.61161030803</v>
      </c>
      <c r="AN109" s="8">
        <f t="shared" si="193"/>
        <v>522515.23151369323</v>
      </c>
      <c r="AO109" s="8">
        <f t="shared" si="194"/>
        <v>522515.23151369323</v>
      </c>
      <c r="AP109" s="8">
        <f t="shared" si="195"/>
        <v>1705049.7028341568</v>
      </c>
      <c r="AQ109" s="8">
        <f t="shared" si="196"/>
        <v>1705049.7028341568</v>
      </c>
      <c r="AR109" s="8">
        <f t="shared" si="197"/>
        <v>1017529.661368771</v>
      </c>
      <c r="AS109" s="8">
        <f t="shared" si="198"/>
        <v>1017529.661368771</v>
      </c>
      <c r="AT109" s="49">
        <f t="shared" si="199"/>
        <v>6875200.4146538582</v>
      </c>
      <c r="AU109" s="82">
        <f t="shared" si="200"/>
        <v>123753.60746376945</v>
      </c>
      <c r="AV109" s="8">
        <f t="shared" si="201"/>
        <v>123753.60746376945</v>
      </c>
      <c r="AW109" s="8">
        <f t="shared" si="202"/>
        <v>508764.8306843855</v>
      </c>
      <c r="AX109" s="8">
        <f t="shared" si="203"/>
        <v>508764.8306843855</v>
      </c>
      <c r="AY109" s="8">
        <f t="shared" si="204"/>
        <v>1638935.5189933621</v>
      </c>
      <c r="AZ109" s="8">
        <f t="shared" si="205"/>
        <v>1638935.5189933621</v>
      </c>
      <c r="BA109" s="8">
        <f t="shared" si="206"/>
        <v>1010584.2985415437</v>
      </c>
      <c r="BB109" s="8">
        <f t="shared" si="207"/>
        <v>1010584.2985415437</v>
      </c>
      <c r="BC109" s="83">
        <f t="shared" si="208"/>
        <v>6564076.5113661215</v>
      </c>
      <c r="BD109" s="49"/>
      <c r="BE109" s="45">
        <f t="shared" si="209"/>
        <v>4.7397970262687467E-2</v>
      </c>
      <c r="BF109" s="57">
        <f t="shared" si="210"/>
        <v>0.95474693324945048</v>
      </c>
      <c r="BG109" s="54">
        <f t="shared" si="211"/>
        <v>311123.9032877367</v>
      </c>
    </row>
    <row r="110" spans="1:59" ht="20.25" x14ac:dyDescent="0.25">
      <c r="A110" s="19">
        <v>750</v>
      </c>
      <c r="B110" s="61">
        <v>5.5</v>
      </c>
      <c r="C110" s="20">
        <f t="shared" si="159"/>
        <v>136.36363636363637</v>
      </c>
      <c r="D110" s="37">
        <v>1.0963007108240124</v>
      </c>
      <c r="E110" s="20">
        <f t="shared" si="160"/>
        <v>124.38524851556595</v>
      </c>
      <c r="F110" s="7">
        <f t="shared" si="161"/>
        <v>1040752.2628323226</v>
      </c>
      <c r="G110" s="8">
        <f t="shared" si="162"/>
        <v>1040752.2628323226</v>
      </c>
      <c r="H110" s="8">
        <f t="shared" si="163"/>
        <v>2289654.9782311097</v>
      </c>
      <c r="I110" s="8">
        <f t="shared" si="164"/>
        <v>2289654.9782311097</v>
      </c>
      <c r="J110" s="49">
        <f t="shared" si="165"/>
        <v>6660814.4821268646</v>
      </c>
      <c r="K110" s="82">
        <f t="shared" si="166"/>
        <v>624451.35769939353</v>
      </c>
      <c r="L110" s="8">
        <f t="shared" si="167"/>
        <v>624451.35769939353</v>
      </c>
      <c r="M110" s="8">
        <f t="shared" si="168"/>
        <v>2178107.4868923957</v>
      </c>
      <c r="N110" s="8">
        <f t="shared" si="169"/>
        <v>2178107.4868923957</v>
      </c>
      <c r="O110" s="83">
        <f t="shared" si="170"/>
        <v>5605117.6891835779</v>
      </c>
      <c r="P110" s="49"/>
      <c r="Q110" s="45">
        <f t="shared" si="171"/>
        <v>0.18834516088404485</v>
      </c>
      <c r="R110" s="57">
        <f t="shared" si="172"/>
        <v>0.84150635094610948</v>
      </c>
      <c r="S110" s="54">
        <f t="shared" si="173"/>
        <v>1055696.7929432867</v>
      </c>
      <c r="T110" s="8">
        <f t="shared" si="174"/>
        <v>692724.70614119386</v>
      </c>
      <c r="U110" s="8">
        <f t="shared" si="175"/>
        <v>692724.70614119386</v>
      </c>
      <c r="V110" s="8">
        <f t="shared" si="176"/>
        <v>1651881.9915674624</v>
      </c>
      <c r="W110" s="8">
        <f t="shared" si="177"/>
        <v>1651881.9915674624</v>
      </c>
      <c r="X110" s="8">
        <f t="shared" si="178"/>
        <v>985800.54335477587</v>
      </c>
      <c r="Y110" s="8">
        <f t="shared" si="179"/>
        <v>985800.54335477587</v>
      </c>
      <c r="Z110" s="49">
        <f t="shared" si="180"/>
        <v>6660814.4821268646</v>
      </c>
      <c r="AA110" s="82">
        <f t="shared" si="181"/>
        <v>426292.12685611931</v>
      </c>
      <c r="AB110" s="8">
        <f t="shared" si="182"/>
        <v>426292.12685611931</v>
      </c>
      <c r="AC110" s="8">
        <f t="shared" si="183"/>
        <v>1587829.4132219432</v>
      </c>
      <c r="AD110" s="8">
        <f t="shared" si="184"/>
        <v>1587829.4132219432</v>
      </c>
      <c r="AE110" s="8">
        <f t="shared" si="185"/>
        <v>979071.75429946068</v>
      </c>
      <c r="AF110" s="8">
        <f t="shared" si="186"/>
        <v>979071.75429946068</v>
      </c>
      <c r="AG110" s="83">
        <f t="shared" si="187"/>
        <v>5986386.5887550469</v>
      </c>
      <c r="AH110" s="49"/>
      <c r="AI110" s="45">
        <f t="shared" si="188"/>
        <v>0.11266026397938901</v>
      </c>
      <c r="AJ110" s="57">
        <f t="shared" si="189"/>
        <v>0.89874693324945054</v>
      </c>
      <c r="AK110" s="54">
        <f t="shared" si="190"/>
        <v>674427.89337181766</v>
      </c>
      <c r="AL110" s="8">
        <f t="shared" si="191"/>
        <v>186502.80549955223</v>
      </c>
      <c r="AM110" s="8">
        <f t="shared" si="192"/>
        <v>186502.80549955223</v>
      </c>
      <c r="AN110" s="8">
        <f t="shared" si="193"/>
        <v>506221.90064164175</v>
      </c>
      <c r="AO110" s="8">
        <f t="shared" si="194"/>
        <v>506221.90064164175</v>
      </c>
      <c r="AP110" s="8">
        <f t="shared" si="195"/>
        <v>1651881.9915674624</v>
      </c>
      <c r="AQ110" s="8">
        <f t="shared" si="196"/>
        <v>1651881.9915674624</v>
      </c>
      <c r="AR110" s="8">
        <f t="shared" si="197"/>
        <v>985800.54335477587</v>
      </c>
      <c r="AS110" s="8">
        <f t="shared" si="198"/>
        <v>985800.54335477587</v>
      </c>
      <c r="AT110" s="49">
        <f t="shared" si="199"/>
        <v>6660814.4821268646</v>
      </c>
      <c r="AU110" s="82">
        <f t="shared" si="200"/>
        <v>119894.66067828356</v>
      </c>
      <c r="AV110" s="8">
        <f t="shared" si="201"/>
        <v>119894.66067828356</v>
      </c>
      <c r="AW110" s="8">
        <f t="shared" si="202"/>
        <v>492900.27167738794</v>
      </c>
      <c r="AX110" s="8">
        <f t="shared" si="203"/>
        <v>492900.27167738794</v>
      </c>
      <c r="AY110" s="8">
        <f t="shared" si="204"/>
        <v>1587829.4132219432</v>
      </c>
      <c r="AZ110" s="8">
        <f t="shared" si="205"/>
        <v>1587829.4132219432</v>
      </c>
      <c r="BA110" s="8">
        <f t="shared" si="206"/>
        <v>979071.75429946068</v>
      </c>
      <c r="BB110" s="8">
        <f t="shared" si="207"/>
        <v>979071.75429946068</v>
      </c>
      <c r="BC110" s="83">
        <f t="shared" si="208"/>
        <v>6359392.1997541515</v>
      </c>
      <c r="BD110" s="49"/>
      <c r="BE110" s="45">
        <f t="shared" si="209"/>
        <v>4.7397970262687335E-2</v>
      </c>
      <c r="BF110" s="57">
        <f t="shared" si="210"/>
        <v>0.95474693324945059</v>
      </c>
      <c r="BG110" s="54">
        <f t="shared" si="211"/>
        <v>301422.28237271309</v>
      </c>
    </row>
    <row r="111" spans="1:59" ht="20.25" x14ac:dyDescent="0.25">
      <c r="A111" s="19">
        <v>750</v>
      </c>
      <c r="B111" s="61">
        <v>5.5</v>
      </c>
      <c r="C111" s="20">
        <f t="shared" si="159"/>
        <v>136.36363636363637</v>
      </c>
      <c r="D111" s="37">
        <v>1.1437009460840559</v>
      </c>
      <c r="E111" s="20">
        <f t="shared" si="160"/>
        <v>119.2301508803809</v>
      </c>
      <c r="F111" s="7">
        <f t="shared" si="161"/>
        <v>997618.6952029668</v>
      </c>
      <c r="G111" s="8">
        <f t="shared" si="162"/>
        <v>997618.6952029668</v>
      </c>
      <c r="H111" s="8">
        <f t="shared" si="163"/>
        <v>2194761.129446527</v>
      </c>
      <c r="I111" s="8">
        <f t="shared" si="164"/>
        <v>2194761.129446527</v>
      </c>
      <c r="J111" s="49">
        <f t="shared" si="165"/>
        <v>6384759.6492989874</v>
      </c>
      <c r="K111" s="82">
        <f t="shared" si="166"/>
        <v>598571.21712178004</v>
      </c>
      <c r="L111" s="8">
        <f t="shared" si="167"/>
        <v>598571.21712178004</v>
      </c>
      <c r="M111" s="8">
        <f t="shared" si="168"/>
        <v>2087836.6799529966</v>
      </c>
      <c r="N111" s="8">
        <f t="shared" si="169"/>
        <v>2087836.6799529966</v>
      </c>
      <c r="O111" s="83">
        <f t="shared" si="170"/>
        <v>5372815.7941495534</v>
      </c>
      <c r="P111" s="49"/>
      <c r="Q111" s="45">
        <f t="shared" si="171"/>
        <v>0.18834516088404468</v>
      </c>
      <c r="R111" s="57">
        <f t="shared" si="172"/>
        <v>0.84150635094610959</v>
      </c>
      <c r="S111" s="54">
        <f t="shared" si="173"/>
        <v>1011943.8551494339</v>
      </c>
      <c r="T111" s="8">
        <f t="shared" si="174"/>
        <v>664015.00352709461</v>
      </c>
      <c r="U111" s="8">
        <f t="shared" si="175"/>
        <v>664015.00352709461</v>
      </c>
      <c r="V111" s="8">
        <f t="shared" si="176"/>
        <v>1583420.3930261489</v>
      </c>
      <c r="W111" s="8">
        <f t="shared" si="177"/>
        <v>1583420.3930261489</v>
      </c>
      <c r="X111" s="8">
        <f t="shared" si="178"/>
        <v>944944.42809625005</v>
      </c>
      <c r="Y111" s="8">
        <f t="shared" si="179"/>
        <v>944944.42809625005</v>
      </c>
      <c r="Z111" s="49">
        <f t="shared" si="180"/>
        <v>6384759.6492989874</v>
      </c>
      <c r="AA111" s="82">
        <f t="shared" si="181"/>
        <v>408624.61755513516</v>
      </c>
      <c r="AB111" s="8">
        <f t="shared" si="182"/>
        <v>408624.61755513516</v>
      </c>
      <c r="AC111" s="8">
        <f t="shared" si="183"/>
        <v>1522022.4485628393</v>
      </c>
      <c r="AD111" s="8">
        <f t="shared" si="184"/>
        <v>1522022.4485628393</v>
      </c>
      <c r="AE111" s="8">
        <f t="shared" si="185"/>
        <v>938494.51105317648</v>
      </c>
      <c r="AF111" s="8">
        <f t="shared" si="186"/>
        <v>938494.51105317648</v>
      </c>
      <c r="AG111" s="83">
        <f t="shared" si="187"/>
        <v>5738283.1543423021</v>
      </c>
      <c r="AH111" s="49"/>
      <c r="AI111" s="45">
        <f t="shared" si="188"/>
        <v>0.11266026397938908</v>
      </c>
      <c r="AJ111" s="57">
        <f t="shared" si="189"/>
        <v>0.89874693324945054</v>
      </c>
      <c r="AK111" s="54">
        <f t="shared" si="190"/>
        <v>646476.49495668523</v>
      </c>
      <c r="AL111" s="8">
        <f t="shared" si="191"/>
        <v>178773.27018037165</v>
      </c>
      <c r="AM111" s="8">
        <f t="shared" si="192"/>
        <v>178773.27018037165</v>
      </c>
      <c r="AN111" s="8">
        <f t="shared" si="193"/>
        <v>485241.73334672302</v>
      </c>
      <c r="AO111" s="8">
        <f t="shared" si="194"/>
        <v>485241.73334672302</v>
      </c>
      <c r="AP111" s="8">
        <f t="shared" si="195"/>
        <v>1583420.3930261489</v>
      </c>
      <c r="AQ111" s="8">
        <f t="shared" si="196"/>
        <v>1583420.3930261489</v>
      </c>
      <c r="AR111" s="8">
        <f t="shared" si="197"/>
        <v>944944.42809625005</v>
      </c>
      <c r="AS111" s="8">
        <f t="shared" si="198"/>
        <v>944944.42809625005</v>
      </c>
      <c r="AT111" s="49">
        <f t="shared" si="199"/>
        <v>6384759.6492989874</v>
      </c>
      <c r="AU111" s="82">
        <f t="shared" si="200"/>
        <v>114925.67368738177</v>
      </c>
      <c r="AV111" s="8">
        <f t="shared" si="201"/>
        <v>114925.67368738177</v>
      </c>
      <c r="AW111" s="8">
        <f t="shared" si="202"/>
        <v>472472.21404812508</v>
      </c>
      <c r="AX111" s="8">
        <f t="shared" si="203"/>
        <v>472472.21404812508</v>
      </c>
      <c r="AY111" s="8">
        <f t="shared" si="204"/>
        <v>1522022.4485628393</v>
      </c>
      <c r="AZ111" s="8">
        <f t="shared" si="205"/>
        <v>1522022.4485628393</v>
      </c>
      <c r="BA111" s="8">
        <f t="shared" si="206"/>
        <v>938494.51105317648</v>
      </c>
      <c r="BB111" s="8">
        <f t="shared" si="207"/>
        <v>938494.51105317648</v>
      </c>
      <c r="BC111" s="83">
        <f t="shared" si="208"/>
        <v>6095829.6947030453</v>
      </c>
      <c r="BD111" s="49"/>
      <c r="BE111" s="45">
        <f t="shared" si="209"/>
        <v>4.7397970262687446E-2</v>
      </c>
      <c r="BF111" s="57">
        <f t="shared" si="210"/>
        <v>0.95474693324945048</v>
      </c>
      <c r="BG111" s="54">
        <f t="shared" si="211"/>
        <v>288929.95459594205</v>
      </c>
    </row>
    <row r="112" spans="1:59" ht="20.25" x14ac:dyDescent="0.25">
      <c r="A112" s="19">
        <v>750</v>
      </c>
      <c r="B112" s="61">
        <v>5.5</v>
      </c>
      <c r="C112" s="20">
        <f t="shared" si="159"/>
        <v>136.36363636363637</v>
      </c>
      <c r="D112" s="37">
        <v>1.1721705078041917</v>
      </c>
      <c r="E112" s="20">
        <f t="shared" si="160"/>
        <v>116.33430073162666</v>
      </c>
      <c r="F112" s="7">
        <f t="shared" si="161"/>
        <v>973388.63069686794</v>
      </c>
      <c r="G112" s="8">
        <f t="shared" si="162"/>
        <v>973388.63069686794</v>
      </c>
      <c r="H112" s="8">
        <f t="shared" si="163"/>
        <v>2141454.9875331093</v>
      </c>
      <c r="I112" s="8">
        <f t="shared" si="164"/>
        <v>2141454.9875331093</v>
      </c>
      <c r="J112" s="49">
        <f t="shared" si="165"/>
        <v>6229687.2364599546</v>
      </c>
      <c r="K112" s="82">
        <f t="shared" si="166"/>
        <v>584033.17841812072</v>
      </c>
      <c r="L112" s="8">
        <f t="shared" si="167"/>
        <v>584033.17841812072</v>
      </c>
      <c r="M112" s="8">
        <f t="shared" si="168"/>
        <v>2037127.5085263643</v>
      </c>
      <c r="N112" s="8">
        <f t="shared" si="169"/>
        <v>2037127.5085263643</v>
      </c>
      <c r="O112" s="83">
        <f t="shared" si="170"/>
        <v>5242321.3738889704</v>
      </c>
      <c r="P112" s="49"/>
      <c r="Q112" s="45">
        <f t="shared" si="171"/>
        <v>0.18834516088404468</v>
      </c>
      <c r="R112" s="57">
        <f t="shared" si="172"/>
        <v>0.84150635094610959</v>
      </c>
      <c r="S112" s="54">
        <f t="shared" si="173"/>
        <v>987365.86257098429</v>
      </c>
      <c r="T112" s="8">
        <f t="shared" si="174"/>
        <v>647887.47259183531</v>
      </c>
      <c r="U112" s="8">
        <f t="shared" si="175"/>
        <v>647887.47259183531</v>
      </c>
      <c r="V112" s="8">
        <f t="shared" si="176"/>
        <v>1544962.4346420688</v>
      </c>
      <c r="W112" s="8">
        <f t="shared" si="177"/>
        <v>1544962.4346420688</v>
      </c>
      <c r="X112" s="8">
        <f t="shared" si="178"/>
        <v>921993.71099607321</v>
      </c>
      <c r="Y112" s="8">
        <f t="shared" si="179"/>
        <v>921993.71099607321</v>
      </c>
      <c r="Z112" s="49">
        <f t="shared" si="180"/>
        <v>6229687.2364599546</v>
      </c>
      <c r="AA112" s="82">
        <f t="shared" si="181"/>
        <v>398699.98313343711</v>
      </c>
      <c r="AB112" s="8">
        <f t="shared" si="182"/>
        <v>398699.98313343711</v>
      </c>
      <c r="AC112" s="8">
        <f t="shared" si="183"/>
        <v>1485055.7174001827</v>
      </c>
      <c r="AD112" s="8">
        <f t="shared" si="184"/>
        <v>1485055.7174001827</v>
      </c>
      <c r="AE112" s="8">
        <f t="shared" si="185"/>
        <v>915700.44890219427</v>
      </c>
      <c r="AF112" s="8">
        <f t="shared" si="186"/>
        <v>915700.44890219427</v>
      </c>
      <c r="AG112" s="83">
        <f t="shared" si="187"/>
        <v>5598912.2988716289</v>
      </c>
      <c r="AH112" s="49"/>
      <c r="AI112" s="45">
        <f t="shared" si="188"/>
        <v>0.11266026397938905</v>
      </c>
      <c r="AJ112" s="57">
        <f t="shared" si="189"/>
        <v>0.89874693324945054</v>
      </c>
      <c r="AK112" s="54">
        <f t="shared" si="190"/>
        <v>630774.9375883257</v>
      </c>
      <c r="AL112" s="8">
        <f t="shared" si="191"/>
        <v>174431.24262087874</v>
      </c>
      <c r="AM112" s="8">
        <f t="shared" si="192"/>
        <v>174431.24262087874</v>
      </c>
      <c r="AN112" s="8">
        <f t="shared" si="193"/>
        <v>473456.22997095657</v>
      </c>
      <c r="AO112" s="8">
        <f t="shared" si="194"/>
        <v>473456.22997095657</v>
      </c>
      <c r="AP112" s="8">
        <f t="shared" si="195"/>
        <v>1544962.4346420688</v>
      </c>
      <c r="AQ112" s="8">
        <f t="shared" si="196"/>
        <v>1544962.4346420688</v>
      </c>
      <c r="AR112" s="8">
        <f t="shared" si="197"/>
        <v>921993.71099607321</v>
      </c>
      <c r="AS112" s="8">
        <f t="shared" si="198"/>
        <v>921993.71099607321</v>
      </c>
      <c r="AT112" s="49">
        <f t="shared" si="199"/>
        <v>6229687.2364599546</v>
      </c>
      <c r="AU112" s="82">
        <f t="shared" si="200"/>
        <v>112134.37025627919</v>
      </c>
      <c r="AV112" s="8">
        <f t="shared" si="201"/>
        <v>112134.37025627919</v>
      </c>
      <c r="AW112" s="8">
        <f t="shared" si="202"/>
        <v>460996.8554980366</v>
      </c>
      <c r="AX112" s="8">
        <f t="shared" si="203"/>
        <v>460996.8554980366</v>
      </c>
      <c r="AY112" s="8">
        <f t="shared" si="204"/>
        <v>1485055.7174001827</v>
      </c>
      <c r="AZ112" s="8">
        <f t="shared" si="205"/>
        <v>1485055.7174001827</v>
      </c>
      <c r="BA112" s="8">
        <f t="shared" si="206"/>
        <v>915700.44890219427</v>
      </c>
      <c r="BB112" s="8">
        <f t="shared" si="207"/>
        <v>915700.44890219427</v>
      </c>
      <c r="BC112" s="83">
        <f t="shared" si="208"/>
        <v>5947774.7841133857</v>
      </c>
      <c r="BD112" s="49"/>
      <c r="BE112" s="45">
        <f t="shared" si="209"/>
        <v>4.7397970262687515E-2</v>
      </c>
      <c r="BF112" s="57">
        <f t="shared" si="210"/>
        <v>0.95474693324945048</v>
      </c>
      <c r="BG112" s="54">
        <f t="shared" si="211"/>
        <v>281912.45234656893</v>
      </c>
    </row>
    <row r="113" spans="1:59" ht="20.25" x14ac:dyDescent="0.25">
      <c r="A113" s="19">
        <v>750</v>
      </c>
      <c r="B113" s="61">
        <v>5.5</v>
      </c>
      <c r="C113" s="20">
        <f t="shared" si="159"/>
        <v>136.36363636363637</v>
      </c>
      <c r="D113" s="37">
        <v>1.3473622748820986</v>
      </c>
      <c r="E113" s="20">
        <f t="shared" si="160"/>
        <v>101.20784803446342</v>
      </c>
      <c r="F113" s="7">
        <f t="shared" si="161"/>
        <v>846823.06073518062</v>
      </c>
      <c r="G113" s="8">
        <f t="shared" si="162"/>
        <v>846823.06073518062</v>
      </c>
      <c r="H113" s="8">
        <f t="shared" si="163"/>
        <v>1863010.7336173975</v>
      </c>
      <c r="I113" s="8">
        <f t="shared" si="164"/>
        <v>1863010.7336173975</v>
      </c>
      <c r="J113" s="49">
        <f t="shared" si="165"/>
        <v>5419667.588705156</v>
      </c>
      <c r="K113" s="82">
        <f t="shared" si="166"/>
        <v>508093.83644110837</v>
      </c>
      <c r="L113" s="8">
        <f t="shared" si="167"/>
        <v>508093.83644110837</v>
      </c>
      <c r="M113" s="8">
        <f t="shared" si="168"/>
        <v>1772248.5115149799</v>
      </c>
      <c r="N113" s="8">
        <f t="shared" si="169"/>
        <v>1772248.5115149799</v>
      </c>
      <c r="O113" s="83">
        <f t="shared" si="170"/>
        <v>4560684.6959121767</v>
      </c>
      <c r="P113" s="49"/>
      <c r="Q113" s="45">
        <f t="shared" si="171"/>
        <v>0.18834516088404465</v>
      </c>
      <c r="R113" s="57">
        <f t="shared" si="172"/>
        <v>0.84150635094610959</v>
      </c>
      <c r="S113" s="54">
        <f t="shared" si="173"/>
        <v>858982.89279297926</v>
      </c>
      <c r="T113" s="8">
        <f t="shared" si="174"/>
        <v>563645.42922533618</v>
      </c>
      <c r="U113" s="8">
        <f t="shared" si="175"/>
        <v>563645.42922533618</v>
      </c>
      <c r="V113" s="8">
        <f t="shared" si="176"/>
        <v>1344077.5619988786</v>
      </c>
      <c r="W113" s="8">
        <f t="shared" si="177"/>
        <v>1344077.5619988786</v>
      </c>
      <c r="X113" s="8">
        <f t="shared" si="178"/>
        <v>802110.8031283631</v>
      </c>
      <c r="Y113" s="8">
        <f t="shared" si="179"/>
        <v>802110.8031283631</v>
      </c>
      <c r="Z113" s="49">
        <f t="shared" si="180"/>
        <v>5419667.588705156</v>
      </c>
      <c r="AA113" s="82">
        <f t="shared" si="181"/>
        <v>346858.72567712999</v>
      </c>
      <c r="AB113" s="8">
        <f t="shared" si="182"/>
        <v>346858.72567712999</v>
      </c>
      <c r="AC113" s="8">
        <f t="shared" si="183"/>
        <v>1291960.2595633122</v>
      </c>
      <c r="AD113" s="8">
        <f t="shared" si="184"/>
        <v>1291960.2595633122</v>
      </c>
      <c r="AE113" s="8">
        <f t="shared" si="185"/>
        <v>796635.82704965957</v>
      </c>
      <c r="AF113" s="8">
        <f t="shared" si="186"/>
        <v>796635.82704965957</v>
      </c>
      <c r="AG113" s="83">
        <f t="shared" si="187"/>
        <v>4870909.6245802036</v>
      </c>
      <c r="AH113" s="49"/>
      <c r="AI113" s="45">
        <f t="shared" si="188"/>
        <v>0.11266026397938902</v>
      </c>
      <c r="AJ113" s="57">
        <f t="shared" si="189"/>
        <v>0.89874693324945054</v>
      </c>
      <c r="AK113" s="54">
        <f t="shared" si="190"/>
        <v>548757.96412495244</v>
      </c>
      <c r="AL113" s="8">
        <f t="shared" si="191"/>
        <v>151750.69248374438</v>
      </c>
      <c r="AM113" s="8">
        <f t="shared" si="192"/>
        <v>151750.69248374438</v>
      </c>
      <c r="AN113" s="8">
        <f t="shared" si="193"/>
        <v>411894.73674159189</v>
      </c>
      <c r="AO113" s="8">
        <f t="shared" si="194"/>
        <v>411894.73674159189</v>
      </c>
      <c r="AP113" s="8">
        <f t="shared" si="195"/>
        <v>1344077.5619988786</v>
      </c>
      <c r="AQ113" s="8">
        <f t="shared" si="196"/>
        <v>1344077.5619988786</v>
      </c>
      <c r="AR113" s="8">
        <f t="shared" si="197"/>
        <v>802110.8031283631</v>
      </c>
      <c r="AS113" s="8">
        <f t="shared" si="198"/>
        <v>802110.8031283631</v>
      </c>
      <c r="AT113" s="49">
        <f t="shared" si="199"/>
        <v>5419667.588705156</v>
      </c>
      <c r="AU113" s="82">
        <f t="shared" si="200"/>
        <v>97554.016596692803</v>
      </c>
      <c r="AV113" s="8">
        <f t="shared" si="201"/>
        <v>97554.016596692803</v>
      </c>
      <c r="AW113" s="8">
        <f t="shared" si="202"/>
        <v>401055.40156418155</v>
      </c>
      <c r="AX113" s="8">
        <f t="shared" si="203"/>
        <v>401055.40156418155</v>
      </c>
      <c r="AY113" s="8">
        <f t="shared" si="204"/>
        <v>1291960.2595633122</v>
      </c>
      <c r="AZ113" s="8">
        <f t="shared" si="205"/>
        <v>1291960.2595633122</v>
      </c>
      <c r="BA113" s="8">
        <f t="shared" si="206"/>
        <v>796635.82704965957</v>
      </c>
      <c r="BB113" s="8">
        <f t="shared" si="207"/>
        <v>796635.82704965957</v>
      </c>
      <c r="BC113" s="83">
        <f t="shared" si="208"/>
        <v>5174411.0095476918</v>
      </c>
      <c r="BD113" s="49"/>
      <c r="BE113" s="45">
        <f t="shared" si="209"/>
        <v>4.739797026268748E-2</v>
      </c>
      <c r="BF113" s="57">
        <f t="shared" si="210"/>
        <v>0.95474693324945048</v>
      </c>
      <c r="BG113" s="54">
        <f t="shared" si="211"/>
        <v>245256.57915746421</v>
      </c>
    </row>
    <row r="114" spans="1:59" ht="20.25" x14ac:dyDescent="0.25">
      <c r="A114" s="19">
        <v>750</v>
      </c>
      <c r="B114" s="61">
        <v>5.5</v>
      </c>
      <c r="C114" s="20">
        <f t="shared" si="159"/>
        <v>136.36363636363637</v>
      </c>
      <c r="D114" s="37">
        <v>1.6424098210355718</v>
      </c>
      <c r="E114" s="20">
        <f t="shared" si="160"/>
        <v>83.026559277182358</v>
      </c>
      <c r="F114" s="7">
        <f t="shared" si="161"/>
        <v>694697.1644478878</v>
      </c>
      <c r="G114" s="8">
        <f t="shared" si="162"/>
        <v>694697.1644478878</v>
      </c>
      <c r="H114" s="8">
        <f t="shared" si="163"/>
        <v>1528333.7617853531</v>
      </c>
      <c r="I114" s="8">
        <f t="shared" si="164"/>
        <v>1528333.7617853531</v>
      </c>
      <c r="J114" s="49">
        <f t="shared" si="165"/>
        <v>4446061.8524664817</v>
      </c>
      <c r="K114" s="82">
        <f t="shared" si="166"/>
        <v>416818.29866873263</v>
      </c>
      <c r="L114" s="8">
        <f t="shared" si="167"/>
        <v>416818.29866873263</v>
      </c>
      <c r="M114" s="8">
        <f t="shared" si="168"/>
        <v>1453876.344106152</v>
      </c>
      <c r="N114" s="8">
        <f t="shared" si="169"/>
        <v>1453876.344106152</v>
      </c>
      <c r="O114" s="83">
        <f t="shared" si="170"/>
        <v>3741389.2855497692</v>
      </c>
      <c r="P114" s="49"/>
      <c r="Q114" s="45">
        <f t="shared" si="171"/>
        <v>0.18834516088404477</v>
      </c>
      <c r="R114" s="57">
        <f t="shared" si="172"/>
        <v>0.84150635094610959</v>
      </c>
      <c r="S114" s="54">
        <f t="shared" si="173"/>
        <v>704672.56691671256</v>
      </c>
      <c r="T114" s="8">
        <f t="shared" si="174"/>
        <v>462390.43265651405</v>
      </c>
      <c r="U114" s="8">
        <f t="shared" si="175"/>
        <v>462390.43265651405</v>
      </c>
      <c r="V114" s="8">
        <f t="shared" si="176"/>
        <v>1102623.3394116876</v>
      </c>
      <c r="W114" s="8">
        <f t="shared" si="177"/>
        <v>1102623.3394116876</v>
      </c>
      <c r="X114" s="8">
        <f t="shared" si="178"/>
        <v>658017.1541650393</v>
      </c>
      <c r="Y114" s="8">
        <f t="shared" si="179"/>
        <v>658017.1541650393</v>
      </c>
      <c r="Z114" s="49">
        <f t="shared" si="180"/>
        <v>4446061.8524664817</v>
      </c>
      <c r="AA114" s="82">
        <f t="shared" si="181"/>
        <v>284547.95855785481</v>
      </c>
      <c r="AB114" s="8">
        <f t="shared" si="182"/>
        <v>284547.95855785481</v>
      </c>
      <c r="AC114" s="8">
        <f t="shared" si="183"/>
        <v>1059868.549303316</v>
      </c>
      <c r="AD114" s="8">
        <f t="shared" si="184"/>
        <v>1059868.549303316</v>
      </c>
      <c r="AE114" s="8">
        <f t="shared" si="185"/>
        <v>653525.71960963961</v>
      </c>
      <c r="AF114" s="8">
        <f t="shared" si="186"/>
        <v>653525.71960963961</v>
      </c>
      <c r="AG114" s="83">
        <f t="shared" si="187"/>
        <v>3995884.4549416211</v>
      </c>
      <c r="AH114" s="49"/>
      <c r="AI114" s="45">
        <f t="shared" si="188"/>
        <v>0.11266026397938918</v>
      </c>
      <c r="AJ114" s="57">
        <f t="shared" si="189"/>
        <v>0.89874693324945043</v>
      </c>
      <c r="AK114" s="54">
        <f t="shared" si="190"/>
        <v>450177.39752486069</v>
      </c>
      <c r="AL114" s="8">
        <f t="shared" si="191"/>
        <v>124489.73186906149</v>
      </c>
      <c r="AM114" s="8">
        <f t="shared" si="192"/>
        <v>124489.73186906149</v>
      </c>
      <c r="AN114" s="8">
        <f t="shared" si="193"/>
        <v>337900.70078745263</v>
      </c>
      <c r="AO114" s="8">
        <f t="shared" si="194"/>
        <v>337900.70078745263</v>
      </c>
      <c r="AP114" s="8">
        <f t="shared" si="195"/>
        <v>1102623.3394116876</v>
      </c>
      <c r="AQ114" s="8">
        <f t="shared" si="196"/>
        <v>1102623.3394116876</v>
      </c>
      <c r="AR114" s="8">
        <f t="shared" si="197"/>
        <v>658017.1541650393</v>
      </c>
      <c r="AS114" s="8">
        <f t="shared" si="198"/>
        <v>658017.1541650393</v>
      </c>
      <c r="AT114" s="49">
        <f t="shared" si="199"/>
        <v>4446061.8524664817</v>
      </c>
      <c r="AU114" s="82">
        <f t="shared" si="200"/>
        <v>80029.113344396668</v>
      </c>
      <c r="AV114" s="8">
        <f t="shared" si="201"/>
        <v>80029.113344396668</v>
      </c>
      <c r="AW114" s="8">
        <f t="shared" si="202"/>
        <v>329008.57708251965</v>
      </c>
      <c r="AX114" s="8">
        <f t="shared" si="203"/>
        <v>329008.57708251965</v>
      </c>
      <c r="AY114" s="8">
        <f t="shared" si="204"/>
        <v>1059868.549303316</v>
      </c>
      <c r="AZ114" s="8">
        <f t="shared" si="205"/>
        <v>1059868.549303316</v>
      </c>
      <c r="BA114" s="8">
        <f t="shared" si="206"/>
        <v>653525.71960963961</v>
      </c>
      <c r="BB114" s="8">
        <f t="shared" si="207"/>
        <v>653525.71960963961</v>
      </c>
      <c r="BC114" s="83">
        <f t="shared" si="208"/>
        <v>4244863.918679744</v>
      </c>
      <c r="BD114" s="49"/>
      <c r="BE114" s="45">
        <f t="shared" si="209"/>
        <v>4.7397970262687522E-2</v>
      </c>
      <c r="BF114" s="57">
        <f t="shared" si="210"/>
        <v>0.95474693324945048</v>
      </c>
      <c r="BG114" s="54">
        <f t="shared" si="211"/>
        <v>201197.93378673773</v>
      </c>
    </row>
    <row r="115" spans="1:59" ht="21" thickBot="1" x14ac:dyDescent="0.3">
      <c r="A115" s="62">
        <v>750</v>
      </c>
      <c r="B115" s="63">
        <v>5.5</v>
      </c>
      <c r="C115" s="64">
        <f t="shared" si="159"/>
        <v>136.36363636363637</v>
      </c>
      <c r="D115" s="65">
        <v>2.1851546379025231</v>
      </c>
      <c r="E115" s="64">
        <f t="shared" si="160"/>
        <v>62.404570366941407</v>
      </c>
      <c r="F115" s="66">
        <f t="shared" si="161"/>
        <v>522149.52010443114</v>
      </c>
      <c r="G115" s="67">
        <f t="shared" si="162"/>
        <v>522149.52010443114</v>
      </c>
      <c r="H115" s="67">
        <f t="shared" si="163"/>
        <v>1148728.9442297486</v>
      </c>
      <c r="I115" s="67">
        <f t="shared" si="164"/>
        <v>1148728.9442297486</v>
      </c>
      <c r="J115" s="68">
        <f t="shared" si="165"/>
        <v>3341756.9286683593</v>
      </c>
      <c r="K115" s="84">
        <f t="shared" si="166"/>
        <v>313289.71206265868</v>
      </c>
      <c r="L115" s="67">
        <f t="shared" si="167"/>
        <v>313289.71206265868</v>
      </c>
      <c r="M115" s="67">
        <f t="shared" si="168"/>
        <v>1092765.1273336362</v>
      </c>
      <c r="N115" s="67">
        <f t="shared" si="169"/>
        <v>1092765.1273336362</v>
      </c>
      <c r="O115" s="85">
        <f t="shared" si="170"/>
        <v>2812109.6787925893</v>
      </c>
      <c r="P115" s="68"/>
      <c r="Q115" s="80">
        <f t="shared" si="171"/>
        <v>0.18834516088404485</v>
      </c>
      <c r="R115" s="69">
        <f t="shared" si="172"/>
        <v>0.84150635094610948</v>
      </c>
      <c r="S115" s="70">
        <f t="shared" si="173"/>
        <v>529647.24987576995</v>
      </c>
      <c r="T115" s="67">
        <f t="shared" si="174"/>
        <v>347542.72058150935</v>
      </c>
      <c r="U115" s="67">
        <f t="shared" si="175"/>
        <v>347542.72058150935</v>
      </c>
      <c r="V115" s="67">
        <f t="shared" si="176"/>
        <v>828755.71830975311</v>
      </c>
      <c r="W115" s="67">
        <f t="shared" si="177"/>
        <v>828755.71830975311</v>
      </c>
      <c r="X115" s="67">
        <f t="shared" si="178"/>
        <v>494580.02544291713</v>
      </c>
      <c r="Y115" s="67">
        <f t="shared" si="179"/>
        <v>494580.02544291713</v>
      </c>
      <c r="Z115" s="68">
        <f t="shared" si="180"/>
        <v>3341756.9286683593</v>
      </c>
      <c r="AA115" s="84">
        <f t="shared" si="181"/>
        <v>213872.44343477499</v>
      </c>
      <c r="AB115" s="67">
        <f t="shared" si="182"/>
        <v>213872.44343477499</v>
      </c>
      <c r="AC115" s="67">
        <f t="shared" si="183"/>
        <v>796620.2868156659</v>
      </c>
      <c r="AD115" s="67">
        <f t="shared" si="184"/>
        <v>796620.2868156659</v>
      </c>
      <c r="AE115" s="67">
        <f t="shared" si="185"/>
        <v>491204.16540245444</v>
      </c>
      <c r="AF115" s="67">
        <f t="shared" si="186"/>
        <v>491204.16540245444</v>
      </c>
      <c r="AG115" s="85">
        <f t="shared" si="187"/>
        <v>3003393.7913057907</v>
      </c>
      <c r="AH115" s="68"/>
      <c r="AI115" s="80">
        <f t="shared" si="188"/>
        <v>0.11266026397938911</v>
      </c>
      <c r="AJ115" s="69">
        <f t="shared" si="189"/>
        <v>0.89874693324945054</v>
      </c>
      <c r="AK115" s="70">
        <f t="shared" si="190"/>
        <v>338363.13736256864</v>
      </c>
      <c r="AL115" s="67">
        <f t="shared" si="191"/>
        <v>93569.194002714066</v>
      </c>
      <c r="AM115" s="67">
        <f t="shared" si="192"/>
        <v>93569.194002714066</v>
      </c>
      <c r="AN115" s="67">
        <f t="shared" si="193"/>
        <v>253973.52657879531</v>
      </c>
      <c r="AO115" s="67">
        <f t="shared" si="194"/>
        <v>253973.52657879531</v>
      </c>
      <c r="AP115" s="67">
        <f t="shared" si="195"/>
        <v>828755.71830975311</v>
      </c>
      <c r="AQ115" s="67">
        <f t="shared" si="196"/>
        <v>828755.71830975311</v>
      </c>
      <c r="AR115" s="67">
        <f t="shared" si="197"/>
        <v>494580.02544291713</v>
      </c>
      <c r="AS115" s="67">
        <f t="shared" si="198"/>
        <v>494580.02544291713</v>
      </c>
      <c r="AT115" s="68">
        <f t="shared" si="199"/>
        <v>3341756.9286683593</v>
      </c>
      <c r="AU115" s="84">
        <f t="shared" si="200"/>
        <v>60151.624716030463</v>
      </c>
      <c r="AV115" s="67">
        <f t="shared" si="201"/>
        <v>60151.624716030463</v>
      </c>
      <c r="AW115" s="67">
        <f t="shared" si="202"/>
        <v>247290.0127214586</v>
      </c>
      <c r="AX115" s="67">
        <f t="shared" si="203"/>
        <v>247290.0127214586</v>
      </c>
      <c r="AY115" s="67">
        <f t="shared" si="204"/>
        <v>796620.2868156659</v>
      </c>
      <c r="AZ115" s="67">
        <f t="shared" si="205"/>
        <v>796620.2868156659</v>
      </c>
      <c r="BA115" s="67">
        <f t="shared" si="206"/>
        <v>491204.16540245444</v>
      </c>
      <c r="BB115" s="67">
        <f t="shared" si="207"/>
        <v>491204.16540245444</v>
      </c>
      <c r="BC115" s="85">
        <f t="shared" si="208"/>
        <v>3190532.1793112187</v>
      </c>
      <c r="BD115" s="68"/>
      <c r="BE115" s="45">
        <f t="shared" si="209"/>
        <v>4.739797026268748E-2</v>
      </c>
      <c r="BF115" s="57">
        <f t="shared" si="210"/>
        <v>0.95474693324945048</v>
      </c>
      <c r="BG115" s="54">
        <f t="shared" si="211"/>
        <v>151224.74935714062</v>
      </c>
    </row>
    <row r="116" spans="1:59" ht="20.25" x14ac:dyDescent="0.25">
      <c r="A116" s="4">
        <v>850</v>
      </c>
      <c r="B116" s="31">
        <v>4.5</v>
      </c>
      <c r="C116" s="6">
        <f t="shared" si="159"/>
        <v>188.88888888888889</v>
      </c>
      <c r="D116" s="35">
        <v>1.1325653683524677</v>
      </c>
      <c r="E116" s="6">
        <f t="shared" si="160"/>
        <v>166.77967927243245</v>
      </c>
      <c r="F116" s="7">
        <f t="shared" si="161"/>
        <v>2190721.246878284</v>
      </c>
      <c r="G116" s="8">
        <f t="shared" si="162"/>
        <v>2190721.246878284</v>
      </c>
      <c r="H116" s="8">
        <f t="shared" si="163"/>
        <v>4819586.7431322252</v>
      </c>
      <c r="I116" s="8">
        <f t="shared" si="164"/>
        <v>4819586.7431322252</v>
      </c>
      <c r="J116" s="49">
        <f t="shared" si="165"/>
        <v>14020615.980021019</v>
      </c>
      <c r="K116" s="82">
        <f t="shared" si="166"/>
        <v>1314432.7481269706</v>
      </c>
      <c r="L116" s="8">
        <f t="shared" si="167"/>
        <v>1314432.7481269706</v>
      </c>
      <c r="M116" s="8">
        <f t="shared" si="168"/>
        <v>4584785.9475551294</v>
      </c>
      <c r="N116" s="8">
        <f t="shared" si="169"/>
        <v>4584785.9475551294</v>
      </c>
      <c r="O116" s="83">
        <f t="shared" si="170"/>
        <v>11798437.3913642</v>
      </c>
      <c r="P116" s="49">
        <f>_xlfn.T.TEST(J116:J131,O116:O131,1,2)</f>
        <v>5.5794170431292173E-2</v>
      </c>
      <c r="Q116" s="45">
        <f t="shared" si="171"/>
        <v>0.18834516088404465</v>
      </c>
      <c r="R116" s="57">
        <f t="shared" si="172"/>
        <v>0.84150635094610959</v>
      </c>
      <c r="S116" s="54">
        <f t="shared" si="173"/>
        <v>2222178.5886568185</v>
      </c>
      <c r="T116" s="8">
        <f t="shared" si="174"/>
        <v>1458144.0619221858</v>
      </c>
      <c r="U116" s="8">
        <f t="shared" si="175"/>
        <v>1458144.0619221858</v>
      </c>
      <c r="V116" s="8">
        <f t="shared" si="176"/>
        <v>3477112.7630452127</v>
      </c>
      <c r="W116" s="8">
        <f t="shared" si="177"/>
        <v>3477112.7630452127</v>
      </c>
      <c r="X116" s="8">
        <f t="shared" si="178"/>
        <v>2075051.1650431107</v>
      </c>
      <c r="Y116" s="8">
        <f t="shared" si="179"/>
        <v>2075051.1650431107</v>
      </c>
      <c r="Z116" s="49">
        <f t="shared" si="180"/>
        <v>14020615.980021019</v>
      </c>
      <c r="AA116" s="82">
        <f t="shared" si="181"/>
        <v>897319.42272134521</v>
      </c>
      <c r="AB116" s="8">
        <f t="shared" si="182"/>
        <v>897319.42272134521</v>
      </c>
      <c r="AC116" s="8">
        <f t="shared" si="183"/>
        <v>3342285.9177813916</v>
      </c>
      <c r="AD116" s="8">
        <f t="shared" si="184"/>
        <v>3342285.9177813916</v>
      </c>
      <c r="AE116" s="8">
        <f t="shared" si="185"/>
        <v>2060887.4666533277</v>
      </c>
      <c r="AF116" s="8">
        <f t="shared" si="186"/>
        <v>2060887.4666533277</v>
      </c>
      <c r="AG116" s="83">
        <f t="shared" si="187"/>
        <v>12600985.614312131</v>
      </c>
      <c r="AH116" s="49">
        <f>_xlfn.T.TEST(Z116:Z131,AG116:AG131,1,2)</f>
        <v>0.15840333267016862</v>
      </c>
      <c r="AI116" s="45">
        <f t="shared" si="188"/>
        <v>0.11266026397938897</v>
      </c>
      <c r="AJ116" s="57">
        <f t="shared" si="189"/>
        <v>0.89874693324945065</v>
      </c>
      <c r="AK116" s="54">
        <f t="shared" si="190"/>
        <v>1419630.3657088876</v>
      </c>
      <c r="AL116" s="8">
        <f t="shared" si="191"/>
        <v>392577.24744058854</v>
      </c>
      <c r="AM116" s="8">
        <f t="shared" si="192"/>
        <v>392577.24744058854</v>
      </c>
      <c r="AN116" s="8">
        <f t="shared" si="193"/>
        <v>1065566.8144815974</v>
      </c>
      <c r="AO116" s="8">
        <f t="shared" si="194"/>
        <v>1065566.8144815974</v>
      </c>
      <c r="AP116" s="8">
        <f t="shared" si="195"/>
        <v>3477112.7630452127</v>
      </c>
      <c r="AQ116" s="8">
        <f t="shared" si="196"/>
        <v>3477112.7630452127</v>
      </c>
      <c r="AR116" s="8">
        <f t="shared" si="197"/>
        <v>2075051.1650431107</v>
      </c>
      <c r="AS116" s="8">
        <f t="shared" si="198"/>
        <v>2075051.1650431107</v>
      </c>
      <c r="AT116" s="49">
        <f t="shared" si="199"/>
        <v>14020615.980021019</v>
      </c>
      <c r="AU116" s="82">
        <f t="shared" si="200"/>
        <v>252371.08764037833</v>
      </c>
      <c r="AV116" s="8">
        <f t="shared" si="201"/>
        <v>252371.08764037833</v>
      </c>
      <c r="AW116" s="8">
        <f t="shared" si="202"/>
        <v>1037525.5825215555</v>
      </c>
      <c r="AX116" s="8">
        <f t="shared" si="203"/>
        <v>1037525.5825215555</v>
      </c>
      <c r="AY116" s="8">
        <f t="shared" si="204"/>
        <v>3342285.9177813916</v>
      </c>
      <c r="AZ116" s="8">
        <f t="shared" si="205"/>
        <v>3342285.9177813916</v>
      </c>
      <c r="BA116" s="8">
        <f t="shared" si="206"/>
        <v>2060887.4666533277</v>
      </c>
      <c r="BB116" s="8">
        <f t="shared" si="207"/>
        <v>2060887.4666533277</v>
      </c>
      <c r="BC116" s="83">
        <f t="shared" si="208"/>
        <v>13386140.109193308</v>
      </c>
      <c r="BD116" s="49">
        <f>_xlfn.T.TEST(AT116:AT131,BC116:BC131,1,2)</f>
        <v>0.33066479451724967</v>
      </c>
      <c r="BE116" s="45">
        <f t="shared" si="209"/>
        <v>4.7397970262687307E-2</v>
      </c>
      <c r="BF116" s="57">
        <f t="shared" si="210"/>
        <v>0.95474693324945059</v>
      </c>
      <c r="BG116" s="54">
        <f t="shared" si="211"/>
        <v>634475.87082771026</v>
      </c>
    </row>
    <row r="117" spans="1:59" ht="20.25" x14ac:dyDescent="0.25">
      <c r="A117" s="19">
        <v>850</v>
      </c>
      <c r="B117" s="33">
        <v>4.5</v>
      </c>
      <c r="C117" s="20">
        <f t="shared" si="159"/>
        <v>188.88888888888889</v>
      </c>
      <c r="D117" s="35">
        <v>1.0621153146108249</v>
      </c>
      <c r="E117" s="20">
        <f t="shared" si="160"/>
        <v>177.84216675013357</v>
      </c>
      <c r="F117" s="7">
        <f t="shared" si="161"/>
        <v>2336031.6735828323</v>
      </c>
      <c r="G117" s="8">
        <f t="shared" si="162"/>
        <v>2336031.6735828323</v>
      </c>
      <c r="H117" s="8">
        <f t="shared" si="163"/>
        <v>5139269.6818822306</v>
      </c>
      <c r="I117" s="8">
        <f t="shared" si="164"/>
        <v>5139269.6818822306</v>
      </c>
      <c r="J117" s="49">
        <f t="shared" si="165"/>
        <v>14950602.710930126</v>
      </c>
      <c r="K117" s="82">
        <f t="shared" si="166"/>
        <v>1401619.0041496994</v>
      </c>
      <c r="L117" s="8">
        <f t="shared" si="167"/>
        <v>1401619.0041496994</v>
      </c>
      <c r="M117" s="8">
        <f t="shared" si="168"/>
        <v>4888894.5617102124</v>
      </c>
      <c r="N117" s="8">
        <f t="shared" si="169"/>
        <v>4888894.5617102124</v>
      </c>
      <c r="O117" s="83">
        <f t="shared" si="170"/>
        <v>12581027.131719824</v>
      </c>
      <c r="P117" s="49"/>
      <c r="Q117" s="45">
        <f t="shared" si="171"/>
        <v>0.18834516088404471</v>
      </c>
      <c r="R117" s="57">
        <f t="shared" si="172"/>
        <v>0.84150635094610959</v>
      </c>
      <c r="S117" s="54">
        <f t="shared" si="173"/>
        <v>2369575.5792103019</v>
      </c>
      <c r="T117" s="8">
        <f t="shared" si="174"/>
        <v>1554862.681936733</v>
      </c>
      <c r="U117" s="8">
        <f t="shared" si="175"/>
        <v>1554862.681936733</v>
      </c>
      <c r="V117" s="8">
        <f t="shared" si="176"/>
        <v>3707749.4723106711</v>
      </c>
      <c r="W117" s="8">
        <f t="shared" si="177"/>
        <v>3707749.4723106711</v>
      </c>
      <c r="X117" s="8">
        <f t="shared" si="178"/>
        <v>2212689.2012176584</v>
      </c>
      <c r="Y117" s="8">
        <f t="shared" si="179"/>
        <v>2212689.2012176584</v>
      </c>
      <c r="Z117" s="49">
        <f t="shared" si="180"/>
        <v>14950602.710930126</v>
      </c>
      <c r="AA117" s="82">
        <f t="shared" si="181"/>
        <v>956838.57349952799</v>
      </c>
      <c r="AB117" s="8">
        <f t="shared" si="182"/>
        <v>956838.57349952799</v>
      </c>
      <c r="AC117" s="8">
        <f t="shared" si="183"/>
        <v>3563979.569392011</v>
      </c>
      <c r="AD117" s="8">
        <f t="shared" si="184"/>
        <v>3563979.569392011</v>
      </c>
      <c r="AE117" s="8">
        <f t="shared" si="185"/>
        <v>2197586.0254481463</v>
      </c>
      <c r="AF117" s="8">
        <f t="shared" si="186"/>
        <v>2197586.0254481463</v>
      </c>
      <c r="AG117" s="83">
        <f t="shared" si="187"/>
        <v>13436808.336679373</v>
      </c>
      <c r="AH117" s="49"/>
      <c r="AI117" s="45">
        <f t="shared" si="188"/>
        <v>0.112660263979389</v>
      </c>
      <c r="AJ117" s="57">
        <f t="shared" si="189"/>
        <v>0.89874693324945065</v>
      </c>
      <c r="AK117" s="54">
        <f t="shared" si="190"/>
        <v>1513794.3742507529</v>
      </c>
      <c r="AL117" s="8">
        <f t="shared" si="191"/>
        <v>418616.87590604351</v>
      </c>
      <c r="AM117" s="8">
        <f t="shared" si="192"/>
        <v>418616.87590604351</v>
      </c>
      <c r="AN117" s="8">
        <f t="shared" si="193"/>
        <v>1136245.8060306895</v>
      </c>
      <c r="AO117" s="8">
        <f t="shared" si="194"/>
        <v>1136245.8060306895</v>
      </c>
      <c r="AP117" s="8">
        <f t="shared" si="195"/>
        <v>3707749.4723106711</v>
      </c>
      <c r="AQ117" s="8">
        <f t="shared" si="196"/>
        <v>3707749.4723106711</v>
      </c>
      <c r="AR117" s="8">
        <f t="shared" si="197"/>
        <v>2212689.2012176584</v>
      </c>
      <c r="AS117" s="8">
        <f t="shared" si="198"/>
        <v>2212689.2012176584</v>
      </c>
      <c r="AT117" s="49">
        <f t="shared" si="199"/>
        <v>14950602.710930126</v>
      </c>
      <c r="AU117" s="82">
        <f t="shared" si="200"/>
        <v>269110.84879674227</v>
      </c>
      <c r="AV117" s="8">
        <f t="shared" si="201"/>
        <v>269110.84879674227</v>
      </c>
      <c r="AW117" s="8">
        <f t="shared" si="202"/>
        <v>1106344.6006088292</v>
      </c>
      <c r="AX117" s="8">
        <f t="shared" si="203"/>
        <v>1106344.6006088292</v>
      </c>
      <c r="AY117" s="8">
        <f t="shared" si="204"/>
        <v>3563979.569392011</v>
      </c>
      <c r="AZ117" s="8">
        <f t="shared" si="205"/>
        <v>3563979.569392011</v>
      </c>
      <c r="BA117" s="8">
        <f t="shared" si="206"/>
        <v>2197586.0254481463</v>
      </c>
      <c r="BB117" s="8">
        <f t="shared" si="207"/>
        <v>2197586.0254481463</v>
      </c>
      <c r="BC117" s="83">
        <f t="shared" si="208"/>
        <v>14274042.088491458</v>
      </c>
      <c r="BD117" s="49"/>
      <c r="BE117" s="45">
        <f t="shared" si="209"/>
        <v>4.739797026268746E-2</v>
      </c>
      <c r="BF117" s="57">
        <f t="shared" si="210"/>
        <v>0.95474693324945048</v>
      </c>
      <c r="BG117" s="54">
        <f t="shared" si="211"/>
        <v>676560.62243866734</v>
      </c>
    </row>
    <row r="118" spans="1:59" ht="20.25" x14ac:dyDescent="0.25">
      <c r="A118" s="19">
        <v>850</v>
      </c>
      <c r="B118" s="33">
        <v>4.5</v>
      </c>
      <c r="C118" s="20">
        <f t="shared" si="159"/>
        <v>188.88888888888889</v>
      </c>
      <c r="D118" s="35">
        <v>1.0963007108240124</v>
      </c>
      <c r="E118" s="20">
        <f t="shared" si="160"/>
        <v>172.29660349933948</v>
      </c>
      <c r="F118" s="7">
        <f t="shared" si="161"/>
        <v>2263188.3674173541</v>
      </c>
      <c r="G118" s="8">
        <f t="shared" si="162"/>
        <v>2263188.3674173541</v>
      </c>
      <c r="H118" s="8">
        <f t="shared" si="163"/>
        <v>4979014.4083181797</v>
      </c>
      <c r="I118" s="8">
        <f t="shared" si="164"/>
        <v>4979014.4083181797</v>
      </c>
      <c r="J118" s="49">
        <f t="shared" si="165"/>
        <v>14484405.551471068</v>
      </c>
      <c r="K118" s="82">
        <f t="shared" si="166"/>
        <v>1357913.0204504125</v>
      </c>
      <c r="L118" s="8">
        <f t="shared" si="167"/>
        <v>1357913.0204504125</v>
      </c>
      <c r="M118" s="8">
        <f t="shared" si="168"/>
        <v>4736446.6101705823</v>
      </c>
      <c r="N118" s="8">
        <f t="shared" si="169"/>
        <v>4736446.6101705823</v>
      </c>
      <c r="O118" s="83">
        <f t="shared" si="170"/>
        <v>12188719.261241989</v>
      </c>
      <c r="P118" s="49"/>
      <c r="Q118" s="45">
        <f t="shared" si="171"/>
        <v>0.18834516088404482</v>
      </c>
      <c r="R118" s="57">
        <f t="shared" si="172"/>
        <v>0.84150635094610948</v>
      </c>
      <c r="S118" s="54">
        <f t="shared" si="173"/>
        <v>2295686.2902290784</v>
      </c>
      <c r="T118" s="8">
        <f t="shared" si="174"/>
        <v>1506378.177352991</v>
      </c>
      <c r="U118" s="8">
        <f t="shared" si="175"/>
        <v>1506378.177352991</v>
      </c>
      <c r="V118" s="8">
        <f t="shared" si="176"/>
        <v>3592132.5767648248</v>
      </c>
      <c r="W118" s="8">
        <f t="shared" si="177"/>
        <v>3592132.5767648248</v>
      </c>
      <c r="X118" s="8">
        <f t="shared" si="178"/>
        <v>2143692.021617718</v>
      </c>
      <c r="Y118" s="8">
        <f t="shared" si="179"/>
        <v>2143692.021617718</v>
      </c>
      <c r="Z118" s="49">
        <f t="shared" si="180"/>
        <v>14484405.551471068</v>
      </c>
      <c r="AA118" s="82">
        <f t="shared" si="181"/>
        <v>927001.9552941483</v>
      </c>
      <c r="AB118" s="8">
        <f t="shared" si="182"/>
        <v>927001.9552941483</v>
      </c>
      <c r="AC118" s="8">
        <f t="shared" si="183"/>
        <v>3452845.7787518539</v>
      </c>
      <c r="AD118" s="8">
        <f t="shared" si="184"/>
        <v>3452845.7787518539</v>
      </c>
      <c r="AE118" s="8">
        <f t="shared" si="185"/>
        <v>2129059.8006169666</v>
      </c>
      <c r="AF118" s="8">
        <f t="shared" si="186"/>
        <v>2129059.8006169666</v>
      </c>
      <c r="AG118" s="83">
        <f t="shared" si="187"/>
        <v>13017815.069325937</v>
      </c>
      <c r="AH118" s="49"/>
      <c r="AI118" s="45">
        <f t="shared" si="188"/>
        <v>0.11266026397938919</v>
      </c>
      <c r="AJ118" s="57">
        <f t="shared" si="189"/>
        <v>0.89874693324945043</v>
      </c>
      <c r="AK118" s="54">
        <f t="shared" si="190"/>
        <v>1466590.4821451306</v>
      </c>
      <c r="AL118" s="8">
        <f t="shared" si="191"/>
        <v>405563.35544118989</v>
      </c>
      <c r="AM118" s="8">
        <f t="shared" si="192"/>
        <v>405563.35544118989</v>
      </c>
      <c r="AN118" s="8">
        <f t="shared" si="193"/>
        <v>1100814.8219118011</v>
      </c>
      <c r="AO118" s="8">
        <f t="shared" si="194"/>
        <v>1100814.8219118011</v>
      </c>
      <c r="AP118" s="8">
        <f t="shared" si="195"/>
        <v>3592132.5767648248</v>
      </c>
      <c r="AQ118" s="8">
        <f t="shared" si="196"/>
        <v>3592132.5767648248</v>
      </c>
      <c r="AR118" s="8">
        <f t="shared" si="197"/>
        <v>2143692.021617718</v>
      </c>
      <c r="AS118" s="8">
        <f t="shared" si="198"/>
        <v>2143692.021617718</v>
      </c>
      <c r="AT118" s="49">
        <f t="shared" si="199"/>
        <v>14484405.551471068</v>
      </c>
      <c r="AU118" s="82">
        <f t="shared" si="200"/>
        <v>260719.29992647923</v>
      </c>
      <c r="AV118" s="8">
        <f t="shared" si="201"/>
        <v>260719.29992647923</v>
      </c>
      <c r="AW118" s="8">
        <f t="shared" si="202"/>
        <v>1071846.010808859</v>
      </c>
      <c r="AX118" s="8">
        <f t="shared" si="203"/>
        <v>1071846.010808859</v>
      </c>
      <c r="AY118" s="8">
        <f t="shared" si="204"/>
        <v>3452845.7787518539</v>
      </c>
      <c r="AZ118" s="8">
        <f t="shared" si="205"/>
        <v>3452845.7787518539</v>
      </c>
      <c r="BA118" s="8">
        <f t="shared" si="206"/>
        <v>2129059.8006169666</v>
      </c>
      <c r="BB118" s="8">
        <f t="shared" si="207"/>
        <v>2129059.8006169666</v>
      </c>
      <c r="BC118" s="83">
        <f t="shared" si="208"/>
        <v>13828941.780208318</v>
      </c>
      <c r="BD118" s="49"/>
      <c r="BE118" s="45">
        <f t="shared" si="209"/>
        <v>4.739797026268746E-2</v>
      </c>
      <c r="BF118" s="57">
        <f t="shared" si="210"/>
        <v>0.95474693324945048</v>
      </c>
      <c r="BG118" s="54">
        <f t="shared" si="211"/>
        <v>655463.77126275003</v>
      </c>
    </row>
    <row r="119" spans="1:59" ht="20.25" x14ac:dyDescent="0.25">
      <c r="A119" s="19">
        <v>850</v>
      </c>
      <c r="B119" s="33">
        <v>4.5</v>
      </c>
      <c r="C119" s="20">
        <f t="shared" si="159"/>
        <v>188.88888888888889</v>
      </c>
      <c r="D119" s="35">
        <v>1.1437009460840559</v>
      </c>
      <c r="E119" s="20">
        <f t="shared" si="160"/>
        <v>165.15583862689797</v>
      </c>
      <c r="F119" s="7">
        <f t="shared" si="161"/>
        <v>2169391.4168939851</v>
      </c>
      <c r="G119" s="8">
        <f t="shared" si="162"/>
        <v>2169391.4168939851</v>
      </c>
      <c r="H119" s="8">
        <f t="shared" si="163"/>
        <v>4772661.1171667678</v>
      </c>
      <c r="I119" s="8">
        <f t="shared" si="164"/>
        <v>4772661.1171667678</v>
      </c>
      <c r="J119" s="49">
        <f t="shared" si="165"/>
        <v>13884105.068121506</v>
      </c>
      <c r="K119" s="82">
        <f t="shared" si="166"/>
        <v>1301634.8501363911</v>
      </c>
      <c r="L119" s="8">
        <f t="shared" si="167"/>
        <v>1301634.8501363911</v>
      </c>
      <c r="M119" s="8">
        <f t="shared" si="168"/>
        <v>4540146.4458772661</v>
      </c>
      <c r="N119" s="8">
        <f t="shared" si="169"/>
        <v>4540146.4458772661</v>
      </c>
      <c r="O119" s="83">
        <f t="shared" si="170"/>
        <v>11683562.592027314</v>
      </c>
      <c r="P119" s="49"/>
      <c r="Q119" s="45">
        <f t="shared" si="171"/>
        <v>0.18834516088404479</v>
      </c>
      <c r="R119" s="57">
        <f t="shared" si="172"/>
        <v>0.84150635094610948</v>
      </c>
      <c r="S119" s="54">
        <f t="shared" si="173"/>
        <v>2200542.4760941919</v>
      </c>
      <c r="T119" s="8">
        <f t="shared" si="174"/>
        <v>1443946.9270846366</v>
      </c>
      <c r="U119" s="8">
        <f t="shared" si="175"/>
        <v>1443946.9270846366</v>
      </c>
      <c r="V119" s="8">
        <f t="shared" si="176"/>
        <v>3443258.0568941333</v>
      </c>
      <c r="W119" s="8">
        <f t="shared" si="177"/>
        <v>3443258.0568941333</v>
      </c>
      <c r="X119" s="8">
        <f t="shared" si="178"/>
        <v>2054847.5500819827</v>
      </c>
      <c r="Y119" s="8">
        <f t="shared" si="179"/>
        <v>2054847.5500819827</v>
      </c>
      <c r="Z119" s="49">
        <f t="shared" si="180"/>
        <v>13884105.068121506</v>
      </c>
      <c r="AA119" s="82">
        <f t="shared" si="181"/>
        <v>888582.72435977636</v>
      </c>
      <c r="AB119" s="8">
        <f t="shared" si="182"/>
        <v>888582.72435977636</v>
      </c>
      <c r="AC119" s="8">
        <f t="shared" si="183"/>
        <v>3309743.9453662429</v>
      </c>
      <c r="AD119" s="8">
        <f t="shared" si="184"/>
        <v>3309743.9453662429</v>
      </c>
      <c r="AE119" s="8">
        <f t="shared" si="185"/>
        <v>2040821.7557176587</v>
      </c>
      <c r="AF119" s="8">
        <f t="shared" si="186"/>
        <v>2040821.7557176587</v>
      </c>
      <c r="AG119" s="83">
        <f t="shared" si="187"/>
        <v>12478296.850887358</v>
      </c>
      <c r="AH119" s="49"/>
      <c r="AI119" s="45">
        <f t="shared" si="188"/>
        <v>0.11266026397938896</v>
      </c>
      <c r="AJ119" s="57">
        <f t="shared" si="189"/>
        <v>0.89874693324945065</v>
      </c>
      <c r="AK119" s="54">
        <f t="shared" si="190"/>
        <v>1405808.2172341477</v>
      </c>
      <c r="AL119" s="8">
        <f t="shared" si="191"/>
        <v>388754.94190740219</v>
      </c>
      <c r="AM119" s="8">
        <f t="shared" si="192"/>
        <v>388754.94190740219</v>
      </c>
      <c r="AN119" s="8">
        <f t="shared" si="193"/>
        <v>1055191.9851772345</v>
      </c>
      <c r="AO119" s="8">
        <f t="shared" si="194"/>
        <v>1055191.9851772345</v>
      </c>
      <c r="AP119" s="8">
        <f t="shared" si="195"/>
        <v>3443258.0568941333</v>
      </c>
      <c r="AQ119" s="8">
        <f t="shared" si="196"/>
        <v>3443258.0568941333</v>
      </c>
      <c r="AR119" s="8">
        <f t="shared" si="197"/>
        <v>2054847.5500819827</v>
      </c>
      <c r="AS119" s="8">
        <f t="shared" si="198"/>
        <v>2054847.5500819827</v>
      </c>
      <c r="AT119" s="49">
        <f t="shared" si="199"/>
        <v>13884105.068121506</v>
      </c>
      <c r="AU119" s="82">
        <f t="shared" si="200"/>
        <v>249913.89122618712</v>
      </c>
      <c r="AV119" s="8">
        <f t="shared" si="201"/>
        <v>249913.89122618712</v>
      </c>
      <c r="AW119" s="8">
        <f t="shared" si="202"/>
        <v>1027423.7750409914</v>
      </c>
      <c r="AX119" s="8">
        <f t="shared" si="203"/>
        <v>1027423.7750409914</v>
      </c>
      <c r="AY119" s="8">
        <f t="shared" si="204"/>
        <v>3309743.9453662429</v>
      </c>
      <c r="AZ119" s="8">
        <f t="shared" si="205"/>
        <v>3309743.9453662429</v>
      </c>
      <c r="BA119" s="8">
        <f t="shared" si="206"/>
        <v>2040821.7557176587</v>
      </c>
      <c r="BB119" s="8">
        <f t="shared" si="207"/>
        <v>2040821.7557176587</v>
      </c>
      <c r="BC119" s="83">
        <f t="shared" si="208"/>
        <v>13255806.734702162</v>
      </c>
      <c r="BD119" s="49"/>
      <c r="BE119" s="45">
        <f t="shared" si="209"/>
        <v>4.7397970262687321E-2</v>
      </c>
      <c r="BF119" s="57">
        <f t="shared" si="210"/>
        <v>0.95474693324945059</v>
      </c>
      <c r="BG119" s="54">
        <f t="shared" si="211"/>
        <v>628298.33341934346</v>
      </c>
    </row>
    <row r="120" spans="1:59" ht="20.25" x14ac:dyDescent="0.25">
      <c r="A120" s="19">
        <v>850</v>
      </c>
      <c r="B120" s="33">
        <v>4.5</v>
      </c>
      <c r="C120" s="20">
        <f t="shared" si="159"/>
        <v>188.88888888888889</v>
      </c>
      <c r="D120" s="37">
        <v>1.1721705078041917</v>
      </c>
      <c r="E120" s="20">
        <f t="shared" si="160"/>
        <v>161.14454990232727</v>
      </c>
      <c r="F120" s="7">
        <f t="shared" si="161"/>
        <v>2116701.4520576461</v>
      </c>
      <c r="G120" s="8">
        <f t="shared" si="162"/>
        <v>2116701.4520576461</v>
      </c>
      <c r="H120" s="8">
        <f t="shared" si="163"/>
        <v>4656743.1945268214</v>
      </c>
      <c r="I120" s="8">
        <f t="shared" si="164"/>
        <v>4656743.1945268214</v>
      </c>
      <c r="J120" s="49">
        <f t="shared" si="165"/>
        <v>13546889.293168936</v>
      </c>
      <c r="K120" s="82">
        <f t="shared" si="166"/>
        <v>1270020.8712345879</v>
      </c>
      <c r="L120" s="8">
        <f t="shared" si="167"/>
        <v>1270020.8712345879</v>
      </c>
      <c r="M120" s="8">
        <f t="shared" si="168"/>
        <v>4429875.8166481685</v>
      </c>
      <c r="N120" s="8">
        <f t="shared" si="169"/>
        <v>4429875.8166481685</v>
      </c>
      <c r="O120" s="83">
        <f t="shared" si="170"/>
        <v>11399793.375765514</v>
      </c>
      <c r="P120" s="49"/>
      <c r="Q120" s="45">
        <f t="shared" si="171"/>
        <v>0.18834516088404465</v>
      </c>
      <c r="R120" s="57">
        <f t="shared" si="172"/>
        <v>0.84150635094610959</v>
      </c>
      <c r="S120" s="54">
        <f t="shared" si="173"/>
        <v>2147095.9174034223</v>
      </c>
      <c r="T120" s="8">
        <f t="shared" si="174"/>
        <v>1408876.4864895693</v>
      </c>
      <c r="U120" s="8">
        <f t="shared" si="175"/>
        <v>1408876.4864895693</v>
      </c>
      <c r="V120" s="8">
        <f t="shared" si="176"/>
        <v>3359628.5447058962</v>
      </c>
      <c r="W120" s="8">
        <f t="shared" si="177"/>
        <v>3359628.5447058962</v>
      </c>
      <c r="X120" s="8">
        <f t="shared" si="178"/>
        <v>2004939.6153890025</v>
      </c>
      <c r="Y120" s="8">
        <f t="shared" si="179"/>
        <v>2004939.6153890025</v>
      </c>
      <c r="Z120" s="49">
        <f t="shared" si="180"/>
        <v>13546889.293168936</v>
      </c>
      <c r="AA120" s="82">
        <f t="shared" si="181"/>
        <v>867000.91476281185</v>
      </c>
      <c r="AB120" s="8">
        <f t="shared" si="182"/>
        <v>867000.91476281185</v>
      </c>
      <c r="AC120" s="8">
        <f t="shared" si="183"/>
        <v>3229357.2107545994</v>
      </c>
      <c r="AD120" s="8">
        <f t="shared" si="184"/>
        <v>3229357.2107545994</v>
      </c>
      <c r="AE120" s="8">
        <f t="shared" si="185"/>
        <v>1991254.4781352868</v>
      </c>
      <c r="AF120" s="8">
        <f t="shared" si="186"/>
        <v>1991254.4781352868</v>
      </c>
      <c r="AG120" s="83">
        <f t="shared" si="187"/>
        <v>12175225.207305398</v>
      </c>
      <c r="AH120" s="49"/>
      <c r="AI120" s="45">
        <f t="shared" si="188"/>
        <v>0.11266026397938907</v>
      </c>
      <c r="AJ120" s="57">
        <f t="shared" si="189"/>
        <v>0.89874693324945054</v>
      </c>
      <c r="AK120" s="54">
        <f t="shared" si="190"/>
        <v>1371664.0858635381</v>
      </c>
      <c r="AL120" s="8">
        <f t="shared" si="191"/>
        <v>379312.90020873019</v>
      </c>
      <c r="AM120" s="8">
        <f t="shared" si="192"/>
        <v>379312.90020873019</v>
      </c>
      <c r="AN120" s="8">
        <f t="shared" si="193"/>
        <v>1029563.5862808391</v>
      </c>
      <c r="AO120" s="8">
        <f t="shared" si="194"/>
        <v>1029563.5862808391</v>
      </c>
      <c r="AP120" s="8">
        <f t="shared" si="195"/>
        <v>3359628.5447058962</v>
      </c>
      <c r="AQ120" s="8">
        <f t="shared" si="196"/>
        <v>3359628.5447058962</v>
      </c>
      <c r="AR120" s="8">
        <f t="shared" si="197"/>
        <v>2004939.6153890025</v>
      </c>
      <c r="AS120" s="8">
        <f t="shared" si="198"/>
        <v>2004939.6153890025</v>
      </c>
      <c r="AT120" s="49">
        <f t="shared" si="199"/>
        <v>13546889.293168936</v>
      </c>
      <c r="AU120" s="82">
        <f t="shared" si="200"/>
        <v>243844.00727704083</v>
      </c>
      <c r="AV120" s="8">
        <f t="shared" si="201"/>
        <v>243844.00727704083</v>
      </c>
      <c r="AW120" s="8">
        <f t="shared" si="202"/>
        <v>1002469.8076945012</v>
      </c>
      <c r="AX120" s="8">
        <f t="shared" si="203"/>
        <v>1002469.8076945012</v>
      </c>
      <c r="AY120" s="8">
        <f t="shared" si="204"/>
        <v>3229357.2107545994</v>
      </c>
      <c r="AZ120" s="8">
        <f t="shared" si="205"/>
        <v>3229357.2107545994</v>
      </c>
      <c r="BA120" s="8">
        <f t="shared" si="206"/>
        <v>1991254.4781352868</v>
      </c>
      <c r="BB120" s="8">
        <f t="shared" si="207"/>
        <v>1991254.4781352868</v>
      </c>
      <c r="BC120" s="83">
        <f t="shared" si="208"/>
        <v>12933851.007722858</v>
      </c>
      <c r="BD120" s="49"/>
      <c r="BE120" s="45">
        <f t="shared" si="209"/>
        <v>4.7397970262687404E-2</v>
      </c>
      <c r="BF120" s="57">
        <f t="shared" si="210"/>
        <v>0.95474693324945059</v>
      </c>
      <c r="BG120" s="54">
        <f t="shared" si="211"/>
        <v>613038.28544607759</v>
      </c>
    </row>
    <row r="121" spans="1:59" ht="20.25" x14ac:dyDescent="0.25">
      <c r="A121" s="19">
        <v>850</v>
      </c>
      <c r="B121" s="33">
        <v>4.5</v>
      </c>
      <c r="C121" s="20">
        <f t="shared" si="159"/>
        <v>188.88888888888889</v>
      </c>
      <c r="D121" s="37">
        <v>1.3473622748820986</v>
      </c>
      <c r="E121" s="20">
        <f t="shared" si="160"/>
        <v>140.19161172181228</v>
      </c>
      <c r="F121" s="7">
        <f t="shared" si="161"/>
        <v>1841475.7947304067</v>
      </c>
      <c r="G121" s="8">
        <f t="shared" si="162"/>
        <v>1841475.7947304067</v>
      </c>
      <c r="H121" s="8">
        <f t="shared" si="163"/>
        <v>4051246.748406895</v>
      </c>
      <c r="I121" s="8">
        <f t="shared" si="164"/>
        <v>4051246.748406895</v>
      </c>
      <c r="J121" s="49">
        <f t="shared" si="165"/>
        <v>11785445.086274603</v>
      </c>
      <c r="K121" s="82">
        <f t="shared" si="166"/>
        <v>1104885.4768382441</v>
      </c>
      <c r="L121" s="8">
        <f t="shared" si="167"/>
        <v>1104885.4768382441</v>
      </c>
      <c r="M121" s="8">
        <f t="shared" si="168"/>
        <v>3853877.9675751054</v>
      </c>
      <c r="N121" s="8">
        <f t="shared" si="169"/>
        <v>3853877.9675751054</v>
      </c>
      <c r="O121" s="83">
        <f t="shared" si="170"/>
        <v>9917526.8888266981</v>
      </c>
      <c r="P121" s="49"/>
      <c r="Q121" s="45">
        <f t="shared" si="171"/>
        <v>0.18834516088404485</v>
      </c>
      <c r="R121" s="57">
        <f t="shared" si="172"/>
        <v>0.84150635094610948</v>
      </c>
      <c r="S121" s="54">
        <f t="shared" si="173"/>
        <v>1867918.1974479053</v>
      </c>
      <c r="T121" s="8">
        <f t="shared" si="174"/>
        <v>1225686.2889725587</v>
      </c>
      <c r="U121" s="8">
        <f t="shared" si="175"/>
        <v>1225686.2889725587</v>
      </c>
      <c r="V121" s="8">
        <f t="shared" si="176"/>
        <v>2922790.3813961018</v>
      </c>
      <c r="W121" s="8">
        <f t="shared" si="177"/>
        <v>2922790.3813961018</v>
      </c>
      <c r="X121" s="8">
        <f t="shared" si="178"/>
        <v>1744245.8727686412</v>
      </c>
      <c r="Y121" s="8">
        <f t="shared" si="179"/>
        <v>1744245.8727686412</v>
      </c>
      <c r="Z121" s="49">
        <f t="shared" si="180"/>
        <v>11785445.086274603</v>
      </c>
      <c r="AA121" s="82">
        <f t="shared" si="181"/>
        <v>754268.48552157462</v>
      </c>
      <c r="AB121" s="8">
        <f t="shared" si="182"/>
        <v>754268.48552157462</v>
      </c>
      <c r="AC121" s="8">
        <f t="shared" si="183"/>
        <v>2809457.6730987858</v>
      </c>
      <c r="AD121" s="8">
        <f t="shared" si="184"/>
        <v>2809457.6730987858</v>
      </c>
      <c r="AE121" s="8">
        <f t="shared" si="185"/>
        <v>1732340.1555141918</v>
      </c>
      <c r="AF121" s="8">
        <f t="shared" si="186"/>
        <v>1732340.1555141918</v>
      </c>
      <c r="AG121" s="83">
        <f t="shared" si="187"/>
        <v>10592132.628269104</v>
      </c>
      <c r="AH121" s="49"/>
      <c r="AI121" s="45">
        <f t="shared" si="188"/>
        <v>0.11266026397938922</v>
      </c>
      <c r="AJ121" s="57">
        <f t="shared" si="189"/>
        <v>0.89874693324945043</v>
      </c>
      <c r="AK121" s="54">
        <f t="shared" si="190"/>
        <v>1193312.4580054991</v>
      </c>
      <c r="AL121" s="8">
        <f t="shared" si="191"/>
        <v>329992.4624156889</v>
      </c>
      <c r="AM121" s="8">
        <f t="shared" si="192"/>
        <v>329992.4624156889</v>
      </c>
      <c r="AN121" s="8">
        <f t="shared" si="193"/>
        <v>895693.8265568699</v>
      </c>
      <c r="AO121" s="8">
        <f t="shared" si="194"/>
        <v>895693.8265568699</v>
      </c>
      <c r="AP121" s="8">
        <f t="shared" si="195"/>
        <v>2922790.3813961018</v>
      </c>
      <c r="AQ121" s="8">
        <f t="shared" si="196"/>
        <v>2922790.3813961018</v>
      </c>
      <c r="AR121" s="8">
        <f t="shared" si="197"/>
        <v>1744245.8727686412</v>
      </c>
      <c r="AS121" s="8">
        <f t="shared" si="198"/>
        <v>1744245.8727686412</v>
      </c>
      <c r="AT121" s="49">
        <f t="shared" si="199"/>
        <v>11785445.086274603</v>
      </c>
      <c r="AU121" s="82">
        <f t="shared" si="200"/>
        <v>212138.01155294286</v>
      </c>
      <c r="AV121" s="8">
        <f t="shared" si="201"/>
        <v>212138.01155294286</v>
      </c>
      <c r="AW121" s="8">
        <f t="shared" si="202"/>
        <v>872122.93638432061</v>
      </c>
      <c r="AX121" s="8">
        <f t="shared" si="203"/>
        <v>872122.93638432061</v>
      </c>
      <c r="AY121" s="8">
        <f t="shared" si="204"/>
        <v>2809457.6730987858</v>
      </c>
      <c r="AZ121" s="8">
        <f t="shared" si="205"/>
        <v>2809457.6730987858</v>
      </c>
      <c r="BA121" s="8">
        <f t="shared" si="206"/>
        <v>1732340.1555141918</v>
      </c>
      <c r="BB121" s="8">
        <f t="shared" si="207"/>
        <v>1732340.1555141918</v>
      </c>
      <c r="BC121" s="83">
        <f t="shared" si="208"/>
        <v>11252117.553100482</v>
      </c>
      <c r="BD121" s="49"/>
      <c r="BE121" s="45">
        <f t="shared" si="209"/>
        <v>4.7397970262687598E-2</v>
      </c>
      <c r="BF121" s="57">
        <f t="shared" si="210"/>
        <v>0.95474693324945037</v>
      </c>
      <c r="BG121" s="54">
        <f t="shared" si="211"/>
        <v>533327.53317412175</v>
      </c>
    </row>
    <row r="122" spans="1:59" ht="20.25" x14ac:dyDescent="0.25">
      <c r="A122" s="19">
        <v>850</v>
      </c>
      <c r="B122" s="33">
        <v>4.5</v>
      </c>
      <c r="C122" s="20">
        <f t="shared" si="159"/>
        <v>188.88888888888889</v>
      </c>
      <c r="D122" s="37">
        <v>1.6424098210355718</v>
      </c>
      <c r="E122" s="20">
        <f t="shared" si="160"/>
        <v>115.00715988765259</v>
      </c>
      <c r="F122" s="7">
        <f t="shared" si="161"/>
        <v>1510667.4254808563</v>
      </c>
      <c r="G122" s="8">
        <f t="shared" si="162"/>
        <v>1510667.4254808563</v>
      </c>
      <c r="H122" s="8">
        <f t="shared" si="163"/>
        <v>3323468.3360578837</v>
      </c>
      <c r="I122" s="8">
        <f t="shared" si="164"/>
        <v>3323468.3360578837</v>
      </c>
      <c r="J122" s="49">
        <f t="shared" si="165"/>
        <v>9668271.5230774805</v>
      </c>
      <c r="K122" s="82">
        <f t="shared" si="166"/>
        <v>906400.4552885138</v>
      </c>
      <c r="L122" s="8">
        <f t="shared" si="167"/>
        <v>906400.4552885138</v>
      </c>
      <c r="M122" s="8">
        <f t="shared" si="168"/>
        <v>3161555.4893820439</v>
      </c>
      <c r="N122" s="8">
        <f t="shared" si="169"/>
        <v>3161555.4893820439</v>
      </c>
      <c r="O122" s="83">
        <f t="shared" si="170"/>
        <v>8135911.889341116</v>
      </c>
      <c r="P122" s="49"/>
      <c r="Q122" s="45">
        <f t="shared" si="171"/>
        <v>0.18834516088404471</v>
      </c>
      <c r="R122" s="57">
        <f t="shared" si="172"/>
        <v>0.84150635094610959</v>
      </c>
      <c r="S122" s="54">
        <f t="shared" si="173"/>
        <v>1532359.6337363645</v>
      </c>
      <c r="T122" s="8">
        <f t="shared" si="174"/>
        <v>1005500.2384000579</v>
      </c>
      <c r="U122" s="8">
        <f t="shared" si="175"/>
        <v>1005500.2384000579</v>
      </c>
      <c r="V122" s="8">
        <f t="shared" si="176"/>
        <v>2397731.3377232151</v>
      </c>
      <c r="W122" s="8">
        <f t="shared" si="177"/>
        <v>2397731.3377232151</v>
      </c>
      <c r="X122" s="8">
        <f t="shared" si="178"/>
        <v>1430904.185415467</v>
      </c>
      <c r="Y122" s="8">
        <f t="shared" si="179"/>
        <v>1430904.185415467</v>
      </c>
      <c r="Z122" s="49">
        <f t="shared" si="180"/>
        <v>9668271.5230774805</v>
      </c>
      <c r="AA122" s="82">
        <f t="shared" si="181"/>
        <v>618769.37747695879</v>
      </c>
      <c r="AB122" s="8">
        <f t="shared" si="182"/>
        <v>618769.37747695879</v>
      </c>
      <c r="AC122" s="8">
        <f t="shared" si="183"/>
        <v>2304758.0653314679</v>
      </c>
      <c r="AD122" s="8">
        <f t="shared" si="184"/>
        <v>2304758.0653314679</v>
      </c>
      <c r="AE122" s="8">
        <f t="shared" si="185"/>
        <v>1421137.2477860127</v>
      </c>
      <c r="AF122" s="8">
        <f t="shared" si="186"/>
        <v>1421137.2477860127</v>
      </c>
      <c r="AG122" s="83">
        <f t="shared" si="187"/>
        <v>8689329.3811888788</v>
      </c>
      <c r="AH122" s="49"/>
      <c r="AI122" s="45">
        <f t="shared" si="188"/>
        <v>0.11266026397938921</v>
      </c>
      <c r="AJ122" s="57">
        <f t="shared" si="189"/>
        <v>0.89874693324945043</v>
      </c>
      <c r="AK122" s="54">
        <f t="shared" si="190"/>
        <v>978942.14188860171</v>
      </c>
      <c r="AL122" s="8">
        <f t="shared" si="191"/>
        <v>270711.60264616949</v>
      </c>
      <c r="AM122" s="8">
        <f t="shared" si="192"/>
        <v>270711.60264616949</v>
      </c>
      <c r="AN122" s="8">
        <f t="shared" si="193"/>
        <v>734788.63575388852</v>
      </c>
      <c r="AO122" s="8">
        <f t="shared" si="194"/>
        <v>734788.63575388852</v>
      </c>
      <c r="AP122" s="8">
        <f t="shared" si="195"/>
        <v>2397731.3377232151</v>
      </c>
      <c r="AQ122" s="8">
        <f t="shared" si="196"/>
        <v>2397731.3377232151</v>
      </c>
      <c r="AR122" s="8">
        <f t="shared" si="197"/>
        <v>1430904.185415467</v>
      </c>
      <c r="AS122" s="8">
        <f t="shared" si="198"/>
        <v>1430904.185415467</v>
      </c>
      <c r="AT122" s="49">
        <f t="shared" si="199"/>
        <v>9668271.5230774805</v>
      </c>
      <c r="AU122" s="82">
        <f t="shared" si="200"/>
        <v>174028.88741539465</v>
      </c>
      <c r="AV122" s="8">
        <f t="shared" si="201"/>
        <v>174028.88741539465</v>
      </c>
      <c r="AW122" s="8">
        <f t="shared" si="202"/>
        <v>715452.09270773351</v>
      </c>
      <c r="AX122" s="8">
        <f t="shared" si="203"/>
        <v>715452.09270773351</v>
      </c>
      <c r="AY122" s="8">
        <f t="shared" si="204"/>
        <v>2304758.0653314679</v>
      </c>
      <c r="AZ122" s="8">
        <f t="shared" si="205"/>
        <v>2304758.0653314679</v>
      </c>
      <c r="BA122" s="8">
        <f t="shared" si="206"/>
        <v>1421137.2477860127</v>
      </c>
      <c r="BB122" s="8">
        <f t="shared" si="207"/>
        <v>1421137.2477860127</v>
      </c>
      <c r="BC122" s="83">
        <f t="shared" si="208"/>
        <v>9230752.5864812173</v>
      </c>
      <c r="BD122" s="49"/>
      <c r="BE122" s="45">
        <f t="shared" si="209"/>
        <v>4.7397970262687578E-2</v>
      </c>
      <c r="BF122" s="57">
        <f t="shared" si="210"/>
        <v>0.95474693324945037</v>
      </c>
      <c r="BG122" s="54">
        <f t="shared" si="211"/>
        <v>437518.9365962632</v>
      </c>
    </row>
    <row r="123" spans="1:59" ht="20.25" x14ac:dyDescent="0.25">
      <c r="A123" s="19">
        <v>850</v>
      </c>
      <c r="B123" s="33">
        <v>4.5</v>
      </c>
      <c r="C123" s="20">
        <f t="shared" si="159"/>
        <v>188.88888888888889</v>
      </c>
      <c r="D123" s="37">
        <v>2.1851546379025231</v>
      </c>
      <c r="E123" s="20">
        <f t="shared" si="160"/>
        <v>86.441886360133651</v>
      </c>
      <c r="F123" s="7">
        <f t="shared" si="161"/>
        <v>1135450.5410701106</v>
      </c>
      <c r="G123" s="8">
        <f t="shared" si="162"/>
        <v>1135450.5410701106</v>
      </c>
      <c r="H123" s="8">
        <f t="shared" si="163"/>
        <v>2497991.1903542434</v>
      </c>
      <c r="I123" s="8">
        <f t="shared" si="164"/>
        <v>2497991.1903542434</v>
      </c>
      <c r="J123" s="49">
        <f t="shared" si="165"/>
        <v>7266883.462848708</v>
      </c>
      <c r="K123" s="82">
        <f t="shared" si="166"/>
        <v>681270.32464206638</v>
      </c>
      <c r="L123" s="8">
        <f t="shared" si="167"/>
        <v>681270.32464206638</v>
      </c>
      <c r="M123" s="8">
        <f t="shared" si="168"/>
        <v>2376293.968144156</v>
      </c>
      <c r="N123" s="8">
        <f t="shared" si="169"/>
        <v>2376293.968144156</v>
      </c>
      <c r="O123" s="83">
        <f t="shared" si="170"/>
        <v>6115128.5855724448</v>
      </c>
      <c r="P123" s="49"/>
      <c r="Q123" s="45">
        <f t="shared" si="171"/>
        <v>0.18834516088404477</v>
      </c>
      <c r="R123" s="57">
        <f t="shared" si="172"/>
        <v>0.84150635094610959</v>
      </c>
      <c r="S123" s="54">
        <f t="shared" si="173"/>
        <v>1151754.8772762632</v>
      </c>
      <c r="T123" s="8">
        <f t="shared" si="174"/>
        <v>755755.88013626565</v>
      </c>
      <c r="U123" s="8">
        <f t="shared" si="175"/>
        <v>755755.88013626565</v>
      </c>
      <c r="V123" s="8">
        <f t="shared" si="176"/>
        <v>1802187.0987864796</v>
      </c>
      <c r="W123" s="8">
        <f t="shared" si="177"/>
        <v>1802187.0987864796</v>
      </c>
      <c r="X123" s="8">
        <f t="shared" si="178"/>
        <v>1075498.7525016088</v>
      </c>
      <c r="Y123" s="8">
        <f t="shared" si="179"/>
        <v>1075498.7525016088</v>
      </c>
      <c r="Z123" s="49">
        <f t="shared" si="180"/>
        <v>7266883.462848708</v>
      </c>
      <c r="AA123" s="82">
        <f t="shared" si="181"/>
        <v>465080.54162231734</v>
      </c>
      <c r="AB123" s="8">
        <f t="shared" si="182"/>
        <v>465080.54162231734</v>
      </c>
      <c r="AC123" s="8">
        <f t="shared" si="183"/>
        <v>1732306.3621917488</v>
      </c>
      <c r="AD123" s="8">
        <f t="shared" si="184"/>
        <v>1732306.3621917488</v>
      </c>
      <c r="AE123" s="8">
        <f t="shared" si="185"/>
        <v>1068157.7094441457</v>
      </c>
      <c r="AF123" s="8">
        <f t="shared" si="186"/>
        <v>1068157.7094441457</v>
      </c>
      <c r="AG123" s="83">
        <f t="shared" si="187"/>
        <v>6531089.2265164237</v>
      </c>
      <c r="AH123" s="49"/>
      <c r="AI123" s="45">
        <f t="shared" si="188"/>
        <v>0.11266026397938907</v>
      </c>
      <c r="AJ123" s="57">
        <f t="shared" si="189"/>
        <v>0.89874693324945054</v>
      </c>
      <c r="AK123" s="54">
        <f t="shared" si="190"/>
        <v>735794.23633228429</v>
      </c>
      <c r="AL123" s="8">
        <f t="shared" si="191"/>
        <v>203472.73695976383</v>
      </c>
      <c r="AM123" s="8">
        <f t="shared" si="192"/>
        <v>203472.73695976383</v>
      </c>
      <c r="AN123" s="8">
        <f t="shared" si="193"/>
        <v>552283.14317650173</v>
      </c>
      <c r="AO123" s="8">
        <f t="shared" si="194"/>
        <v>552283.14317650173</v>
      </c>
      <c r="AP123" s="8">
        <f t="shared" si="195"/>
        <v>1802187.0987864796</v>
      </c>
      <c r="AQ123" s="8">
        <f t="shared" si="196"/>
        <v>1802187.0987864796</v>
      </c>
      <c r="AR123" s="8">
        <f t="shared" si="197"/>
        <v>1075498.7525016088</v>
      </c>
      <c r="AS123" s="8">
        <f t="shared" si="198"/>
        <v>1075498.7525016088</v>
      </c>
      <c r="AT123" s="49">
        <f t="shared" si="199"/>
        <v>7266883.462848708</v>
      </c>
      <c r="AU123" s="82">
        <f t="shared" si="200"/>
        <v>130803.90233127674</v>
      </c>
      <c r="AV123" s="8">
        <f t="shared" si="201"/>
        <v>130803.90233127674</v>
      </c>
      <c r="AW123" s="8">
        <f t="shared" si="202"/>
        <v>537749.3762508044</v>
      </c>
      <c r="AX123" s="8">
        <f t="shared" si="203"/>
        <v>537749.3762508044</v>
      </c>
      <c r="AY123" s="8">
        <f t="shared" si="204"/>
        <v>1732306.3621917488</v>
      </c>
      <c r="AZ123" s="8">
        <f t="shared" si="205"/>
        <v>1732306.3621917488</v>
      </c>
      <c r="BA123" s="8">
        <f t="shared" si="206"/>
        <v>1068157.7094441457</v>
      </c>
      <c r="BB123" s="8">
        <f t="shared" si="207"/>
        <v>1068157.7094441457</v>
      </c>
      <c r="BC123" s="83">
        <f t="shared" si="208"/>
        <v>6938034.7004359514</v>
      </c>
      <c r="BD123" s="49"/>
      <c r="BE123" s="45">
        <f t="shared" si="209"/>
        <v>4.7397970262687425E-2</v>
      </c>
      <c r="BF123" s="57">
        <f t="shared" si="210"/>
        <v>0.95474693324945048</v>
      </c>
      <c r="BG123" s="54">
        <f t="shared" si="211"/>
        <v>328848.76241275668</v>
      </c>
    </row>
    <row r="124" spans="1:59" ht="20.25" x14ac:dyDescent="0.25">
      <c r="A124" s="19">
        <v>850</v>
      </c>
      <c r="B124" s="61">
        <v>5.5</v>
      </c>
      <c r="C124" s="20">
        <f t="shared" si="159"/>
        <v>154.54545454545453</v>
      </c>
      <c r="D124" s="37">
        <v>1.1325653683524677</v>
      </c>
      <c r="E124" s="20">
        <f t="shared" si="160"/>
        <v>136.45610122289926</v>
      </c>
      <c r="F124" s="7">
        <f t="shared" si="161"/>
        <v>1466515.8760094298</v>
      </c>
      <c r="G124" s="8">
        <f t="shared" si="162"/>
        <v>1466515.8760094298</v>
      </c>
      <c r="H124" s="8">
        <f t="shared" si="163"/>
        <v>3226334.9272207459</v>
      </c>
      <c r="I124" s="8">
        <f t="shared" si="164"/>
        <v>3226334.9272207459</v>
      </c>
      <c r="J124" s="49">
        <f t="shared" si="165"/>
        <v>9385701.6064603515</v>
      </c>
      <c r="K124" s="82">
        <f t="shared" si="166"/>
        <v>879909.52560565795</v>
      </c>
      <c r="L124" s="8">
        <f t="shared" si="167"/>
        <v>879909.52560565795</v>
      </c>
      <c r="M124" s="8">
        <f t="shared" si="168"/>
        <v>3069154.2293550866</v>
      </c>
      <c r="N124" s="8">
        <f t="shared" si="169"/>
        <v>3069154.2293550866</v>
      </c>
      <c r="O124" s="83">
        <f t="shared" si="170"/>
        <v>7898127.5099214893</v>
      </c>
      <c r="P124" s="49"/>
      <c r="Q124" s="45">
        <f t="shared" si="171"/>
        <v>0.18834516088404468</v>
      </c>
      <c r="R124" s="57">
        <f t="shared" si="172"/>
        <v>0.84150635094610959</v>
      </c>
      <c r="S124" s="54">
        <f t="shared" si="173"/>
        <v>1487574.0965388622</v>
      </c>
      <c r="T124" s="8">
        <f t="shared" si="174"/>
        <v>976112.96707187651</v>
      </c>
      <c r="U124" s="8">
        <f t="shared" si="175"/>
        <v>976112.96707187651</v>
      </c>
      <c r="V124" s="8">
        <f t="shared" si="176"/>
        <v>2327653.9984021671</v>
      </c>
      <c r="W124" s="8">
        <f t="shared" si="177"/>
        <v>2327653.9984021671</v>
      </c>
      <c r="X124" s="8">
        <f t="shared" si="178"/>
        <v>1389083.837756132</v>
      </c>
      <c r="Y124" s="8">
        <f t="shared" si="179"/>
        <v>1389083.837756132</v>
      </c>
      <c r="Z124" s="49">
        <f t="shared" si="180"/>
        <v>9385701.6064603515</v>
      </c>
      <c r="AA124" s="82">
        <f t="shared" si="181"/>
        <v>600684.90281346254</v>
      </c>
      <c r="AB124" s="8">
        <f t="shared" si="182"/>
        <v>600684.90281346254</v>
      </c>
      <c r="AC124" s="8">
        <f t="shared" si="183"/>
        <v>2237398.0110767996</v>
      </c>
      <c r="AD124" s="8">
        <f t="shared" si="184"/>
        <v>2237398.0110767996</v>
      </c>
      <c r="AE124" s="8">
        <f t="shared" si="185"/>
        <v>1379602.3537100789</v>
      </c>
      <c r="AF124" s="8">
        <f t="shared" si="186"/>
        <v>1379602.3537100789</v>
      </c>
      <c r="AG124" s="83">
        <f t="shared" si="187"/>
        <v>8435370.5352006815</v>
      </c>
      <c r="AH124" s="49"/>
      <c r="AI124" s="45">
        <f t="shared" si="188"/>
        <v>0.11266026397938915</v>
      </c>
      <c r="AJ124" s="57">
        <f t="shared" si="189"/>
        <v>0.89874693324945043</v>
      </c>
      <c r="AK124" s="54">
        <f t="shared" si="190"/>
        <v>950331.07125966996</v>
      </c>
      <c r="AL124" s="8">
        <f t="shared" si="191"/>
        <v>262799.64498088986</v>
      </c>
      <c r="AM124" s="8">
        <f t="shared" si="192"/>
        <v>262799.64498088986</v>
      </c>
      <c r="AN124" s="8">
        <f t="shared" si="193"/>
        <v>713313.32209098677</v>
      </c>
      <c r="AO124" s="8">
        <f t="shared" si="194"/>
        <v>713313.32209098677</v>
      </c>
      <c r="AP124" s="8">
        <f t="shared" si="195"/>
        <v>2327653.9984021671</v>
      </c>
      <c r="AQ124" s="8">
        <f t="shared" si="196"/>
        <v>2327653.9984021671</v>
      </c>
      <c r="AR124" s="8">
        <f t="shared" si="197"/>
        <v>1389083.837756132</v>
      </c>
      <c r="AS124" s="8">
        <f t="shared" si="198"/>
        <v>1389083.837756132</v>
      </c>
      <c r="AT124" s="49">
        <f t="shared" si="199"/>
        <v>9385701.6064603515</v>
      </c>
      <c r="AU124" s="82">
        <f t="shared" si="200"/>
        <v>168942.62891628631</v>
      </c>
      <c r="AV124" s="8">
        <f t="shared" si="201"/>
        <v>168942.62891628631</v>
      </c>
      <c r="AW124" s="8">
        <f t="shared" si="202"/>
        <v>694541.91887806612</v>
      </c>
      <c r="AX124" s="8">
        <f t="shared" si="203"/>
        <v>694541.91887806612</v>
      </c>
      <c r="AY124" s="8">
        <f t="shared" si="204"/>
        <v>2237398.0110767996</v>
      </c>
      <c r="AZ124" s="8">
        <f t="shared" si="205"/>
        <v>2237398.0110767996</v>
      </c>
      <c r="BA124" s="8">
        <f t="shared" si="206"/>
        <v>1379602.3537100789</v>
      </c>
      <c r="BB124" s="8">
        <f t="shared" si="207"/>
        <v>1379602.3537100789</v>
      </c>
      <c r="BC124" s="83">
        <f t="shared" si="208"/>
        <v>8960969.825162461</v>
      </c>
      <c r="BD124" s="49"/>
      <c r="BE124" s="45">
        <f t="shared" si="209"/>
        <v>4.7397970262687515E-2</v>
      </c>
      <c r="BF124" s="57">
        <f t="shared" si="210"/>
        <v>0.95474693324945048</v>
      </c>
      <c r="BG124" s="54">
        <f t="shared" si="211"/>
        <v>424731.78129789047</v>
      </c>
    </row>
    <row r="125" spans="1:59" ht="20.25" x14ac:dyDescent="0.25">
      <c r="A125" s="19">
        <v>850</v>
      </c>
      <c r="B125" s="61">
        <v>5.5</v>
      </c>
      <c r="C125" s="20">
        <f t="shared" si="159"/>
        <v>154.54545454545453</v>
      </c>
      <c r="D125" s="37">
        <v>1.0621153146108249</v>
      </c>
      <c r="E125" s="20">
        <f t="shared" si="160"/>
        <v>145.50722734101836</v>
      </c>
      <c r="F125" s="7">
        <f t="shared" si="161"/>
        <v>1563789.7980182595</v>
      </c>
      <c r="G125" s="8">
        <f t="shared" si="162"/>
        <v>1563789.7980182595</v>
      </c>
      <c r="H125" s="8">
        <f t="shared" si="163"/>
        <v>3440337.5556401708</v>
      </c>
      <c r="I125" s="8">
        <f t="shared" si="164"/>
        <v>3440337.5556401708</v>
      </c>
      <c r="J125" s="49">
        <f t="shared" si="165"/>
        <v>10008254.707316861</v>
      </c>
      <c r="K125" s="82">
        <f t="shared" si="166"/>
        <v>938273.87881095568</v>
      </c>
      <c r="L125" s="8">
        <f t="shared" si="167"/>
        <v>938273.87881095568</v>
      </c>
      <c r="M125" s="8">
        <f t="shared" si="168"/>
        <v>3272731.0702357618</v>
      </c>
      <c r="N125" s="8">
        <f t="shared" si="169"/>
        <v>3272731.0702357618</v>
      </c>
      <c r="O125" s="83">
        <f t="shared" si="170"/>
        <v>8422009.8980934359</v>
      </c>
      <c r="P125" s="49"/>
      <c r="Q125" s="45">
        <f t="shared" si="171"/>
        <v>0.18834516088404465</v>
      </c>
      <c r="R125" s="57">
        <f t="shared" si="172"/>
        <v>0.84150635094610959</v>
      </c>
      <c r="S125" s="54">
        <f t="shared" si="173"/>
        <v>1586244.8092234246</v>
      </c>
      <c r="T125" s="8">
        <f t="shared" si="174"/>
        <v>1040858.4895609535</v>
      </c>
      <c r="U125" s="8">
        <f t="shared" si="175"/>
        <v>1040858.4895609535</v>
      </c>
      <c r="V125" s="8">
        <f t="shared" si="176"/>
        <v>2482047.1674145814</v>
      </c>
      <c r="W125" s="8">
        <f t="shared" si="177"/>
        <v>2482047.1674145814</v>
      </c>
      <c r="X125" s="8">
        <f t="shared" si="178"/>
        <v>1481221.6966828953</v>
      </c>
      <c r="Y125" s="8">
        <f t="shared" si="179"/>
        <v>1481221.6966828953</v>
      </c>
      <c r="Z125" s="49">
        <f t="shared" si="180"/>
        <v>10008254.707316861</v>
      </c>
      <c r="AA125" s="82">
        <f t="shared" si="181"/>
        <v>640528.30126827909</v>
      </c>
      <c r="AB125" s="8">
        <f t="shared" si="182"/>
        <v>640528.30126827909</v>
      </c>
      <c r="AC125" s="8">
        <f t="shared" si="183"/>
        <v>2385804.505130189</v>
      </c>
      <c r="AD125" s="8">
        <f t="shared" si="184"/>
        <v>2385804.505130189</v>
      </c>
      <c r="AE125" s="8">
        <f t="shared" si="185"/>
        <v>1471111.3062917346</v>
      </c>
      <c r="AF125" s="8">
        <f t="shared" si="186"/>
        <v>1471111.3062917346</v>
      </c>
      <c r="AG125" s="83">
        <f t="shared" si="187"/>
        <v>8994888.2253804058</v>
      </c>
      <c r="AH125" s="49"/>
      <c r="AI125" s="45">
        <f t="shared" si="188"/>
        <v>0.11266026397938904</v>
      </c>
      <c r="AJ125" s="57">
        <f t="shared" si="189"/>
        <v>0.89874693324945054</v>
      </c>
      <c r="AK125" s="54">
        <f t="shared" si="190"/>
        <v>1013366.4819364548</v>
      </c>
      <c r="AL125" s="8">
        <f t="shared" si="191"/>
        <v>280231.13180487213</v>
      </c>
      <c r="AM125" s="8">
        <f t="shared" si="192"/>
        <v>280231.13180487213</v>
      </c>
      <c r="AN125" s="8">
        <f t="shared" si="193"/>
        <v>760627.35775608139</v>
      </c>
      <c r="AO125" s="8">
        <f t="shared" si="194"/>
        <v>760627.35775608139</v>
      </c>
      <c r="AP125" s="8">
        <f t="shared" si="195"/>
        <v>2482047.1674145814</v>
      </c>
      <c r="AQ125" s="8">
        <f t="shared" si="196"/>
        <v>2482047.1674145814</v>
      </c>
      <c r="AR125" s="8">
        <f t="shared" si="197"/>
        <v>1481221.6966828953</v>
      </c>
      <c r="AS125" s="8">
        <f t="shared" si="198"/>
        <v>1481221.6966828953</v>
      </c>
      <c r="AT125" s="49">
        <f t="shared" si="199"/>
        <v>10008254.707316861</v>
      </c>
      <c r="AU125" s="82">
        <f t="shared" si="200"/>
        <v>180148.58473170348</v>
      </c>
      <c r="AV125" s="8">
        <f t="shared" si="201"/>
        <v>180148.58473170348</v>
      </c>
      <c r="AW125" s="8">
        <f t="shared" si="202"/>
        <v>740610.84834144777</v>
      </c>
      <c r="AX125" s="8">
        <f t="shared" si="203"/>
        <v>740610.84834144777</v>
      </c>
      <c r="AY125" s="8">
        <f t="shared" si="204"/>
        <v>2385804.505130189</v>
      </c>
      <c r="AZ125" s="8">
        <f t="shared" si="205"/>
        <v>2385804.505130189</v>
      </c>
      <c r="BA125" s="8">
        <f t="shared" si="206"/>
        <v>1471111.3062917346</v>
      </c>
      <c r="BB125" s="8">
        <f t="shared" si="207"/>
        <v>1471111.3062917346</v>
      </c>
      <c r="BC125" s="83">
        <f t="shared" si="208"/>
        <v>9555350.4889901504</v>
      </c>
      <c r="BD125" s="49"/>
      <c r="BE125" s="45">
        <f t="shared" si="209"/>
        <v>4.7397970262687349E-2</v>
      </c>
      <c r="BF125" s="57">
        <f t="shared" si="210"/>
        <v>0.95474693324945059</v>
      </c>
      <c r="BG125" s="54">
        <f t="shared" si="211"/>
        <v>452904.21832671016</v>
      </c>
    </row>
    <row r="126" spans="1:59" ht="20.25" x14ac:dyDescent="0.25">
      <c r="A126" s="19">
        <v>850</v>
      </c>
      <c r="B126" s="61">
        <v>5.5</v>
      </c>
      <c r="C126" s="20">
        <f t="shared" si="159"/>
        <v>154.54545454545453</v>
      </c>
      <c r="D126" s="37">
        <v>1.0963007108240124</v>
      </c>
      <c r="E126" s="20">
        <f t="shared" si="160"/>
        <v>140.96994831764138</v>
      </c>
      <c r="F126" s="7">
        <f t="shared" si="161"/>
        <v>1515026.9236430221</v>
      </c>
      <c r="G126" s="8">
        <f t="shared" si="162"/>
        <v>1515026.9236430221</v>
      </c>
      <c r="H126" s="8">
        <f t="shared" si="163"/>
        <v>3333059.2320146486</v>
      </c>
      <c r="I126" s="8">
        <f t="shared" si="164"/>
        <v>3333059.2320146486</v>
      </c>
      <c r="J126" s="49">
        <f t="shared" si="165"/>
        <v>9696172.3113153409</v>
      </c>
      <c r="K126" s="82">
        <f t="shared" si="166"/>
        <v>909016.15418581315</v>
      </c>
      <c r="L126" s="8">
        <f t="shared" si="167"/>
        <v>909016.15418581315</v>
      </c>
      <c r="M126" s="8">
        <f t="shared" si="168"/>
        <v>3170679.1357340259</v>
      </c>
      <c r="N126" s="8">
        <f t="shared" si="169"/>
        <v>3170679.1357340259</v>
      </c>
      <c r="O126" s="83">
        <f t="shared" si="170"/>
        <v>8159390.5798396785</v>
      </c>
      <c r="P126" s="49"/>
      <c r="Q126" s="45">
        <f t="shared" si="171"/>
        <v>0.18834516088404463</v>
      </c>
      <c r="R126" s="57">
        <f t="shared" si="172"/>
        <v>0.8415063509461097</v>
      </c>
      <c r="S126" s="54">
        <f t="shared" si="173"/>
        <v>1536781.7314756624</v>
      </c>
      <c r="T126" s="8">
        <f t="shared" si="174"/>
        <v>1008401.9203767955</v>
      </c>
      <c r="U126" s="8">
        <f t="shared" si="175"/>
        <v>1008401.9203767955</v>
      </c>
      <c r="V126" s="8">
        <f t="shared" si="176"/>
        <v>2404650.7332062046</v>
      </c>
      <c r="W126" s="8">
        <f t="shared" si="177"/>
        <v>2404650.7332062046</v>
      </c>
      <c r="X126" s="8">
        <f t="shared" si="178"/>
        <v>1435033.5020746703</v>
      </c>
      <c r="Y126" s="8">
        <f t="shared" si="179"/>
        <v>1435033.5020746703</v>
      </c>
      <c r="Z126" s="49">
        <f t="shared" si="180"/>
        <v>9696172.3113153409</v>
      </c>
      <c r="AA126" s="82">
        <f t="shared" si="181"/>
        <v>620555.02792418178</v>
      </c>
      <c r="AB126" s="8">
        <f t="shared" si="182"/>
        <v>620555.02792418178</v>
      </c>
      <c r="AC126" s="8">
        <f t="shared" si="183"/>
        <v>2311409.1576768602</v>
      </c>
      <c r="AD126" s="8">
        <f t="shared" si="184"/>
        <v>2311409.1576768602</v>
      </c>
      <c r="AE126" s="8">
        <f t="shared" si="185"/>
        <v>1425238.3789254068</v>
      </c>
      <c r="AF126" s="8">
        <f t="shared" si="186"/>
        <v>1425238.3789254068</v>
      </c>
      <c r="AG126" s="83">
        <f t="shared" si="187"/>
        <v>8714405.1290528979</v>
      </c>
      <c r="AH126" s="49"/>
      <c r="AI126" s="45">
        <f t="shared" si="188"/>
        <v>0.11266026397938923</v>
      </c>
      <c r="AJ126" s="57">
        <f t="shared" si="189"/>
        <v>0.89874693324945043</v>
      </c>
      <c r="AK126" s="54">
        <f t="shared" si="190"/>
        <v>981767.18226244301</v>
      </c>
      <c r="AL126" s="8">
        <f t="shared" si="191"/>
        <v>271492.82471682958</v>
      </c>
      <c r="AM126" s="8">
        <f t="shared" si="192"/>
        <v>271492.82471682958</v>
      </c>
      <c r="AN126" s="8">
        <f t="shared" si="193"/>
        <v>736909.09565996588</v>
      </c>
      <c r="AO126" s="8">
        <f t="shared" si="194"/>
        <v>736909.09565996588</v>
      </c>
      <c r="AP126" s="8">
        <f t="shared" si="195"/>
        <v>2404650.7332062046</v>
      </c>
      <c r="AQ126" s="8">
        <f t="shared" si="196"/>
        <v>2404650.7332062046</v>
      </c>
      <c r="AR126" s="8">
        <f t="shared" si="197"/>
        <v>1435033.5020746703</v>
      </c>
      <c r="AS126" s="8">
        <f t="shared" si="198"/>
        <v>1435033.5020746703</v>
      </c>
      <c r="AT126" s="49">
        <f t="shared" si="199"/>
        <v>9696172.3113153409</v>
      </c>
      <c r="AU126" s="82">
        <f t="shared" si="200"/>
        <v>174531.10160367613</v>
      </c>
      <c r="AV126" s="8">
        <f t="shared" si="201"/>
        <v>174531.10160367613</v>
      </c>
      <c r="AW126" s="8">
        <f t="shared" si="202"/>
        <v>717516.75103733526</v>
      </c>
      <c r="AX126" s="8">
        <f t="shared" si="203"/>
        <v>717516.75103733526</v>
      </c>
      <c r="AY126" s="8">
        <f t="shared" si="204"/>
        <v>2311409.1576768602</v>
      </c>
      <c r="AZ126" s="8">
        <f t="shared" si="205"/>
        <v>2311409.1576768602</v>
      </c>
      <c r="BA126" s="8">
        <f t="shared" si="206"/>
        <v>1425238.3789254068</v>
      </c>
      <c r="BB126" s="8">
        <f t="shared" si="207"/>
        <v>1425238.3789254068</v>
      </c>
      <c r="BC126" s="83">
        <f t="shared" si="208"/>
        <v>9257390.7784865573</v>
      </c>
      <c r="BD126" s="49"/>
      <c r="BE126" s="45">
        <f t="shared" si="209"/>
        <v>4.7397970262687529E-2</v>
      </c>
      <c r="BF126" s="57">
        <f t="shared" si="210"/>
        <v>0.95474693324945048</v>
      </c>
      <c r="BG126" s="54">
        <f t="shared" si="211"/>
        <v>438781.53282878362</v>
      </c>
    </row>
    <row r="127" spans="1:59" ht="20.25" x14ac:dyDescent="0.25">
      <c r="A127" s="19">
        <v>850</v>
      </c>
      <c r="B127" s="61">
        <v>5.5</v>
      </c>
      <c r="C127" s="20">
        <f t="shared" si="159"/>
        <v>154.54545454545453</v>
      </c>
      <c r="D127" s="37">
        <v>1.1437009460840559</v>
      </c>
      <c r="E127" s="20">
        <f t="shared" si="160"/>
        <v>135.12750433109835</v>
      </c>
      <c r="F127" s="7">
        <f t="shared" si="161"/>
        <v>1452237.229491015</v>
      </c>
      <c r="G127" s="8">
        <f t="shared" si="162"/>
        <v>1452237.229491015</v>
      </c>
      <c r="H127" s="8">
        <f t="shared" si="163"/>
        <v>3194921.9048802331</v>
      </c>
      <c r="I127" s="8">
        <f t="shared" si="164"/>
        <v>3194921.9048802331</v>
      </c>
      <c r="J127" s="49">
        <f t="shared" si="165"/>
        <v>9294318.2687424961</v>
      </c>
      <c r="K127" s="82">
        <f t="shared" si="166"/>
        <v>871342.33769460907</v>
      </c>
      <c r="L127" s="8">
        <f t="shared" si="167"/>
        <v>871342.33769460907</v>
      </c>
      <c r="M127" s="8">
        <f t="shared" si="168"/>
        <v>3039271.5877360213</v>
      </c>
      <c r="N127" s="8">
        <f t="shared" si="169"/>
        <v>3039271.5877360213</v>
      </c>
      <c r="O127" s="83">
        <f t="shared" si="170"/>
        <v>7821227.8508612607</v>
      </c>
      <c r="P127" s="49"/>
      <c r="Q127" s="45">
        <f t="shared" si="171"/>
        <v>0.18834516088404471</v>
      </c>
      <c r="R127" s="57">
        <f t="shared" si="172"/>
        <v>0.84150635094610959</v>
      </c>
      <c r="S127" s="54">
        <f t="shared" si="173"/>
        <v>1473090.4178812355</v>
      </c>
      <c r="T127" s="8">
        <f t="shared" si="174"/>
        <v>966609.0999492195</v>
      </c>
      <c r="U127" s="8">
        <f t="shared" si="175"/>
        <v>966609.0999492195</v>
      </c>
      <c r="V127" s="8">
        <f t="shared" si="176"/>
        <v>2304990.9306481392</v>
      </c>
      <c r="W127" s="8">
        <f t="shared" si="177"/>
        <v>2304990.9306481392</v>
      </c>
      <c r="X127" s="8">
        <f t="shared" si="178"/>
        <v>1375559.1037738894</v>
      </c>
      <c r="Y127" s="8">
        <f t="shared" si="179"/>
        <v>1375559.1037738894</v>
      </c>
      <c r="Z127" s="49">
        <f t="shared" si="180"/>
        <v>9294318.2687424961</v>
      </c>
      <c r="AA127" s="82">
        <f t="shared" si="181"/>
        <v>594836.36919951974</v>
      </c>
      <c r="AB127" s="8">
        <f t="shared" si="182"/>
        <v>594836.36919951974</v>
      </c>
      <c r="AC127" s="8">
        <f t="shared" si="183"/>
        <v>2215613.7154931049</v>
      </c>
      <c r="AD127" s="8">
        <f t="shared" si="184"/>
        <v>2215613.7154931049</v>
      </c>
      <c r="AE127" s="8">
        <f t="shared" si="185"/>
        <v>1366169.9356457056</v>
      </c>
      <c r="AF127" s="8">
        <f t="shared" si="186"/>
        <v>1366169.9356457056</v>
      </c>
      <c r="AG127" s="83">
        <f t="shared" si="187"/>
        <v>8353240.040676659</v>
      </c>
      <c r="AH127" s="49"/>
      <c r="AI127" s="45">
        <f t="shared" si="188"/>
        <v>0.11266026397938932</v>
      </c>
      <c r="AJ127" s="57">
        <f t="shared" si="189"/>
        <v>0.89874693324945032</v>
      </c>
      <c r="AK127" s="54">
        <f t="shared" si="190"/>
        <v>941078.22806583717</v>
      </c>
      <c r="AL127" s="8">
        <f t="shared" si="191"/>
        <v>260240.9115247899</v>
      </c>
      <c r="AM127" s="8">
        <f t="shared" si="192"/>
        <v>260240.9115247899</v>
      </c>
      <c r="AN127" s="8">
        <f t="shared" si="193"/>
        <v>706368.18842442962</v>
      </c>
      <c r="AO127" s="8">
        <f t="shared" si="194"/>
        <v>706368.18842442962</v>
      </c>
      <c r="AP127" s="8">
        <f t="shared" si="195"/>
        <v>2304990.9306481392</v>
      </c>
      <c r="AQ127" s="8">
        <f t="shared" si="196"/>
        <v>2304990.9306481392</v>
      </c>
      <c r="AR127" s="8">
        <f t="shared" si="197"/>
        <v>1375559.1037738894</v>
      </c>
      <c r="AS127" s="8">
        <f t="shared" si="198"/>
        <v>1375559.1037738894</v>
      </c>
      <c r="AT127" s="49">
        <f t="shared" si="199"/>
        <v>9294318.2687424961</v>
      </c>
      <c r="AU127" s="82">
        <f t="shared" si="200"/>
        <v>167297.72883736494</v>
      </c>
      <c r="AV127" s="8">
        <f t="shared" si="201"/>
        <v>167297.72883736494</v>
      </c>
      <c r="AW127" s="8">
        <f t="shared" si="202"/>
        <v>687779.5518869448</v>
      </c>
      <c r="AX127" s="8">
        <f t="shared" si="203"/>
        <v>687779.5518869448</v>
      </c>
      <c r="AY127" s="8">
        <f t="shared" si="204"/>
        <v>2215613.7154931049</v>
      </c>
      <c r="AZ127" s="8">
        <f t="shared" si="205"/>
        <v>2215613.7154931049</v>
      </c>
      <c r="BA127" s="8">
        <f t="shared" si="206"/>
        <v>1366169.9356457056</v>
      </c>
      <c r="BB127" s="8">
        <f t="shared" si="207"/>
        <v>1366169.9356457056</v>
      </c>
      <c r="BC127" s="83">
        <f t="shared" si="208"/>
        <v>8873721.8637262397</v>
      </c>
      <c r="BD127" s="49"/>
      <c r="BE127" s="45">
        <f t="shared" si="209"/>
        <v>4.7397970262687536E-2</v>
      </c>
      <c r="BF127" s="57">
        <f t="shared" si="210"/>
        <v>0.95474693324945048</v>
      </c>
      <c r="BG127" s="54">
        <f t="shared" si="211"/>
        <v>420596.4050162565</v>
      </c>
    </row>
    <row r="128" spans="1:59" ht="20.25" x14ac:dyDescent="0.25">
      <c r="A128" s="19">
        <v>850</v>
      </c>
      <c r="B128" s="61">
        <v>5.5</v>
      </c>
      <c r="C128" s="20">
        <f t="shared" si="159"/>
        <v>154.54545454545453</v>
      </c>
      <c r="D128" s="37">
        <v>1.1721705078041917</v>
      </c>
      <c r="E128" s="20">
        <f t="shared" si="160"/>
        <v>131.84554082917685</v>
      </c>
      <c r="F128" s="7">
        <f t="shared" si="161"/>
        <v>1416965.4348485069</v>
      </c>
      <c r="G128" s="8">
        <f t="shared" si="162"/>
        <v>1416965.4348485069</v>
      </c>
      <c r="H128" s="8">
        <f t="shared" si="163"/>
        <v>3117323.9566667154</v>
      </c>
      <c r="I128" s="8">
        <f t="shared" si="164"/>
        <v>3117323.9566667154</v>
      </c>
      <c r="J128" s="49">
        <f t="shared" si="165"/>
        <v>9068578.7830304448</v>
      </c>
      <c r="K128" s="82">
        <f t="shared" si="166"/>
        <v>850179.26090910425</v>
      </c>
      <c r="L128" s="8">
        <f t="shared" si="167"/>
        <v>850179.26090910425</v>
      </c>
      <c r="M128" s="8">
        <f t="shared" si="168"/>
        <v>2965454.0590785262</v>
      </c>
      <c r="N128" s="8">
        <f t="shared" si="169"/>
        <v>2965454.0590785262</v>
      </c>
      <c r="O128" s="83">
        <f t="shared" si="170"/>
        <v>7631266.6399752609</v>
      </c>
      <c r="P128" s="49"/>
      <c r="Q128" s="45">
        <f t="shared" si="171"/>
        <v>0.18834516088404471</v>
      </c>
      <c r="R128" s="57">
        <f t="shared" si="172"/>
        <v>0.84150635094610959</v>
      </c>
      <c r="S128" s="54">
        <f t="shared" si="173"/>
        <v>1437312.1430551838</v>
      </c>
      <c r="T128" s="8">
        <f t="shared" si="174"/>
        <v>943132.19343516626</v>
      </c>
      <c r="U128" s="8">
        <f t="shared" si="175"/>
        <v>943132.19343516626</v>
      </c>
      <c r="V128" s="8">
        <f t="shared" si="176"/>
        <v>2249007.5381915504</v>
      </c>
      <c r="W128" s="8">
        <f t="shared" si="177"/>
        <v>2249007.5381915504</v>
      </c>
      <c r="X128" s="8">
        <f t="shared" si="178"/>
        <v>1342149.6598885057</v>
      </c>
      <c r="Y128" s="8">
        <f t="shared" si="179"/>
        <v>1342149.6598885057</v>
      </c>
      <c r="Z128" s="49">
        <f t="shared" si="180"/>
        <v>9068578.7830304448</v>
      </c>
      <c r="AA128" s="82">
        <f t="shared" si="181"/>
        <v>580389.0421139485</v>
      </c>
      <c r="AB128" s="8">
        <f t="shared" si="182"/>
        <v>580389.0421139485</v>
      </c>
      <c r="AC128" s="8">
        <f t="shared" si="183"/>
        <v>2161801.1080258065</v>
      </c>
      <c r="AD128" s="8">
        <f t="shared" si="184"/>
        <v>2161801.1080258065</v>
      </c>
      <c r="AE128" s="8">
        <f t="shared" si="185"/>
        <v>1332988.534950068</v>
      </c>
      <c r="AF128" s="8">
        <f t="shared" si="186"/>
        <v>1332988.534950068</v>
      </c>
      <c r="AG128" s="83">
        <f t="shared" si="187"/>
        <v>8150357.3701796457</v>
      </c>
      <c r="AH128" s="49"/>
      <c r="AI128" s="45">
        <f t="shared" si="188"/>
        <v>0.11266026397938918</v>
      </c>
      <c r="AJ128" s="57">
        <f t="shared" si="189"/>
        <v>0.89874693324945043</v>
      </c>
      <c r="AK128" s="54">
        <f t="shared" si="190"/>
        <v>918221.41285079904</v>
      </c>
      <c r="AL128" s="8">
        <f t="shared" si="191"/>
        <v>253920.20592485246</v>
      </c>
      <c r="AM128" s="8">
        <f t="shared" si="192"/>
        <v>253920.20592485246</v>
      </c>
      <c r="AN128" s="8">
        <f t="shared" si="193"/>
        <v>689211.98751031375</v>
      </c>
      <c r="AO128" s="8">
        <f t="shared" si="194"/>
        <v>689211.98751031375</v>
      </c>
      <c r="AP128" s="8">
        <f t="shared" si="195"/>
        <v>2249007.5381915504</v>
      </c>
      <c r="AQ128" s="8">
        <f t="shared" si="196"/>
        <v>2249007.5381915504</v>
      </c>
      <c r="AR128" s="8">
        <f t="shared" si="197"/>
        <v>1342149.6598885057</v>
      </c>
      <c r="AS128" s="8">
        <f t="shared" si="198"/>
        <v>1342149.6598885057</v>
      </c>
      <c r="AT128" s="49">
        <f t="shared" si="199"/>
        <v>9068578.7830304448</v>
      </c>
      <c r="AU128" s="82">
        <f t="shared" si="200"/>
        <v>163234.41809454802</v>
      </c>
      <c r="AV128" s="8">
        <f t="shared" si="201"/>
        <v>163234.41809454802</v>
      </c>
      <c r="AW128" s="8">
        <f t="shared" si="202"/>
        <v>671074.82994425297</v>
      </c>
      <c r="AX128" s="8">
        <f t="shared" si="203"/>
        <v>671074.82994425297</v>
      </c>
      <c r="AY128" s="8">
        <f t="shared" si="204"/>
        <v>2161801.1080258065</v>
      </c>
      <c r="AZ128" s="8">
        <f t="shared" si="205"/>
        <v>2161801.1080258065</v>
      </c>
      <c r="BA128" s="8">
        <f t="shared" si="206"/>
        <v>1332988.534950068</v>
      </c>
      <c r="BB128" s="8">
        <f t="shared" si="207"/>
        <v>1332988.534950068</v>
      </c>
      <c r="BC128" s="83">
        <f t="shared" si="208"/>
        <v>8658197.7820293512</v>
      </c>
      <c r="BD128" s="49"/>
      <c r="BE128" s="45">
        <f t="shared" si="209"/>
        <v>4.7397970262687439E-2</v>
      </c>
      <c r="BF128" s="57">
        <f t="shared" si="210"/>
        <v>0.95474693324945048</v>
      </c>
      <c r="BG128" s="54">
        <f t="shared" si="211"/>
        <v>410381.00100109354</v>
      </c>
    </row>
    <row r="129" spans="1:59" ht="20.25" x14ac:dyDescent="0.25">
      <c r="A129" s="19">
        <v>850</v>
      </c>
      <c r="B129" s="61">
        <v>5.5</v>
      </c>
      <c r="C129" s="20">
        <f t="shared" si="159"/>
        <v>154.54545454545453</v>
      </c>
      <c r="D129" s="37">
        <v>1.3473622748820986</v>
      </c>
      <c r="E129" s="20">
        <f t="shared" si="160"/>
        <v>114.70222777239186</v>
      </c>
      <c r="F129" s="7">
        <f t="shared" si="161"/>
        <v>1232723.4658939086</v>
      </c>
      <c r="G129" s="8">
        <f t="shared" si="162"/>
        <v>1232723.4658939086</v>
      </c>
      <c r="H129" s="8">
        <f t="shared" si="163"/>
        <v>2711991.624966599</v>
      </c>
      <c r="I129" s="8">
        <f t="shared" si="164"/>
        <v>2711991.624966599</v>
      </c>
      <c r="J129" s="49">
        <f t="shared" si="165"/>
        <v>7889430.1817210149</v>
      </c>
      <c r="K129" s="82">
        <f t="shared" si="166"/>
        <v>739634.07953634509</v>
      </c>
      <c r="L129" s="8">
        <f t="shared" si="167"/>
        <v>739634.07953634509</v>
      </c>
      <c r="M129" s="8">
        <f t="shared" si="168"/>
        <v>2579868.7220957316</v>
      </c>
      <c r="N129" s="8">
        <f t="shared" si="169"/>
        <v>2579868.7220957316</v>
      </c>
      <c r="O129" s="83">
        <f t="shared" si="170"/>
        <v>6639005.603264153</v>
      </c>
      <c r="P129" s="49"/>
      <c r="Q129" s="45">
        <f t="shared" si="171"/>
        <v>0.18834516088404482</v>
      </c>
      <c r="R129" s="57">
        <f t="shared" si="172"/>
        <v>0.84150635094610948</v>
      </c>
      <c r="S129" s="54">
        <f t="shared" si="173"/>
        <v>1250424.5784568619</v>
      </c>
      <c r="T129" s="8">
        <f t="shared" si="174"/>
        <v>820500.73889898555</v>
      </c>
      <c r="U129" s="8">
        <f t="shared" si="175"/>
        <v>820500.73889898555</v>
      </c>
      <c r="V129" s="8">
        <f t="shared" si="176"/>
        <v>1956578.6850668117</v>
      </c>
      <c r="W129" s="8">
        <f t="shared" si="177"/>
        <v>1956578.6850668117</v>
      </c>
      <c r="X129" s="8">
        <f t="shared" si="178"/>
        <v>1167635.6668947102</v>
      </c>
      <c r="Y129" s="8">
        <f t="shared" si="179"/>
        <v>1167635.6668947102</v>
      </c>
      <c r="Z129" s="49">
        <f t="shared" si="180"/>
        <v>7889430.1817210149</v>
      </c>
      <c r="AA129" s="82">
        <f t="shared" si="181"/>
        <v>504923.53163014498</v>
      </c>
      <c r="AB129" s="8">
        <f t="shared" si="182"/>
        <v>504923.53163014498</v>
      </c>
      <c r="AC129" s="8">
        <f t="shared" si="183"/>
        <v>1880711.3348843113</v>
      </c>
      <c r="AD129" s="8">
        <f t="shared" si="184"/>
        <v>1880711.3348843113</v>
      </c>
      <c r="AE129" s="8">
        <f t="shared" si="185"/>
        <v>1159665.7239392523</v>
      </c>
      <c r="AF129" s="8">
        <f t="shared" si="186"/>
        <v>1159665.7239392523</v>
      </c>
      <c r="AG129" s="83">
        <f t="shared" si="187"/>
        <v>7090601.1809074171</v>
      </c>
      <c r="AH129" s="49"/>
      <c r="AI129" s="45">
        <f t="shared" si="188"/>
        <v>0.11266026397938912</v>
      </c>
      <c r="AJ129" s="57">
        <f t="shared" si="189"/>
        <v>0.89874693324945054</v>
      </c>
      <c r="AK129" s="54">
        <f t="shared" si="190"/>
        <v>798829.00081359781</v>
      </c>
      <c r="AL129" s="8">
        <f t="shared" si="191"/>
        <v>220904.04508818843</v>
      </c>
      <c r="AM129" s="8">
        <f t="shared" si="192"/>
        <v>220904.04508818843</v>
      </c>
      <c r="AN129" s="8">
        <f t="shared" si="193"/>
        <v>599596.69381079706</v>
      </c>
      <c r="AO129" s="8">
        <f t="shared" si="194"/>
        <v>599596.69381079706</v>
      </c>
      <c r="AP129" s="8">
        <f t="shared" si="195"/>
        <v>1956578.6850668117</v>
      </c>
      <c r="AQ129" s="8">
        <f t="shared" si="196"/>
        <v>1956578.6850668117</v>
      </c>
      <c r="AR129" s="8">
        <f t="shared" si="197"/>
        <v>1167635.6668947102</v>
      </c>
      <c r="AS129" s="8">
        <f t="shared" si="198"/>
        <v>1167635.6668947102</v>
      </c>
      <c r="AT129" s="49">
        <f t="shared" si="199"/>
        <v>7889430.1817210149</v>
      </c>
      <c r="AU129" s="82">
        <f t="shared" si="200"/>
        <v>142009.74327097827</v>
      </c>
      <c r="AV129" s="8">
        <f t="shared" si="201"/>
        <v>142009.74327097827</v>
      </c>
      <c r="AW129" s="8">
        <f t="shared" si="202"/>
        <v>583817.83344735519</v>
      </c>
      <c r="AX129" s="8">
        <f t="shared" si="203"/>
        <v>583817.83344735519</v>
      </c>
      <c r="AY129" s="8">
        <f t="shared" si="204"/>
        <v>1880711.3348843113</v>
      </c>
      <c r="AZ129" s="8">
        <f t="shared" si="205"/>
        <v>1880711.3348843113</v>
      </c>
      <c r="BA129" s="8">
        <f t="shared" si="206"/>
        <v>1159665.7239392523</v>
      </c>
      <c r="BB129" s="8">
        <f t="shared" si="207"/>
        <v>1159665.7239392523</v>
      </c>
      <c r="BC129" s="83">
        <f t="shared" si="208"/>
        <v>7532409.2710837936</v>
      </c>
      <c r="BD129" s="49"/>
      <c r="BE129" s="45">
        <f t="shared" si="209"/>
        <v>4.7397970262687501E-2</v>
      </c>
      <c r="BF129" s="57">
        <f t="shared" si="210"/>
        <v>0.95474693324945048</v>
      </c>
      <c r="BG129" s="54">
        <f t="shared" si="211"/>
        <v>357020.9106372213</v>
      </c>
    </row>
    <row r="130" spans="1:59" ht="20.25" x14ac:dyDescent="0.25">
      <c r="A130" s="19">
        <v>850</v>
      </c>
      <c r="B130" s="61">
        <v>5.5</v>
      </c>
      <c r="C130" s="20">
        <f t="shared" si="159"/>
        <v>154.54545454545453</v>
      </c>
      <c r="D130" s="37">
        <v>1.6424098210355718</v>
      </c>
      <c r="E130" s="20">
        <f t="shared" si="160"/>
        <v>94.096767180806665</v>
      </c>
      <c r="F130" s="7">
        <f t="shared" si="161"/>
        <v>1011273.2352392509</v>
      </c>
      <c r="G130" s="8">
        <f t="shared" si="162"/>
        <v>1011273.2352392509</v>
      </c>
      <c r="H130" s="8">
        <f t="shared" si="163"/>
        <v>2224801.1175263519</v>
      </c>
      <c r="I130" s="8">
        <f t="shared" si="164"/>
        <v>2224801.1175263519</v>
      </c>
      <c r="J130" s="49">
        <f t="shared" si="165"/>
        <v>6472148.705531206</v>
      </c>
      <c r="K130" s="82">
        <f t="shared" si="166"/>
        <v>606763.94114355056</v>
      </c>
      <c r="L130" s="8">
        <f t="shared" si="167"/>
        <v>606763.94114355056</v>
      </c>
      <c r="M130" s="8">
        <f t="shared" si="168"/>
        <v>2116413.1788425255</v>
      </c>
      <c r="N130" s="8">
        <f t="shared" si="169"/>
        <v>2116413.1788425255</v>
      </c>
      <c r="O130" s="83">
        <f t="shared" si="170"/>
        <v>5446354.2399721518</v>
      </c>
      <c r="P130" s="49"/>
      <c r="Q130" s="45">
        <f t="shared" si="171"/>
        <v>0.18834516088404474</v>
      </c>
      <c r="R130" s="57">
        <f t="shared" si="172"/>
        <v>0.84150635094610959</v>
      </c>
      <c r="S130" s="54">
        <f t="shared" si="173"/>
        <v>1025794.4655590542</v>
      </c>
      <c r="T130" s="8">
        <f t="shared" si="174"/>
        <v>673103.46537524543</v>
      </c>
      <c r="U130" s="8">
        <f t="shared" si="175"/>
        <v>673103.46537524543</v>
      </c>
      <c r="V130" s="8">
        <f t="shared" si="176"/>
        <v>1605092.878971739</v>
      </c>
      <c r="W130" s="8">
        <f t="shared" si="177"/>
        <v>1605092.878971739</v>
      </c>
      <c r="X130" s="8">
        <f t="shared" si="178"/>
        <v>957878.00841861847</v>
      </c>
      <c r="Y130" s="8">
        <f t="shared" si="179"/>
        <v>957878.00841861847</v>
      </c>
      <c r="Z130" s="49">
        <f t="shared" si="180"/>
        <v>6472148.705531206</v>
      </c>
      <c r="AA130" s="82">
        <f t="shared" si="181"/>
        <v>414217.51715399721</v>
      </c>
      <c r="AB130" s="8">
        <f t="shared" si="182"/>
        <v>414217.51715399721</v>
      </c>
      <c r="AC130" s="8">
        <f t="shared" si="183"/>
        <v>1542854.5726599086</v>
      </c>
      <c r="AD130" s="8">
        <f t="shared" si="184"/>
        <v>1542854.5726599086</v>
      </c>
      <c r="AE130" s="8">
        <f t="shared" si="185"/>
        <v>951339.81050138036</v>
      </c>
      <c r="AF130" s="8">
        <f t="shared" si="186"/>
        <v>951339.81050138036</v>
      </c>
      <c r="AG130" s="83">
        <f t="shared" si="187"/>
        <v>5816823.8006305713</v>
      </c>
      <c r="AH130" s="49"/>
      <c r="AI130" s="45">
        <f t="shared" si="188"/>
        <v>0.11266026397938929</v>
      </c>
      <c r="AJ130" s="57">
        <f t="shared" si="189"/>
        <v>0.89874693324945032</v>
      </c>
      <c r="AK130" s="54">
        <f t="shared" si="190"/>
        <v>655324.90490063466</v>
      </c>
      <c r="AL130" s="8">
        <f t="shared" si="191"/>
        <v>181220.16375487376</v>
      </c>
      <c r="AM130" s="8">
        <f t="shared" si="192"/>
        <v>181220.16375487376</v>
      </c>
      <c r="AN130" s="8">
        <f t="shared" si="193"/>
        <v>491883.30162037164</v>
      </c>
      <c r="AO130" s="8">
        <f t="shared" si="194"/>
        <v>491883.30162037164</v>
      </c>
      <c r="AP130" s="8">
        <f t="shared" si="195"/>
        <v>1605092.878971739</v>
      </c>
      <c r="AQ130" s="8">
        <f t="shared" si="196"/>
        <v>1605092.878971739</v>
      </c>
      <c r="AR130" s="8">
        <f t="shared" si="197"/>
        <v>957878.00841861847</v>
      </c>
      <c r="AS130" s="8">
        <f t="shared" si="198"/>
        <v>957878.00841861847</v>
      </c>
      <c r="AT130" s="49">
        <f t="shared" si="199"/>
        <v>6472148.705531206</v>
      </c>
      <c r="AU130" s="82">
        <f t="shared" si="200"/>
        <v>116498.67669956172</v>
      </c>
      <c r="AV130" s="8">
        <f t="shared" si="201"/>
        <v>116498.67669956172</v>
      </c>
      <c r="AW130" s="8">
        <f t="shared" si="202"/>
        <v>478939.00420930923</v>
      </c>
      <c r="AX130" s="8">
        <f t="shared" si="203"/>
        <v>478939.00420930923</v>
      </c>
      <c r="AY130" s="8">
        <f t="shared" si="204"/>
        <v>1542854.5726599086</v>
      </c>
      <c r="AZ130" s="8">
        <f t="shared" si="205"/>
        <v>1542854.5726599086</v>
      </c>
      <c r="BA130" s="8">
        <f t="shared" si="206"/>
        <v>951339.81050138036</v>
      </c>
      <c r="BB130" s="8">
        <f t="shared" si="207"/>
        <v>951339.81050138036</v>
      </c>
      <c r="BC130" s="83">
        <f t="shared" si="208"/>
        <v>6179264.1281403191</v>
      </c>
      <c r="BD130" s="49"/>
      <c r="BE130" s="45">
        <f t="shared" si="209"/>
        <v>4.7397970262687564E-2</v>
      </c>
      <c r="BF130" s="57">
        <f t="shared" si="210"/>
        <v>0.95474693324945037</v>
      </c>
      <c r="BG130" s="54">
        <f t="shared" si="211"/>
        <v>292884.57739088684</v>
      </c>
    </row>
    <row r="131" spans="1:59" ht="21" thickBot="1" x14ac:dyDescent="0.3">
      <c r="A131" s="62">
        <v>850</v>
      </c>
      <c r="B131" s="63">
        <v>5.5</v>
      </c>
      <c r="C131" s="64">
        <f t="shared" si="159"/>
        <v>154.54545454545453</v>
      </c>
      <c r="D131" s="65">
        <v>2.1851546379025231</v>
      </c>
      <c r="E131" s="64">
        <f t="shared" si="160"/>
        <v>70.725179749200251</v>
      </c>
      <c r="F131" s="66">
        <f t="shared" si="161"/>
        <v>760094.99030313175</v>
      </c>
      <c r="G131" s="67">
        <f t="shared" si="162"/>
        <v>760094.99030313175</v>
      </c>
      <c r="H131" s="67">
        <f t="shared" si="163"/>
        <v>1672208.9786668899</v>
      </c>
      <c r="I131" s="67">
        <f t="shared" si="164"/>
        <v>1672208.9786668899</v>
      </c>
      <c r="J131" s="68">
        <f t="shared" si="165"/>
        <v>4864607.9379400434</v>
      </c>
      <c r="K131" s="84">
        <f t="shared" si="166"/>
        <v>456056.9941818791</v>
      </c>
      <c r="L131" s="67">
        <f t="shared" si="167"/>
        <v>456056.9941818791</v>
      </c>
      <c r="M131" s="67">
        <f t="shared" si="168"/>
        <v>1590742.2431378232</v>
      </c>
      <c r="N131" s="67">
        <f t="shared" si="169"/>
        <v>1590742.2431378232</v>
      </c>
      <c r="O131" s="85">
        <f t="shared" si="170"/>
        <v>4093598.4746394046</v>
      </c>
      <c r="P131" s="68"/>
      <c r="Q131" s="80">
        <f t="shared" si="171"/>
        <v>0.18834516088404474</v>
      </c>
      <c r="R131" s="69">
        <f t="shared" si="172"/>
        <v>0.84150635094610959</v>
      </c>
      <c r="S131" s="70">
        <f t="shared" si="173"/>
        <v>771009.46330063883</v>
      </c>
      <c r="T131" s="67">
        <f t="shared" si="174"/>
        <v>505919.22554576449</v>
      </c>
      <c r="U131" s="67">
        <f t="shared" si="175"/>
        <v>505919.22554576449</v>
      </c>
      <c r="V131" s="67">
        <f t="shared" si="176"/>
        <v>1206422.7686091308</v>
      </c>
      <c r="W131" s="67">
        <f t="shared" si="177"/>
        <v>1206422.7686091308</v>
      </c>
      <c r="X131" s="67">
        <f t="shared" si="178"/>
        <v>719961.97481512639</v>
      </c>
      <c r="Y131" s="67">
        <f t="shared" si="179"/>
        <v>719961.97481512639</v>
      </c>
      <c r="Z131" s="68">
        <f t="shared" si="180"/>
        <v>4864607.9379400434</v>
      </c>
      <c r="AA131" s="84">
        <f t="shared" si="181"/>
        <v>311334.90802816278</v>
      </c>
      <c r="AB131" s="67">
        <f t="shared" si="182"/>
        <v>311334.90802816278</v>
      </c>
      <c r="AC131" s="67">
        <f t="shared" si="183"/>
        <v>1159643.1019630714</v>
      </c>
      <c r="AD131" s="67">
        <f t="shared" si="184"/>
        <v>1159643.1019630714</v>
      </c>
      <c r="AE131" s="67">
        <f t="shared" si="185"/>
        <v>715047.72285103938</v>
      </c>
      <c r="AF131" s="67">
        <f t="shared" si="186"/>
        <v>715047.72285103938</v>
      </c>
      <c r="AG131" s="85">
        <f t="shared" si="187"/>
        <v>4372051.4656845471</v>
      </c>
      <c r="AH131" s="68"/>
      <c r="AI131" s="80">
        <f t="shared" si="188"/>
        <v>0.11266026397938915</v>
      </c>
      <c r="AJ131" s="69">
        <f t="shared" si="189"/>
        <v>0.89874693324945043</v>
      </c>
      <c r="AK131" s="70">
        <f t="shared" si="190"/>
        <v>492556.47225549631</v>
      </c>
      <c r="AL131" s="67">
        <f t="shared" si="191"/>
        <v>136209.02226232123</v>
      </c>
      <c r="AM131" s="67">
        <f t="shared" si="192"/>
        <v>136209.02226232123</v>
      </c>
      <c r="AN131" s="67">
        <f t="shared" si="193"/>
        <v>369710.20328344329</v>
      </c>
      <c r="AO131" s="67">
        <f t="shared" si="194"/>
        <v>369710.20328344329</v>
      </c>
      <c r="AP131" s="67">
        <f t="shared" si="195"/>
        <v>1206422.7686091308</v>
      </c>
      <c r="AQ131" s="67">
        <f t="shared" si="196"/>
        <v>1206422.7686091308</v>
      </c>
      <c r="AR131" s="67">
        <f t="shared" si="197"/>
        <v>719961.97481512639</v>
      </c>
      <c r="AS131" s="67">
        <f t="shared" si="198"/>
        <v>719961.97481512639</v>
      </c>
      <c r="AT131" s="68">
        <f t="shared" si="199"/>
        <v>4864607.9379400434</v>
      </c>
      <c r="AU131" s="84">
        <f t="shared" si="200"/>
        <v>87562.94288292079</v>
      </c>
      <c r="AV131" s="67">
        <f t="shared" si="201"/>
        <v>87562.94288292079</v>
      </c>
      <c r="AW131" s="67">
        <f t="shared" si="202"/>
        <v>359980.9874075632</v>
      </c>
      <c r="AX131" s="67">
        <f t="shared" si="203"/>
        <v>359980.9874075632</v>
      </c>
      <c r="AY131" s="67">
        <f t="shared" si="204"/>
        <v>1159643.1019630714</v>
      </c>
      <c r="AZ131" s="67">
        <f t="shared" si="205"/>
        <v>1159643.1019630714</v>
      </c>
      <c r="BA131" s="67">
        <f t="shared" si="206"/>
        <v>715047.72285103938</v>
      </c>
      <c r="BB131" s="67">
        <f t="shared" si="207"/>
        <v>715047.72285103938</v>
      </c>
      <c r="BC131" s="85">
        <f t="shared" si="208"/>
        <v>4644469.5102091897</v>
      </c>
      <c r="BD131" s="68"/>
      <c r="BE131" s="45">
        <f t="shared" si="209"/>
        <v>4.7397970262687439E-2</v>
      </c>
      <c r="BF131" s="57">
        <f t="shared" si="210"/>
        <v>0.95474693324945048</v>
      </c>
      <c r="BG131" s="54">
        <f t="shared" si="211"/>
        <v>220138.42773085367</v>
      </c>
    </row>
    <row r="132" spans="1:59" ht="20.25" x14ac:dyDescent="0.25">
      <c r="A132" s="4">
        <v>1000</v>
      </c>
      <c r="B132" s="31">
        <v>4.5</v>
      </c>
      <c r="C132" s="6">
        <f t="shared" ref="C132:C147" si="212">A132/B132</f>
        <v>222.22222222222223</v>
      </c>
      <c r="D132" s="35">
        <v>1.1325653683524677</v>
      </c>
      <c r="E132" s="6">
        <f t="shared" ref="E132:E147" si="213">C132/D132</f>
        <v>196.21138737933231</v>
      </c>
      <c r="F132" s="7">
        <f t="shared" ref="F132:F147" si="214">(PI()/3)*(A132/2)*(C132/2)*(E132/2)*(5/8)</f>
        <v>3567223.6871618722</v>
      </c>
      <c r="G132" s="8">
        <f t="shared" ref="G132:G147" si="215">F132</f>
        <v>3567223.6871618722</v>
      </c>
      <c r="H132" s="8">
        <f t="shared" ref="H132:H147" si="216">(PI()/3)*(A132/2)*(C132/2)*(E132/2)*(11/8)</f>
        <v>7847892.111756118</v>
      </c>
      <c r="I132" s="8">
        <f t="shared" ref="I132:I147" si="217">H132</f>
        <v>7847892.111756118</v>
      </c>
      <c r="J132" s="49">
        <f t="shared" ref="J132:J147" si="218">(4*PI()/3)*(A132/2)*(C132/2)*(E132/2)</f>
        <v>22830231.59783598</v>
      </c>
      <c r="K132" s="82">
        <f t="shared" ref="K132:K147" si="219">(PI()/3)*(A132/2)*(C132/2)*(E132/2)*3/8</f>
        <v>2140334.2122971229</v>
      </c>
      <c r="L132" s="8">
        <f t="shared" ref="L132:L147" si="220">K132</f>
        <v>2140334.2122971229</v>
      </c>
      <c r="M132" s="8">
        <f t="shared" ref="M132:M147" si="221">(PI()/3)*(A132/2)*(C132/2)*(E132/2)*(7+2*SQRT(3))/8</f>
        <v>7465558.2292776396</v>
      </c>
      <c r="N132" s="8">
        <f t="shared" ref="N132:N147" si="222">M132</f>
        <v>7465558.2292776396</v>
      </c>
      <c r="O132" s="83">
        <f t="shared" ref="O132:O147" si="223">SUM(K132:N132)</f>
        <v>19211784.883149527</v>
      </c>
      <c r="P132" s="49">
        <f>_xlfn.T.TEST(J132:J147,O132:O147,1,2)</f>
        <v>5.5794170431292173E-2</v>
      </c>
      <c r="Q132" s="45">
        <f t="shared" ref="Q132:Q147" si="224">(J132-O132)/O132</f>
        <v>0.18834516088404457</v>
      </c>
      <c r="R132" s="57">
        <f t="shared" ref="R132:R147" si="225">O132/J132</f>
        <v>0.8415063509461097</v>
      </c>
      <c r="S132" s="54">
        <f t="shared" ref="S132:S147" si="226">J132-O132</f>
        <v>3618446.7146864533</v>
      </c>
      <c r="T132" s="8">
        <f t="shared" ref="T132:T147" si="227">(PI()/3)*(A132/2)*(C132/2)*(E132/2)*(52/125)</f>
        <v>2374344.0861749416</v>
      </c>
      <c r="U132" s="8">
        <f t="shared" ref="U132:U147" si="228">T132</f>
        <v>2374344.0861749416</v>
      </c>
      <c r="V132" s="8">
        <f t="shared" ref="V132:V147" si="229">(PI()/3)*(A132/2)*(C132/2)*(E132/2)*(124/125)</f>
        <v>5661897.4362633228</v>
      </c>
      <c r="W132" s="8">
        <f t="shared" ref="W132:W147" si="230">V132</f>
        <v>5661897.4362633228</v>
      </c>
      <c r="X132" s="8">
        <f t="shared" ref="X132:X147" si="231">(PI()/3)*(A132/2)*(C132/2)*(E132/2)*(74/125)</f>
        <v>3378874.2764797248</v>
      </c>
      <c r="Y132" s="8">
        <f t="shared" ref="Y132:Y147" si="232">X132</f>
        <v>3378874.2764797248</v>
      </c>
      <c r="Z132" s="49">
        <f t="shared" ref="Z132:Z147" si="233">(4*PI()/3)*(A132/2)*(C132/2)*(E132/2)</f>
        <v>22830231.59783598</v>
      </c>
      <c r="AA132" s="82">
        <f t="shared" ref="AA132:AA147" si="234">(PI()/3)*(A132/2)*(C132/2)*(E132/2)*32/125</f>
        <v>1461134.8222615027</v>
      </c>
      <c r="AB132" s="8">
        <f t="shared" ref="AB132:AB147" si="235">AA132</f>
        <v>1461134.8222615027</v>
      </c>
      <c r="AC132" s="8">
        <f t="shared" ref="AC132:AC147" si="236">(PI()/3)*(A132/2)*(C132/2)*(E132/2)*(80+16*SQRT(6))/125</f>
        <v>5442354.435630193</v>
      </c>
      <c r="AD132" s="8">
        <f t="shared" ref="AD132:AD147" si="237">AC132</f>
        <v>5442354.435630193</v>
      </c>
      <c r="AE132" s="8">
        <f t="shared" ref="AE132:AE147" si="238">(PI()/3)*(A132/2)*(C132/2)*(E132/2)*(49+10*SQRT(6))/125</f>
        <v>3355811.0590731981</v>
      </c>
      <c r="AF132" s="8">
        <f t="shared" ref="AF132:AF147" si="239">AE132</f>
        <v>3355811.0590731981</v>
      </c>
      <c r="AG132" s="83">
        <f t="shared" ref="AG132:AG147" si="240">SUM(AA132:AF132)</f>
        <v>20518600.633929789</v>
      </c>
      <c r="AH132" s="49">
        <f>_xlfn.T.TEST(Z132:Z147,AG132:AG147,1,2)</f>
        <v>0.15840333267016904</v>
      </c>
      <c r="AI132" s="45">
        <f t="shared" ref="AI132:AI147" si="241">(Z132-AG132)/AG132</f>
        <v>0.11266026397938914</v>
      </c>
      <c r="AJ132" s="57">
        <f t="shared" ref="AJ132:AJ147" si="242">AG132/Z132</f>
        <v>0.89874693324945043</v>
      </c>
      <c r="AK132" s="54">
        <f t="shared" ref="AK132:AK147" si="243">Z132-AG132</f>
        <v>2311630.9639061913</v>
      </c>
      <c r="AL132" s="8">
        <f t="shared" ref="AL132:AL147" si="244">(PI()/3)*(A132/2)*(C132/2)*(E132/2)*(14/125)</f>
        <v>639246.48473940743</v>
      </c>
      <c r="AM132" s="8">
        <f t="shared" ref="AM132:AM147" si="245">AL132</f>
        <v>639246.48473940743</v>
      </c>
      <c r="AN132" s="8">
        <f t="shared" ref="AN132:AN147" si="246">(PI()/3)*(A132/2)*(C132/2)*(E132/2)*38/125</f>
        <v>1735097.6014355344</v>
      </c>
      <c r="AO132" s="8">
        <f t="shared" ref="AO132:AO147" si="247">AN132</f>
        <v>1735097.6014355344</v>
      </c>
      <c r="AP132" s="8">
        <f t="shared" ref="AP132:AP147" si="248">(PI()/3)*(A132/2)*(C132/2)*(E132/2)*(124/125)</f>
        <v>5661897.4362633228</v>
      </c>
      <c r="AQ132" s="8">
        <f t="shared" ref="AQ132:AQ147" si="249">AP132</f>
        <v>5661897.4362633228</v>
      </c>
      <c r="AR132" s="8">
        <f t="shared" ref="AR132:AR147" si="250">(PI()/3)*(A132/2)*(C132/2)*(E132/2)*(74/125)</f>
        <v>3378874.2764797248</v>
      </c>
      <c r="AS132" s="8">
        <f t="shared" ref="AS132:AS147" si="251">AR132</f>
        <v>3378874.2764797248</v>
      </c>
      <c r="AT132" s="49">
        <f t="shared" ref="AT132:AT147" si="252">(4*PI()/3)*(A132/2)*(C132/2)*(E132/2)</f>
        <v>22830231.59783598</v>
      </c>
      <c r="AU132" s="82">
        <f t="shared" ref="AU132:AU147" si="253">(PI()/3)*(A132/2)*(C132/2)*(E132/2)*9/125</f>
        <v>410944.16876104765</v>
      </c>
      <c r="AV132" s="8">
        <f t="shared" ref="AV132:AV147" si="254">AU132</f>
        <v>410944.16876104765</v>
      </c>
      <c r="AW132" s="8">
        <f t="shared" ref="AW132:AW147" si="255">(PI()/3)*(A132/2)*(C132/2)*(E132/2)*37/125</f>
        <v>1689437.1382398624</v>
      </c>
      <c r="AX132" s="8">
        <f t="shared" ref="AX132:AX147" si="256">AW132</f>
        <v>1689437.1382398624</v>
      </c>
      <c r="AY132" s="8">
        <f t="shared" ref="AY132:AY147" si="257">(PI()/3)*(A132/2)*(C132/2)*(E132/2)*(80+16*SQRT(6))/125</f>
        <v>5442354.435630193</v>
      </c>
      <c r="AZ132" s="8">
        <f t="shared" ref="AZ132:AZ147" si="258">AY132</f>
        <v>5442354.435630193</v>
      </c>
      <c r="BA132" s="8">
        <f t="shared" ref="BA132:BA147" si="259">(PI()/3)*(A132/2)*(C132/2)*(E132/2)*(49+10*SQRT(6))/125</f>
        <v>3355811.0590731981</v>
      </c>
      <c r="BB132" s="8">
        <f t="shared" ref="BB132:BB147" si="260">BA132</f>
        <v>3355811.0590731981</v>
      </c>
      <c r="BC132" s="83">
        <f t="shared" ref="BC132:BC147" si="261">SUM(AU132:BB132)</f>
        <v>21797093.603408601</v>
      </c>
      <c r="BD132" s="49">
        <f>_xlfn.T.TEST(AT132:AT147,BC132:BC147,1,2)</f>
        <v>0.33066479451724967</v>
      </c>
      <c r="BE132" s="45">
        <f t="shared" ref="BE132:BE147" si="262">(AT132-BC132)/BC132</f>
        <v>4.7397970262687612E-2</v>
      </c>
      <c r="BF132" s="57">
        <f t="shared" ref="BF132:BF147" si="263">BC132/AT132</f>
        <v>0.95474693324945037</v>
      </c>
      <c r="BG132" s="54">
        <f t="shared" ref="BG132:BG147" si="264">AT132-BC132</f>
        <v>1033137.9944273792</v>
      </c>
    </row>
    <row r="133" spans="1:59" ht="20.25" x14ac:dyDescent="0.25">
      <c r="A133" s="19">
        <v>1000</v>
      </c>
      <c r="B133" s="33">
        <v>4.5</v>
      </c>
      <c r="C133" s="20">
        <f t="shared" si="212"/>
        <v>222.22222222222223</v>
      </c>
      <c r="D133" s="35">
        <v>1.0621153146108249</v>
      </c>
      <c r="E133" s="20">
        <f t="shared" si="213"/>
        <v>209.22607852956889</v>
      </c>
      <c r="F133" s="7">
        <f t="shared" si="214"/>
        <v>3803837.4493512437</v>
      </c>
      <c r="G133" s="8">
        <f t="shared" si="215"/>
        <v>3803837.4493512437</v>
      </c>
      <c r="H133" s="8">
        <f t="shared" si="216"/>
        <v>8368442.3885727357</v>
      </c>
      <c r="I133" s="8">
        <f t="shared" si="217"/>
        <v>8368442.3885727357</v>
      </c>
      <c r="J133" s="49">
        <f t="shared" si="218"/>
        <v>24344559.675847959</v>
      </c>
      <c r="K133" s="82">
        <f t="shared" si="219"/>
        <v>2282302.469610746</v>
      </c>
      <c r="L133" s="8">
        <f t="shared" si="220"/>
        <v>2282302.469610746</v>
      </c>
      <c r="M133" s="8">
        <f t="shared" si="221"/>
        <v>7960748.3194955643</v>
      </c>
      <c r="N133" s="8">
        <f t="shared" si="222"/>
        <v>7960748.3194955643</v>
      </c>
      <c r="O133" s="83">
        <f t="shared" si="223"/>
        <v>20486101.578212619</v>
      </c>
      <c r="P133" s="49"/>
      <c r="Q133" s="45">
        <f t="shared" si="224"/>
        <v>0.18834516088404482</v>
      </c>
      <c r="R133" s="57">
        <f t="shared" si="225"/>
        <v>0.84150635094610948</v>
      </c>
      <c r="S133" s="54">
        <f t="shared" si="226"/>
        <v>3858458.0976353399</v>
      </c>
      <c r="T133" s="8">
        <f t="shared" si="227"/>
        <v>2531834.2062881878</v>
      </c>
      <c r="U133" s="8">
        <f t="shared" si="228"/>
        <v>2531834.2062881878</v>
      </c>
      <c r="V133" s="8">
        <f t="shared" si="229"/>
        <v>6037450.7996102935</v>
      </c>
      <c r="W133" s="8">
        <f t="shared" si="230"/>
        <v>6037450.7996102935</v>
      </c>
      <c r="X133" s="8">
        <f t="shared" si="231"/>
        <v>3602994.8320254977</v>
      </c>
      <c r="Y133" s="8">
        <f t="shared" si="232"/>
        <v>3602994.8320254977</v>
      </c>
      <c r="Z133" s="49">
        <f t="shared" si="233"/>
        <v>24344559.675847959</v>
      </c>
      <c r="AA133" s="82">
        <f t="shared" si="234"/>
        <v>1558051.8192542694</v>
      </c>
      <c r="AB133" s="8">
        <f t="shared" si="235"/>
        <v>1558051.8192542694</v>
      </c>
      <c r="AC133" s="8">
        <f t="shared" si="236"/>
        <v>5803345.5231296746</v>
      </c>
      <c r="AD133" s="8">
        <f t="shared" si="237"/>
        <v>5803345.5231296746</v>
      </c>
      <c r="AE133" s="8">
        <f t="shared" si="238"/>
        <v>3578401.8326043505</v>
      </c>
      <c r="AF133" s="8">
        <f t="shared" si="239"/>
        <v>3578401.8326043505</v>
      </c>
      <c r="AG133" s="83">
        <f t="shared" si="240"/>
        <v>21879598.349976584</v>
      </c>
      <c r="AH133" s="49"/>
      <c r="AI133" s="45">
        <f t="shared" si="241"/>
        <v>0.11266026397938939</v>
      </c>
      <c r="AJ133" s="57">
        <f t="shared" si="242"/>
        <v>0.89874693324945032</v>
      </c>
      <c r="AK133" s="54">
        <f t="shared" si="243"/>
        <v>2464961.3258713745</v>
      </c>
      <c r="AL133" s="8">
        <f t="shared" si="244"/>
        <v>681647.67092374281</v>
      </c>
      <c r="AM133" s="8">
        <f t="shared" si="245"/>
        <v>681647.67092374281</v>
      </c>
      <c r="AN133" s="8">
        <f t="shared" si="246"/>
        <v>1850186.5353644451</v>
      </c>
      <c r="AO133" s="8">
        <f t="shared" si="247"/>
        <v>1850186.5353644451</v>
      </c>
      <c r="AP133" s="8">
        <f t="shared" si="248"/>
        <v>6037450.7996102935</v>
      </c>
      <c r="AQ133" s="8">
        <f t="shared" si="249"/>
        <v>6037450.7996102935</v>
      </c>
      <c r="AR133" s="8">
        <f t="shared" si="250"/>
        <v>3602994.8320254977</v>
      </c>
      <c r="AS133" s="8">
        <f t="shared" si="251"/>
        <v>3602994.8320254977</v>
      </c>
      <c r="AT133" s="49">
        <f t="shared" si="252"/>
        <v>24344559.675847959</v>
      </c>
      <c r="AU133" s="82">
        <f t="shared" si="253"/>
        <v>438202.07416526321</v>
      </c>
      <c r="AV133" s="8">
        <f t="shared" si="254"/>
        <v>438202.07416526321</v>
      </c>
      <c r="AW133" s="8">
        <f t="shared" si="255"/>
        <v>1801497.4160127488</v>
      </c>
      <c r="AX133" s="8">
        <f t="shared" si="256"/>
        <v>1801497.4160127488</v>
      </c>
      <c r="AY133" s="8">
        <f t="shared" si="257"/>
        <v>5803345.5231296746</v>
      </c>
      <c r="AZ133" s="8">
        <f t="shared" si="258"/>
        <v>5803345.5231296746</v>
      </c>
      <c r="BA133" s="8">
        <f t="shared" si="259"/>
        <v>3578401.8326043505</v>
      </c>
      <c r="BB133" s="8">
        <f t="shared" si="260"/>
        <v>3578401.8326043505</v>
      </c>
      <c r="BC133" s="83">
        <f t="shared" si="261"/>
        <v>23242893.691824071</v>
      </c>
      <c r="BD133" s="49"/>
      <c r="BE133" s="45">
        <f t="shared" si="262"/>
        <v>4.7397970262687647E-2</v>
      </c>
      <c r="BF133" s="57">
        <f t="shared" si="263"/>
        <v>0.95474693324945037</v>
      </c>
      <c r="BG133" s="54">
        <f t="shared" si="264"/>
        <v>1101665.9840238877</v>
      </c>
    </row>
    <row r="134" spans="1:59" ht="20.25" x14ac:dyDescent="0.25">
      <c r="A134" s="19">
        <v>1000</v>
      </c>
      <c r="B134" s="33">
        <v>4.5</v>
      </c>
      <c r="C134" s="20">
        <f t="shared" si="212"/>
        <v>222.22222222222223</v>
      </c>
      <c r="D134" s="35">
        <v>1.0963007108240124</v>
      </c>
      <c r="E134" s="20">
        <f t="shared" si="213"/>
        <v>202.70188646981117</v>
      </c>
      <c r="F134" s="7">
        <f t="shared" si="214"/>
        <v>3685224.2905228655</v>
      </c>
      <c r="G134" s="8">
        <f t="shared" si="215"/>
        <v>3685224.2905228655</v>
      </c>
      <c r="H134" s="8">
        <f t="shared" si="216"/>
        <v>8107493.4391503036</v>
      </c>
      <c r="I134" s="8">
        <f t="shared" si="217"/>
        <v>8107493.4391503036</v>
      </c>
      <c r="J134" s="49">
        <f t="shared" si="218"/>
        <v>23585435.459346339</v>
      </c>
      <c r="K134" s="82">
        <f t="shared" si="219"/>
        <v>2211134.5743137193</v>
      </c>
      <c r="L134" s="8">
        <f t="shared" si="220"/>
        <v>2211134.5743137193</v>
      </c>
      <c r="M134" s="8">
        <f t="shared" si="221"/>
        <v>7712512.2901210394</v>
      </c>
      <c r="N134" s="8">
        <f t="shared" si="222"/>
        <v>7712512.2901210394</v>
      </c>
      <c r="O134" s="83">
        <f t="shared" si="223"/>
        <v>19847293.72886952</v>
      </c>
      <c r="P134" s="49"/>
      <c r="Q134" s="45">
        <f t="shared" si="224"/>
        <v>0.1883451608840446</v>
      </c>
      <c r="R134" s="57">
        <f t="shared" si="225"/>
        <v>0.8415063509461097</v>
      </c>
      <c r="S134" s="54">
        <f t="shared" si="226"/>
        <v>3738141.730476819</v>
      </c>
      <c r="T134" s="8">
        <f t="shared" si="227"/>
        <v>2452885.2877720189</v>
      </c>
      <c r="U134" s="8">
        <f t="shared" si="228"/>
        <v>2452885.2877720189</v>
      </c>
      <c r="V134" s="8">
        <f t="shared" si="229"/>
        <v>5849187.9939178918</v>
      </c>
      <c r="W134" s="8">
        <f t="shared" si="230"/>
        <v>5849187.9939178918</v>
      </c>
      <c r="X134" s="8">
        <f t="shared" si="231"/>
        <v>3490644.4479832579</v>
      </c>
      <c r="Y134" s="8">
        <f t="shared" si="232"/>
        <v>3490644.4479832579</v>
      </c>
      <c r="Z134" s="49">
        <f t="shared" si="233"/>
        <v>23585435.459346339</v>
      </c>
      <c r="AA134" s="82">
        <f t="shared" si="234"/>
        <v>1509467.8693981657</v>
      </c>
      <c r="AB134" s="8">
        <f t="shared" si="235"/>
        <v>1509467.8693981657</v>
      </c>
      <c r="AC134" s="8">
        <f t="shared" si="236"/>
        <v>5622382.7050712062</v>
      </c>
      <c r="AD134" s="8">
        <f t="shared" si="237"/>
        <v>5622382.7050712062</v>
      </c>
      <c r="AE134" s="8">
        <f t="shared" si="238"/>
        <v>3466818.319750811</v>
      </c>
      <c r="AF134" s="8">
        <f t="shared" si="239"/>
        <v>3466818.319750811</v>
      </c>
      <c r="AG134" s="83">
        <f t="shared" si="240"/>
        <v>21197337.788440369</v>
      </c>
      <c r="AH134" s="49"/>
      <c r="AI134" s="45">
        <f t="shared" si="241"/>
        <v>0.11266026397938901</v>
      </c>
      <c r="AJ134" s="57">
        <f t="shared" si="242"/>
        <v>0.89874693324945054</v>
      </c>
      <c r="AK134" s="54">
        <f t="shared" si="243"/>
        <v>2388097.67090597</v>
      </c>
      <c r="AL134" s="8">
        <f t="shared" si="244"/>
        <v>660392.19286169752</v>
      </c>
      <c r="AM134" s="8">
        <f t="shared" si="245"/>
        <v>660392.19286169752</v>
      </c>
      <c r="AN134" s="8">
        <f t="shared" si="246"/>
        <v>1792493.0949103218</v>
      </c>
      <c r="AO134" s="8">
        <f t="shared" si="247"/>
        <v>1792493.0949103218</v>
      </c>
      <c r="AP134" s="8">
        <f t="shared" si="248"/>
        <v>5849187.9939178918</v>
      </c>
      <c r="AQ134" s="8">
        <f t="shared" si="249"/>
        <v>5849187.9939178918</v>
      </c>
      <c r="AR134" s="8">
        <f t="shared" si="250"/>
        <v>3490644.4479832579</v>
      </c>
      <c r="AS134" s="8">
        <f t="shared" si="251"/>
        <v>3490644.4479832579</v>
      </c>
      <c r="AT134" s="49">
        <f t="shared" si="252"/>
        <v>23585435.459346339</v>
      </c>
      <c r="AU134" s="82">
        <f t="shared" si="253"/>
        <v>424537.83826823416</v>
      </c>
      <c r="AV134" s="8">
        <f t="shared" si="254"/>
        <v>424537.83826823416</v>
      </c>
      <c r="AW134" s="8">
        <f t="shared" si="255"/>
        <v>1745322.2239916292</v>
      </c>
      <c r="AX134" s="8">
        <f t="shared" si="256"/>
        <v>1745322.2239916292</v>
      </c>
      <c r="AY134" s="8">
        <f t="shared" si="257"/>
        <v>5622382.7050712062</v>
      </c>
      <c r="AZ134" s="8">
        <f t="shared" si="258"/>
        <v>5622382.7050712062</v>
      </c>
      <c r="BA134" s="8">
        <f t="shared" si="259"/>
        <v>3466818.319750811</v>
      </c>
      <c r="BB134" s="8">
        <f t="shared" si="260"/>
        <v>3466818.319750811</v>
      </c>
      <c r="BC134" s="83">
        <f t="shared" si="261"/>
        <v>22518122.174163762</v>
      </c>
      <c r="BD134" s="49"/>
      <c r="BE134" s="45">
        <f t="shared" si="262"/>
        <v>4.7397970262687439E-2</v>
      </c>
      <c r="BF134" s="57">
        <f t="shared" si="263"/>
        <v>0.95474693324945048</v>
      </c>
      <c r="BG134" s="54">
        <f t="shared" si="264"/>
        <v>1067313.2851825766</v>
      </c>
    </row>
    <row r="135" spans="1:59" ht="20.25" x14ac:dyDescent="0.25">
      <c r="A135" s="19">
        <v>1000</v>
      </c>
      <c r="B135" s="33">
        <v>4.5</v>
      </c>
      <c r="C135" s="20">
        <f t="shared" si="212"/>
        <v>222.22222222222223</v>
      </c>
      <c r="D135" s="35">
        <v>1.1437009460840559</v>
      </c>
      <c r="E135" s="20">
        <f t="shared" si="213"/>
        <v>194.30098661987998</v>
      </c>
      <c r="F135" s="7">
        <f t="shared" si="214"/>
        <v>3532491.6212399518</v>
      </c>
      <c r="G135" s="8">
        <f t="shared" si="215"/>
        <v>3532491.6212399518</v>
      </c>
      <c r="H135" s="8">
        <f t="shared" si="216"/>
        <v>7771481.5667278944</v>
      </c>
      <c r="I135" s="8">
        <f t="shared" si="217"/>
        <v>7771481.5667278944</v>
      </c>
      <c r="J135" s="49">
        <f t="shared" si="218"/>
        <v>22607946.375935692</v>
      </c>
      <c r="K135" s="82">
        <f t="shared" si="219"/>
        <v>2119494.9727439713</v>
      </c>
      <c r="L135" s="8">
        <f t="shared" si="220"/>
        <v>2119494.9727439713</v>
      </c>
      <c r="M135" s="8">
        <f t="shared" si="221"/>
        <v>7392870.2558555128</v>
      </c>
      <c r="N135" s="8">
        <f t="shared" si="222"/>
        <v>7392870.2558555128</v>
      </c>
      <c r="O135" s="83">
        <f t="shared" si="223"/>
        <v>19024730.457198966</v>
      </c>
      <c r="P135" s="49"/>
      <c r="Q135" s="45">
        <f t="shared" si="224"/>
        <v>0.18834516088404477</v>
      </c>
      <c r="R135" s="57">
        <f t="shared" si="225"/>
        <v>0.84150635094610959</v>
      </c>
      <c r="S135" s="54">
        <f t="shared" si="226"/>
        <v>3583215.918736726</v>
      </c>
      <c r="T135" s="8">
        <f t="shared" si="227"/>
        <v>2351226.423097312</v>
      </c>
      <c r="U135" s="8">
        <f t="shared" si="228"/>
        <v>2351226.423097312</v>
      </c>
      <c r="V135" s="8">
        <f t="shared" si="229"/>
        <v>5606770.7012320515</v>
      </c>
      <c r="W135" s="8">
        <f t="shared" si="230"/>
        <v>5606770.7012320515</v>
      </c>
      <c r="X135" s="8">
        <f t="shared" si="231"/>
        <v>3345976.0636384822</v>
      </c>
      <c r="Y135" s="8">
        <f t="shared" si="232"/>
        <v>3345976.0636384822</v>
      </c>
      <c r="Z135" s="49">
        <f t="shared" si="233"/>
        <v>22607946.375935692</v>
      </c>
      <c r="AA135" s="82">
        <f t="shared" si="234"/>
        <v>1446908.5680598842</v>
      </c>
      <c r="AB135" s="8">
        <f t="shared" si="235"/>
        <v>1446908.5680598842</v>
      </c>
      <c r="AC135" s="8">
        <f t="shared" si="236"/>
        <v>5389365.2682536021</v>
      </c>
      <c r="AD135" s="8">
        <f t="shared" si="237"/>
        <v>5389365.2682536021</v>
      </c>
      <c r="AE135" s="8">
        <f t="shared" si="238"/>
        <v>3323137.3999066297</v>
      </c>
      <c r="AF135" s="8">
        <f t="shared" si="239"/>
        <v>3323137.3999066297</v>
      </c>
      <c r="AG135" s="83">
        <f t="shared" si="240"/>
        <v>20318822.472440228</v>
      </c>
      <c r="AH135" s="49"/>
      <c r="AI135" s="45">
        <f t="shared" si="241"/>
        <v>0.11266026397938934</v>
      </c>
      <c r="AJ135" s="57">
        <f t="shared" si="242"/>
        <v>0.89874693324945032</v>
      </c>
      <c r="AK135" s="54">
        <f t="shared" si="243"/>
        <v>2289123.9034954645</v>
      </c>
      <c r="AL135" s="8">
        <f t="shared" si="244"/>
        <v>633022.49852619937</v>
      </c>
      <c r="AM135" s="8">
        <f t="shared" si="245"/>
        <v>633022.49852619937</v>
      </c>
      <c r="AN135" s="8">
        <f t="shared" si="246"/>
        <v>1718203.9245711127</v>
      </c>
      <c r="AO135" s="8">
        <f t="shared" si="247"/>
        <v>1718203.9245711127</v>
      </c>
      <c r="AP135" s="8">
        <f t="shared" si="248"/>
        <v>5606770.7012320515</v>
      </c>
      <c r="AQ135" s="8">
        <f t="shared" si="249"/>
        <v>5606770.7012320515</v>
      </c>
      <c r="AR135" s="8">
        <f t="shared" si="250"/>
        <v>3345976.0636384822</v>
      </c>
      <c r="AS135" s="8">
        <f t="shared" si="251"/>
        <v>3345976.0636384822</v>
      </c>
      <c r="AT135" s="49">
        <f t="shared" si="252"/>
        <v>22607946.375935692</v>
      </c>
      <c r="AU135" s="82">
        <f t="shared" si="253"/>
        <v>406943.03476684249</v>
      </c>
      <c r="AV135" s="8">
        <f t="shared" si="254"/>
        <v>406943.03476684249</v>
      </c>
      <c r="AW135" s="8">
        <f t="shared" si="255"/>
        <v>1672988.0318192414</v>
      </c>
      <c r="AX135" s="8">
        <f t="shared" si="256"/>
        <v>1672988.0318192414</v>
      </c>
      <c r="AY135" s="8">
        <f t="shared" si="257"/>
        <v>5389365.2682536021</v>
      </c>
      <c r="AZ135" s="8">
        <f t="shared" si="258"/>
        <v>5389365.2682536021</v>
      </c>
      <c r="BA135" s="8">
        <f t="shared" si="259"/>
        <v>3323137.3999066297</v>
      </c>
      <c r="BB135" s="8">
        <f t="shared" si="260"/>
        <v>3323137.3999066297</v>
      </c>
      <c r="BC135" s="83">
        <f t="shared" si="261"/>
        <v>21584867.469492629</v>
      </c>
      <c r="BD135" s="49"/>
      <c r="BE135" s="45">
        <f t="shared" si="262"/>
        <v>4.7397970262687536E-2</v>
      </c>
      <c r="BF135" s="57">
        <f t="shared" si="263"/>
        <v>0.95474693324945048</v>
      </c>
      <c r="BG135" s="54">
        <f t="shared" si="264"/>
        <v>1023078.9064430632</v>
      </c>
    </row>
    <row r="136" spans="1:59" ht="20.25" x14ac:dyDescent="0.25">
      <c r="A136" s="19">
        <v>1000</v>
      </c>
      <c r="B136" s="33">
        <v>4.5</v>
      </c>
      <c r="C136" s="20">
        <f t="shared" si="212"/>
        <v>222.22222222222223</v>
      </c>
      <c r="D136" s="37">
        <v>1.1721705078041917</v>
      </c>
      <c r="E136" s="20">
        <f t="shared" si="213"/>
        <v>189.58182341450268</v>
      </c>
      <c r="F136" s="7">
        <f t="shared" si="214"/>
        <v>3446694.8130391156</v>
      </c>
      <c r="G136" s="8">
        <f t="shared" si="215"/>
        <v>3446694.8130391156</v>
      </c>
      <c r="H136" s="8">
        <f t="shared" si="216"/>
        <v>7582728.5886860536</v>
      </c>
      <c r="I136" s="8">
        <f t="shared" si="217"/>
        <v>7582728.5886860536</v>
      </c>
      <c r="J136" s="49">
        <f t="shared" si="218"/>
        <v>22058846.803450339</v>
      </c>
      <c r="K136" s="82">
        <f t="shared" si="219"/>
        <v>2068016.8878234692</v>
      </c>
      <c r="L136" s="8">
        <f t="shared" si="220"/>
        <v>2068016.8878234692</v>
      </c>
      <c r="M136" s="8">
        <f t="shared" si="221"/>
        <v>7213312.9520019051</v>
      </c>
      <c r="N136" s="8">
        <f t="shared" si="222"/>
        <v>7213312.9520019051</v>
      </c>
      <c r="O136" s="83">
        <f t="shared" si="223"/>
        <v>18562659.679650746</v>
      </c>
      <c r="P136" s="49"/>
      <c r="Q136" s="45">
        <f t="shared" si="224"/>
        <v>0.18834516088404485</v>
      </c>
      <c r="R136" s="57">
        <f t="shared" si="225"/>
        <v>0.84150635094610948</v>
      </c>
      <c r="S136" s="54">
        <f t="shared" si="226"/>
        <v>3496187.1237995923</v>
      </c>
      <c r="T136" s="8">
        <f t="shared" si="227"/>
        <v>2294120.0675588353</v>
      </c>
      <c r="U136" s="8">
        <f t="shared" si="228"/>
        <v>2294120.0675588353</v>
      </c>
      <c r="V136" s="8">
        <f t="shared" si="229"/>
        <v>5470594.0072556837</v>
      </c>
      <c r="W136" s="8">
        <f t="shared" si="230"/>
        <v>5470594.0072556837</v>
      </c>
      <c r="X136" s="8">
        <f t="shared" si="231"/>
        <v>3264709.3269106499</v>
      </c>
      <c r="Y136" s="8">
        <f t="shared" si="232"/>
        <v>3264709.3269106499</v>
      </c>
      <c r="Z136" s="49">
        <f t="shared" si="233"/>
        <v>22058846.803450339</v>
      </c>
      <c r="AA136" s="82">
        <f t="shared" si="234"/>
        <v>1411766.1954208217</v>
      </c>
      <c r="AB136" s="8">
        <f t="shared" si="235"/>
        <v>1411766.1954208217</v>
      </c>
      <c r="AC136" s="8">
        <f t="shared" si="236"/>
        <v>5258468.8959977217</v>
      </c>
      <c r="AD136" s="8">
        <f t="shared" si="237"/>
        <v>5258468.8959977217</v>
      </c>
      <c r="AE136" s="8">
        <f t="shared" si="238"/>
        <v>3242425.3663916751</v>
      </c>
      <c r="AF136" s="8">
        <f t="shared" si="239"/>
        <v>3242425.3663916751</v>
      </c>
      <c r="AG136" s="83">
        <f t="shared" si="240"/>
        <v>19825320.915620439</v>
      </c>
      <c r="AH136" s="49"/>
      <c r="AI136" s="45">
        <f t="shared" si="241"/>
        <v>0.11266026397938896</v>
      </c>
      <c r="AJ136" s="57">
        <f t="shared" si="242"/>
        <v>0.89874693324945065</v>
      </c>
      <c r="AK136" s="54">
        <f t="shared" si="243"/>
        <v>2233525.8878298998</v>
      </c>
      <c r="AL136" s="8">
        <f t="shared" si="244"/>
        <v>617647.71049660945</v>
      </c>
      <c r="AM136" s="8">
        <f t="shared" si="245"/>
        <v>617647.71049660945</v>
      </c>
      <c r="AN136" s="8">
        <f t="shared" si="246"/>
        <v>1676472.3570622259</v>
      </c>
      <c r="AO136" s="8">
        <f t="shared" si="247"/>
        <v>1676472.3570622259</v>
      </c>
      <c r="AP136" s="8">
        <f t="shared" si="248"/>
        <v>5470594.0072556837</v>
      </c>
      <c r="AQ136" s="8">
        <f t="shared" si="249"/>
        <v>5470594.0072556837</v>
      </c>
      <c r="AR136" s="8">
        <f t="shared" si="250"/>
        <v>3264709.3269106499</v>
      </c>
      <c r="AS136" s="8">
        <f t="shared" si="251"/>
        <v>3264709.3269106499</v>
      </c>
      <c r="AT136" s="49">
        <f t="shared" si="252"/>
        <v>22058846.803450339</v>
      </c>
      <c r="AU136" s="82">
        <f t="shared" si="253"/>
        <v>397059.24246210611</v>
      </c>
      <c r="AV136" s="8">
        <f t="shared" si="254"/>
        <v>397059.24246210611</v>
      </c>
      <c r="AW136" s="8">
        <f t="shared" si="255"/>
        <v>1632354.6634553252</v>
      </c>
      <c r="AX136" s="8">
        <f t="shared" si="256"/>
        <v>1632354.6634553252</v>
      </c>
      <c r="AY136" s="8">
        <f t="shared" si="257"/>
        <v>5258468.8959977217</v>
      </c>
      <c r="AZ136" s="8">
        <f t="shared" si="258"/>
        <v>5258468.8959977217</v>
      </c>
      <c r="BA136" s="8">
        <f t="shared" si="259"/>
        <v>3242425.3663916751</v>
      </c>
      <c r="BB136" s="8">
        <f t="shared" si="260"/>
        <v>3242425.3663916751</v>
      </c>
      <c r="BC136" s="83">
        <f t="shared" si="261"/>
        <v>21060616.336613655</v>
      </c>
      <c r="BD136" s="49"/>
      <c r="BE136" s="45">
        <f t="shared" si="262"/>
        <v>4.7397970262687446E-2</v>
      </c>
      <c r="BF136" s="57">
        <f t="shared" si="263"/>
        <v>0.95474693324945048</v>
      </c>
      <c r="BG136" s="54">
        <f t="shared" si="264"/>
        <v>998230.46683668345</v>
      </c>
    </row>
    <row r="137" spans="1:59" ht="20.25" x14ac:dyDescent="0.25">
      <c r="A137" s="19">
        <v>1000</v>
      </c>
      <c r="B137" s="33">
        <v>4.5</v>
      </c>
      <c r="C137" s="20">
        <f t="shared" si="212"/>
        <v>222.22222222222223</v>
      </c>
      <c r="D137" s="37">
        <v>1.3473622748820986</v>
      </c>
      <c r="E137" s="20">
        <f t="shared" si="213"/>
        <v>164.93130790801447</v>
      </c>
      <c r="F137" s="7">
        <f t="shared" si="214"/>
        <v>2998535.7943910556</v>
      </c>
      <c r="G137" s="8">
        <f t="shared" si="215"/>
        <v>2998535.7943910556</v>
      </c>
      <c r="H137" s="8">
        <f t="shared" si="216"/>
        <v>6596778.747660323</v>
      </c>
      <c r="I137" s="8">
        <f t="shared" si="217"/>
        <v>6596778.747660323</v>
      </c>
      <c r="J137" s="49">
        <f t="shared" si="218"/>
        <v>19190629.084102757</v>
      </c>
      <c r="K137" s="82">
        <f t="shared" si="219"/>
        <v>1799121.4766346335</v>
      </c>
      <c r="L137" s="8">
        <f t="shared" si="220"/>
        <v>1799121.4766346335</v>
      </c>
      <c r="M137" s="8">
        <f t="shared" si="221"/>
        <v>6275396.6498271627</v>
      </c>
      <c r="N137" s="8">
        <f t="shared" si="222"/>
        <v>6275396.6498271627</v>
      </c>
      <c r="O137" s="83">
        <f t="shared" si="223"/>
        <v>16149036.252923593</v>
      </c>
      <c r="P137" s="49"/>
      <c r="Q137" s="45">
        <f t="shared" si="224"/>
        <v>0.18834516088404468</v>
      </c>
      <c r="R137" s="57">
        <f t="shared" si="225"/>
        <v>0.84150635094610959</v>
      </c>
      <c r="S137" s="54">
        <f t="shared" si="226"/>
        <v>3041592.8311791644</v>
      </c>
      <c r="T137" s="8">
        <f t="shared" si="227"/>
        <v>1995825.4247466866</v>
      </c>
      <c r="U137" s="8">
        <f t="shared" si="228"/>
        <v>1995825.4247466866</v>
      </c>
      <c r="V137" s="8">
        <f t="shared" si="229"/>
        <v>4759276.0128574837</v>
      </c>
      <c r="W137" s="8">
        <f t="shared" si="230"/>
        <v>4759276.0128574837</v>
      </c>
      <c r="X137" s="8">
        <f t="shared" si="231"/>
        <v>2840213.1044472079</v>
      </c>
      <c r="Y137" s="8">
        <f t="shared" si="232"/>
        <v>2840213.1044472079</v>
      </c>
      <c r="Z137" s="49">
        <f t="shared" si="233"/>
        <v>19190629.084102757</v>
      </c>
      <c r="AA137" s="82">
        <f t="shared" si="234"/>
        <v>1228200.2613825765</v>
      </c>
      <c r="AB137" s="8">
        <f t="shared" si="235"/>
        <v>1228200.2613825765</v>
      </c>
      <c r="AC137" s="8">
        <f t="shared" si="236"/>
        <v>4574732.6246265611</v>
      </c>
      <c r="AD137" s="8">
        <f t="shared" si="237"/>
        <v>4574732.6246265611</v>
      </c>
      <c r="AE137" s="8">
        <f t="shared" si="238"/>
        <v>2820826.6322233947</v>
      </c>
      <c r="AF137" s="8">
        <f t="shared" si="239"/>
        <v>2820826.6322233947</v>
      </c>
      <c r="AG137" s="83">
        <f t="shared" si="240"/>
        <v>17247519.036465064</v>
      </c>
      <c r="AH137" s="49"/>
      <c r="AI137" s="45">
        <f t="shared" si="241"/>
        <v>0.11266026397938915</v>
      </c>
      <c r="AJ137" s="57">
        <f t="shared" si="242"/>
        <v>0.89874693324945043</v>
      </c>
      <c r="AK137" s="54">
        <f t="shared" si="243"/>
        <v>1943110.0476376936</v>
      </c>
      <c r="AL137" s="8">
        <f t="shared" si="244"/>
        <v>537337.61435487727</v>
      </c>
      <c r="AM137" s="8">
        <f t="shared" si="245"/>
        <v>537337.61435487727</v>
      </c>
      <c r="AN137" s="8">
        <f t="shared" si="246"/>
        <v>1458487.8103918096</v>
      </c>
      <c r="AO137" s="8">
        <f t="shared" si="247"/>
        <v>1458487.8103918096</v>
      </c>
      <c r="AP137" s="8">
        <f t="shared" si="248"/>
        <v>4759276.0128574837</v>
      </c>
      <c r="AQ137" s="8">
        <f t="shared" si="249"/>
        <v>4759276.0128574837</v>
      </c>
      <c r="AR137" s="8">
        <f t="shared" si="250"/>
        <v>2840213.1044472079</v>
      </c>
      <c r="AS137" s="8">
        <f t="shared" si="251"/>
        <v>2840213.1044472079</v>
      </c>
      <c r="AT137" s="49">
        <f t="shared" si="252"/>
        <v>19190629.084102757</v>
      </c>
      <c r="AU137" s="82">
        <f t="shared" si="253"/>
        <v>345431.32351384964</v>
      </c>
      <c r="AV137" s="8">
        <f t="shared" si="254"/>
        <v>345431.32351384964</v>
      </c>
      <c r="AW137" s="8">
        <f t="shared" si="255"/>
        <v>1420106.5522236039</v>
      </c>
      <c r="AX137" s="8">
        <f t="shared" si="256"/>
        <v>1420106.5522236039</v>
      </c>
      <c r="AY137" s="8">
        <f t="shared" si="257"/>
        <v>4574732.6246265611</v>
      </c>
      <c r="AZ137" s="8">
        <f t="shared" si="258"/>
        <v>4574732.6246265611</v>
      </c>
      <c r="BA137" s="8">
        <f t="shared" si="259"/>
        <v>2820826.6322233947</v>
      </c>
      <c r="BB137" s="8">
        <f t="shared" si="260"/>
        <v>2820826.6322233947</v>
      </c>
      <c r="BC137" s="83">
        <f t="shared" si="261"/>
        <v>18322194.265174817</v>
      </c>
      <c r="BD137" s="49"/>
      <c r="BE137" s="45">
        <f t="shared" si="262"/>
        <v>4.7397970262687529E-2</v>
      </c>
      <c r="BF137" s="57">
        <f t="shared" si="263"/>
        <v>0.95474693324945048</v>
      </c>
      <c r="BG137" s="54">
        <f t="shared" si="264"/>
        <v>868434.81892793998</v>
      </c>
    </row>
    <row r="138" spans="1:59" ht="20.25" x14ac:dyDescent="0.25">
      <c r="A138" s="19">
        <v>1000</v>
      </c>
      <c r="B138" s="33">
        <v>4.5</v>
      </c>
      <c r="C138" s="20">
        <f t="shared" si="212"/>
        <v>222.22222222222223</v>
      </c>
      <c r="D138" s="37">
        <v>1.6424098210355718</v>
      </c>
      <c r="E138" s="20">
        <f t="shared" si="213"/>
        <v>135.30254104429719</v>
      </c>
      <c r="F138" s="7">
        <f t="shared" si="214"/>
        <v>2459869.612018493</v>
      </c>
      <c r="G138" s="8">
        <f t="shared" si="215"/>
        <v>2459869.612018493</v>
      </c>
      <c r="H138" s="8">
        <f t="shared" si="216"/>
        <v>5411713.1464406839</v>
      </c>
      <c r="I138" s="8">
        <f t="shared" si="217"/>
        <v>5411713.1464406839</v>
      </c>
      <c r="J138" s="49">
        <f t="shared" si="218"/>
        <v>15743165.516918354</v>
      </c>
      <c r="K138" s="82">
        <f t="shared" si="219"/>
        <v>1475921.7672110957</v>
      </c>
      <c r="L138" s="8">
        <f t="shared" si="220"/>
        <v>1475921.7672110957</v>
      </c>
      <c r="M138" s="8">
        <f t="shared" si="221"/>
        <v>5148065.1160301976</v>
      </c>
      <c r="N138" s="8">
        <f t="shared" si="222"/>
        <v>5148065.1160301976</v>
      </c>
      <c r="O138" s="83">
        <f t="shared" si="223"/>
        <v>13247973.766482586</v>
      </c>
      <c r="P138" s="49"/>
      <c r="Q138" s="45">
        <f t="shared" si="224"/>
        <v>0.18834516088404479</v>
      </c>
      <c r="R138" s="57">
        <f t="shared" si="225"/>
        <v>0.84150635094610948</v>
      </c>
      <c r="S138" s="54">
        <f t="shared" si="226"/>
        <v>2495191.7504357677</v>
      </c>
      <c r="T138" s="8">
        <f t="shared" si="227"/>
        <v>1637289.2137595087</v>
      </c>
      <c r="U138" s="8">
        <f t="shared" si="228"/>
        <v>1637289.2137595087</v>
      </c>
      <c r="V138" s="8">
        <f t="shared" si="229"/>
        <v>3904305.0481957518</v>
      </c>
      <c r="W138" s="8">
        <f t="shared" si="230"/>
        <v>3904305.0481957518</v>
      </c>
      <c r="X138" s="8">
        <f t="shared" si="231"/>
        <v>2329988.4965039161</v>
      </c>
      <c r="Y138" s="8">
        <f t="shared" si="232"/>
        <v>2329988.4965039161</v>
      </c>
      <c r="Z138" s="49">
        <f t="shared" si="233"/>
        <v>15743165.516918354</v>
      </c>
      <c r="AA138" s="82">
        <f t="shared" si="234"/>
        <v>1007562.5930827747</v>
      </c>
      <c r="AB138" s="8">
        <f t="shared" si="235"/>
        <v>1007562.5930827747</v>
      </c>
      <c r="AC138" s="8">
        <f t="shared" si="236"/>
        <v>3752913.6011910755</v>
      </c>
      <c r="AD138" s="8">
        <f t="shared" si="237"/>
        <v>3752913.6011910755</v>
      </c>
      <c r="AE138" s="8">
        <f t="shared" si="238"/>
        <v>2314084.6697105849</v>
      </c>
      <c r="AF138" s="8">
        <f t="shared" si="239"/>
        <v>2314084.6697105849</v>
      </c>
      <c r="AG138" s="83">
        <f t="shared" si="240"/>
        <v>14149121.727968868</v>
      </c>
      <c r="AH138" s="49"/>
      <c r="AI138" s="45">
        <f t="shared" si="241"/>
        <v>0.11266026397938933</v>
      </c>
      <c r="AJ138" s="57">
        <f t="shared" si="242"/>
        <v>0.89874693324945032</v>
      </c>
      <c r="AK138" s="54">
        <f t="shared" si="243"/>
        <v>1594043.7889494859</v>
      </c>
      <c r="AL138" s="8">
        <f t="shared" si="244"/>
        <v>440808.63447371393</v>
      </c>
      <c r="AM138" s="8">
        <f t="shared" si="245"/>
        <v>440808.63447371393</v>
      </c>
      <c r="AN138" s="8">
        <f t="shared" si="246"/>
        <v>1196480.5792857949</v>
      </c>
      <c r="AO138" s="8">
        <f t="shared" si="247"/>
        <v>1196480.5792857949</v>
      </c>
      <c r="AP138" s="8">
        <f t="shared" si="248"/>
        <v>3904305.0481957518</v>
      </c>
      <c r="AQ138" s="8">
        <f t="shared" si="249"/>
        <v>3904305.0481957518</v>
      </c>
      <c r="AR138" s="8">
        <f t="shared" si="250"/>
        <v>2329988.4965039161</v>
      </c>
      <c r="AS138" s="8">
        <f t="shared" si="251"/>
        <v>2329988.4965039161</v>
      </c>
      <c r="AT138" s="49">
        <f t="shared" si="252"/>
        <v>15743165.516918354</v>
      </c>
      <c r="AU138" s="82">
        <f t="shared" si="253"/>
        <v>283376.97930453037</v>
      </c>
      <c r="AV138" s="8">
        <f t="shared" si="254"/>
        <v>283376.97930453037</v>
      </c>
      <c r="AW138" s="8">
        <f t="shared" si="255"/>
        <v>1164994.2482519581</v>
      </c>
      <c r="AX138" s="8">
        <f t="shared" si="256"/>
        <v>1164994.2482519581</v>
      </c>
      <c r="AY138" s="8">
        <f t="shared" si="257"/>
        <v>3752913.6011910755</v>
      </c>
      <c r="AZ138" s="8">
        <f t="shared" si="258"/>
        <v>3752913.6011910755</v>
      </c>
      <c r="BA138" s="8">
        <f t="shared" si="259"/>
        <v>2314084.6697105849</v>
      </c>
      <c r="BB138" s="8">
        <f t="shared" si="260"/>
        <v>2314084.6697105849</v>
      </c>
      <c r="BC138" s="83">
        <f t="shared" si="261"/>
        <v>15030738.996916298</v>
      </c>
      <c r="BD138" s="49"/>
      <c r="BE138" s="45">
        <f t="shared" si="262"/>
        <v>4.7397970262687494E-2</v>
      </c>
      <c r="BF138" s="57">
        <f t="shared" si="263"/>
        <v>0.95474693324945048</v>
      </c>
      <c r="BG138" s="54">
        <f t="shared" si="264"/>
        <v>712426.52000205591</v>
      </c>
    </row>
    <row r="139" spans="1:59" ht="20.25" x14ac:dyDescent="0.25">
      <c r="A139" s="19">
        <v>1000</v>
      </c>
      <c r="B139" s="33">
        <v>4.5</v>
      </c>
      <c r="C139" s="20">
        <f t="shared" si="212"/>
        <v>222.22222222222223</v>
      </c>
      <c r="D139" s="37">
        <v>2.1851546379025231</v>
      </c>
      <c r="E139" s="20">
        <f t="shared" si="213"/>
        <v>101.69633689427488</v>
      </c>
      <c r="F139" s="7">
        <f t="shared" si="214"/>
        <v>1848891.5791900847</v>
      </c>
      <c r="G139" s="8">
        <f t="shared" si="215"/>
        <v>1848891.5791900847</v>
      </c>
      <c r="H139" s="8">
        <f t="shared" si="216"/>
        <v>4067561.474218186</v>
      </c>
      <c r="I139" s="8">
        <f t="shared" si="217"/>
        <v>4067561.474218186</v>
      </c>
      <c r="J139" s="49">
        <f t="shared" si="218"/>
        <v>11832906.106816541</v>
      </c>
      <c r="K139" s="82">
        <f t="shared" si="219"/>
        <v>1109334.9475140506</v>
      </c>
      <c r="L139" s="8">
        <f t="shared" si="220"/>
        <v>1109334.9475140506</v>
      </c>
      <c r="M139" s="8">
        <f t="shared" si="221"/>
        <v>3869397.8720035111</v>
      </c>
      <c r="N139" s="8">
        <f t="shared" si="222"/>
        <v>3869397.8720035111</v>
      </c>
      <c r="O139" s="83">
        <f t="shared" si="223"/>
        <v>9957465.6390351225</v>
      </c>
      <c r="P139" s="49"/>
      <c r="Q139" s="45">
        <f t="shared" si="224"/>
        <v>0.18834516088404488</v>
      </c>
      <c r="R139" s="57">
        <f t="shared" si="225"/>
        <v>0.84150635094610948</v>
      </c>
      <c r="S139" s="54">
        <f t="shared" si="226"/>
        <v>1875440.4677814189</v>
      </c>
      <c r="T139" s="8">
        <f t="shared" si="227"/>
        <v>1230622.2351089201</v>
      </c>
      <c r="U139" s="8">
        <f t="shared" si="228"/>
        <v>1230622.2351089201</v>
      </c>
      <c r="V139" s="8">
        <f t="shared" si="229"/>
        <v>2934560.7144905021</v>
      </c>
      <c r="W139" s="8">
        <f t="shared" si="230"/>
        <v>2934560.7144905021</v>
      </c>
      <c r="X139" s="8">
        <f t="shared" si="231"/>
        <v>1751270.103808848</v>
      </c>
      <c r="Y139" s="8">
        <f t="shared" si="232"/>
        <v>1751270.103808848</v>
      </c>
      <c r="Z139" s="49">
        <f t="shared" si="233"/>
        <v>11832906.106816541</v>
      </c>
      <c r="AA139" s="82">
        <f t="shared" si="234"/>
        <v>757305.99083625863</v>
      </c>
      <c r="AB139" s="8">
        <f t="shared" si="235"/>
        <v>757305.99083625863</v>
      </c>
      <c r="AC139" s="8">
        <f t="shared" si="236"/>
        <v>2820771.6054414799</v>
      </c>
      <c r="AD139" s="8">
        <f t="shared" si="237"/>
        <v>2820771.6054414799</v>
      </c>
      <c r="AE139" s="8">
        <f t="shared" si="238"/>
        <v>1739316.4411872919</v>
      </c>
      <c r="AF139" s="8">
        <f t="shared" si="239"/>
        <v>1739316.4411872919</v>
      </c>
      <c r="AG139" s="83">
        <f t="shared" si="240"/>
        <v>10634788.074930061</v>
      </c>
      <c r="AH139" s="49"/>
      <c r="AI139" s="45">
        <f t="shared" si="241"/>
        <v>0.11266026397938918</v>
      </c>
      <c r="AJ139" s="57">
        <f t="shared" si="242"/>
        <v>0.89874693324945043</v>
      </c>
      <c r="AK139" s="54">
        <f t="shared" si="243"/>
        <v>1198118.0318864807</v>
      </c>
      <c r="AL139" s="8">
        <f t="shared" si="244"/>
        <v>331321.37099086319</v>
      </c>
      <c r="AM139" s="8">
        <f t="shared" si="245"/>
        <v>331321.37099086319</v>
      </c>
      <c r="AN139" s="8">
        <f t="shared" si="246"/>
        <v>899300.86411805719</v>
      </c>
      <c r="AO139" s="8">
        <f t="shared" si="247"/>
        <v>899300.86411805719</v>
      </c>
      <c r="AP139" s="8">
        <f t="shared" si="248"/>
        <v>2934560.7144905021</v>
      </c>
      <c r="AQ139" s="8">
        <f t="shared" si="249"/>
        <v>2934560.7144905021</v>
      </c>
      <c r="AR139" s="8">
        <f t="shared" si="250"/>
        <v>1751270.103808848</v>
      </c>
      <c r="AS139" s="8">
        <f t="shared" si="251"/>
        <v>1751270.103808848</v>
      </c>
      <c r="AT139" s="49">
        <f t="shared" si="252"/>
        <v>11832906.106816541</v>
      </c>
      <c r="AU139" s="82">
        <f t="shared" si="253"/>
        <v>212992.30992269775</v>
      </c>
      <c r="AV139" s="8">
        <f t="shared" si="254"/>
        <v>212992.30992269775</v>
      </c>
      <c r="AW139" s="8">
        <f t="shared" si="255"/>
        <v>875635.05190442409</v>
      </c>
      <c r="AX139" s="8">
        <f t="shared" si="256"/>
        <v>875635.05190442409</v>
      </c>
      <c r="AY139" s="8">
        <f t="shared" si="257"/>
        <v>2820771.6054414799</v>
      </c>
      <c r="AZ139" s="8">
        <f t="shared" si="258"/>
        <v>2820771.6054414799</v>
      </c>
      <c r="BA139" s="8">
        <f t="shared" si="259"/>
        <v>1739316.4411872919</v>
      </c>
      <c r="BB139" s="8">
        <f t="shared" si="260"/>
        <v>1739316.4411872919</v>
      </c>
      <c r="BC139" s="83">
        <f t="shared" si="261"/>
        <v>11297430.816911787</v>
      </c>
      <c r="BD139" s="49"/>
      <c r="BE139" s="45">
        <f t="shared" si="262"/>
        <v>4.7397970262687536E-2</v>
      </c>
      <c r="BF139" s="57">
        <f t="shared" si="263"/>
        <v>0.95474693324945048</v>
      </c>
      <c r="BG139" s="54">
        <f t="shared" si="264"/>
        <v>535475.28990475461</v>
      </c>
    </row>
    <row r="140" spans="1:59" ht="20.25" x14ac:dyDescent="0.25">
      <c r="A140" s="19">
        <v>1000</v>
      </c>
      <c r="B140" s="61">
        <v>5.5</v>
      </c>
      <c r="C140" s="20">
        <f t="shared" si="212"/>
        <v>181.81818181818181</v>
      </c>
      <c r="D140" s="37">
        <v>1.1325653683524677</v>
      </c>
      <c r="E140" s="20">
        <f t="shared" si="213"/>
        <v>160.53658967399915</v>
      </c>
      <c r="F140" s="7">
        <f t="shared" si="214"/>
        <v>2387976.1872736495</v>
      </c>
      <c r="G140" s="8">
        <f t="shared" si="215"/>
        <v>2387976.1872736495</v>
      </c>
      <c r="H140" s="8">
        <f t="shared" si="216"/>
        <v>5253547.6120020291</v>
      </c>
      <c r="I140" s="8">
        <f t="shared" si="217"/>
        <v>5253547.6120020291</v>
      </c>
      <c r="J140" s="49">
        <f t="shared" si="218"/>
        <v>15283047.598551357</v>
      </c>
      <c r="K140" s="82">
        <f t="shared" si="219"/>
        <v>1432785.7123641898</v>
      </c>
      <c r="L140" s="8">
        <f t="shared" si="220"/>
        <v>1432785.7123641898</v>
      </c>
      <c r="M140" s="8">
        <f t="shared" si="221"/>
        <v>4997605.0956321377</v>
      </c>
      <c r="N140" s="8">
        <f t="shared" si="222"/>
        <v>4997605.0956321377</v>
      </c>
      <c r="O140" s="83">
        <f t="shared" si="223"/>
        <v>12860781.615992654</v>
      </c>
      <c r="P140" s="49"/>
      <c r="Q140" s="45">
        <f t="shared" si="224"/>
        <v>0.18834516088404488</v>
      </c>
      <c r="R140" s="57">
        <f t="shared" si="225"/>
        <v>0.84150635094610948</v>
      </c>
      <c r="S140" s="54">
        <f t="shared" si="226"/>
        <v>2422265.9825587031</v>
      </c>
      <c r="T140" s="8">
        <f t="shared" si="227"/>
        <v>1589436.9502493411</v>
      </c>
      <c r="U140" s="8">
        <f t="shared" si="228"/>
        <v>1589436.9502493411</v>
      </c>
      <c r="V140" s="8">
        <f t="shared" si="229"/>
        <v>3790195.8044407368</v>
      </c>
      <c r="W140" s="8">
        <f t="shared" si="230"/>
        <v>3790195.8044407368</v>
      </c>
      <c r="X140" s="8">
        <f t="shared" si="231"/>
        <v>2261891.044585601</v>
      </c>
      <c r="Y140" s="8">
        <f t="shared" si="232"/>
        <v>2261891.044585601</v>
      </c>
      <c r="Z140" s="49">
        <f t="shared" si="233"/>
        <v>15283047.598551357</v>
      </c>
      <c r="AA140" s="82">
        <f t="shared" si="234"/>
        <v>978115.04630728683</v>
      </c>
      <c r="AB140" s="8">
        <f t="shared" si="235"/>
        <v>978115.04630728683</v>
      </c>
      <c r="AC140" s="8">
        <f t="shared" si="236"/>
        <v>3643229.0023640133</v>
      </c>
      <c r="AD140" s="8">
        <f t="shared" si="237"/>
        <v>3643229.0023640133</v>
      </c>
      <c r="AE140" s="8">
        <f t="shared" si="238"/>
        <v>2246452.0312804054</v>
      </c>
      <c r="AF140" s="8">
        <f t="shared" si="239"/>
        <v>2246452.0312804054</v>
      </c>
      <c r="AG140" s="83">
        <f t="shared" si="240"/>
        <v>13735592.159903411</v>
      </c>
      <c r="AH140" s="49"/>
      <c r="AI140" s="45">
        <f t="shared" si="241"/>
        <v>0.11266026397938916</v>
      </c>
      <c r="AJ140" s="57">
        <f t="shared" si="242"/>
        <v>0.89874693324945043</v>
      </c>
      <c r="AK140" s="54">
        <f t="shared" si="243"/>
        <v>1547455.4386479463</v>
      </c>
      <c r="AL140" s="8">
        <f t="shared" si="244"/>
        <v>427925.33275943802</v>
      </c>
      <c r="AM140" s="8">
        <f t="shared" si="245"/>
        <v>427925.33275943802</v>
      </c>
      <c r="AN140" s="8">
        <f t="shared" si="246"/>
        <v>1161511.6174899032</v>
      </c>
      <c r="AO140" s="8">
        <f t="shared" si="247"/>
        <v>1161511.6174899032</v>
      </c>
      <c r="AP140" s="8">
        <f t="shared" si="248"/>
        <v>3790195.8044407368</v>
      </c>
      <c r="AQ140" s="8">
        <f t="shared" si="249"/>
        <v>3790195.8044407368</v>
      </c>
      <c r="AR140" s="8">
        <f t="shared" si="250"/>
        <v>2261891.044585601</v>
      </c>
      <c r="AS140" s="8">
        <f t="shared" si="251"/>
        <v>2261891.044585601</v>
      </c>
      <c r="AT140" s="49">
        <f t="shared" si="252"/>
        <v>15283047.598551357</v>
      </c>
      <c r="AU140" s="82">
        <f t="shared" si="253"/>
        <v>275094.85677392443</v>
      </c>
      <c r="AV140" s="8">
        <f t="shared" si="254"/>
        <v>275094.85677392443</v>
      </c>
      <c r="AW140" s="8">
        <f t="shared" si="255"/>
        <v>1130945.5222928005</v>
      </c>
      <c r="AX140" s="8">
        <f t="shared" si="256"/>
        <v>1130945.5222928005</v>
      </c>
      <c r="AY140" s="8">
        <f t="shared" si="257"/>
        <v>3643229.0023640133</v>
      </c>
      <c r="AZ140" s="8">
        <f t="shared" si="258"/>
        <v>3643229.0023640133</v>
      </c>
      <c r="BA140" s="8">
        <f t="shared" si="259"/>
        <v>2246452.0312804054</v>
      </c>
      <c r="BB140" s="8">
        <f t="shared" si="260"/>
        <v>2246452.0312804054</v>
      </c>
      <c r="BC140" s="83">
        <f t="shared" si="261"/>
        <v>14591442.825422287</v>
      </c>
      <c r="BD140" s="49"/>
      <c r="BE140" s="45">
        <f t="shared" si="262"/>
        <v>4.739797026268748E-2</v>
      </c>
      <c r="BF140" s="57">
        <f t="shared" si="263"/>
        <v>0.95474693324945048</v>
      </c>
      <c r="BG140" s="54">
        <f t="shared" si="264"/>
        <v>691604.77312907018</v>
      </c>
    </row>
    <row r="141" spans="1:59" ht="20.25" x14ac:dyDescent="0.25">
      <c r="A141" s="19">
        <v>1000</v>
      </c>
      <c r="B141" s="61">
        <v>5.5</v>
      </c>
      <c r="C141" s="20">
        <f t="shared" si="212"/>
        <v>181.81818181818181</v>
      </c>
      <c r="D141" s="37">
        <v>1.0621153146108249</v>
      </c>
      <c r="E141" s="20">
        <f t="shared" si="213"/>
        <v>171.18497334237455</v>
      </c>
      <c r="F141" s="7">
        <f t="shared" si="214"/>
        <v>2546370.5239458736</v>
      </c>
      <c r="G141" s="8">
        <f t="shared" si="215"/>
        <v>2546370.5239458736</v>
      </c>
      <c r="H141" s="8">
        <f t="shared" si="216"/>
        <v>5602015.1526809214</v>
      </c>
      <c r="I141" s="8">
        <f t="shared" si="217"/>
        <v>5602015.1526809214</v>
      </c>
      <c r="J141" s="49">
        <f t="shared" si="218"/>
        <v>16296771.35325359</v>
      </c>
      <c r="K141" s="82">
        <f t="shared" si="219"/>
        <v>1527822.3143675241</v>
      </c>
      <c r="L141" s="8">
        <f t="shared" si="220"/>
        <v>1527822.3143675241</v>
      </c>
      <c r="M141" s="8">
        <f t="shared" si="221"/>
        <v>5329095.9824722363</v>
      </c>
      <c r="N141" s="8">
        <f t="shared" si="222"/>
        <v>5329095.9824722363</v>
      </c>
      <c r="O141" s="83">
        <f t="shared" si="223"/>
        <v>13713836.593679521</v>
      </c>
      <c r="P141" s="49"/>
      <c r="Q141" s="45">
        <f t="shared" si="224"/>
        <v>0.18834516088404468</v>
      </c>
      <c r="R141" s="57">
        <f t="shared" si="225"/>
        <v>0.84150635094610959</v>
      </c>
      <c r="S141" s="54">
        <f t="shared" si="226"/>
        <v>2582934.7595740687</v>
      </c>
      <c r="T141" s="8">
        <f t="shared" si="227"/>
        <v>1694864.2207383732</v>
      </c>
      <c r="U141" s="8">
        <f t="shared" si="228"/>
        <v>1694864.2207383732</v>
      </c>
      <c r="V141" s="8">
        <f t="shared" si="229"/>
        <v>4041599.2956068902</v>
      </c>
      <c r="W141" s="8">
        <f t="shared" si="230"/>
        <v>4041599.2956068902</v>
      </c>
      <c r="X141" s="8">
        <f t="shared" si="231"/>
        <v>2411922.160281531</v>
      </c>
      <c r="Y141" s="8">
        <f t="shared" si="232"/>
        <v>2411922.160281531</v>
      </c>
      <c r="Z141" s="49">
        <f t="shared" si="233"/>
        <v>16296771.35325359</v>
      </c>
      <c r="AA141" s="82">
        <f t="shared" si="234"/>
        <v>1042993.3666082297</v>
      </c>
      <c r="AB141" s="8">
        <f t="shared" si="235"/>
        <v>1042993.3666082297</v>
      </c>
      <c r="AC141" s="8">
        <f t="shared" si="236"/>
        <v>3884884.1931694513</v>
      </c>
      <c r="AD141" s="8">
        <f t="shared" si="237"/>
        <v>3884884.1931694513</v>
      </c>
      <c r="AE141" s="8">
        <f t="shared" si="238"/>
        <v>2395459.0780243999</v>
      </c>
      <c r="AF141" s="8">
        <f t="shared" si="239"/>
        <v>2395459.0780243999</v>
      </c>
      <c r="AG141" s="83">
        <f t="shared" si="240"/>
        <v>14646673.275604162</v>
      </c>
      <c r="AH141" s="49"/>
      <c r="AI141" s="45">
        <f t="shared" si="241"/>
        <v>0.11266026397938904</v>
      </c>
      <c r="AJ141" s="57">
        <f t="shared" si="242"/>
        <v>0.89874693324945054</v>
      </c>
      <c r="AK141" s="54">
        <f t="shared" si="243"/>
        <v>1650098.0776494276</v>
      </c>
      <c r="AL141" s="8">
        <f t="shared" si="244"/>
        <v>456309.59789110051</v>
      </c>
      <c r="AM141" s="8">
        <f t="shared" si="245"/>
        <v>456309.59789110051</v>
      </c>
      <c r="AN141" s="8">
        <f t="shared" si="246"/>
        <v>1238554.6228472728</v>
      </c>
      <c r="AO141" s="8">
        <f t="shared" si="247"/>
        <v>1238554.6228472728</v>
      </c>
      <c r="AP141" s="8">
        <f t="shared" si="248"/>
        <v>4041599.2956068902</v>
      </c>
      <c r="AQ141" s="8">
        <f t="shared" si="249"/>
        <v>4041599.2956068902</v>
      </c>
      <c r="AR141" s="8">
        <f t="shared" si="250"/>
        <v>2411922.160281531</v>
      </c>
      <c r="AS141" s="8">
        <f t="shared" si="251"/>
        <v>2411922.160281531</v>
      </c>
      <c r="AT141" s="49">
        <f t="shared" si="252"/>
        <v>16296771.35325359</v>
      </c>
      <c r="AU141" s="82">
        <f t="shared" si="253"/>
        <v>293341.88435856462</v>
      </c>
      <c r="AV141" s="8">
        <f t="shared" si="254"/>
        <v>293341.88435856462</v>
      </c>
      <c r="AW141" s="8">
        <f t="shared" si="255"/>
        <v>1205961.0801407658</v>
      </c>
      <c r="AX141" s="8">
        <f t="shared" si="256"/>
        <v>1205961.0801407658</v>
      </c>
      <c r="AY141" s="8">
        <f t="shared" si="257"/>
        <v>3884884.1931694513</v>
      </c>
      <c r="AZ141" s="8">
        <f t="shared" si="258"/>
        <v>3884884.1931694513</v>
      </c>
      <c r="BA141" s="8">
        <f t="shared" si="259"/>
        <v>2395459.0780243999</v>
      </c>
      <c r="BB141" s="8">
        <f t="shared" si="260"/>
        <v>2395459.0780243999</v>
      </c>
      <c r="BC141" s="83">
        <f t="shared" si="261"/>
        <v>15559292.471386366</v>
      </c>
      <c r="BD141" s="49"/>
      <c r="BE141" s="45">
        <f t="shared" si="262"/>
        <v>4.7397970262687238E-2</v>
      </c>
      <c r="BF141" s="57">
        <f t="shared" si="263"/>
        <v>0.9547469332494507</v>
      </c>
      <c r="BG141" s="54">
        <f t="shared" si="264"/>
        <v>737478.88186722435</v>
      </c>
    </row>
    <row r="142" spans="1:59" ht="20.25" x14ac:dyDescent="0.25">
      <c r="A142" s="19">
        <v>1000</v>
      </c>
      <c r="B142" s="61">
        <v>5.5</v>
      </c>
      <c r="C142" s="20">
        <f t="shared" si="212"/>
        <v>181.81818181818181</v>
      </c>
      <c r="D142" s="37">
        <v>1.0963007108240124</v>
      </c>
      <c r="E142" s="20">
        <f t="shared" si="213"/>
        <v>165.84699802075457</v>
      </c>
      <c r="F142" s="7">
        <f t="shared" si="214"/>
        <v>2466968.3267136533</v>
      </c>
      <c r="G142" s="8">
        <f t="shared" si="215"/>
        <v>2466968.3267136533</v>
      </c>
      <c r="H142" s="8">
        <f t="shared" si="216"/>
        <v>5427330.318770037</v>
      </c>
      <c r="I142" s="8">
        <f t="shared" si="217"/>
        <v>5427330.318770037</v>
      </c>
      <c r="J142" s="49">
        <f t="shared" si="218"/>
        <v>15788597.290967381</v>
      </c>
      <c r="K142" s="82">
        <f t="shared" si="219"/>
        <v>1480180.9960281919</v>
      </c>
      <c r="L142" s="8">
        <f t="shared" si="220"/>
        <v>1480180.9960281919</v>
      </c>
      <c r="M142" s="8">
        <f t="shared" si="221"/>
        <v>5162921.4504116038</v>
      </c>
      <c r="N142" s="8">
        <f t="shared" si="222"/>
        <v>5162921.4504116038</v>
      </c>
      <c r="O142" s="83">
        <f t="shared" si="223"/>
        <v>13286204.89287959</v>
      </c>
      <c r="P142" s="49"/>
      <c r="Q142" s="45">
        <f t="shared" si="224"/>
        <v>0.18834516088404485</v>
      </c>
      <c r="R142" s="57">
        <f t="shared" si="225"/>
        <v>0.84150635094610948</v>
      </c>
      <c r="S142" s="54">
        <f t="shared" si="226"/>
        <v>2502392.3980877902</v>
      </c>
      <c r="T142" s="8">
        <f t="shared" si="227"/>
        <v>1642014.1182606076</v>
      </c>
      <c r="U142" s="8">
        <f t="shared" si="228"/>
        <v>1642014.1182606076</v>
      </c>
      <c r="V142" s="8">
        <f t="shared" si="229"/>
        <v>3915572.1281599104</v>
      </c>
      <c r="W142" s="8">
        <f t="shared" si="230"/>
        <v>3915572.1281599104</v>
      </c>
      <c r="X142" s="8">
        <f t="shared" si="231"/>
        <v>2336712.3990631723</v>
      </c>
      <c r="Y142" s="8">
        <f t="shared" si="232"/>
        <v>2336712.3990631723</v>
      </c>
      <c r="Z142" s="49">
        <f t="shared" si="233"/>
        <v>15788597.290967381</v>
      </c>
      <c r="AA142" s="82">
        <f t="shared" si="234"/>
        <v>1010470.2266219123</v>
      </c>
      <c r="AB142" s="8">
        <f t="shared" si="235"/>
        <v>1010470.2266219123</v>
      </c>
      <c r="AC142" s="8">
        <f t="shared" si="236"/>
        <v>3763743.7943038647</v>
      </c>
      <c r="AD142" s="8">
        <f t="shared" si="237"/>
        <v>3763743.7943038647</v>
      </c>
      <c r="AE142" s="8">
        <f t="shared" si="238"/>
        <v>2320762.6768579809</v>
      </c>
      <c r="AF142" s="8">
        <f t="shared" si="239"/>
        <v>2320762.6768579809</v>
      </c>
      <c r="AG142" s="83">
        <f t="shared" si="240"/>
        <v>14189953.395567518</v>
      </c>
      <c r="AH142" s="49"/>
      <c r="AI142" s="45">
        <f t="shared" si="241"/>
        <v>0.11266026397938893</v>
      </c>
      <c r="AJ142" s="57">
        <f t="shared" si="242"/>
        <v>0.89874693324945065</v>
      </c>
      <c r="AK142" s="54">
        <f t="shared" si="243"/>
        <v>1598643.8953998629</v>
      </c>
      <c r="AL142" s="8">
        <f t="shared" si="244"/>
        <v>442080.72414708667</v>
      </c>
      <c r="AM142" s="8">
        <f t="shared" si="245"/>
        <v>442080.72414708667</v>
      </c>
      <c r="AN142" s="8">
        <f t="shared" si="246"/>
        <v>1199933.3941135209</v>
      </c>
      <c r="AO142" s="8">
        <f t="shared" si="247"/>
        <v>1199933.3941135209</v>
      </c>
      <c r="AP142" s="8">
        <f t="shared" si="248"/>
        <v>3915572.1281599104</v>
      </c>
      <c r="AQ142" s="8">
        <f t="shared" si="249"/>
        <v>3915572.1281599104</v>
      </c>
      <c r="AR142" s="8">
        <f t="shared" si="250"/>
        <v>2336712.3990631723</v>
      </c>
      <c r="AS142" s="8">
        <f t="shared" si="251"/>
        <v>2336712.3990631723</v>
      </c>
      <c r="AT142" s="49">
        <f t="shared" si="252"/>
        <v>15788597.290967381</v>
      </c>
      <c r="AU142" s="82">
        <f t="shared" si="253"/>
        <v>284194.75123741286</v>
      </c>
      <c r="AV142" s="8">
        <f t="shared" si="254"/>
        <v>284194.75123741286</v>
      </c>
      <c r="AW142" s="8">
        <f t="shared" si="255"/>
        <v>1168356.1995315861</v>
      </c>
      <c r="AX142" s="8">
        <f t="shared" si="256"/>
        <v>1168356.1995315861</v>
      </c>
      <c r="AY142" s="8">
        <f t="shared" si="257"/>
        <v>3763743.7943038647</v>
      </c>
      <c r="AZ142" s="8">
        <f t="shared" si="258"/>
        <v>3763743.7943038647</v>
      </c>
      <c r="BA142" s="8">
        <f t="shared" si="259"/>
        <v>2320762.6768579809</v>
      </c>
      <c r="BB142" s="8">
        <f t="shared" si="260"/>
        <v>2320762.6768579809</v>
      </c>
      <c r="BC142" s="83">
        <f t="shared" si="261"/>
        <v>15074114.843861688</v>
      </c>
      <c r="BD142" s="49"/>
      <c r="BE142" s="45">
        <f t="shared" si="262"/>
        <v>4.7397970262687515E-2</v>
      </c>
      <c r="BF142" s="57">
        <f t="shared" si="263"/>
        <v>0.95474693324945048</v>
      </c>
      <c r="BG142" s="54">
        <f t="shared" si="264"/>
        <v>714482.4471056927</v>
      </c>
    </row>
    <row r="143" spans="1:59" ht="20.25" x14ac:dyDescent="0.25">
      <c r="A143" s="19">
        <v>1000</v>
      </c>
      <c r="B143" s="61">
        <v>5.5</v>
      </c>
      <c r="C143" s="20">
        <f t="shared" si="212"/>
        <v>181.81818181818181</v>
      </c>
      <c r="D143" s="37">
        <v>1.1437009460840559</v>
      </c>
      <c r="E143" s="20">
        <f t="shared" si="213"/>
        <v>158.97353450717452</v>
      </c>
      <c r="F143" s="7">
        <f t="shared" si="214"/>
        <v>2364725.7960366616</v>
      </c>
      <c r="G143" s="8">
        <f t="shared" si="215"/>
        <v>2364725.7960366616</v>
      </c>
      <c r="H143" s="8">
        <f t="shared" si="216"/>
        <v>5202396.7512806561</v>
      </c>
      <c r="I143" s="8">
        <f t="shared" si="217"/>
        <v>5202396.7512806561</v>
      </c>
      <c r="J143" s="49">
        <f t="shared" si="218"/>
        <v>15134245.094634635</v>
      </c>
      <c r="K143" s="82">
        <f t="shared" si="219"/>
        <v>1418835.477621997</v>
      </c>
      <c r="L143" s="8">
        <f t="shared" si="220"/>
        <v>1418835.477621997</v>
      </c>
      <c r="M143" s="8">
        <f t="shared" si="221"/>
        <v>4948946.2043330288</v>
      </c>
      <c r="N143" s="8">
        <f t="shared" si="222"/>
        <v>4948946.2043330288</v>
      </c>
      <c r="O143" s="83">
        <f t="shared" si="223"/>
        <v>12735563.363910053</v>
      </c>
      <c r="P143" s="49"/>
      <c r="Q143" s="45">
        <f t="shared" si="224"/>
        <v>0.18834516088404454</v>
      </c>
      <c r="R143" s="57">
        <f t="shared" si="225"/>
        <v>0.8415063509461097</v>
      </c>
      <c r="S143" s="54">
        <f t="shared" si="226"/>
        <v>2398681.7307245824</v>
      </c>
      <c r="T143" s="8">
        <f t="shared" si="227"/>
        <v>1573961.489842002</v>
      </c>
      <c r="U143" s="8">
        <f t="shared" si="228"/>
        <v>1573961.489842002</v>
      </c>
      <c r="V143" s="8">
        <f t="shared" si="229"/>
        <v>3753292.7834693897</v>
      </c>
      <c r="W143" s="8">
        <f t="shared" si="230"/>
        <v>3753292.7834693897</v>
      </c>
      <c r="X143" s="8">
        <f t="shared" si="231"/>
        <v>2239868.2740059257</v>
      </c>
      <c r="Y143" s="8">
        <f t="shared" si="232"/>
        <v>2239868.2740059257</v>
      </c>
      <c r="Z143" s="49">
        <f t="shared" si="233"/>
        <v>15134245.094634635</v>
      </c>
      <c r="AA143" s="82">
        <f t="shared" si="234"/>
        <v>968591.68605661672</v>
      </c>
      <c r="AB143" s="8">
        <f t="shared" si="235"/>
        <v>968591.68605661672</v>
      </c>
      <c r="AC143" s="8">
        <f t="shared" si="236"/>
        <v>3607756.9151119152</v>
      </c>
      <c r="AD143" s="8">
        <f t="shared" si="237"/>
        <v>3607756.9151119152</v>
      </c>
      <c r="AE143" s="8">
        <f t="shared" si="238"/>
        <v>2224579.5817556772</v>
      </c>
      <c r="AF143" s="8">
        <f t="shared" si="239"/>
        <v>2224579.5817556772</v>
      </c>
      <c r="AG143" s="83">
        <f t="shared" si="240"/>
        <v>13601856.365848418</v>
      </c>
      <c r="AH143" s="49"/>
      <c r="AI143" s="45">
        <f t="shared" si="241"/>
        <v>0.11266026397938911</v>
      </c>
      <c r="AJ143" s="57">
        <f t="shared" si="242"/>
        <v>0.89874693324945054</v>
      </c>
      <c r="AK143" s="54">
        <f t="shared" si="243"/>
        <v>1532388.728786217</v>
      </c>
      <c r="AL143" s="8">
        <f t="shared" si="244"/>
        <v>423758.86264976981</v>
      </c>
      <c r="AM143" s="8">
        <f t="shared" si="245"/>
        <v>423758.86264976981</v>
      </c>
      <c r="AN143" s="8">
        <f t="shared" si="246"/>
        <v>1150202.6271922323</v>
      </c>
      <c r="AO143" s="8">
        <f t="shared" si="247"/>
        <v>1150202.6271922323</v>
      </c>
      <c r="AP143" s="8">
        <f t="shared" si="248"/>
        <v>3753292.7834693897</v>
      </c>
      <c r="AQ143" s="8">
        <f t="shared" si="249"/>
        <v>3753292.7834693897</v>
      </c>
      <c r="AR143" s="8">
        <f t="shared" si="250"/>
        <v>2239868.2740059257</v>
      </c>
      <c r="AS143" s="8">
        <f t="shared" si="251"/>
        <v>2239868.2740059257</v>
      </c>
      <c r="AT143" s="49">
        <f t="shared" si="252"/>
        <v>15134245.094634635</v>
      </c>
      <c r="AU143" s="82">
        <f t="shared" si="253"/>
        <v>272416.41170342342</v>
      </c>
      <c r="AV143" s="8">
        <f t="shared" si="254"/>
        <v>272416.41170342342</v>
      </c>
      <c r="AW143" s="8">
        <f t="shared" si="255"/>
        <v>1119934.1370029631</v>
      </c>
      <c r="AX143" s="8">
        <f t="shared" si="256"/>
        <v>1119934.1370029631</v>
      </c>
      <c r="AY143" s="8">
        <f t="shared" si="257"/>
        <v>3607756.9151119152</v>
      </c>
      <c r="AZ143" s="8">
        <f t="shared" si="258"/>
        <v>3607756.9151119152</v>
      </c>
      <c r="BA143" s="8">
        <f t="shared" si="259"/>
        <v>2224579.5817556772</v>
      </c>
      <c r="BB143" s="8">
        <f t="shared" si="260"/>
        <v>2224579.5817556772</v>
      </c>
      <c r="BC143" s="83">
        <f t="shared" si="261"/>
        <v>14449374.091147959</v>
      </c>
      <c r="BD143" s="49"/>
      <c r="BE143" s="45">
        <f t="shared" si="262"/>
        <v>4.7397970262687356E-2</v>
      </c>
      <c r="BF143" s="57">
        <f t="shared" si="263"/>
        <v>0.95474693324945059</v>
      </c>
      <c r="BG143" s="54">
        <f t="shared" si="264"/>
        <v>684871.00348667614</v>
      </c>
    </row>
    <row r="144" spans="1:59" ht="20.25" x14ac:dyDescent="0.25">
      <c r="A144" s="19">
        <v>1000</v>
      </c>
      <c r="B144" s="61">
        <v>5.5</v>
      </c>
      <c r="C144" s="20">
        <f t="shared" si="212"/>
        <v>181.81818181818181</v>
      </c>
      <c r="D144" s="37">
        <v>1.1721705078041917</v>
      </c>
      <c r="E144" s="20">
        <f t="shared" si="213"/>
        <v>155.1124009755022</v>
      </c>
      <c r="F144" s="7">
        <f t="shared" si="214"/>
        <v>2307291.5690592425</v>
      </c>
      <c r="G144" s="8">
        <f t="shared" si="215"/>
        <v>2307291.5690592425</v>
      </c>
      <c r="H144" s="8">
        <f t="shared" si="216"/>
        <v>5076041.4519303329</v>
      </c>
      <c r="I144" s="8">
        <f t="shared" si="217"/>
        <v>5076041.4519303329</v>
      </c>
      <c r="J144" s="49">
        <f t="shared" si="218"/>
        <v>14766666.041979151</v>
      </c>
      <c r="K144" s="82">
        <f t="shared" si="219"/>
        <v>1384374.9414355455</v>
      </c>
      <c r="L144" s="8">
        <f t="shared" si="220"/>
        <v>1384374.9414355455</v>
      </c>
      <c r="M144" s="8">
        <f t="shared" si="221"/>
        <v>4828746.6868773075</v>
      </c>
      <c r="N144" s="8">
        <f t="shared" si="222"/>
        <v>4828746.6868773075</v>
      </c>
      <c r="O144" s="83">
        <f t="shared" si="223"/>
        <v>12426243.256625704</v>
      </c>
      <c r="P144" s="49"/>
      <c r="Q144" s="45">
        <f t="shared" si="224"/>
        <v>0.1883451608840449</v>
      </c>
      <c r="R144" s="57">
        <f t="shared" si="225"/>
        <v>0.84150635094610948</v>
      </c>
      <c r="S144" s="54">
        <f t="shared" si="226"/>
        <v>2340422.7853534464</v>
      </c>
      <c r="T144" s="8">
        <f t="shared" si="227"/>
        <v>1535733.2683658316</v>
      </c>
      <c r="U144" s="8">
        <f t="shared" si="228"/>
        <v>1535733.2683658316</v>
      </c>
      <c r="V144" s="8">
        <f t="shared" si="229"/>
        <v>3662133.1784108295</v>
      </c>
      <c r="W144" s="8">
        <f t="shared" si="230"/>
        <v>3662133.1784108295</v>
      </c>
      <c r="X144" s="8">
        <f t="shared" si="231"/>
        <v>2185466.5742129143</v>
      </c>
      <c r="Y144" s="8">
        <f t="shared" si="232"/>
        <v>2185466.5742129143</v>
      </c>
      <c r="Z144" s="49">
        <f t="shared" si="233"/>
        <v>14766666.041979151</v>
      </c>
      <c r="AA144" s="82">
        <f t="shared" si="234"/>
        <v>945066.6266866657</v>
      </c>
      <c r="AB144" s="8">
        <f t="shared" si="235"/>
        <v>945066.6266866657</v>
      </c>
      <c r="AC144" s="8">
        <f t="shared" si="236"/>
        <v>3520132.0708745075</v>
      </c>
      <c r="AD144" s="8">
        <f t="shared" si="237"/>
        <v>3520132.0708745075</v>
      </c>
      <c r="AE144" s="8">
        <f t="shared" si="238"/>
        <v>2170549.2122126087</v>
      </c>
      <c r="AF144" s="8">
        <f t="shared" si="239"/>
        <v>2170549.2122126087</v>
      </c>
      <c r="AG144" s="83">
        <f t="shared" si="240"/>
        <v>13271495.819547564</v>
      </c>
      <c r="AH144" s="49"/>
      <c r="AI144" s="45">
        <f t="shared" si="241"/>
        <v>0.11266026397938907</v>
      </c>
      <c r="AJ144" s="57">
        <f t="shared" si="242"/>
        <v>0.89874693324945054</v>
      </c>
      <c r="AK144" s="54">
        <f t="shared" si="243"/>
        <v>1495170.2224315871</v>
      </c>
      <c r="AL144" s="8">
        <f t="shared" si="244"/>
        <v>413466.64917541621</v>
      </c>
      <c r="AM144" s="8">
        <f t="shared" si="245"/>
        <v>413466.64917541621</v>
      </c>
      <c r="AN144" s="8">
        <f t="shared" si="246"/>
        <v>1122266.6191904154</v>
      </c>
      <c r="AO144" s="8">
        <f t="shared" si="247"/>
        <v>1122266.6191904154</v>
      </c>
      <c r="AP144" s="8">
        <f t="shared" si="248"/>
        <v>3662133.1784108295</v>
      </c>
      <c r="AQ144" s="8">
        <f t="shared" si="249"/>
        <v>3662133.1784108295</v>
      </c>
      <c r="AR144" s="8">
        <f t="shared" si="250"/>
        <v>2185466.5742129143</v>
      </c>
      <c r="AS144" s="8">
        <f t="shared" si="251"/>
        <v>2185466.5742129143</v>
      </c>
      <c r="AT144" s="49">
        <f t="shared" si="252"/>
        <v>14766666.041979151</v>
      </c>
      <c r="AU144" s="82">
        <f t="shared" si="253"/>
        <v>265799.98875562468</v>
      </c>
      <c r="AV144" s="8">
        <f t="shared" si="254"/>
        <v>265799.98875562468</v>
      </c>
      <c r="AW144" s="8">
        <f t="shared" si="255"/>
        <v>1092733.2871064572</v>
      </c>
      <c r="AX144" s="8">
        <f t="shared" si="256"/>
        <v>1092733.2871064572</v>
      </c>
      <c r="AY144" s="8">
        <f t="shared" si="257"/>
        <v>3520132.0708745075</v>
      </c>
      <c r="AZ144" s="8">
        <f t="shared" si="258"/>
        <v>3520132.0708745075</v>
      </c>
      <c r="BA144" s="8">
        <f t="shared" si="259"/>
        <v>2170549.2122126087</v>
      </c>
      <c r="BB144" s="8">
        <f t="shared" si="260"/>
        <v>2170549.2122126087</v>
      </c>
      <c r="BC144" s="83">
        <f t="shared" si="261"/>
        <v>14098429.117898397</v>
      </c>
      <c r="BD144" s="49"/>
      <c r="BE144" s="45">
        <f t="shared" si="262"/>
        <v>4.7397970262687349E-2</v>
      </c>
      <c r="BF144" s="57">
        <f t="shared" si="263"/>
        <v>0.95474693324945059</v>
      </c>
      <c r="BG144" s="54">
        <f t="shared" si="264"/>
        <v>668236.9240807537</v>
      </c>
    </row>
    <row r="145" spans="1:59" ht="20.25" x14ac:dyDescent="0.25">
      <c r="A145" s="19">
        <v>1000</v>
      </c>
      <c r="B145" s="61">
        <v>5.5</v>
      </c>
      <c r="C145" s="20">
        <f t="shared" si="212"/>
        <v>181.81818181818181</v>
      </c>
      <c r="D145" s="37">
        <v>1.3473622748820986</v>
      </c>
      <c r="E145" s="20">
        <f t="shared" si="213"/>
        <v>134.94379737928455</v>
      </c>
      <c r="F145" s="7">
        <f t="shared" si="214"/>
        <v>2007284.2921130206</v>
      </c>
      <c r="G145" s="8">
        <f t="shared" si="215"/>
        <v>2007284.2921130206</v>
      </c>
      <c r="H145" s="8">
        <f t="shared" si="216"/>
        <v>4416025.4426486455</v>
      </c>
      <c r="I145" s="8">
        <f t="shared" si="217"/>
        <v>4416025.4426486455</v>
      </c>
      <c r="J145" s="49">
        <f t="shared" si="218"/>
        <v>12846619.469523331</v>
      </c>
      <c r="K145" s="82">
        <f t="shared" si="219"/>
        <v>1204370.5752678122</v>
      </c>
      <c r="L145" s="8">
        <f t="shared" si="220"/>
        <v>1204370.5752678122</v>
      </c>
      <c r="M145" s="8">
        <f t="shared" si="221"/>
        <v>4200885.3606281001</v>
      </c>
      <c r="N145" s="8">
        <f t="shared" si="222"/>
        <v>4200885.3606281001</v>
      </c>
      <c r="O145" s="83">
        <f t="shared" si="223"/>
        <v>10810511.871791825</v>
      </c>
      <c r="P145" s="49"/>
      <c r="Q145" s="45">
        <f t="shared" si="224"/>
        <v>0.18834516088404471</v>
      </c>
      <c r="R145" s="57">
        <f t="shared" si="225"/>
        <v>0.84150635094610959</v>
      </c>
      <c r="S145" s="54">
        <f t="shared" si="226"/>
        <v>2036107.5977315065</v>
      </c>
      <c r="T145" s="8">
        <f t="shared" si="227"/>
        <v>1336048.4248304265</v>
      </c>
      <c r="U145" s="8">
        <f t="shared" si="228"/>
        <v>1336048.4248304265</v>
      </c>
      <c r="V145" s="8">
        <f t="shared" si="229"/>
        <v>3185961.6284417859</v>
      </c>
      <c r="W145" s="8">
        <f t="shared" si="230"/>
        <v>3185961.6284417859</v>
      </c>
      <c r="X145" s="8">
        <f t="shared" si="231"/>
        <v>1901299.681489453</v>
      </c>
      <c r="Y145" s="8">
        <f t="shared" si="232"/>
        <v>1901299.681489453</v>
      </c>
      <c r="Z145" s="49">
        <f t="shared" si="233"/>
        <v>12846619.469523331</v>
      </c>
      <c r="AA145" s="82">
        <f t="shared" si="234"/>
        <v>822183.64604949323</v>
      </c>
      <c r="AB145" s="8">
        <f t="shared" si="235"/>
        <v>822183.64604949323</v>
      </c>
      <c r="AC145" s="8">
        <f t="shared" si="236"/>
        <v>3062424.3189648869</v>
      </c>
      <c r="AD145" s="8">
        <f t="shared" si="237"/>
        <v>3062424.3189648869</v>
      </c>
      <c r="AE145" s="8">
        <f t="shared" si="238"/>
        <v>1888321.9604140078</v>
      </c>
      <c r="AF145" s="8">
        <f t="shared" si="239"/>
        <v>1888321.9604140078</v>
      </c>
      <c r="AG145" s="83">
        <f t="shared" si="240"/>
        <v>11545859.850856775</v>
      </c>
      <c r="AH145" s="49"/>
      <c r="AI145" s="45">
        <f t="shared" si="241"/>
        <v>0.11266026397938922</v>
      </c>
      <c r="AJ145" s="57">
        <f t="shared" si="242"/>
        <v>0.89874693324945043</v>
      </c>
      <c r="AK145" s="54">
        <f t="shared" si="243"/>
        <v>1300759.6186665557</v>
      </c>
      <c r="AL145" s="8">
        <f t="shared" si="244"/>
        <v>359705.3451466533</v>
      </c>
      <c r="AM145" s="8">
        <f t="shared" si="245"/>
        <v>359705.3451466533</v>
      </c>
      <c r="AN145" s="8">
        <f t="shared" si="246"/>
        <v>976343.0796837731</v>
      </c>
      <c r="AO145" s="8">
        <f t="shared" si="247"/>
        <v>976343.0796837731</v>
      </c>
      <c r="AP145" s="8">
        <f t="shared" si="248"/>
        <v>3185961.6284417859</v>
      </c>
      <c r="AQ145" s="8">
        <f t="shared" si="249"/>
        <v>3185961.6284417859</v>
      </c>
      <c r="AR145" s="8">
        <f t="shared" si="250"/>
        <v>1901299.681489453</v>
      </c>
      <c r="AS145" s="8">
        <f t="shared" si="251"/>
        <v>1901299.681489453</v>
      </c>
      <c r="AT145" s="49">
        <f t="shared" si="252"/>
        <v>12846619.469523331</v>
      </c>
      <c r="AU145" s="82">
        <f t="shared" si="253"/>
        <v>231239.15045141996</v>
      </c>
      <c r="AV145" s="8">
        <f t="shared" si="254"/>
        <v>231239.15045141996</v>
      </c>
      <c r="AW145" s="8">
        <f t="shared" si="255"/>
        <v>950649.84074472659</v>
      </c>
      <c r="AX145" s="8">
        <f t="shared" si="256"/>
        <v>950649.84074472659</v>
      </c>
      <c r="AY145" s="8">
        <f t="shared" si="257"/>
        <v>3062424.3189648869</v>
      </c>
      <c r="AZ145" s="8">
        <f t="shared" si="258"/>
        <v>3062424.3189648869</v>
      </c>
      <c r="BA145" s="8">
        <f t="shared" si="259"/>
        <v>1888321.9604140078</v>
      </c>
      <c r="BB145" s="8">
        <f t="shared" si="260"/>
        <v>1888321.9604140078</v>
      </c>
      <c r="BC145" s="83">
        <f t="shared" si="261"/>
        <v>12265270.541150082</v>
      </c>
      <c r="BD145" s="49"/>
      <c r="BE145" s="45">
        <f t="shared" si="262"/>
        <v>4.739797026268755E-2</v>
      </c>
      <c r="BF145" s="57">
        <f t="shared" si="263"/>
        <v>0.95474693324945037</v>
      </c>
      <c r="BG145" s="54">
        <f t="shared" si="264"/>
        <v>581348.92837324925</v>
      </c>
    </row>
    <row r="146" spans="1:59" ht="20.25" x14ac:dyDescent="0.25">
      <c r="A146" s="19">
        <v>1000</v>
      </c>
      <c r="B146" s="61">
        <v>5.5</v>
      </c>
      <c r="C146" s="20">
        <f t="shared" si="212"/>
        <v>181.81818181818181</v>
      </c>
      <c r="D146" s="37">
        <v>1.6424098210355718</v>
      </c>
      <c r="E146" s="20">
        <f t="shared" si="213"/>
        <v>110.70207903624313</v>
      </c>
      <c r="F146" s="7">
        <f t="shared" si="214"/>
        <v>1646689.5749875857</v>
      </c>
      <c r="G146" s="8">
        <f t="shared" si="215"/>
        <v>1646689.5749875857</v>
      </c>
      <c r="H146" s="8">
        <f t="shared" si="216"/>
        <v>3622717.0649726884</v>
      </c>
      <c r="I146" s="8">
        <f t="shared" si="217"/>
        <v>3622717.0649726884</v>
      </c>
      <c r="J146" s="49">
        <f t="shared" si="218"/>
        <v>10538813.279920548</v>
      </c>
      <c r="K146" s="82">
        <f t="shared" si="219"/>
        <v>988013.74499255139</v>
      </c>
      <c r="L146" s="8">
        <f t="shared" si="220"/>
        <v>988013.74499255139</v>
      </c>
      <c r="M146" s="8">
        <f t="shared" si="221"/>
        <v>3446225.408251619</v>
      </c>
      <c r="N146" s="8">
        <f t="shared" si="222"/>
        <v>3446225.408251619</v>
      </c>
      <c r="O146" s="83">
        <f t="shared" si="223"/>
        <v>8868478.3064883407</v>
      </c>
      <c r="P146" s="49"/>
      <c r="Q146" s="45">
        <f t="shared" si="224"/>
        <v>0.18834516088404477</v>
      </c>
      <c r="R146" s="57">
        <f t="shared" si="225"/>
        <v>0.84150635094610959</v>
      </c>
      <c r="S146" s="54">
        <f t="shared" si="226"/>
        <v>1670334.9734322075</v>
      </c>
      <c r="T146" s="8">
        <f t="shared" si="227"/>
        <v>1096036.5811117371</v>
      </c>
      <c r="U146" s="8">
        <f t="shared" si="228"/>
        <v>1096036.5811117371</v>
      </c>
      <c r="V146" s="8">
        <f t="shared" si="229"/>
        <v>2613625.6934202961</v>
      </c>
      <c r="W146" s="8">
        <f t="shared" si="230"/>
        <v>2613625.6934202961</v>
      </c>
      <c r="X146" s="8">
        <f t="shared" si="231"/>
        <v>1559744.365428241</v>
      </c>
      <c r="Y146" s="8">
        <f t="shared" si="232"/>
        <v>1559744.365428241</v>
      </c>
      <c r="Z146" s="49">
        <f t="shared" si="233"/>
        <v>10538813.279920548</v>
      </c>
      <c r="AA146" s="82">
        <f t="shared" si="234"/>
        <v>674484.04991491511</v>
      </c>
      <c r="AB146" s="8">
        <f t="shared" si="235"/>
        <v>674484.04991491511</v>
      </c>
      <c r="AC146" s="8">
        <f t="shared" si="236"/>
        <v>2512281.0057560084</v>
      </c>
      <c r="AD146" s="8">
        <f t="shared" si="237"/>
        <v>2512281.0057560084</v>
      </c>
      <c r="AE146" s="8">
        <f t="shared" si="238"/>
        <v>1549098.0020376642</v>
      </c>
      <c r="AF146" s="8">
        <f t="shared" si="239"/>
        <v>1549098.0020376642</v>
      </c>
      <c r="AG146" s="83">
        <f t="shared" si="240"/>
        <v>9471726.115417175</v>
      </c>
      <c r="AH146" s="49"/>
      <c r="AI146" s="45">
        <f t="shared" si="241"/>
        <v>0.11266026397938916</v>
      </c>
      <c r="AJ146" s="57">
        <f t="shared" si="242"/>
        <v>0.89874693324945043</v>
      </c>
      <c r="AK146" s="54">
        <f t="shared" si="243"/>
        <v>1067087.1645033732</v>
      </c>
      <c r="AL146" s="8">
        <f t="shared" si="244"/>
        <v>295086.77183777536</v>
      </c>
      <c r="AM146" s="8">
        <f t="shared" si="245"/>
        <v>295086.77183777536</v>
      </c>
      <c r="AN146" s="8">
        <f t="shared" si="246"/>
        <v>800949.8092739617</v>
      </c>
      <c r="AO146" s="8">
        <f t="shared" si="247"/>
        <v>800949.8092739617</v>
      </c>
      <c r="AP146" s="8">
        <f t="shared" si="248"/>
        <v>2613625.6934202961</v>
      </c>
      <c r="AQ146" s="8">
        <f t="shared" si="249"/>
        <v>2613625.6934202961</v>
      </c>
      <c r="AR146" s="8">
        <f t="shared" si="250"/>
        <v>1559744.365428241</v>
      </c>
      <c r="AS146" s="8">
        <f t="shared" si="251"/>
        <v>1559744.365428241</v>
      </c>
      <c r="AT146" s="49">
        <f t="shared" si="252"/>
        <v>10538813.279920548</v>
      </c>
      <c r="AU146" s="82">
        <f t="shared" si="253"/>
        <v>189698.63903856988</v>
      </c>
      <c r="AV146" s="8">
        <f t="shared" si="254"/>
        <v>189698.63903856988</v>
      </c>
      <c r="AW146" s="8">
        <f t="shared" si="255"/>
        <v>779872.1827141206</v>
      </c>
      <c r="AX146" s="8">
        <f t="shared" si="256"/>
        <v>779872.1827141206</v>
      </c>
      <c r="AY146" s="8">
        <f t="shared" si="257"/>
        <v>2512281.0057560084</v>
      </c>
      <c r="AZ146" s="8">
        <f t="shared" si="258"/>
        <v>2512281.0057560084</v>
      </c>
      <c r="BA146" s="8">
        <f t="shared" si="259"/>
        <v>1549098.0020376642</v>
      </c>
      <c r="BB146" s="8">
        <f t="shared" si="260"/>
        <v>1549098.0020376642</v>
      </c>
      <c r="BC146" s="83">
        <f t="shared" si="261"/>
        <v>10061899.659092726</v>
      </c>
      <c r="BD146" s="49"/>
      <c r="BE146" s="45">
        <f t="shared" si="262"/>
        <v>4.7397970262687446E-2</v>
      </c>
      <c r="BF146" s="57">
        <f t="shared" si="263"/>
        <v>0.95474693324945048</v>
      </c>
      <c r="BG146" s="54">
        <f t="shared" si="264"/>
        <v>476913.62082782201</v>
      </c>
    </row>
    <row r="147" spans="1:59" ht="21" thickBot="1" x14ac:dyDescent="0.3">
      <c r="A147" s="62">
        <v>1000</v>
      </c>
      <c r="B147" s="63">
        <v>5.5</v>
      </c>
      <c r="C147" s="64">
        <f t="shared" si="212"/>
        <v>181.81818181818181</v>
      </c>
      <c r="D147" s="65">
        <v>2.1851546379025231</v>
      </c>
      <c r="E147" s="64">
        <f t="shared" si="213"/>
        <v>83.206093822588542</v>
      </c>
      <c r="F147" s="66">
        <f t="shared" si="214"/>
        <v>1237687.7513586518</v>
      </c>
      <c r="G147" s="67">
        <f t="shared" si="215"/>
        <v>1237687.7513586518</v>
      </c>
      <c r="H147" s="67">
        <f t="shared" si="216"/>
        <v>2722913.052989034</v>
      </c>
      <c r="I147" s="67">
        <f t="shared" si="217"/>
        <v>2722913.052989034</v>
      </c>
      <c r="J147" s="68">
        <f t="shared" si="218"/>
        <v>7921201.6086953711</v>
      </c>
      <c r="K147" s="84">
        <f t="shared" si="219"/>
        <v>742612.65081519098</v>
      </c>
      <c r="L147" s="67">
        <f t="shared" si="220"/>
        <v>742612.65081519098</v>
      </c>
      <c r="M147" s="67">
        <f t="shared" si="221"/>
        <v>2590258.0796056562</v>
      </c>
      <c r="N147" s="67">
        <f t="shared" si="222"/>
        <v>2590258.0796056562</v>
      </c>
      <c r="O147" s="85">
        <f t="shared" si="223"/>
        <v>6665741.4608416948</v>
      </c>
      <c r="P147" s="68"/>
      <c r="Q147" s="80">
        <f t="shared" si="224"/>
        <v>0.18834516088404471</v>
      </c>
      <c r="R147" s="69">
        <f t="shared" si="225"/>
        <v>0.84150635094610959</v>
      </c>
      <c r="S147" s="70">
        <f t="shared" si="226"/>
        <v>1255460.1478536762</v>
      </c>
      <c r="T147" s="67">
        <f t="shared" si="227"/>
        <v>823804.96730431856</v>
      </c>
      <c r="U147" s="67">
        <f t="shared" si="228"/>
        <v>823804.96730431856</v>
      </c>
      <c r="V147" s="67">
        <f t="shared" si="229"/>
        <v>1964457.9989564521</v>
      </c>
      <c r="W147" s="67">
        <f t="shared" si="230"/>
        <v>1964457.9989564521</v>
      </c>
      <c r="X147" s="67">
        <f t="shared" si="231"/>
        <v>1172337.838086915</v>
      </c>
      <c r="Y147" s="67">
        <f t="shared" si="232"/>
        <v>1172337.838086915</v>
      </c>
      <c r="Z147" s="68">
        <f t="shared" si="233"/>
        <v>7921201.6086953711</v>
      </c>
      <c r="AA147" s="84">
        <f t="shared" si="234"/>
        <v>506956.90295650373</v>
      </c>
      <c r="AB147" s="67">
        <f t="shared" si="235"/>
        <v>506956.90295650373</v>
      </c>
      <c r="AC147" s="67">
        <f t="shared" si="236"/>
        <v>1888285.1243038008</v>
      </c>
      <c r="AD147" s="67">
        <f t="shared" si="237"/>
        <v>1888285.1243038008</v>
      </c>
      <c r="AE147" s="67">
        <f t="shared" si="238"/>
        <v>1164335.7994724845</v>
      </c>
      <c r="AF147" s="67">
        <f t="shared" si="239"/>
        <v>1164335.7994724845</v>
      </c>
      <c r="AG147" s="85">
        <f t="shared" si="240"/>
        <v>7119155.6534655783</v>
      </c>
      <c r="AH147" s="68"/>
      <c r="AI147" s="80">
        <f t="shared" si="241"/>
        <v>0.11266026397938915</v>
      </c>
      <c r="AJ147" s="69">
        <f t="shared" si="242"/>
        <v>0.89874693324945043</v>
      </c>
      <c r="AK147" s="70">
        <f t="shared" si="243"/>
        <v>802045.95522979274</v>
      </c>
      <c r="AL147" s="67">
        <f t="shared" si="244"/>
        <v>221793.6450434704</v>
      </c>
      <c r="AM147" s="67">
        <f t="shared" si="245"/>
        <v>221793.6450434704</v>
      </c>
      <c r="AN147" s="67">
        <f t="shared" si="246"/>
        <v>602011.32226084813</v>
      </c>
      <c r="AO147" s="67">
        <f t="shared" si="247"/>
        <v>602011.32226084813</v>
      </c>
      <c r="AP147" s="67">
        <f t="shared" si="248"/>
        <v>1964457.9989564521</v>
      </c>
      <c r="AQ147" s="67">
        <f t="shared" si="249"/>
        <v>1964457.9989564521</v>
      </c>
      <c r="AR147" s="67">
        <f t="shared" si="250"/>
        <v>1172337.838086915</v>
      </c>
      <c r="AS147" s="67">
        <f t="shared" si="251"/>
        <v>1172337.838086915</v>
      </c>
      <c r="AT147" s="68">
        <f t="shared" si="252"/>
        <v>7921201.6086953711</v>
      </c>
      <c r="AU147" s="84">
        <f t="shared" si="253"/>
        <v>142581.62895651668</v>
      </c>
      <c r="AV147" s="67">
        <f t="shared" si="254"/>
        <v>142581.62895651668</v>
      </c>
      <c r="AW147" s="67">
        <f t="shared" si="255"/>
        <v>586168.91904345748</v>
      </c>
      <c r="AX147" s="67">
        <f t="shared" si="256"/>
        <v>586168.91904345748</v>
      </c>
      <c r="AY147" s="67">
        <f t="shared" si="257"/>
        <v>1888285.1243038008</v>
      </c>
      <c r="AZ147" s="67">
        <f t="shared" si="258"/>
        <v>1888285.1243038008</v>
      </c>
      <c r="BA147" s="67">
        <f t="shared" si="259"/>
        <v>1164335.7994724845</v>
      </c>
      <c r="BB147" s="67">
        <f t="shared" si="260"/>
        <v>1164335.7994724845</v>
      </c>
      <c r="BC147" s="85">
        <f t="shared" si="261"/>
        <v>7562742.9435525192</v>
      </c>
      <c r="BD147" s="68"/>
      <c r="BE147" s="45">
        <f t="shared" si="262"/>
        <v>4.739797026268748E-2</v>
      </c>
      <c r="BF147" s="57">
        <f t="shared" si="263"/>
        <v>0.95474693324945048</v>
      </c>
      <c r="BG147" s="54">
        <f t="shared" si="264"/>
        <v>358458.66514285188</v>
      </c>
    </row>
  </sheetData>
  <sortState xmlns:xlrd2="http://schemas.microsoft.com/office/spreadsheetml/2017/richdata2" ref="A4:BG147">
    <sortCondition ref="A4:A147"/>
  </sortState>
  <mergeCells count="28">
    <mergeCell ref="A1:E1"/>
    <mergeCell ref="F1:J1"/>
    <mergeCell ref="K1:O1"/>
    <mergeCell ref="AE3:AF3"/>
    <mergeCell ref="AI1:AK1"/>
    <mergeCell ref="Q1:S1"/>
    <mergeCell ref="T1:Z1"/>
    <mergeCell ref="AA1:AG1"/>
    <mergeCell ref="F3:G3"/>
    <mergeCell ref="H3:I3"/>
    <mergeCell ref="K3:L3"/>
    <mergeCell ref="M3:N3"/>
    <mergeCell ref="AL1:AT1"/>
    <mergeCell ref="AU1:BC1"/>
    <mergeCell ref="BE1:BG1"/>
    <mergeCell ref="T3:U3"/>
    <mergeCell ref="V3:W3"/>
    <mergeCell ref="X3:Y3"/>
    <mergeCell ref="AA3:AB3"/>
    <mergeCell ref="AC3:AD3"/>
    <mergeCell ref="AY3:AZ3"/>
    <mergeCell ref="BA3:BB3"/>
    <mergeCell ref="AL3:AM3"/>
    <mergeCell ref="AN3:AO3"/>
    <mergeCell ref="AP3:AQ3"/>
    <mergeCell ref="AR3:AS3"/>
    <mergeCell ref="AU3:AV3"/>
    <mergeCell ref="AW3:AX3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BV Ellipsoid</vt:lpstr>
      <vt:lpstr>BV Ellipsoid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2022-09-07T22:05:55Z</dcterms:modified>
</cp:coreProperties>
</file>