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ke\CardGenerator\CardFormatter\Data\Automatown\"/>
    </mc:Choice>
  </mc:AlternateContent>
  <bookViews>
    <workbookView minimized="1" xWindow="0" yWindow="0" windowWidth="28800" windowHeight="12300" activeTab="2"/>
  </bookViews>
  <sheets>
    <sheet name="automa" sheetId="2" r:id="rId1"/>
    <sheet name="stations" sheetId="5" r:id="rId2"/>
    <sheet name="goals" sheetId="6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M20" i="2"/>
  <c r="M8" i="2"/>
  <c r="M7" i="2"/>
  <c r="M6" i="2"/>
  <c r="M12" i="2"/>
  <c r="M2" i="2"/>
  <c r="M3" i="2"/>
  <c r="M4" i="2"/>
  <c r="M5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3" i="2"/>
  <c r="M14" i="2"/>
  <c r="M15" i="2"/>
  <c r="M19" i="2"/>
  <c r="M11" i="2"/>
  <c r="M10" i="2"/>
  <c r="M9" i="2"/>
  <c r="M23" i="2"/>
  <c r="M21" i="2"/>
  <c r="M22" i="2"/>
  <c r="M24" i="2"/>
  <c r="M18" i="2"/>
  <c r="M17" i="2"/>
  <c r="M16" i="2"/>
  <c r="M27" i="2"/>
  <c r="M25" i="2"/>
  <c r="M30" i="2"/>
  <c r="M31" i="2"/>
  <c r="M26" i="2"/>
  <c r="M28" i="2"/>
  <c r="M29" i="2"/>
  <c r="K12" i="2"/>
  <c r="K2" i="2"/>
  <c r="K3" i="2"/>
  <c r="K4" i="2"/>
  <c r="K5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8" i="2"/>
  <c r="K7" i="2"/>
  <c r="K6" i="2"/>
  <c r="K30" i="2"/>
  <c r="K31" i="2"/>
  <c r="K26" i="2"/>
  <c r="K28" i="2"/>
  <c r="K27" i="2"/>
  <c r="K25" i="2"/>
  <c r="K23" i="2"/>
  <c r="K21" i="2"/>
  <c r="K22" i="2"/>
  <c r="K24" i="2"/>
  <c r="K18" i="2"/>
  <c r="K17" i="2"/>
  <c r="K16" i="2"/>
  <c r="K11" i="2"/>
  <c r="K10" i="2"/>
  <c r="K9" i="2"/>
  <c r="K13" i="2"/>
  <c r="K14" i="2"/>
  <c r="K15" i="2"/>
  <c r="K19" i="2"/>
  <c r="K20" i="2"/>
  <c r="K29" i="2"/>
  <c r="X29" i="2"/>
  <c r="X30" i="2"/>
  <c r="X31" i="2"/>
  <c r="X26" i="2"/>
  <c r="X28" i="2"/>
  <c r="X27" i="2"/>
  <c r="X25" i="2"/>
  <c r="X23" i="2"/>
  <c r="X21" i="2"/>
  <c r="X22" i="2"/>
  <c r="X24" i="2"/>
  <c r="X18" i="2"/>
  <c r="X17" i="2"/>
  <c r="X16" i="2"/>
  <c r="X11" i="2"/>
  <c r="X10" i="2"/>
  <c r="X9" i="2"/>
  <c r="X13" i="2"/>
  <c r="X14" i="2"/>
  <c r="X15" i="2"/>
  <c r="X19" i="2"/>
  <c r="X20" i="2"/>
  <c r="X8" i="2"/>
  <c r="X7" i="2"/>
  <c r="X6" i="2"/>
  <c r="X12" i="2"/>
  <c r="X2" i="2"/>
  <c r="X3" i="2"/>
  <c r="X4" i="2"/>
  <c r="X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I30" i="2"/>
  <c r="I31" i="2"/>
  <c r="I26" i="2"/>
  <c r="I28" i="2"/>
  <c r="I27" i="2"/>
  <c r="I25" i="2"/>
  <c r="I23" i="2"/>
  <c r="I21" i="2"/>
  <c r="I22" i="2"/>
  <c r="I24" i="2"/>
  <c r="I18" i="2"/>
  <c r="I17" i="2"/>
  <c r="I16" i="2"/>
  <c r="I11" i="2"/>
  <c r="I10" i="2"/>
  <c r="I9" i="2"/>
  <c r="I13" i="2"/>
  <c r="I14" i="2"/>
  <c r="I15" i="2"/>
  <c r="I19" i="2"/>
  <c r="I20" i="2"/>
  <c r="I8" i="2"/>
  <c r="I7" i="2"/>
  <c r="I6" i="2"/>
  <c r="I12" i="2"/>
  <c r="I2" i="2"/>
  <c r="I3" i="2"/>
  <c r="I4" i="2"/>
  <c r="I5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9" i="2"/>
  <c r="R31" i="2"/>
  <c r="R30" i="2"/>
  <c r="R29" i="2"/>
  <c r="R26" i="2"/>
  <c r="R27" i="2"/>
  <c r="R28" i="2"/>
  <c r="R25" i="2"/>
  <c r="R19" i="2"/>
  <c r="R21" i="2"/>
  <c r="R24" i="2"/>
  <c r="R22" i="2"/>
  <c r="R13" i="2"/>
  <c r="R16" i="2"/>
  <c r="R23" i="2"/>
  <c r="R14" i="2"/>
  <c r="R17" i="2"/>
  <c r="R15" i="2"/>
  <c r="R18" i="2"/>
  <c r="R9" i="2"/>
  <c r="R10" i="2"/>
  <c r="R11" i="2"/>
  <c r="R12" i="2"/>
  <c r="R20" i="2"/>
  <c r="R6" i="2"/>
  <c r="R2" i="2"/>
  <c r="R3" i="2"/>
  <c r="R4" i="2"/>
  <c r="R5" i="2"/>
  <c r="R8" i="2"/>
  <c r="R7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Y31" i="2"/>
  <c r="Y30" i="2"/>
  <c r="Y29" i="2"/>
  <c r="Y26" i="2"/>
  <c r="Y27" i="2"/>
  <c r="Y28" i="2"/>
  <c r="Y25" i="2"/>
  <c r="Y19" i="2"/>
  <c r="Y21" i="2"/>
  <c r="Y24" i="2"/>
  <c r="Y22" i="2"/>
  <c r="Y13" i="2"/>
  <c r="Y16" i="2"/>
  <c r="Y23" i="2"/>
  <c r="Y14" i="2"/>
  <c r="Y17" i="2"/>
  <c r="Y15" i="2"/>
  <c r="Y18" i="2"/>
  <c r="Y9" i="2"/>
  <c r="Y10" i="2"/>
  <c r="Y11" i="2"/>
  <c r="Y12" i="2"/>
  <c r="Y20" i="2"/>
  <c r="Y6" i="2"/>
  <c r="Y2" i="2"/>
  <c r="Y3" i="2"/>
  <c r="Y4" i="2"/>
  <c r="Y5" i="2"/>
  <c r="Y8" i="2"/>
  <c r="Y7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W31" i="2"/>
  <c r="W30" i="2"/>
  <c r="W29" i="2"/>
  <c r="W26" i="2"/>
  <c r="W27" i="2"/>
  <c r="W28" i="2"/>
  <c r="W25" i="2"/>
  <c r="W19" i="2"/>
  <c r="W21" i="2"/>
  <c r="W24" i="2"/>
  <c r="W22" i="2"/>
  <c r="W13" i="2"/>
  <c r="W16" i="2"/>
  <c r="W23" i="2"/>
  <c r="W14" i="2"/>
  <c r="W17" i="2"/>
  <c r="W15" i="2"/>
  <c r="W18" i="2"/>
  <c r="W9" i="2"/>
  <c r="W10" i="2"/>
  <c r="W11" i="2"/>
  <c r="W12" i="2"/>
  <c r="W20" i="2"/>
  <c r="W6" i="2"/>
  <c r="W2" i="2"/>
  <c r="W3" i="2"/>
  <c r="W4" i="2"/>
  <c r="W5" i="2"/>
  <c r="W8" i="2"/>
  <c r="W7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31" i="2"/>
  <c r="V30" i="2"/>
  <c r="V29" i="2"/>
  <c r="V26" i="2"/>
  <c r="U26" i="2" s="1"/>
  <c r="V27" i="2"/>
  <c r="V28" i="2"/>
  <c r="V25" i="2"/>
  <c r="V19" i="2"/>
  <c r="V21" i="2"/>
  <c r="V24" i="2"/>
  <c r="V22" i="2"/>
  <c r="V13" i="2"/>
  <c r="V16" i="2"/>
  <c r="U16" i="2" s="1"/>
  <c r="V23" i="2"/>
  <c r="V14" i="2"/>
  <c r="V17" i="2"/>
  <c r="V15" i="2"/>
  <c r="V18" i="2"/>
  <c r="V9" i="2"/>
  <c r="V10" i="2"/>
  <c r="V11" i="2"/>
  <c r="V12" i="2"/>
  <c r="V20" i="2"/>
  <c r="V6" i="2"/>
  <c r="V2" i="2"/>
  <c r="V3" i="2"/>
  <c r="U3" i="2" s="1"/>
  <c r="V4" i="2"/>
  <c r="V5" i="2"/>
  <c r="V8" i="2"/>
  <c r="V7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U51" i="2" s="1"/>
  <c r="V52" i="2"/>
  <c r="V53" i="2"/>
  <c r="V54" i="2"/>
  <c r="V55" i="2"/>
  <c r="V56" i="2"/>
  <c r="V57" i="2"/>
  <c r="V58" i="2"/>
  <c r="V59" i="2"/>
  <c r="V60" i="2"/>
  <c r="V61" i="2"/>
  <c r="Q26" i="2" l="1"/>
  <c r="Q3" i="2"/>
  <c r="Q51" i="2"/>
  <c r="Q16" i="2"/>
  <c r="Q34" i="2"/>
  <c r="Q11" i="2"/>
  <c r="U2" i="2"/>
  <c r="Q2" i="2" s="1"/>
  <c r="U10" i="2"/>
  <c r="Q10" i="2" s="1"/>
  <c r="U25" i="2"/>
  <c r="Q25" i="2" s="1"/>
  <c r="U50" i="2"/>
  <c r="Q50" i="2" s="1"/>
  <c r="U38" i="2"/>
  <c r="Q38" i="2" s="1"/>
  <c r="U30" i="2"/>
  <c r="Q30" i="2" s="1"/>
  <c r="U9" i="2"/>
  <c r="Q9" i="2" s="1"/>
  <c r="U28" i="2"/>
  <c r="Q28" i="2" s="1"/>
  <c r="U54" i="2"/>
  <c r="Q54" i="2" s="1"/>
  <c r="U42" i="2"/>
  <c r="Q42" i="2" s="1"/>
  <c r="U27" i="2"/>
  <c r="Q27" i="2" s="1"/>
  <c r="U52" i="2"/>
  <c r="Q52" i="2" s="1"/>
  <c r="U40" i="2"/>
  <c r="Q40" i="2" s="1"/>
  <c r="U4" i="2"/>
  <c r="Q4" i="2" s="1"/>
  <c r="U8" i="2"/>
  <c r="Q8" i="2" s="1"/>
  <c r="U23" i="2"/>
  <c r="Q23" i="2" s="1"/>
  <c r="U21" i="2"/>
  <c r="Q21" i="2" s="1"/>
  <c r="U5" i="2"/>
  <c r="Q5" i="2" s="1"/>
  <c r="U37" i="2"/>
  <c r="Q37" i="2" s="1"/>
  <c r="U48" i="2"/>
  <c r="Q48" i="2" s="1"/>
  <c r="U22" i="2"/>
  <c r="Q22" i="2" s="1"/>
  <c r="U47" i="2"/>
  <c r="Q47" i="2" s="1"/>
  <c r="U58" i="2"/>
  <c r="Q58" i="2" s="1"/>
  <c r="U46" i="2"/>
  <c r="Q46" i="2" s="1"/>
  <c r="U34" i="2"/>
  <c r="U11" i="2"/>
  <c r="U57" i="2"/>
  <c r="Q57" i="2" s="1"/>
  <c r="U45" i="2"/>
  <c r="Q45" i="2" s="1"/>
  <c r="U33" i="2"/>
  <c r="Q33" i="2" s="1"/>
  <c r="U56" i="2"/>
  <c r="Q56" i="2" s="1"/>
  <c r="U32" i="2"/>
  <c r="Q32" i="2" s="1"/>
  <c r="U43" i="2"/>
  <c r="Q43" i="2" s="1"/>
  <c r="U7" i="2"/>
  <c r="Q7" i="2" s="1"/>
  <c r="U55" i="2"/>
  <c r="Q55" i="2" s="1"/>
  <c r="U19" i="2"/>
  <c r="Q19" i="2" s="1"/>
  <c r="U15" i="2"/>
  <c r="Q15" i="2" s="1"/>
  <c r="U53" i="2"/>
  <c r="Q53" i="2" s="1"/>
  <c r="U29" i="2"/>
  <c r="Q29" i="2" s="1"/>
  <c r="U6" i="2"/>
  <c r="Q6" i="2" s="1"/>
  <c r="U14" i="2"/>
  <c r="Q14" i="2" s="1"/>
  <c r="U39" i="2"/>
  <c r="Q39" i="2" s="1"/>
  <c r="U60" i="2"/>
  <c r="Q60" i="2" s="1"/>
  <c r="U61" i="2"/>
  <c r="Q61" i="2" s="1"/>
  <c r="U36" i="2"/>
  <c r="Q36" i="2" s="1"/>
  <c r="U24" i="2"/>
  <c r="Q24" i="2" s="1"/>
  <c r="U49" i="2"/>
  <c r="Q49" i="2" s="1"/>
  <c r="U35" i="2"/>
  <c r="Q35" i="2" s="1"/>
  <c r="U20" i="2"/>
  <c r="Q20" i="2" s="1"/>
  <c r="U12" i="2"/>
  <c r="Q12" i="2" s="1"/>
  <c r="U41" i="2"/>
  <c r="Q41" i="2" s="1"/>
  <c r="U18" i="2"/>
  <c r="Q18" i="2" s="1"/>
  <c r="U59" i="2"/>
  <c r="Q59" i="2" s="1"/>
  <c r="U44" i="2"/>
  <c r="Q44" i="2" s="1"/>
  <c r="U31" i="2"/>
  <c r="Q31" i="2" s="1"/>
  <c r="U13" i="2"/>
  <c r="Q13" i="2" s="1"/>
  <c r="U17" i="2"/>
  <c r="Q17" i="2" s="1"/>
</calcChain>
</file>

<file path=xl/sharedStrings.xml><?xml version="1.0" encoding="utf-8"?>
<sst xmlns="http://schemas.openxmlformats.org/spreadsheetml/2006/main" count="1052" uniqueCount="212">
  <si>
    <t>image</t>
  </si>
  <si>
    <t>name</t>
  </si>
  <si>
    <t>orientation</t>
  </si>
  <si>
    <t>type</t>
  </si>
  <si>
    <t>title</t>
  </si>
  <si>
    <t>workers</t>
  </si>
  <si>
    <t>Req1</t>
  </si>
  <si>
    <t>r1</t>
  </si>
  <si>
    <t>Req2</t>
  </si>
  <si>
    <t>r2</t>
  </si>
  <si>
    <t>Req3</t>
  </si>
  <si>
    <t>r3</t>
  </si>
  <si>
    <t>Req4</t>
  </si>
  <si>
    <t>r4</t>
  </si>
  <si>
    <t>icon</t>
  </si>
  <si>
    <t>ability</t>
  </si>
  <si>
    <t>SampleAutoma.png</t>
  </si>
  <si>
    <t>vertical</t>
  </si>
  <si>
    <t>automa</t>
  </si>
  <si>
    <t>{1automa}</t>
  </si>
  <si>
    <t>{controller.2}</t>
  </si>
  <si>
    <t>{cc}</t>
  </si>
  <si>
    <t>{sensor.2}</t>
  </si>
  <si>
    <t>{motor.2}</t>
  </si>
  <si>
    <t>{shooty}</t>
  </si>
  <si>
    <t>{controller.3}</t>
  </si>
  <si>
    <t>{scrap.1}</t>
  </si>
  <si>
    <t>{handy}</t>
  </si>
  <si>
    <t>{sensor.3}</t>
  </si>
  <si>
    <t>Sensor Repurposer</t>
  </si>
  <si>
    <t>{motor.3}</t>
  </si>
  <si>
    <t>Scrapworker</t>
  </si>
  <si>
    <t>Multi-Purpose Repurposer</t>
  </si>
  <si>
    <t>Refiner</t>
  </si>
  <si>
    <t>Upgrader</t>
  </si>
  <si>
    <t>{collect}1{controller.2}</t>
  </si>
  <si>
    <t>Sensored and Dangerous</t>
  </si>
  <si>
    <t>{collect}1{sensor.2}</t>
  </si>
  <si>
    <t>{collect}1{motor.2}</t>
  </si>
  <si>
    <t>{tricky}</t>
  </si>
  <si>
    <t>Junk Collector</t>
  </si>
  <si>
    <t>{controller.4}</t>
  </si>
  <si>
    <t>Toggler</t>
  </si>
  <si>
    <t>{motor.4}</t>
  </si>
  <si>
    <t>2 Controllers &gt; 1</t>
  </si>
  <si>
    <t>{sensor.4}</t>
  </si>
  <si>
    <t>2 Sensors &gt; 1</t>
  </si>
  <si>
    <t>{2automa}</t>
  </si>
  <si>
    <t>{3automa}</t>
  </si>
  <si>
    <t>Super Upgrader</t>
  </si>
  <si>
    <t>Powerhouse</t>
  </si>
  <si>
    <t>Basic Worker</t>
  </si>
  <si>
    <t>{collect}3{scrap.1}</t>
  </si>
  <si>
    <t>Controller Repurposer</t>
  </si>
  <si>
    <t>A Controller In The Clouds</t>
  </si>
  <si>
    <t>Motor Repurposer</t>
  </si>
  <si>
    <t>Motor Solder</t>
  </si>
  <si>
    <t>Swarm</t>
  </si>
  <si>
    <t>Controller Builder</t>
  </si>
  <si>
    <t>Sensor Builder</t>
  </si>
  <si>
    <t>Motor Builder</t>
  </si>
  <si>
    <t>2 Motors &gt; 1</t>
  </si>
  <si>
    <t>Gemini</t>
  </si>
  <si>
    <t>Master Builder</t>
  </si>
  <si>
    <t>{scrap.1}{-&gt;}{collect}1{L4}</t>
  </si>
  <si>
    <t>Sensory Depriver</t>
  </si>
  <si>
    <t>Control Freak</t>
  </si>
  <si>
    <t>Motor Mouth</t>
  </si>
  <si>
    <t>Starting blueprint</t>
  </si>
  <si>
    <t>{upgrade}x2 AND {swap}x2</t>
  </si>
  <si>
    <t>{upgrade}x5, {collect}2{scrap.1}</t>
  </si>
  <si>
    <t>Use only when placing 3{worker}. Pick any 3: {collect}2{scrap.1}, {upgrade}x2, {swap}x2</t>
  </si>
  <si>
    <t>Pick 1: {L2}{-&gt;}6{scrap.1}, {L3}{-&gt;}8{scrap.1}, {L4}{-&gt;}10{scrap.1}</t>
  </si>
  <si>
    <t>{L2}{-&gt;}{collect}2x{controller.2}</t>
  </si>
  <si>
    <t>{L3}{scrap.1}{-&gt;}{collect}2 matching {L3}</t>
  </si>
  <si>
    <t>{L2}{-&gt;}{collect}2x{sensor.2}</t>
  </si>
  <si>
    <t>{L2}{-&gt;}{collect}2x{motor.2}</t>
  </si>
  <si>
    <t>Pick one: {L4}{-&gt;}{collect}2 matching {L4}, {L3}{-&gt;}{collect}2 matching {L3}, {L2}{-&gt;}{collect}2 matching {L2}</t>
  </si>
  <si>
    <t>{controller.2}{-&gt;}{collect}2 matching {L2}</t>
  </si>
  <si>
    <t>{motor.2}{-&gt;}{collect}2 matching {L2}</t>
  </si>
  <si>
    <t>{sensor.2}{-&gt;}{collect}2 matching {L2}</t>
  </si>
  <si>
    <t>{collect}3{scrap.1} AND {upgrade}x3</t>
  </si>
  <si>
    <t>Pick one: {collect}2{scrap.1}, {upgrade} or {swap}</t>
  </si>
  <si>
    <t>{collect}1{controller.4}</t>
  </si>
  <si>
    <t>{collect}1{sensor.4}</t>
  </si>
  <si>
    <t>{collect}1{motor.4}</t>
  </si>
  <si>
    <t>2{scrap.1}{-&gt;}{collect}{motor.3}</t>
  </si>
  <si>
    <t>2{scrap.1}{-&gt;}{collect}{sensor.3}</t>
  </si>
  <si>
    <t>2{scrap.1}{-&gt;}{collect}{controller.3}</t>
  </si>
  <si>
    <t>{upgrade}x2, {collect}2{scrap.1}</t>
  </si>
  <si>
    <t>foo</t>
  </si>
  <si>
    <t>Relative Power Level</t>
  </si>
  <si>
    <t>Ability Value</t>
  </si>
  <si>
    <t>Workers value</t>
  </si>
  <si>
    <t>Icon Value</t>
  </si>
  <si>
    <t>Cost Value 1</t>
  </si>
  <si>
    <t>Cost Value 3</t>
  </si>
  <si>
    <t>Cost Value 2</t>
  </si>
  <si>
    <t>Cost Value 4</t>
  </si>
  <si>
    <t>total cost</t>
  </si>
  <si>
    <t>{downgrade}x2, {collect}2{scrap.1}, and {upgrade}x2</t>
  </si>
  <si>
    <t>SampleStation.png</t>
  </si>
  <si>
    <t>station</t>
  </si>
  <si>
    <t>Scrap Heap</t>
  </si>
  <si>
    <t>{collect}7{scrap.1}</t>
  </si>
  <si>
    <t>{collect}5{scrap.1}</t>
  </si>
  <si>
    <t>Low Quality Controller Station</t>
  </si>
  <si>
    <t>{collect}2{controller.2} and 1{scrap.1}</t>
  </si>
  <si>
    <t>{collect}1{controller.2} and 2{scrap.1}</t>
  </si>
  <si>
    <t>Low Quality Sensor Station</t>
  </si>
  <si>
    <t>{collect}2{sensor.2} and 1{scrap.1}</t>
  </si>
  <si>
    <t>{collect}1{sensor.2} and 2{scrap.1}</t>
  </si>
  <si>
    <t>Low Quality Motor Station</t>
  </si>
  <si>
    <t>{collect}2{motor.2} and 1{scrap.1}</t>
  </si>
  <si>
    <t>{collect}1{motor.2} and 2{scrap.1}</t>
  </si>
  <si>
    <t>Pulverizer</t>
  </si>
  <si>
    <t>{L2},{-&gt;},{collect}10{scrap.1}</t>
  </si>
  <si>
    <t>{L2},{-&gt;},{collect}8{scrap.1}</t>
  </si>
  <si>
    <t>{L2},{-&gt;},{collect}6{scrap.1}</t>
  </si>
  <si>
    <t>Controller Station</t>
  </si>
  <si>
    <t>{collect}1{controller.3}</t>
  </si>
  <si>
    <t>Sensor Station</t>
  </si>
  <si>
    <t>{collect}1{sensor.3}</t>
  </si>
  <si>
    <t>Motor Station</t>
  </si>
  <si>
    <t>{collect}1{motor.3}</t>
  </si>
  <si>
    <t>Salvage shop</t>
  </si>
  <si>
    <t>{L2},{-&gt;},{collect}2{L3}</t>
  </si>
  <si>
    <t>{L2},{-&gt;},{collect}1{L4}, {collect}1{scrap.1}</t>
  </si>
  <si>
    <t>{L2},{-&gt;},{collect}1{L3}, {collect}1{scrap.1}</t>
  </si>
  <si>
    <t>Controller Assembler</t>
  </si>
  <si>
    <t>{collect}1{controller.3}, {upgrade}, {collect}1{scrap.1}</t>
  </si>
  <si>
    <t>{collect}1{controller.2}, {upgrade}, {collect}1{scrap.1}</t>
  </si>
  <si>
    <t>Sensors Assembler</t>
  </si>
  <si>
    <t>{collect}1{sensor.3}, {upgrade}, {collect}1{scrap.1}</t>
  </si>
  <si>
    <t>{collect}1{sensor.2}, {upgrade}, {collect}1{scrap.1}</t>
  </si>
  <si>
    <t>Motor Assembler</t>
  </si>
  <si>
    <t>{collect}1{motor.3}, {upgrade}, {collect}1{scrap.1}</t>
  </si>
  <si>
    <t>{collect}1{motor.2}, {upgrade}, {collect}1{scrap.1}</t>
  </si>
  <si>
    <t>One-Eyed Sam's Black Market</t>
  </si>
  <si>
    <t>7{scrap.1},{-&gt;},{collect}1{controller.4},{collect}1{sensor.4}</t>
  </si>
  <si>
    <t>2{scrap.1},{-&gt;},{collect}1{motor.4}</t>
  </si>
  <si>
    <t>6{scrap.1},{-&gt;},{collect}1{sensor.2},{collect}1{motor.2},{collect}1{controller.2}</t>
  </si>
  <si>
    <t>Motor Exchanger</t>
  </si>
  <si>
    <t>{motor.4},{-&gt;},{collect}2 matching {L4}</t>
  </si>
  <si>
    <t>{motor.3},{-&gt;},{collect}2 matching {L3}</t>
  </si>
  <si>
    <t>{motor.2},{-&gt;},{collect}2 matching {L2}]</t>
  </si>
  <si>
    <t>Controller Exchanger</t>
  </si>
  <si>
    <t>{controller.4},{-&gt;},{collect}2 matching {L4}</t>
  </si>
  <si>
    <t>{controller.3},{-&gt;},{collect}2 matching {L3}</t>
  </si>
  <si>
    <t>{controller.2},{-&gt;},{collect}2 matching {L2}</t>
  </si>
  <si>
    <t>Sensors Exchanger</t>
  </si>
  <si>
    <t>{sensor.4},{-&gt;},{collect}2 matching {L4}</t>
  </si>
  <si>
    <t>{sensor.3},{-&gt;},{collect}2 matching {L3}</t>
  </si>
  <si>
    <t>{sensor.2},{-&gt;},{collect}2 matching {L2}</t>
  </si>
  <si>
    <t>Junk Fixer/Giver</t>
  </si>
  <si>
    <t>{collect}3{scrap.1}, {upgrade}4x</t>
  </si>
  <si>
    <t>{collect}2{scrap.1}, {upgrade}3x</t>
  </si>
  <si>
    <t>{collect}1{scrap.1}, {upgrade}2x</t>
  </si>
  <si>
    <t>Recycling Station</t>
  </si>
  <si>
    <t>2{scrap.1},{-&gt;},{collect}3 matching {L2}</t>
  </si>
  <si>
    <t>2{scrap.1},{-&gt;},{collect}1{L4}</t>
  </si>
  <si>
    <t>2{scrap.1},{-&gt;},{collect}1{L3}</t>
  </si>
  <si>
    <t>Upgrade Station</t>
  </si>
  <si>
    <t>{upgrade}x7</t>
  </si>
  <si>
    <t>{upgrade}x5</t>
  </si>
  <si>
    <t>{upgrade}x3</t>
  </si>
  <si>
    <t>Upgrade/Scrap Shop</t>
  </si>
  <si>
    <t>{collect}4{scrap.1}, {upgrade}x3</t>
  </si>
  <si>
    <t>{collect}3{scrap.1}, {upgrade}x2</t>
  </si>
  <si>
    <t>{collect}2{scrap.1}, {upgrade}</t>
  </si>
  <si>
    <t>Component Juggler</t>
  </si>
  <si>
    <t>{collect}3{scrap.1}, {upgrade}x2, {swap}x2</t>
  </si>
  <si>
    <t>{collect}2{scrap.1}, {upgrade}, {swap}x2</t>
  </si>
  <si>
    <t>{collect}2{scrap.1}, {swap}</t>
  </si>
  <si>
    <t>number</t>
  </si>
  <si>
    <t>location</t>
  </si>
  <si>
    <t>cost 3</t>
  </si>
  <si>
    <t>cost 2</t>
  </si>
  <si>
    <t>cost 1</t>
  </si>
  <si>
    <t>ability 3</t>
  </si>
  <si>
    <t>ability 2</t>
  </si>
  <si>
    <t>ability 1</t>
  </si>
  <si>
    <t>SampleGoal.png</t>
  </si>
  <si>
    <t>goal</t>
  </si>
  <si>
    <t>Commit Arson</t>
  </si>
  <si>
    <t>Steal candy from a baby</t>
  </si>
  <si>
    <t>Assassinate the Mayor</t>
  </si>
  <si>
    <t>Steal someones pet dog</t>
  </si>
  <si>
    <t>Destroy the police station</t>
  </si>
  <si>
    <t>Rob a bank</t>
  </si>
  <si>
    <t>Rob a convenience store</t>
  </si>
  <si>
    <t>Impersonate a store clerk</t>
  </si>
  <si>
    <t>Shoot up the city</t>
  </si>
  <si>
    <t>Rob a jewelry store</t>
  </si>
  <si>
    <t>Manipulate the police</t>
  </si>
  <si>
    <t>Take over town hall</t>
  </si>
  <si>
    <t>Vandalize the courthouse</t>
  </si>
  <si>
    <t>Vandalize a monument</t>
  </si>
  <si>
    <t>Rob a sporting goods store</t>
  </si>
  <si>
    <t>Impersonate a police officer</t>
  </si>
  <si>
    <t>Take a hostage</t>
  </si>
  <si>
    <t>Take over the mafia</t>
  </si>
  <si>
    <t>Blackmail a government official</t>
  </si>
  <si>
    <t>Encourage kids to smoke</t>
  </si>
  <si>
    <t>Destroy a teacher's reputation</t>
  </si>
  <si>
    <t>Impersonate the mayor</t>
  </si>
  <si>
    <t>Con a judge</t>
  </si>
  <si>
    <t>Impersonate the chief of police</t>
  </si>
  <si>
    <t>Replace school superintendant</t>
  </si>
  <si>
    <t>Convert the Mayor to evil</t>
  </si>
  <si>
    <t>Value</t>
  </si>
  <si>
    <t>Shoot a police robo-officer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</si>
</sst>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e/CardGenerator/CardFormatter/Data/DefendTheUniversity/Data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es"/>
      <sheetName val="parts"/>
      <sheetName val="chassis"/>
      <sheetName val="technologies"/>
      <sheetName val="characers"/>
      <sheetName val="extras"/>
    </sheetNames>
    <sheetDataSet>
      <sheetData sheetId="0"/>
      <sheetData sheetId="1">
        <row r="2">
          <cell r="L2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Z62" totalsRowCount="1" headerRowDxfId="15">
  <autoFilter ref="A1:Z61"/>
  <sortState ref="A2:AC61">
    <sortCondition ref="B1:B62"/>
  </sortState>
  <tableColumns count="26">
    <tableColumn id="1" name="image"/>
    <tableColumn id="2" name="name"/>
    <tableColumn id="3" name="orientation"/>
    <tableColumn id="4" name="type"/>
    <tableColumn id="5" name="title"/>
    <tableColumn id="6" name="Req1"/>
    <tableColumn id="8" name="r1" dataDxfId="14" dataCellStyle="Calculation">
      <calculatedColumnFormula>[1]parts!$L$2</calculatedColumnFormula>
    </tableColumn>
    <tableColumn id="9" name="Req2"/>
    <tableColumn id="11" name="r2">
      <calculatedColumnFormula>IF(ISBLANK(H2), "", "{cc}")</calculatedColumnFormula>
    </tableColumn>
    <tableColumn id="12" name="Req3"/>
    <tableColumn id="14" name="r3"/>
    <tableColumn id="15" name="Req4"/>
    <tableColumn id="17" name="r4"/>
    <tableColumn id="19" name="icon" dataDxfId="13" dataCellStyle="Calculation">
      <calculatedColumnFormula>IF(T2=14, "{shooty}{handy}{tricky}", IF(T2=12, "{handy}{tricky}", IF(T2=10, "{shooty}{tricky}", IF(T2=8, "{tricky}", IF(T2=6, "{shooty}{handy}", IF(T2=4, "{handy}", IF(T2=2, "{shooty}", "")))))))</calculatedColumnFormula>
    </tableColumn>
    <tableColumn id="21" name="workers"/>
    <tableColumn id="24" name="ability"/>
    <tableColumn id="31" name="Relative Power Level" dataDxfId="12">
      <calculatedColumnFormula>Table1[[#This Row],[Workers value]]+Table1[[#This Row],[Ability Value]]+Table1[[#This Row],[Icon Value]]-Table1[[#This Row],[total cost]]</calculatedColumnFormula>
    </tableColumn>
    <tableColumn id="22" name="Workers value" dataDxfId="11" totalsRowDxfId="10">
      <calculatedColumnFormula>IF(O2="{1automa}", 1, IF(O2="{2automa}", 2, IF(O2="{3automa}", 3,0)))*3</calculatedColumnFormula>
    </tableColumn>
    <tableColumn id="25" name="Ability Value" dataCellStyle="Input"/>
    <tableColumn id="20" name="Icon Value" dataDxfId="9" totalsRowDxfId="8" dataCellStyle="Input"/>
    <tableColumn id="18" name="total cost">
      <calculatedColumnFormula>V2+W2+X2+Y2</calculatedColumnFormula>
    </tableColumn>
    <tableColumn id="7" name="Cost Value 1" dataDxfId="7" totalsRowDxfId="6">
      <calculatedColumnFormula>IF(ISNUMBER(SEARCH("1", F2)), 1, IF(ISNUMBER(SEARCH("2", F2)), 3, IF(ISNUMBER(SEARCH("3", F2)), 5, IF(ISNUMBER(SEARCH("4", F2)), 7, 0))))</calculatedColumnFormula>
    </tableColumn>
    <tableColumn id="10" name="Cost Value 2" dataDxfId="5" totalsRowDxfId="4">
      <calculatedColumnFormula>IF(ISNUMBER(SEARCH("1", H2)), 1, IF(ISNUMBER(SEARCH("2", H2)), 3, IF(ISNUMBER(SEARCH("3", H2)), 5, IF(ISNUMBER(SEARCH("4", H2)), 7, 0))))</calculatedColumnFormula>
    </tableColumn>
    <tableColumn id="13" name="Cost Value 3" dataDxfId="3" totalsRowDxfId="2">
      <calculatedColumnFormula>IF(ISNUMBER(SEARCH("1", J2)), 1, IF(ISNUMBER(SEARCH("2", J2)), 3, IF(ISNUMBER(SEARCH("3", J2)), 5, IF(ISNUMBER(SEARCH("4", J2)), 7, 0))))</calculatedColumnFormula>
    </tableColumn>
    <tableColumn id="16" name="Cost Value 4" dataDxfId="1" totalsRowDxfId="0">
      <calculatedColumnFormula>IF(ISNUMBER(SEARCH("1", L2)), 1, IF(ISNUMBER(SEARCH("2", L2)), 3, IF(ISNUMBER(SEARCH("3", L2)), 5, IF(ISNUMBER(SEARCH("4", L2)), 7, 0))))</calculatedColumnFormula>
    </tableColumn>
    <tableColumn id="32" name="fo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22" totalsRowShown="0">
  <autoFilter ref="A1:L22"/>
  <tableColumns count="12">
    <tableColumn id="1" name="image"/>
    <tableColumn id="2" name="name"/>
    <tableColumn id="3" name="orientation"/>
    <tableColumn id="4" name="type"/>
    <tableColumn id="5" name="number"/>
    <tableColumn id="6" name="location"/>
    <tableColumn id="7" name="cost 3"/>
    <tableColumn id="8" name="cost 2"/>
    <tableColumn id="9" name="cost 1"/>
    <tableColumn id="10" name="ability 3"/>
    <tableColumn id="11" name="ability 2"/>
    <tableColumn id="12" name="ability 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28" totalsRowShown="0">
  <autoFilter ref="A1:N28"/>
  <tableColumns count="14">
    <tableColumn id="1" name="image"/>
    <tableColumn id="2" name="name"/>
    <tableColumn id="3" name="orientation"/>
    <tableColumn id="4" name="type"/>
    <tableColumn id="5" name="title"/>
    <tableColumn id="6" name="Req1"/>
    <tableColumn id="7" name="r1"/>
    <tableColumn id="8" name="Value"/>
    <tableColumn id="9" name="Req2"/>
    <tableColumn id="10" name="r2"/>
    <tableColumn id="11" name="Req3"/>
    <tableColumn id="12" name="r3"/>
    <tableColumn id="13" name="Req4"/>
    <tableColumn id="14" name="r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zoomScaleNormal="100" workbookViewId="0">
      <pane ySplit="1" topLeftCell="A2" activePane="bottomLeft" state="frozen"/>
      <selection pane="bottomLeft" activeCell="G31" sqref="G31"/>
    </sheetView>
  </sheetViews>
  <sheetFormatPr defaultRowHeight="15" x14ac:dyDescent="0.25"/>
  <cols>
    <col min="1" max="1" width="20.28515625" bestFit="1" customWidth="1"/>
    <col min="2" max="2" width="11.140625" bestFit="1" customWidth="1"/>
    <col min="3" max="3" width="17.28515625" bestFit="1" customWidth="1"/>
    <col min="4" max="4" width="10" bestFit="1" customWidth="1"/>
    <col min="5" max="5" width="26.7109375" bestFit="1" customWidth="1"/>
    <col min="6" max="6" width="13.140625" bestFit="1" customWidth="1"/>
    <col min="7" max="7" width="6.85546875" bestFit="1" customWidth="1"/>
    <col min="8" max="8" width="13.140625" bestFit="1" customWidth="1"/>
    <col min="9" max="9" width="7.2851562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27.85546875" bestFit="1" customWidth="1"/>
    <col min="15" max="15" width="11.28515625" customWidth="1"/>
    <col min="16" max="16" width="84.140625" customWidth="1"/>
    <col min="17" max="18" width="11.42578125" customWidth="1"/>
    <col min="19" max="19" width="9.7109375" customWidth="1"/>
    <col min="20" max="20" width="8.85546875" bestFit="1" customWidth="1"/>
    <col min="21" max="21" width="9.5703125" customWidth="1"/>
    <col min="22" max="22" width="9.28515625" bestFit="1" customWidth="1"/>
    <col min="23" max="25" width="9.7109375" bestFit="1" customWidth="1"/>
    <col min="29" max="29" width="8.7109375" bestFit="1" customWidth="1"/>
    <col min="30" max="31" width="3.7109375" customWidth="1"/>
    <col min="32" max="32" width="3.85546875" customWidth="1"/>
    <col min="33" max="37" width="6.28515625" customWidth="1"/>
    <col min="38" max="38" width="5.140625" customWidth="1"/>
    <col min="39" max="40" width="4.5703125" customWidth="1"/>
  </cols>
  <sheetData>
    <row r="1" spans="1:26" s="2" customFormat="1" ht="6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5</v>
      </c>
      <c r="P1" s="2" t="s">
        <v>15</v>
      </c>
      <c r="Q1" s="2" t="s">
        <v>91</v>
      </c>
      <c r="R1" s="2" t="s">
        <v>93</v>
      </c>
      <c r="S1" s="2" t="s">
        <v>92</v>
      </c>
      <c r="T1" s="2" t="s">
        <v>94</v>
      </c>
      <c r="U1" s="2" t="s">
        <v>99</v>
      </c>
      <c r="V1" s="2" t="s">
        <v>95</v>
      </c>
      <c r="W1" s="2" t="s">
        <v>97</v>
      </c>
      <c r="X1" s="2" t="s">
        <v>96</v>
      </c>
      <c r="Y1" s="2" t="s">
        <v>98</v>
      </c>
      <c r="Z1" s="2" t="s">
        <v>90</v>
      </c>
    </row>
    <row r="2" spans="1:26" x14ac:dyDescent="0.25">
      <c r="A2" t="s">
        <v>16</v>
      </c>
      <c r="B2">
        <v>1</v>
      </c>
      <c r="C2" t="s">
        <v>17</v>
      </c>
      <c r="D2" t="s">
        <v>18</v>
      </c>
      <c r="E2" t="s">
        <v>68</v>
      </c>
      <c r="F2" t="s">
        <v>20</v>
      </c>
      <c r="G2" s="3" t="str">
        <f>[1]parts!$L$2</f>
        <v/>
      </c>
      <c r="H2" t="s">
        <v>22</v>
      </c>
      <c r="I2" s="3" t="str">
        <f t="shared" ref="I2:I33" si="0">IF(ISBLANK(H2), "", "{cc}")</f>
        <v>{cc}</v>
      </c>
      <c r="J2" t="s">
        <v>23</v>
      </c>
      <c r="K2" s="3" t="str">
        <f t="shared" ref="K2:K33" si="1">IF(ISBLANK(J2), "", "{cc}")</f>
        <v>{cc}</v>
      </c>
      <c r="M2" s="3" t="str">
        <f t="shared" ref="M2:M33" si="2">IF(ISBLANK(L2), "", "{cc}")</f>
        <v/>
      </c>
      <c r="N2" s="3" t="str">
        <f t="shared" ref="N2:N33" si="3">IF(T2=14, "{shooty}{handy}{tricky}", IF(T2=12, "{handy}{tricky}", IF(T2=10, "{shooty}{tricky}", IF(T2=8, "{tricky}", IF(T2=6, "{shooty}{handy}", IF(T2=4, "{handy}", IF(T2=2, "{shooty}", "")))))))</f>
        <v>{shooty}</v>
      </c>
      <c r="O2" t="s">
        <v>19</v>
      </c>
      <c r="P2" t="s">
        <v>82</v>
      </c>
      <c r="Q2">
        <f>Table1[[#This Row],[Workers value]]+Table1[[#This Row],[Ability Value]]+Table1[[#This Row],[Icon Value]]-Table1[[#This Row],[total cost]]</f>
        <v>0</v>
      </c>
      <c r="R2" s="3">
        <f t="shared" ref="R2:R33" si="4">IF(O2="{1automa}", 1, IF(O2="{2automa}", 2, IF(O2="{3automa}", 3,0)))*3</f>
        <v>3</v>
      </c>
      <c r="S2">
        <v>4</v>
      </c>
      <c r="T2">
        <v>2</v>
      </c>
      <c r="U2" s="3">
        <f t="shared" ref="U2:U33" si="5">V2+W2+X2+Y2</f>
        <v>9</v>
      </c>
      <c r="V2" s="3">
        <f t="shared" ref="V2:V33" si="6">IF(ISNUMBER(SEARCH("1", F2)), 1, IF(ISNUMBER(SEARCH("2", F2)), 3, IF(ISNUMBER(SEARCH("3", F2)), 5, IF(ISNUMBER(SEARCH("4", F2)), 7, 0))))</f>
        <v>3</v>
      </c>
      <c r="W2" s="3">
        <f t="shared" ref="W2:W33" si="7">IF(ISNUMBER(SEARCH("1", H2)), 1, IF(ISNUMBER(SEARCH("2", H2)), 3, IF(ISNUMBER(SEARCH("3", H2)), 5, IF(ISNUMBER(SEARCH("4", H2)), 7, 0))))</f>
        <v>3</v>
      </c>
      <c r="X2" s="3">
        <f t="shared" ref="X2:X33" si="8">IF(ISNUMBER(SEARCH("1", J2)), 1, IF(ISNUMBER(SEARCH("2", J2)), 3, IF(ISNUMBER(SEARCH("3", J2)), 5, IF(ISNUMBER(SEARCH("4", J2)), 7, 0))))</f>
        <v>3</v>
      </c>
      <c r="Y2" s="3">
        <f t="shared" ref="Y2:Y33" si="9">IF(ISNUMBER(SEARCH("1", L2)), 1, IF(ISNUMBER(SEARCH("2", L2)), 3, IF(ISNUMBER(SEARCH("3", L2)), 5, IF(ISNUMBER(SEARCH("4", L2)), 7, 0))))</f>
        <v>0</v>
      </c>
    </row>
    <row r="3" spans="1:26" x14ac:dyDescent="0.25">
      <c r="A3" t="s">
        <v>16</v>
      </c>
      <c r="B3">
        <v>2</v>
      </c>
      <c r="C3" t="s">
        <v>17</v>
      </c>
      <c r="D3" t="s">
        <v>18</v>
      </c>
      <c r="E3" t="s">
        <v>68</v>
      </c>
      <c r="F3" t="s">
        <v>20</v>
      </c>
      <c r="G3" s="3" t="str">
        <f>[1]parts!$L$2</f>
        <v/>
      </c>
      <c r="H3" t="s">
        <v>22</v>
      </c>
      <c r="I3" s="3" t="str">
        <f t="shared" si="0"/>
        <v>{cc}</v>
      </c>
      <c r="J3" t="s">
        <v>23</v>
      </c>
      <c r="K3" s="3" t="str">
        <f t="shared" si="1"/>
        <v>{cc}</v>
      </c>
      <c r="M3" s="3" t="str">
        <f t="shared" si="2"/>
        <v/>
      </c>
      <c r="N3" s="3" t="str">
        <f t="shared" si="3"/>
        <v>{shooty}</v>
      </c>
      <c r="O3" t="s">
        <v>19</v>
      </c>
      <c r="P3" t="s">
        <v>82</v>
      </c>
      <c r="Q3">
        <f>Table1[[#This Row],[Workers value]]+Table1[[#This Row],[Ability Value]]+Table1[[#This Row],[Icon Value]]-Table1[[#This Row],[total cost]]</f>
        <v>0</v>
      </c>
      <c r="R3" s="3">
        <f t="shared" si="4"/>
        <v>3</v>
      </c>
      <c r="S3">
        <v>4</v>
      </c>
      <c r="T3">
        <v>2</v>
      </c>
      <c r="U3" s="3">
        <f t="shared" si="5"/>
        <v>9</v>
      </c>
      <c r="V3" s="3">
        <f t="shared" si="6"/>
        <v>3</v>
      </c>
      <c r="W3" s="3">
        <f t="shared" si="7"/>
        <v>3</v>
      </c>
      <c r="X3" s="3">
        <f t="shared" si="8"/>
        <v>3</v>
      </c>
      <c r="Y3" s="3">
        <f t="shared" si="9"/>
        <v>0</v>
      </c>
    </row>
    <row r="4" spans="1:26" x14ac:dyDescent="0.25">
      <c r="A4" t="s">
        <v>16</v>
      </c>
      <c r="B4">
        <v>3</v>
      </c>
      <c r="C4" t="s">
        <v>17</v>
      </c>
      <c r="D4" t="s">
        <v>18</v>
      </c>
      <c r="E4" t="s">
        <v>68</v>
      </c>
      <c r="F4" t="s">
        <v>20</v>
      </c>
      <c r="G4" s="3" t="str">
        <f>[1]parts!$L$2</f>
        <v/>
      </c>
      <c r="H4" t="s">
        <v>22</v>
      </c>
      <c r="I4" s="3" t="str">
        <f t="shared" si="0"/>
        <v>{cc}</v>
      </c>
      <c r="J4" t="s">
        <v>23</v>
      </c>
      <c r="K4" s="3" t="str">
        <f t="shared" si="1"/>
        <v>{cc}</v>
      </c>
      <c r="M4" s="3" t="str">
        <f t="shared" si="2"/>
        <v/>
      </c>
      <c r="N4" s="3" t="str">
        <f t="shared" si="3"/>
        <v>{shooty}</v>
      </c>
      <c r="O4" t="s">
        <v>19</v>
      </c>
      <c r="P4" t="s">
        <v>82</v>
      </c>
      <c r="Q4">
        <f>Table1[[#This Row],[Workers value]]+Table1[[#This Row],[Ability Value]]+Table1[[#This Row],[Icon Value]]-Table1[[#This Row],[total cost]]</f>
        <v>0</v>
      </c>
      <c r="R4" s="3">
        <f t="shared" si="4"/>
        <v>3</v>
      </c>
      <c r="S4">
        <v>4</v>
      </c>
      <c r="T4">
        <v>2</v>
      </c>
      <c r="U4" s="3">
        <f t="shared" si="5"/>
        <v>9</v>
      </c>
      <c r="V4" s="3">
        <f t="shared" si="6"/>
        <v>3</v>
      </c>
      <c r="W4" s="3">
        <f t="shared" si="7"/>
        <v>3</v>
      </c>
      <c r="X4" s="3">
        <f t="shared" si="8"/>
        <v>3</v>
      </c>
      <c r="Y4" s="3">
        <f t="shared" si="9"/>
        <v>0</v>
      </c>
    </row>
    <row r="5" spans="1:26" x14ac:dyDescent="0.25">
      <c r="A5" t="s">
        <v>16</v>
      </c>
      <c r="B5">
        <v>4</v>
      </c>
      <c r="C5" t="s">
        <v>17</v>
      </c>
      <c r="D5" t="s">
        <v>18</v>
      </c>
      <c r="E5" t="s">
        <v>68</v>
      </c>
      <c r="F5" t="s">
        <v>20</v>
      </c>
      <c r="G5" s="3" t="str">
        <f>[1]parts!$L$2</f>
        <v/>
      </c>
      <c r="H5" t="s">
        <v>22</v>
      </c>
      <c r="I5" s="3" t="str">
        <f t="shared" si="0"/>
        <v>{cc}</v>
      </c>
      <c r="J5" t="s">
        <v>23</v>
      </c>
      <c r="K5" s="3" t="str">
        <f t="shared" si="1"/>
        <v>{cc}</v>
      </c>
      <c r="M5" s="3" t="str">
        <f t="shared" si="2"/>
        <v/>
      </c>
      <c r="N5" s="3" t="str">
        <f t="shared" si="3"/>
        <v>{shooty}</v>
      </c>
      <c r="O5" t="s">
        <v>19</v>
      </c>
      <c r="P5" t="s">
        <v>82</v>
      </c>
      <c r="Q5">
        <f>Table1[[#This Row],[Workers value]]+Table1[[#This Row],[Ability Value]]+Table1[[#This Row],[Icon Value]]-Table1[[#This Row],[total cost]]</f>
        <v>0</v>
      </c>
      <c r="R5" s="3">
        <f t="shared" si="4"/>
        <v>3</v>
      </c>
      <c r="S5">
        <v>4</v>
      </c>
      <c r="T5">
        <v>2</v>
      </c>
      <c r="U5" s="3">
        <f t="shared" si="5"/>
        <v>9</v>
      </c>
      <c r="V5" s="3">
        <f t="shared" si="6"/>
        <v>3</v>
      </c>
      <c r="W5" s="3">
        <f t="shared" si="7"/>
        <v>3</v>
      </c>
      <c r="X5" s="3">
        <f t="shared" si="8"/>
        <v>3</v>
      </c>
      <c r="Y5" s="3">
        <f t="shared" si="9"/>
        <v>0</v>
      </c>
    </row>
    <row r="6" spans="1:26" x14ac:dyDescent="0.25">
      <c r="A6" t="s">
        <v>16</v>
      </c>
      <c r="B6">
        <v>5</v>
      </c>
      <c r="C6" t="s">
        <v>17</v>
      </c>
      <c r="D6" t="s">
        <v>18</v>
      </c>
      <c r="E6" t="s">
        <v>53</v>
      </c>
      <c r="F6" t="s">
        <v>25</v>
      </c>
      <c r="G6" s="3" t="str">
        <f>[1]parts!$L$2</f>
        <v/>
      </c>
      <c r="H6" t="s">
        <v>28</v>
      </c>
      <c r="I6" s="3" t="str">
        <f t="shared" si="0"/>
        <v>{cc}</v>
      </c>
      <c r="K6" s="3" t="str">
        <f t="shared" si="1"/>
        <v/>
      </c>
      <c r="M6" s="3" t="str">
        <f t="shared" si="2"/>
        <v/>
      </c>
      <c r="N6" s="3" t="str">
        <f t="shared" si="3"/>
        <v>{handy}</v>
      </c>
      <c r="O6" t="s">
        <v>19</v>
      </c>
      <c r="P6" t="s">
        <v>78</v>
      </c>
      <c r="Q6">
        <f>Table1[[#This Row],[Workers value]]+Table1[[#This Row],[Ability Value]]+Table1[[#This Row],[Icon Value]]-Table1[[#This Row],[total cost]]</f>
        <v>0</v>
      </c>
      <c r="R6" s="3">
        <f t="shared" si="4"/>
        <v>3</v>
      </c>
      <c r="S6">
        <v>3</v>
      </c>
      <c r="T6">
        <v>4</v>
      </c>
      <c r="U6" s="3">
        <f t="shared" si="5"/>
        <v>10</v>
      </c>
      <c r="V6" s="3">
        <f t="shared" si="6"/>
        <v>5</v>
      </c>
      <c r="W6" s="3">
        <f t="shared" si="7"/>
        <v>5</v>
      </c>
      <c r="X6" s="3">
        <f t="shared" si="8"/>
        <v>0</v>
      </c>
      <c r="Y6" s="3">
        <f t="shared" si="9"/>
        <v>0</v>
      </c>
    </row>
    <row r="7" spans="1:26" x14ac:dyDescent="0.25">
      <c r="A7" t="s">
        <v>16</v>
      </c>
      <c r="B7">
        <v>6</v>
      </c>
      <c r="C7" t="s">
        <v>17</v>
      </c>
      <c r="D7" t="s">
        <v>18</v>
      </c>
      <c r="E7" t="s">
        <v>29</v>
      </c>
      <c r="F7" t="s">
        <v>28</v>
      </c>
      <c r="G7" s="3" t="str">
        <f>[1]parts!$L$2</f>
        <v/>
      </c>
      <c r="H7" t="s">
        <v>30</v>
      </c>
      <c r="I7" s="3" t="str">
        <f t="shared" si="0"/>
        <v>{cc}</v>
      </c>
      <c r="K7" s="3" t="str">
        <f t="shared" si="1"/>
        <v/>
      </c>
      <c r="M7" s="3" t="str">
        <f t="shared" si="2"/>
        <v/>
      </c>
      <c r="N7" s="3" t="str">
        <f t="shared" si="3"/>
        <v>{handy}</v>
      </c>
      <c r="O7" t="s">
        <v>19</v>
      </c>
      <c r="P7" t="s">
        <v>80</v>
      </c>
      <c r="Q7">
        <f>Table1[[#This Row],[Workers value]]+Table1[[#This Row],[Ability Value]]+Table1[[#This Row],[Icon Value]]-Table1[[#This Row],[total cost]]</f>
        <v>0</v>
      </c>
      <c r="R7" s="3">
        <f t="shared" si="4"/>
        <v>3</v>
      </c>
      <c r="S7">
        <v>3</v>
      </c>
      <c r="T7">
        <v>4</v>
      </c>
      <c r="U7" s="3">
        <f t="shared" si="5"/>
        <v>10</v>
      </c>
      <c r="V7" s="3">
        <f t="shared" si="6"/>
        <v>5</v>
      </c>
      <c r="W7" s="3">
        <f t="shared" si="7"/>
        <v>5</v>
      </c>
      <c r="X7" s="3">
        <f t="shared" si="8"/>
        <v>0</v>
      </c>
      <c r="Y7" s="3">
        <f t="shared" si="9"/>
        <v>0</v>
      </c>
    </row>
    <row r="8" spans="1:26" x14ac:dyDescent="0.25">
      <c r="A8" t="s">
        <v>16</v>
      </c>
      <c r="B8">
        <v>7</v>
      </c>
      <c r="C8" t="s">
        <v>17</v>
      </c>
      <c r="D8" t="s">
        <v>18</v>
      </c>
      <c r="E8" t="s">
        <v>55</v>
      </c>
      <c r="F8" t="s">
        <v>25</v>
      </c>
      <c r="G8" s="3" t="str">
        <f>[1]parts!$L$2</f>
        <v/>
      </c>
      <c r="H8" t="s">
        <v>30</v>
      </c>
      <c r="I8" s="3" t="str">
        <f t="shared" si="0"/>
        <v>{cc}</v>
      </c>
      <c r="K8" s="3" t="str">
        <f t="shared" si="1"/>
        <v/>
      </c>
      <c r="M8" s="3" t="str">
        <f t="shared" si="2"/>
        <v/>
      </c>
      <c r="N8" s="3" t="str">
        <f t="shared" si="3"/>
        <v>{handy}</v>
      </c>
      <c r="O8" t="s">
        <v>19</v>
      </c>
      <c r="P8" t="s">
        <v>79</v>
      </c>
      <c r="Q8">
        <f>Table1[[#This Row],[Workers value]]+Table1[[#This Row],[Ability Value]]+Table1[[#This Row],[Icon Value]]-Table1[[#This Row],[total cost]]</f>
        <v>0</v>
      </c>
      <c r="R8" s="3">
        <f t="shared" si="4"/>
        <v>3</v>
      </c>
      <c r="S8">
        <v>3</v>
      </c>
      <c r="T8">
        <v>4</v>
      </c>
      <c r="U8" s="3">
        <f t="shared" si="5"/>
        <v>10</v>
      </c>
      <c r="V8" s="3">
        <f t="shared" si="6"/>
        <v>5</v>
      </c>
      <c r="W8" s="3">
        <f t="shared" si="7"/>
        <v>5</v>
      </c>
      <c r="X8" s="3">
        <f t="shared" si="8"/>
        <v>0</v>
      </c>
      <c r="Y8" s="3">
        <f t="shared" si="9"/>
        <v>0</v>
      </c>
    </row>
    <row r="9" spans="1:26" x14ac:dyDescent="0.25">
      <c r="A9" t="s">
        <v>16</v>
      </c>
      <c r="B9">
        <v>8</v>
      </c>
      <c r="C9" t="s">
        <v>17</v>
      </c>
      <c r="D9" t="s">
        <v>18</v>
      </c>
      <c r="E9" t="s">
        <v>31</v>
      </c>
      <c r="F9" t="s">
        <v>25</v>
      </c>
      <c r="G9" s="3" t="str">
        <f>[1]parts!$L$2</f>
        <v/>
      </c>
      <c r="H9" t="s">
        <v>28</v>
      </c>
      <c r="I9" s="3" t="str">
        <f t="shared" si="0"/>
        <v>{cc}</v>
      </c>
      <c r="J9" t="s">
        <v>23</v>
      </c>
      <c r="K9" s="3" t="str">
        <f t="shared" si="1"/>
        <v>{cc}</v>
      </c>
      <c r="M9" s="3" t="str">
        <f t="shared" si="2"/>
        <v/>
      </c>
      <c r="N9" s="3" t="str">
        <f t="shared" si="3"/>
        <v>{handy}</v>
      </c>
      <c r="O9" t="s">
        <v>19</v>
      </c>
      <c r="P9" t="s">
        <v>81</v>
      </c>
      <c r="Q9">
        <f>Table1[[#This Row],[Workers value]]+Table1[[#This Row],[Ability Value]]+Table1[[#This Row],[Icon Value]]-Table1[[#This Row],[total cost]]</f>
        <v>0</v>
      </c>
      <c r="R9" s="3">
        <f t="shared" si="4"/>
        <v>3</v>
      </c>
      <c r="S9">
        <v>6</v>
      </c>
      <c r="T9">
        <v>4</v>
      </c>
      <c r="U9" s="3">
        <f t="shared" si="5"/>
        <v>13</v>
      </c>
      <c r="V9" s="3">
        <f t="shared" si="6"/>
        <v>5</v>
      </c>
      <c r="W9" s="3">
        <f t="shared" si="7"/>
        <v>5</v>
      </c>
      <c r="X9" s="3">
        <f t="shared" si="8"/>
        <v>3</v>
      </c>
      <c r="Y9" s="3">
        <f t="shared" si="9"/>
        <v>0</v>
      </c>
    </row>
    <row r="10" spans="1:26" x14ac:dyDescent="0.25">
      <c r="A10" t="s">
        <v>16</v>
      </c>
      <c r="B10">
        <v>9</v>
      </c>
      <c r="C10" t="s">
        <v>17</v>
      </c>
      <c r="D10" t="s">
        <v>18</v>
      </c>
      <c r="E10" t="s">
        <v>32</v>
      </c>
      <c r="F10" t="s">
        <v>25</v>
      </c>
      <c r="G10" s="3" t="str">
        <f>[1]parts!$L$2</f>
        <v/>
      </c>
      <c r="H10" t="s">
        <v>22</v>
      </c>
      <c r="I10" s="3" t="str">
        <f t="shared" si="0"/>
        <v>{cc}</v>
      </c>
      <c r="J10" t="s">
        <v>30</v>
      </c>
      <c r="K10" s="3" t="str">
        <f t="shared" si="1"/>
        <v>{cc}</v>
      </c>
      <c r="M10" s="3" t="str">
        <f t="shared" si="2"/>
        <v/>
      </c>
      <c r="N10" s="3" t="str">
        <f t="shared" si="3"/>
        <v>{handy}</v>
      </c>
      <c r="O10" t="s">
        <v>19</v>
      </c>
      <c r="P10" t="s">
        <v>77</v>
      </c>
      <c r="Q10">
        <f>Table1[[#This Row],[Workers value]]+Table1[[#This Row],[Ability Value]]+Table1[[#This Row],[Icon Value]]-Table1[[#This Row],[total cost]]</f>
        <v>0</v>
      </c>
      <c r="R10" s="3">
        <f t="shared" si="4"/>
        <v>3</v>
      </c>
      <c r="S10">
        <v>6</v>
      </c>
      <c r="T10">
        <v>4</v>
      </c>
      <c r="U10" s="3">
        <f t="shared" si="5"/>
        <v>13</v>
      </c>
      <c r="V10" s="3">
        <f t="shared" si="6"/>
        <v>5</v>
      </c>
      <c r="W10" s="3">
        <f t="shared" si="7"/>
        <v>3</v>
      </c>
      <c r="X10" s="3">
        <f t="shared" si="8"/>
        <v>5</v>
      </c>
      <c r="Y10" s="3">
        <f t="shared" si="9"/>
        <v>0</v>
      </c>
    </row>
    <row r="11" spans="1:26" x14ac:dyDescent="0.25">
      <c r="A11" t="s">
        <v>16</v>
      </c>
      <c r="B11">
        <v>10</v>
      </c>
      <c r="C11" t="s">
        <v>17</v>
      </c>
      <c r="D11" t="s">
        <v>18</v>
      </c>
      <c r="E11" t="s">
        <v>42</v>
      </c>
      <c r="F11" t="s">
        <v>20</v>
      </c>
      <c r="G11" s="3" t="str">
        <f>[1]parts!$L$2</f>
        <v/>
      </c>
      <c r="H11" t="s">
        <v>28</v>
      </c>
      <c r="I11" s="3" t="str">
        <f t="shared" si="0"/>
        <v>{cc}</v>
      </c>
      <c r="J11" t="s">
        <v>30</v>
      </c>
      <c r="K11" s="3" t="str">
        <f t="shared" si="1"/>
        <v>{cc}</v>
      </c>
      <c r="M11" s="3" t="str">
        <f t="shared" si="2"/>
        <v/>
      </c>
      <c r="N11" s="3" t="str">
        <f t="shared" si="3"/>
        <v>{tricky}</v>
      </c>
      <c r="O11" t="s">
        <v>19</v>
      </c>
      <c r="P11" t="s">
        <v>100</v>
      </c>
      <c r="Q11">
        <f>Table1[[#This Row],[Workers value]]+Table1[[#This Row],[Ability Value]]+Table1[[#This Row],[Icon Value]]-Table1[[#This Row],[total cost]]</f>
        <v>0</v>
      </c>
      <c r="R11" s="3">
        <f t="shared" si="4"/>
        <v>3</v>
      </c>
      <c r="S11">
        <v>2</v>
      </c>
      <c r="T11">
        <v>8</v>
      </c>
      <c r="U11" s="3">
        <f t="shared" si="5"/>
        <v>13</v>
      </c>
      <c r="V11" s="3">
        <f t="shared" si="6"/>
        <v>3</v>
      </c>
      <c r="W11" s="3">
        <f t="shared" si="7"/>
        <v>5</v>
      </c>
      <c r="X11" s="3">
        <f t="shared" si="8"/>
        <v>5</v>
      </c>
      <c r="Y11" s="3">
        <f t="shared" si="9"/>
        <v>0</v>
      </c>
    </row>
    <row r="12" spans="1:26" x14ac:dyDescent="0.25">
      <c r="A12" t="s">
        <v>16</v>
      </c>
      <c r="B12">
        <v>11</v>
      </c>
      <c r="C12" t="s">
        <v>17</v>
      </c>
      <c r="D12" t="s">
        <v>18</v>
      </c>
      <c r="E12" t="s">
        <v>33</v>
      </c>
      <c r="F12" t="s">
        <v>20</v>
      </c>
      <c r="G12" s="3" t="str">
        <f>[1]parts!$L$2</f>
        <v/>
      </c>
      <c r="H12" t="s">
        <v>22</v>
      </c>
      <c r="I12" s="3" t="str">
        <f t="shared" si="0"/>
        <v>{cc}</v>
      </c>
      <c r="J12" t="s">
        <v>23</v>
      </c>
      <c r="K12" s="3" t="str">
        <f t="shared" si="1"/>
        <v>{cc}</v>
      </c>
      <c r="M12" s="3" t="str">
        <f t="shared" si="2"/>
        <v/>
      </c>
      <c r="N12" s="3" t="str">
        <f t="shared" si="3"/>
        <v>{shooty}</v>
      </c>
      <c r="O12" t="s">
        <v>19</v>
      </c>
      <c r="P12" t="s">
        <v>69</v>
      </c>
      <c r="Q12">
        <f>Table1[[#This Row],[Workers value]]+Table1[[#This Row],[Ability Value]]+Table1[[#This Row],[Icon Value]]-Table1[[#This Row],[total cost]]</f>
        <v>0</v>
      </c>
      <c r="R12" s="3">
        <f t="shared" si="4"/>
        <v>3</v>
      </c>
      <c r="S12">
        <v>4</v>
      </c>
      <c r="T12">
        <v>2</v>
      </c>
      <c r="U12" s="3">
        <f t="shared" si="5"/>
        <v>9</v>
      </c>
      <c r="V12" s="3">
        <f t="shared" si="6"/>
        <v>3</v>
      </c>
      <c r="W12" s="3">
        <f t="shared" si="7"/>
        <v>3</v>
      </c>
      <c r="X12" s="3">
        <f t="shared" si="8"/>
        <v>3</v>
      </c>
      <c r="Y12" s="3">
        <f t="shared" si="9"/>
        <v>0</v>
      </c>
    </row>
    <row r="13" spans="1:26" x14ac:dyDescent="0.25">
      <c r="A13" t="s">
        <v>16</v>
      </c>
      <c r="B13">
        <v>12</v>
      </c>
      <c r="C13" t="s">
        <v>17</v>
      </c>
      <c r="D13" t="s">
        <v>18</v>
      </c>
      <c r="E13" t="s">
        <v>54</v>
      </c>
      <c r="F13" t="s">
        <v>20</v>
      </c>
      <c r="G13" s="3" t="str">
        <f>[1]parts!$L$2</f>
        <v/>
      </c>
      <c r="H13" t="s">
        <v>20</v>
      </c>
      <c r="I13" s="3" t="str">
        <f t="shared" si="0"/>
        <v>{cc}</v>
      </c>
      <c r="J13" t="s">
        <v>22</v>
      </c>
      <c r="K13" s="3" t="str">
        <f t="shared" si="1"/>
        <v>{cc}</v>
      </c>
      <c r="L13" t="s">
        <v>23</v>
      </c>
      <c r="M13" s="3" t="str">
        <f t="shared" si="2"/>
        <v>{cc}</v>
      </c>
      <c r="N13" s="3" t="str">
        <f t="shared" si="3"/>
        <v>{shooty}{handy}</v>
      </c>
      <c r="O13" t="s">
        <v>19</v>
      </c>
      <c r="P13" t="s">
        <v>35</v>
      </c>
      <c r="Q13">
        <f>Table1[[#This Row],[Workers value]]+Table1[[#This Row],[Ability Value]]+Table1[[#This Row],[Icon Value]]-Table1[[#This Row],[total cost]]</f>
        <v>0</v>
      </c>
      <c r="R13" s="3">
        <f t="shared" si="4"/>
        <v>3</v>
      </c>
      <c r="S13">
        <v>3</v>
      </c>
      <c r="T13">
        <v>6</v>
      </c>
      <c r="U13" s="3">
        <f t="shared" si="5"/>
        <v>12</v>
      </c>
      <c r="V13" s="3">
        <f t="shared" si="6"/>
        <v>3</v>
      </c>
      <c r="W13" s="3">
        <f t="shared" si="7"/>
        <v>3</v>
      </c>
      <c r="X13" s="3">
        <f t="shared" si="8"/>
        <v>3</v>
      </c>
      <c r="Y13" s="3">
        <f t="shared" si="9"/>
        <v>3</v>
      </c>
    </row>
    <row r="14" spans="1:26" x14ac:dyDescent="0.25">
      <c r="A14" t="s">
        <v>16</v>
      </c>
      <c r="B14">
        <v>13</v>
      </c>
      <c r="C14" t="s">
        <v>17</v>
      </c>
      <c r="D14" t="s">
        <v>18</v>
      </c>
      <c r="E14" t="s">
        <v>36</v>
      </c>
      <c r="F14" t="s">
        <v>20</v>
      </c>
      <c r="G14" s="3" t="str">
        <f>[1]parts!$L$2</f>
        <v/>
      </c>
      <c r="H14" t="s">
        <v>22</v>
      </c>
      <c r="I14" s="3" t="str">
        <f t="shared" si="0"/>
        <v>{cc}</v>
      </c>
      <c r="J14" t="s">
        <v>22</v>
      </c>
      <c r="K14" s="3" t="str">
        <f t="shared" si="1"/>
        <v>{cc}</v>
      </c>
      <c r="L14" t="s">
        <v>23</v>
      </c>
      <c r="M14" s="3" t="str">
        <f t="shared" si="2"/>
        <v>{cc}</v>
      </c>
      <c r="N14" s="3" t="str">
        <f t="shared" si="3"/>
        <v>{shooty}{handy}</v>
      </c>
      <c r="O14" t="s">
        <v>19</v>
      </c>
      <c r="P14" t="s">
        <v>37</v>
      </c>
      <c r="Q14">
        <f>Table1[[#This Row],[Workers value]]+Table1[[#This Row],[Ability Value]]+Table1[[#This Row],[Icon Value]]-Table1[[#This Row],[total cost]]</f>
        <v>0</v>
      </c>
      <c r="R14" s="3">
        <f t="shared" si="4"/>
        <v>3</v>
      </c>
      <c r="S14">
        <v>3</v>
      </c>
      <c r="T14">
        <v>6</v>
      </c>
      <c r="U14" s="3">
        <f t="shared" si="5"/>
        <v>12</v>
      </c>
      <c r="V14" s="3">
        <f t="shared" si="6"/>
        <v>3</v>
      </c>
      <c r="W14" s="3">
        <f t="shared" si="7"/>
        <v>3</v>
      </c>
      <c r="X14" s="3">
        <f t="shared" si="8"/>
        <v>3</v>
      </c>
      <c r="Y14" s="3">
        <f t="shared" si="9"/>
        <v>3</v>
      </c>
    </row>
    <row r="15" spans="1:26" x14ac:dyDescent="0.25">
      <c r="A15" t="s">
        <v>16</v>
      </c>
      <c r="B15">
        <v>14</v>
      </c>
      <c r="C15" t="s">
        <v>17</v>
      </c>
      <c r="D15" t="s">
        <v>18</v>
      </c>
      <c r="E15" t="s">
        <v>56</v>
      </c>
      <c r="F15" t="s">
        <v>20</v>
      </c>
      <c r="G15" s="3" t="str">
        <f>[1]parts!$L$2</f>
        <v/>
      </c>
      <c r="H15" t="s">
        <v>22</v>
      </c>
      <c r="I15" s="3" t="str">
        <f t="shared" si="0"/>
        <v>{cc}</v>
      </c>
      <c r="J15" t="s">
        <v>23</v>
      </c>
      <c r="K15" s="3" t="str">
        <f t="shared" si="1"/>
        <v>{cc}</v>
      </c>
      <c r="L15" t="s">
        <v>23</v>
      </c>
      <c r="M15" s="3" t="str">
        <f t="shared" si="2"/>
        <v>{cc}</v>
      </c>
      <c r="N15" s="3" t="str">
        <f t="shared" si="3"/>
        <v>{shooty}{handy}</v>
      </c>
      <c r="O15" t="s">
        <v>19</v>
      </c>
      <c r="P15" t="s">
        <v>38</v>
      </c>
      <c r="Q15">
        <f>Table1[[#This Row],[Workers value]]+Table1[[#This Row],[Ability Value]]+Table1[[#This Row],[Icon Value]]-Table1[[#This Row],[total cost]]</f>
        <v>0</v>
      </c>
      <c r="R15" s="3">
        <f t="shared" si="4"/>
        <v>3</v>
      </c>
      <c r="S15">
        <v>3</v>
      </c>
      <c r="T15">
        <v>6</v>
      </c>
      <c r="U15" s="3">
        <f t="shared" si="5"/>
        <v>12</v>
      </c>
      <c r="V15" s="3">
        <f t="shared" si="6"/>
        <v>3</v>
      </c>
      <c r="W15" s="3">
        <f t="shared" si="7"/>
        <v>3</v>
      </c>
      <c r="X15" s="3">
        <f t="shared" si="8"/>
        <v>3</v>
      </c>
      <c r="Y15" s="3">
        <f t="shared" si="9"/>
        <v>3</v>
      </c>
    </row>
    <row r="16" spans="1:26" x14ac:dyDescent="0.25">
      <c r="A16" t="s">
        <v>16</v>
      </c>
      <c r="B16">
        <v>15</v>
      </c>
      <c r="C16" t="s">
        <v>17</v>
      </c>
      <c r="D16" t="s">
        <v>18</v>
      </c>
      <c r="E16" t="s">
        <v>58</v>
      </c>
      <c r="F16" t="s">
        <v>25</v>
      </c>
      <c r="G16" s="3" t="str">
        <f>[1]parts!$L$2</f>
        <v/>
      </c>
      <c r="H16" t="s">
        <v>20</v>
      </c>
      <c r="I16" s="3" t="str">
        <f t="shared" si="0"/>
        <v>{cc}</v>
      </c>
      <c r="J16" t="s">
        <v>22</v>
      </c>
      <c r="K16" s="3" t="str">
        <f t="shared" si="1"/>
        <v>{cc}</v>
      </c>
      <c r="L16" t="s">
        <v>23</v>
      </c>
      <c r="M16" s="3" t="str">
        <f t="shared" si="2"/>
        <v>{cc}</v>
      </c>
      <c r="N16" s="3" t="str">
        <f t="shared" si="3"/>
        <v>{tricky}</v>
      </c>
      <c r="O16" t="s">
        <v>19</v>
      </c>
      <c r="P16" t="s">
        <v>88</v>
      </c>
      <c r="Q16">
        <f>Table1[[#This Row],[Workers value]]+Table1[[#This Row],[Ability Value]]+Table1[[#This Row],[Icon Value]]-Table1[[#This Row],[total cost]]</f>
        <v>0</v>
      </c>
      <c r="R16" s="3">
        <f t="shared" si="4"/>
        <v>3</v>
      </c>
      <c r="S16">
        <v>3</v>
      </c>
      <c r="T16">
        <v>8</v>
      </c>
      <c r="U16" s="3">
        <f t="shared" si="5"/>
        <v>14</v>
      </c>
      <c r="V16" s="3">
        <f t="shared" si="6"/>
        <v>5</v>
      </c>
      <c r="W16" s="3">
        <f t="shared" si="7"/>
        <v>3</v>
      </c>
      <c r="X16" s="3">
        <f t="shared" si="8"/>
        <v>3</v>
      </c>
      <c r="Y16" s="3">
        <f t="shared" si="9"/>
        <v>3</v>
      </c>
    </row>
    <row r="17" spans="1:25" x14ac:dyDescent="0.25">
      <c r="A17" t="s">
        <v>16</v>
      </c>
      <c r="B17">
        <v>16</v>
      </c>
      <c r="C17" t="s">
        <v>17</v>
      </c>
      <c r="D17" t="s">
        <v>18</v>
      </c>
      <c r="E17" t="s">
        <v>59</v>
      </c>
      <c r="F17" t="s">
        <v>20</v>
      </c>
      <c r="G17" s="3" t="str">
        <f>[1]parts!$L$2</f>
        <v/>
      </c>
      <c r="H17" t="s">
        <v>28</v>
      </c>
      <c r="I17" s="3" t="str">
        <f t="shared" si="0"/>
        <v>{cc}</v>
      </c>
      <c r="J17" t="s">
        <v>22</v>
      </c>
      <c r="K17" s="3" t="str">
        <f t="shared" si="1"/>
        <v>{cc}</v>
      </c>
      <c r="L17" t="s">
        <v>23</v>
      </c>
      <c r="M17" s="3" t="str">
        <f t="shared" si="2"/>
        <v>{cc}</v>
      </c>
      <c r="N17" s="3" t="str">
        <f t="shared" si="3"/>
        <v>{tricky}</v>
      </c>
      <c r="O17" t="s">
        <v>19</v>
      </c>
      <c r="P17" t="s">
        <v>87</v>
      </c>
      <c r="Q17">
        <f>Table1[[#This Row],[Workers value]]+Table1[[#This Row],[Ability Value]]+Table1[[#This Row],[Icon Value]]-Table1[[#This Row],[total cost]]</f>
        <v>0</v>
      </c>
      <c r="R17" s="3">
        <f t="shared" si="4"/>
        <v>3</v>
      </c>
      <c r="S17">
        <v>3</v>
      </c>
      <c r="T17">
        <v>8</v>
      </c>
      <c r="U17" s="3">
        <f t="shared" si="5"/>
        <v>14</v>
      </c>
      <c r="V17" s="3">
        <f t="shared" si="6"/>
        <v>3</v>
      </c>
      <c r="W17" s="3">
        <f t="shared" si="7"/>
        <v>5</v>
      </c>
      <c r="X17" s="3">
        <f t="shared" si="8"/>
        <v>3</v>
      </c>
      <c r="Y17" s="3">
        <f t="shared" si="9"/>
        <v>3</v>
      </c>
    </row>
    <row r="18" spans="1:25" x14ac:dyDescent="0.25">
      <c r="A18" t="s">
        <v>16</v>
      </c>
      <c r="B18">
        <v>17</v>
      </c>
      <c r="C18" t="s">
        <v>17</v>
      </c>
      <c r="D18" t="s">
        <v>18</v>
      </c>
      <c r="E18" t="s">
        <v>60</v>
      </c>
      <c r="F18" t="s">
        <v>20</v>
      </c>
      <c r="G18" s="3" t="str">
        <f>[1]parts!$L$2</f>
        <v/>
      </c>
      <c r="H18" t="s">
        <v>22</v>
      </c>
      <c r="I18" s="3" t="str">
        <f t="shared" si="0"/>
        <v>{cc}</v>
      </c>
      <c r="J18" t="s">
        <v>30</v>
      </c>
      <c r="K18" s="3" t="str">
        <f t="shared" si="1"/>
        <v>{cc}</v>
      </c>
      <c r="L18" t="s">
        <v>23</v>
      </c>
      <c r="M18" s="3" t="str">
        <f t="shared" si="2"/>
        <v>{cc}</v>
      </c>
      <c r="N18" s="3" t="str">
        <f t="shared" si="3"/>
        <v>{tricky}</v>
      </c>
      <c r="O18" t="s">
        <v>19</v>
      </c>
      <c r="P18" t="s">
        <v>86</v>
      </c>
      <c r="Q18">
        <f>Table1[[#This Row],[Workers value]]+Table1[[#This Row],[Ability Value]]+Table1[[#This Row],[Icon Value]]-Table1[[#This Row],[total cost]]</f>
        <v>0</v>
      </c>
      <c r="R18" s="3">
        <f t="shared" si="4"/>
        <v>3</v>
      </c>
      <c r="S18">
        <v>3</v>
      </c>
      <c r="T18">
        <v>8</v>
      </c>
      <c r="U18" s="3">
        <f t="shared" si="5"/>
        <v>14</v>
      </c>
      <c r="V18" s="3">
        <f t="shared" si="6"/>
        <v>3</v>
      </c>
      <c r="W18" s="3">
        <f t="shared" si="7"/>
        <v>3</v>
      </c>
      <c r="X18" s="3">
        <f t="shared" si="8"/>
        <v>5</v>
      </c>
      <c r="Y18" s="3">
        <f t="shared" si="9"/>
        <v>3</v>
      </c>
    </row>
    <row r="19" spans="1:25" x14ac:dyDescent="0.25">
      <c r="A19" t="s">
        <v>16</v>
      </c>
      <c r="B19">
        <v>18</v>
      </c>
      <c r="C19" t="s">
        <v>17</v>
      </c>
      <c r="D19" t="s">
        <v>18</v>
      </c>
      <c r="E19" t="s">
        <v>40</v>
      </c>
      <c r="F19" t="s">
        <v>20</v>
      </c>
      <c r="G19" s="3" t="str">
        <f>[1]parts!$L$2</f>
        <v/>
      </c>
      <c r="H19" t="s">
        <v>22</v>
      </c>
      <c r="I19" s="3" t="str">
        <f t="shared" si="0"/>
        <v>{cc}</v>
      </c>
      <c r="J19" t="s">
        <v>23</v>
      </c>
      <c r="K19" s="3" t="str">
        <f t="shared" si="1"/>
        <v>{cc}</v>
      </c>
      <c r="L19" t="s">
        <v>26</v>
      </c>
      <c r="M19" s="3" t="str">
        <f t="shared" si="2"/>
        <v>{cc}</v>
      </c>
      <c r="N19" s="3" t="str">
        <f t="shared" si="3"/>
        <v>{handy}</v>
      </c>
      <c r="O19" t="s">
        <v>19</v>
      </c>
      <c r="P19" t="s">
        <v>52</v>
      </c>
      <c r="Q19">
        <f>Table1[[#This Row],[Workers value]]+Table1[[#This Row],[Ability Value]]+Table1[[#This Row],[Icon Value]]-Table1[[#This Row],[total cost]]</f>
        <v>0</v>
      </c>
      <c r="R19" s="3">
        <f t="shared" si="4"/>
        <v>3</v>
      </c>
      <c r="S19">
        <v>3</v>
      </c>
      <c r="T19">
        <v>4</v>
      </c>
      <c r="U19" s="3">
        <f t="shared" si="5"/>
        <v>10</v>
      </c>
      <c r="V19" s="3">
        <f t="shared" si="6"/>
        <v>3</v>
      </c>
      <c r="W19" s="3">
        <f t="shared" si="7"/>
        <v>3</v>
      </c>
      <c r="X19" s="3">
        <f t="shared" si="8"/>
        <v>3</v>
      </c>
      <c r="Y19" s="3">
        <f t="shared" si="9"/>
        <v>1</v>
      </c>
    </row>
    <row r="20" spans="1:25" x14ac:dyDescent="0.25">
      <c r="A20" t="s">
        <v>16</v>
      </c>
      <c r="B20">
        <v>19</v>
      </c>
      <c r="C20" t="s">
        <v>17</v>
      </c>
      <c r="D20" t="s">
        <v>18</v>
      </c>
      <c r="E20" t="s">
        <v>34</v>
      </c>
      <c r="F20" t="s">
        <v>20</v>
      </c>
      <c r="G20" s="3" t="str">
        <f>[1]parts!$L$2</f>
        <v/>
      </c>
      <c r="H20" t="s">
        <v>22</v>
      </c>
      <c r="I20" s="3" t="str">
        <f t="shared" si="0"/>
        <v>{cc}</v>
      </c>
      <c r="J20" t="s">
        <v>23</v>
      </c>
      <c r="K20" s="3" t="str">
        <f t="shared" si="1"/>
        <v>{cc}</v>
      </c>
      <c r="M20" s="3" t="str">
        <f t="shared" si="2"/>
        <v/>
      </c>
      <c r="N20" s="3" t="str">
        <f t="shared" si="3"/>
        <v>{shooty}</v>
      </c>
      <c r="O20" t="s">
        <v>19</v>
      </c>
      <c r="P20" t="s">
        <v>89</v>
      </c>
      <c r="Q20">
        <f>Table1[[#This Row],[Workers value]]+Table1[[#This Row],[Ability Value]]+Table1[[#This Row],[Icon Value]]-Table1[[#This Row],[total cost]]</f>
        <v>0</v>
      </c>
      <c r="R20" s="3">
        <f t="shared" si="4"/>
        <v>3</v>
      </c>
      <c r="S20">
        <v>4</v>
      </c>
      <c r="T20">
        <v>2</v>
      </c>
      <c r="U20" s="3">
        <f t="shared" si="5"/>
        <v>9</v>
      </c>
      <c r="V20" s="3">
        <f t="shared" si="6"/>
        <v>3</v>
      </c>
      <c r="W20" s="3">
        <f t="shared" si="7"/>
        <v>3</v>
      </c>
      <c r="X20" s="3">
        <f t="shared" si="8"/>
        <v>3</v>
      </c>
      <c r="Y20" s="3">
        <f t="shared" si="9"/>
        <v>0</v>
      </c>
    </row>
    <row r="21" spans="1:25" x14ac:dyDescent="0.25">
      <c r="A21" t="s">
        <v>16</v>
      </c>
      <c r="B21">
        <v>20</v>
      </c>
      <c r="C21" t="s">
        <v>17</v>
      </c>
      <c r="D21" t="s">
        <v>18</v>
      </c>
      <c r="E21" t="s">
        <v>44</v>
      </c>
      <c r="F21" t="s">
        <v>41</v>
      </c>
      <c r="G21" s="3" t="str">
        <f>[1]parts!$L$2</f>
        <v/>
      </c>
      <c r="H21" t="s">
        <v>22</v>
      </c>
      <c r="I21" s="3" t="str">
        <f t="shared" si="0"/>
        <v>{cc}</v>
      </c>
      <c r="J21" t="s">
        <v>30</v>
      </c>
      <c r="K21" s="3" t="str">
        <f t="shared" si="1"/>
        <v>{cc}</v>
      </c>
      <c r="L21" t="s">
        <v>26</v>
      </c>
      <c r="M21" s="3" t="str">
        <f t="shared" si="2"/>
        <v>{cc}</v>
      </c>
      <c r="N21" s="3" t="str">
        <f t="shared" si="3"/>
        <v>{shooty}{tricky}</v>
      </c>
      <c r="O21" t="s">
        <v>19</v>
      </c>
      <c r="P21" t="s">
        <v>73</v>
      </c>
      <c r="Q21">
        <f>Table1[[#This Row],[Workers value]]+Table1[[#This Row],[Ability Value]]+Table1[[#This Row],[Icon Value]]-Table1[[#This Row],[total cost]]</f>
        <v>0</v>
      </c>
      <c r="R21" s="3">
        <f t="shared" si="4"/>
        <v>3</v>
      </c>
      <c r="S21">
        <v>3</v>
      </c>
      <c r="T21">
        <v>10</v>
      </c>
      <c r="U21" s="3">
        <f t="shared" si="5"/>
        <v>16</v>
      </c>
      <c r="V21" s="3">
        <f t="shared" si="6"/>
        <v>7</v>
      </c>
      <c r="W21" s="3">
        <f t="shared" si="7"/>
        <v>3</v>
      </c>
      <c r="X21" s="3">
        <f t="shared" si="8"/>
        <v>5</v>
      </c>
      <c r="Y21" s="3">
        <f t="shared" si="9"/>
        <v>1</v>
      </c>
    </row>
    <row r="22" spans="1:25" x14ac:dyDescent="0.25">
      <c r="A22" t="s">
        <v>16</v>
      </c>
      <c r="B22">
        <v>21</v>
      </c>
      <c r="C22" t="s">
        <v>17</v>
      </c>
      <c r="D22" t="s">
        <v>18</v>
      </c>
      <c r="E22" t="s">
        <v>46</v>
      </c>
      <c r="F22" t="s">
        <v>25</v>
      </c>
      <c r="G22" s="3" t="str">
        <f>[1]parts!$L$2</f>
        <v/>
      </c>
      <c r="H22" t="s">
        <v>45</v>
      </c>
      <c r="I22" s="3" t="str">
        <f t="shared" si="0"/>
        <v>{cc}</v>
      </c>
      <c r="J22" t="s">
        <v>23</v>
      </c>
      <c r="K22" s="3" t="str">
        <f t="shared" si="1"/>
        <v>{cc}</v>
      </c>
      <c r="L22" t="s">
        <v>26</v>
      </c>
      <c r="M22" s="3" t="str">
        <f t="shared" si="2"/>
        <v>{cc}</v>
      </c>
      <c r="N22" s="3" t="str">
        <f t="shared" si="3"/>
        <v>{shooty}{tricky}</v>
      </c>
      <c r="O22" t="s">
        <v>19</v>
      </c>
      <c r="P22" t="s">
        <v>75</v>
      </c>
      <c r="Q22">
        <f>Table1[[#This Row],[Workers value]]+Table1[[#This Row],[Ability Value]]+Table1[[#This Row],[Icon Value]]-Table1[[#This Row],[total cost]]</f>
        <v>0</v>
      </c>
      <c r="R22" s="3">
        <f t="shared" si="4"/>
        <v>3</v>
      </c>
      <c r="S22">
        <v>3</v>
      </c>
      <c r="T22">
        <v>10</v>
      </c>
      <c r="U22" s="3">
        <f t="shared" si="5"/>
        <v>16</v>
      </c>
      <c r="V22" s="3">
        <f t="shared" si="6"/>
        <v>5</v>
      </c>
      <c r="W22" s="3">
        <f t="shared" si="7"/>
        <v>7</v>
      </c>
      <c r="X22" s="3">
        <f t="shared" si="8"/>
        <v>3</v>
      </c>
      <c r="Y22" s="3">
        <f t="shared" si="9"/>
        <v>1</v>
      </c>
    </row>
    <row r="23" spans="1:25" x14ac:dyDescent="0.25">
      <c r="A23" t="s">
        <v>16</v>
      </c>
      <c r="B23">
        <v>22</v>
      </c>
      <c r="C23" t="s">
        <v>17</v>
      </c>
      <c r="D23" t="s">
        <v>18</v>
      </c>
      <c r="E23" t="s">
        <v>61</v>
      </c>
      <c r="F23" t="s">
        <v>20</v>
      </c>
      <c r="G23" s="3" t="str">
        <f>[1]parts!$L$2</f>
        <v/>
      </c>
      <c r="H23" t="s">
        <v>28</v>
      </c>
      <c r="I23" s="3" t="str">
        <f t="shared" si="0"/>
        <v>{cc}</v>
      </c>
      <c r="J23" t="s">
        <v>43</v>
      </c>
      <c r="K23" s="3" t="str">
        <f t="shared" si="1"/>
        <v>{cc}</v>
      </c>
      <c r="L23" t="s">
        <v>26</v>
      </c>
      <c r="M23" s="3" t="str">
        <f t="shared" si="2"/>
        <v>{cc}</v>
      </c>
      <c r="N23" s="3" t="str">
        <f t="shared" si="3"/>
        <v>{shooty}{tricky}</v>
      </c>
      <c r="O23" t="s">
        <v>19</v>
      </c>
      <c r="P23" t="s">
        <v>76</v>
      </c>
      <c r="Q23">
        <f>Table1[[#This Row],[Workers value]]+Table1[[#This Row],[Ability Value]]+Table1[[#This Row],[Icon Value]]-Table1[[#This Row],[total cost]]</f>
        <v>0</v>
      </c>
      <c r="R23" s="3">
        <f t="shared" si="4"/>
        <v>3</v>
      </c>
      <c r="S23">
        <v>3</v>
      </c>
      <c r="T23">
        <v>10</v>
      </c>
      <c r="U23" s="3">
        <f t="shared" si="5"/>
        <v>16</v>
      </c>
      <c r="V23" s="3">
        <f t="shared" si="6"/>
        <v>3</v>
      </c>
      <c r="W23" s="3">
        <f t="shared" si="7"/>
        <v>5</v>
      </c>
      <c r="X23" s="3">
        <f t="shared" si="8"/>
        <v>7</v>
      </c>
      <c r="Y23" s="3">
        <f t="shared" si="9"/>
        <v>1</v>
      </c>
    </row>
    <row r="24" spans="1:25" x14ac:dyDescent="0.25">
      <c r="A24" t="s">
        <v>16</v>
      </c>
      <c r="B24">
        <v>23</v>
      </c>
      <c r="C24" t="s">
        <v>17</v>
      </c>
      <c r="D24" t="s">
        <v>18</v>
      </c>
      <c r="E24" t="s">
        <v>62</v>
      </c>
      <c r="F24" t="s">
        <v>25</v>
      </c>
      <c r="G24" s="3" t="str">
        <f>[1]parts!$L$2</f>
        <v/>
      </c>
      <c r="H24" t="s">
        <v>28</v>
      </c>
      <c r="I24" s="3" t="str">
        <f t="shared" si="0"/>
        <v>{cc}</v>
      </c>
      <c r="J24" t="s">
        <v>30</v>
      </c>
      <c r="K24" s="3" t="str">
        <f t="shared" si="1"/>
        <v>{cc}</v>
      </c>
      <c r="L24" t="s">
        <v>26</v>
      </c>
      <c r="M24" s="3" t="str">
        <f t="shared" si="2"/>
        <v>{cc}</v>
      </c>
      <c r="N24" s="3" t="str">
        <f t="shared" si="3"/>
        <v>{shooty}{handy}</v>
      </c>
      <c r="O24" t="s">
        <v>47</v>
      </c>
      <c r="P24" t="s">
        <v>74</v>
      </c>
      <c r="Q24">
        <f>Table1[[#This Row],[Workers value]]+Table1[[#This Row],[Ability Value]]+Table1[[#This Row],[Icon Value]]-Table1[[#This Row],[total cost]]</f>
        <v>0</v>
      </c>
      <c r="R24" s="3">
        <f t="shared" si="4"/>
        <v>6</v>
      </c>
      <c r="S24">
        <v>4</v>
      </c>
      <c r="T24">
        <v>6</v>
      </c>
      <c r="U24" s="3">
        <f t="shared" si="5"/>
        <v>16</v>
      </c>
      <c r="V24" s="3">
        <f t="shared" si="6"/>
        <v>5</v>
      </c>
      <c r="W24" s="3">
        <f t="shared" si="7"/>
        <v>5</v>
      </c>
      <c r="X24" s="3">
        <f t="shared" si="8"/>
        <v>5</v>
      </c>
      <c r="Y24" s="3">
        <f t="shared" si="9"/>
        <v>1</v>
      </c>
    </row>
    <row r="25" spans="1:25" x14ac:dyDescent="0.25">
      <c r="A25" t="s">
        <v>16</v>
      </c>
      <c r="B25">
        <v>24</v>
      </c>
      <c r="C25" t="s">
        <v>17</v>
      </c>
      <c r="D25" t="s">
        <v>18</v>
      </c>
      <c r="E25" t="s">
        <v>57</v>
      </c>
      <c r="F25" t="s">
        <v>41</v>
      </c>
      <c r="G25" s="3" t="str">
        <f>[1]parts!$L$2</f>
        <v/>
      </c>
      <c r="H25" t="s">
        <v>45</v>
      </c>
      <c r="I25" s="3" t="str">
        <f t="shared" si="0"/>
        <v>{cc}</v>
      </c>
      <c r="J25" t="s">
        <v>43</v>
      </c>
      <c r="K25" s="3" t="str">
        <f t="shared" si="1"/>
        <v>{cc}</v>
      </c>
      <c r="M25" s="3" t="str">
        <f t="shared" si="2"/>
        <v/>
      </c>
      <c r="N25" s="3" t="str">
        <f t="shared" si="3"/>
        <v>{shooty}{handy}</v>
      </c>
      <c r="O25" t="s">
        <v>48</v>
      </c>
      <c r="P25" t="s">
        <v>71</v>
      </c>
      <c r="Q25">
        <f>Table1[[#This Row],[Workers value]]+Table1[[#This Row],[Ability Value]]+Table1[[#This Row],[Icon Value]]-Table1[[#This Row],[total cost]]</f>
        <v>0</v>
      </c>
      <c r="R25" s="3">
        <f t="shared" si="4"/>
        <v>9</v>
      </c>
      <c r="S25">
        <v>6</v>
      </c>
      <c r="T25">
        <v>6</v>
      </c>
      <c r="U25" s="3">
        <f t="shared" si="5"/>
        <v>21</v>
      </c>
      <c r="V25" s="3">
        <f t="shared" si="6"/>
        <v>7</v>
      </c>
      <c r="W25" s="3">
        <f t="shared" si="7"/>
        <v>7</v>
      </c>
      <c r="X25" s="3">
        <f t="shared" si="8"/>
        <v>7</v>
      </c>
      <c r="Y25" s="3">
        <f t="shared" si="9"/>
        <v>0</v>
      </c>
    </row>
    <row r="26" spans="1:25" x14ac:dyDescent="0.25">
      <c r="A26" t="s">
        <v>16</v>
      </c>
      <c r="B26">
        <v>25</v>
      </c>
      <c r="C26" t="s">
        <v>17</v>
      </c>
      <c r="D26" t="s">
        <v>18</v>
      </c>
      <c r="E26" t="s">
        <v>49</v>
      </c>
      <c r="F26" t="s">
        <v>41</v>
      </c>
      <c r="G26" s="3" t="str">
        <f>[1]parts!$L$2</f>
        <v/>
      </c>
      <c r="H26" t="s">
        <v>45</v>
      </c>
      <c r="I26" s="3" t="str">
        <f t="shared" si="0"/>
        <v>{cc}</v>
      </c>
      <c r="J26" t="s">
        <v>43</v>
      </c>
      <c r="K26" s="3" t="str">
        <f t="shared" si="1"/>
        <v>{cc}</v>
      </c>
      <c r="L26" t="s">
        <v>26</v>
      </c>
      <c r="M26" s="3" t="str">
        <f t="shared" si="2"/>
        <v>{cc}</v>
      </c>
      <c r="N26" s="3" t="str">
        <f t="shared" si="3"/>
        <v>{handy}{tricky}</v>
      </c>
      <c r="O26" t="s">
        <v>19</v>
      </c>
      <c r="P26" t="s">
        <v>70</v>
      </c>
      <c r="Q26">
        <f>Table1[[#This Row],[Workers value]]+Table1[[#This Row],[Ability Value]]+Table1[[#This Row],[Icon Value]]-Table1[[#This Row],[total cost]]</f>
        <v>0</v>
      </c>
      <c r="R26" s="3">
        <f t="shared" si="4"/>
        <v>3</v>
      </c>
      <c r="S26">
        <v>7</v>
      </c>
      <c r="T26">
        <v>12</v>
      </c>
      <c r="U26" s="3">
        <f t="shared" si="5"/>
        <v>22</v>
      </c>
      <c r="V26" s="3">
        <f t="shared" si="6"/>
        <v>7</v>
      </c>
      <c r="W26" s="3">
        <f t="shared" si="7"/>
        <v>7</v>
      </c>
      <c r="X26" s="3">
        <f t="shared" si="8"/>
        <v>7</v>
      </c>
      <c r="Y26" s="3">
        <f t="shared" si="9"/>
        <v>1</v>
      </c>
    </row>
    <row r="27" spans="1:25" x14ac:dyDescent="0.25">
      <c r="A27" t="s">
        <v>16</v>
      </c>
      <c r="B27">
        <v>26</v>
      </c>
      <c r="C27" t="s">
        <v>17</v>
      </c>
      <c r="D27" t="s">
        <v>18</v>
      </c>
      <c r="E27" t="s">
        <v>50</v>
      </c>
      <c r="F27" t="s">
        <v>41</v>
      </c>
      <c r="G27" s="3" t="str">
        <f>[1]parts!$L$2</f>
        <v/>
      </c>
      <c r="H27" t="s">
        <v>45</v>
      </c>
      <c r="I27" s="3" t="str">
        <f t="shared" si="0"/>
        <v>{cc}</v>
      </c>
      <c r="J27" t="s">
        <v>43</v>
      </c>
      <c r="K27" s="3" t="str">
        <f t="shared" si="1"/>
        <v>{cc}</v>
      </c>
      <c r="M27" s="3" t="str">
        <f t="shared" si="2"/>
        <v/>
      </c>
      <c r="N27" s="3" t="str">
        <f t="shared" si="3"/>
        <v>{shooty}{handy}{tricky}</v>
      </c>
      <c r="O27" t="s">
        <v>19</v>
      </c>
      <c r="P27" t="s">
        <v>72</v>
      </c>
      <c r="Q27">
        <f>Table1[[#This Row],[Workers value]]+Table1[[#This Row],[Ability Value]]+Table1[[#This Row],[Icon Value]]-Table1[[#This Row],[total cost]]</f>
        <v>0</v>
      </c>
      <c r="R27" s="3">
        <f t="shared" si="4"/>
        <v>3</v>
      </c>
      <c r="S27">
        <v>4</v>
      </c>
      <c r="T27">
        <v>14</v>
      </c>
      <c r="U27" s="3">
        <f t="shared" si="5"/>
        <v>21</v>
      </c>
      <c r="V27" s="3">
        <f t="shared" si="6"/>
        <v>7</v>
      </c>
      <c r="W27" s="3">
        <f t="shared" si="7"/>
        <v>7</v>
      </c>
      <c r="X27" s="3">
        <f t="shared" si="8"/>
        <v>7</v>
      </c>
      <c r="Y27" s="3">
        <f t="shared" si="9"/>
        <v>0</v>
      </c>
    </row>
    <row r="28" spans="1:25" x14ac:dyDescent="0.25">
      <c r="A28" t="s">
        <v>16</v>
      </c>
      <c r="B28">
        <v>27</v>
      </c>
      <c r="C28" t="s">
        <v>17</v>
      </c>
      <c r="D28" t="s">
        <v>18</v>
      </c>
      <c r="E28" t="s">
        <v>63</v>
      </c>
      <c r="F28" t="s">
        <v>41</v>
      </c>
      <c r="G28" s="3" t="str">
        <f>[1]parts!$L$2</f>
        <v/>
      </c>
      <c r="H28" t="s">
        <v>45</v>
      </c>
      <c r="I28" s="3" t="str">
        <f t="shared" si="0"/>
        <v>{cc}</v>
      </c>
      <c r="J28" t="s">
        <v>43</v>
      </c>
      <c r="K28" s="3" t="str">
        <f t="shared" si="1"/>
        <v>{cc}</v>
      </c>
      <c r="M28" s="3" t="str">
        <f t="shared" si="2"/>
        <v/>
      </c>
      <c r="N28" s="3" t="str">
        <f t="shared" si="3"/>
        <v>{handy}{tricky}</v>
      </c>
      <c r="O28" t="s">
        <v>19</v>
      </c>
      <c r="P28" t="s">
        <v>64</v>
      </c>
      <c r="Q28">
        <f>Table1[[#This Row],[Workers value]]+Table1[[#This Row],[Ability Value]]+Table1[[#This Row],[Icon Value]]-Table1[[#This Row],[total cost]]</f>
        <v>0</v>
      </c>
      <c r="R28" s="3">
        <f t="shared" si="4"/>
        <v>3</v>
      </c>
      <c r="S28">
        <v>6</v>
      </c>
      <c r="T28">
        <v>12</v>
      </c>
      <c r="U28" s="3">
        <f t="shared" si="5"/>
        <v>21</v>
      </c>
      <c r="V28" s="3">
        <f t="shared" si="6"/>
        <v>7</v>
      </c>
      <c r="W28" s="3">
        <f t="shared" si="7"/>
        <v>7</v>
      </c>
      <c r="X28" s="3">
        <f t="shared" si="8"/>
        <v>7</v>
      </c>
      <c r="Y28" s="3">
        <f t="shared" si="9"/>
        <v>0</v>
      </c>
    </row>
    <row r="29" spans="1:25" x14ac:dyDescent="0.25">
      <c r="A29" t="s">
        <v>16</v>
      </c>
      <c r="B29">
        <v>28</v>
      </c>
      <c r="C29" t="s">
        <v>17</v>
      </c>
      <c r="D29" t="s">
        <v>18</v>
      </c>
      <c r="E29" t="s">
        <v>66</v>
      </c>
      <c r="F29" t="s">
        <v>41</v>
      </c>
      <c r="G29" s="3" t="str">
        <f>[1]parts!$L$2</f>
        <v/>
      </c>
      <c r="H29" t="s">
        <v>20</v>
      </c>
      <c r="I29" s="3" t="str">
        <f t="shared" si="0"/>
        <v>{cc}</v>
      </c>
      <c r="J29" t="s">
        <v>45</v>
      </c>
      <c r="K29" s="3" t="str">
        <f t="shared" si="1"/>
        <v>{cc}</v>
      </c>
      <c r="L29" t="s">
        <v>43</v>
      </c>
      <c r="M29" s="3" t="str">
        <f t="shared" si="2"/>
        <v>{cc}</v>
      </c>
      <c r="N29" s="3" t="str">
        <f t="shared" si="3"/>
        <v>{shooty}{handy}{tricky}</v>
      </c>
      <c r="O29" t="s">
        <v>19</v>
      </c>
      <c r="P29" t="s">
        <v>83</v>
      </c>
      <c r="Q29">
        <f>Table1[[#This Row],[Workers value]]+Table1[[#This Row],[Ability Value]]+Table1[[#This Row],[Icon Value]]-Table1[[#This Row],[total cost]]</f>
        <v>0</v>
      </c>
      <c r="R29" s="3">
        <f t="shared" si="4"/>
        <v>3</v>
      </c>
      <c r="S29">
        <v>7</v>
      </c>
      <c r="T29">
        <v>14</v>
      </c>
      <c r="U29" s="3">
        <f t="shared" si="5"/>
        <v>24</v>
      </c>
      <c r="V29" s="3">
        <f t="shared" si="6"/>
        <v>7</v>
      </c>
      <c r="W29" s="3">
        <f t="shared" si="7"/>
        <v>3</v>
      </c>
      <c r="X29" s="3">
        <f t="shared" si="8"/>
        <v>7</v>
      </c>
      <c r="Y29" s="3">
        <f t="shared" si="9"/>
        <v>7</v>
      </c>
    </row>
    <row r="30" spans="1:25" x14ac:dyDescent="0.25">
      <c r="A30" t="s">
        <v>16</v>
      </c>
      <c r="B30">
        <v>29</v>
      </c>
      <c r="C30" t="s">
        <v>17</v>
      </c>
      <c r="D30" t="s">
        <v>18</v>
      </c>
      <c r="E30" t="s">
        <v>65</v>
      </c>
      <c r="F30" t="s">
        <v>41</v>
      </c>
      <c r="G30" s="3" t="str">
        <f>[1]parts!$L$2</f>
        <v/>
      </c>
      <c r="H30" t="s">
        <v>45</v>
      </c>
      <c r="I30" s="3" t="str">
        <f t="shared" si="0"/>
        <v>{cc}</v>
      </c>
      <c r="J30" t="s">
        <v>22</v>
      </c>
      <c r="K30" s="3" t="str">
        <f t="shared" si="1"/>
        <v>{cc}</v>
      </c>
      <c r="L30" t="s">
        <v>43</v>
      </c>
      <c r="M30" s="3" t="str">
        <f t="shared" si="2"/>
        <v>{cc}</v>
      </c>
      <c r="N30" s="3" t="str">
        <f t="shared" si="3"/>
        <v>{shooty}{handy}{tricky}</v>
      </c>
      <c r="O30" t="s">
        <v>19</v>
      </c>
      <c r="P30" t="s">
        <v>84</v>
      </c>
      <c r="Q30">
        <f>Table1[[#This Row],[Workers value]]+Table1[[#This Row],[Ability Value]]+Table1[[#This Row],[Icon Value]]-Table1[[#This Row],[total cost]]</f>
        <v>0</v>
      </c>
      <c r="R30" s="3">
        <f t="shared" si="4"/>
        <v>3</v>
      </c>
      <c r="S30">
        <v>7</v>
      </c>
      <c r="T30">
        <v>14</v>
      </c>
      <c r="U30" s="3">
        <f t="shared" si="5"/>
        <v>24</v>
      </c>
      <c r="V30" s="3">
        <f t="shared" si="6"/>
        <v>7</v>
      </c>
      <c r="W30" s="3">
        <f t="shared" si="7"/>
        <v>7</v>
      </c>
      <c r="X30" s="3">
        <f t="shared" si="8"/>
        <v>3</v>
      </c>
      <c r="Y30" s="3">
        <f t="shared" si="9"/>
        <v>7</v>
      </c>
    </row>
    <row r="31" spans="1:25" x14ac:dyDescent="0.25">
      <c r="A31" t="s">
        <v>16</v>
      </c>
      <c r="B31">
        <v>30</v>
      </c>
      <c r="C31" t="s">
        <v>17</v>
      </c>
      <c r="D31" t="s">
        <v>18</v>
      </c>
      <c r="E31" t="s">
        <v>67</v>
      </c>
      <c r="F31" t="s">
        <v>41</v>
      </c>
      <c r="G31" s="3" t="str">
        <f>[1]parts!$L$2</f>
        <v/>
      </c>
      <c r="H31" t="s">
        <v>45</v>
      </c>
      <c r="I31" s="3" t="str">
        <f t="shared" si="0"/>
        <v>{cc}</v>
      </c>
      <c r="J31" t="s">
        <v>43</v>
      </c>
      <c r="K31" s="3" t="str">
        <f t="shared" si="1"/>
        <v>{cc}</v>
      </c>
      <c r="L31" t="s">
        <v>23</v>
      </c>
      <c r="M31" s="3" t="str">
        <f t="shared" si="2"/>
        <v>{cc}</v>
      </c>
      <c r="N31" s="3" t="str">
        <f t="shared" si="3"/>
        <v>{shooty}{handy}{tricky}</v>
      </c>
      <c r="O31" t="s">
        <v>19</v>
      </c>
      <c r="P31" t="s">
        <v>85</v>
      </c>
      <c r="Q31">
        <f>Table1[[#This Row],[Workers value]]+Table1[[#This Row],[Ability Value]]+Table1[[#This Row],[Icon Value]]-Table1[[#This Row],[total cost]]</f>
        <v>0</v>
      </c>
      <c r="R31" s="3">
        <f t="shared" si="4"/>
        <v>3</v>
      </c>
      <c r="S31">
        <v>7</v>
      </c>
      <c r="T31">
        <v>14</v>
      </c>
      <c r="U31" s="3">
        <f t="shared" si="5"/>
        <v>24</v>
      </c>
      <c r="V31" s="3">
        <f t="shared" si="6"/>
        <v>7</v>
      </c>
      <c r="W31" s="3">
        <f t="shared" si="7"/>
        <v>7</v>
      </c>
      <c r="X31" s="3">
        <f t="shared" si="8"/>
        <v>7</v>
      </c>
      <c r="Y31" s="3">
        <f t="shared" si="9"/>
        <v>3</v>
      </c>
    </row>
    <row r="32" spans="1:25" x14ac:dyDescent="0.25">
      <c r="A32" t="s">
        <v>16</v>
      </c>
      <c r="B32">
        <v>31</v>
      </c>
      <c r="C32" t="s">
        <v>17</v>
      </c>
      <c r="D32" t="s">
        <v>18</v>
      </c>
      <c r="E32" t="s">
        <v>51</v>
      </c>
      <c r="F32" t="s">
        <v>26</v>
      </c>
      <c r="G32" s="3" t="str">
        <f>[1]parts!$L$2</f>
        <v/>
      </c>
      <c r="H32" t="s">
        <v>26</v>
      </c>
      <c r="I32" s="3" t="str">
        <f t="shared" si="0"/>
        <v>{cc}</v>
      </c>
      <c r="J32" t="s">
        <v>26</v>
      </c>
      <c r="K32" s="3" t="str">
        <f t="shared" si="1"/>
        <v>{cc}</v>
      </c>
      <c r="M32" s="3" t="str">
        <f t="shared" si="2"/>
        <v/>
      </c>
      <c r="N32" s="3" t="str">
        <f t="shared" si="3"/>
        <v/>
      </c>
      <c r="O32" t="s">
        <v>19</v>
      </c>
      <c r="Q32">
        <f>Table1[[#This Row],[Workers value]]+Table1[[#This Row],[Ability Value]]+Table1[[#This Row],[Icon Value]]-Table1[[#This Row],[total cost]]</f>
        <v>0</v>
      </c>
      <c r="R32" s="3">
        <f t="shared" si="4"/>
        <v>3</v>
      </c>
      <c r="S32">
        <v>0</v>
      </c>
      <c r="T32">
        <v>0</v>
      </c>
      <c r="U32" s="3">
        <f t="shared" si="5"/>
        <v>3</v>
      </c>
      <c r="V32" s="3">
        <f t="shared" si="6"/>
        <v>1</v>
      </c>
      <c r="W32" s="3">
        <f t="shared" si="7"/>
        <v>1</v>
      </c>
      <c r="X32" s="3">
        <f t="shared" si="8"/>
        <v>1</v>
      </c>
      <c r="Y32" s="3">
        <f t="shared" si="9"/>
        <v>0</v>
      </c>
    </row>
    <row r="33" spans="1:25" x14ac:dyDescent="0.25">
      <c r="A33" t="s">
        <v>16</v>
      </c>
      <c r="B33">
        <v>32</v>
      </c>
      <c r="C33" t="s">
        <v>17</v>
      </c>
      <c r="D33" t="s">
        <v>18</v>
      </c>
      <c r="E33" t="s">
        <v>51</v>
      </c>
      <c r="F33" t="s">
        <v>26</v>
      </c>
      <c r="G33" s="3" t="str">
        <f>[1]parts!$L$2</f>
        <v/>
      </c>
      <c r="H33" t="s">
        <v>26</v>
      </c>
      <c r="I33" s="3" t="str">
        <f t="shared" si="0"/>
        <v>{cc}</v>
      </c>
      <c r="J33" t="s">
        <v>26</v>
      </c>
      <c r="K33" s="3" t="str">
        <f t="shared" si="1"/>
        <v>{cc}</v>
      </c>
      <c r="M33" s="3" t="str">
        <f t="shared" si="2"/>
        <v/>
      </c>
      <c r="N33" s="3" t="str">
        <f t="shared" si="3"/>
        <v/>
      </c>
      <c r="O33" t="s">
        <v>19</v>
      </c>
      <c r="Q33">
        <f>Table1[[#This Row],[Workers value]]+Table1[[#This Row],[Ability Value]]+Table1[[#This Row],[Icon Value]]-Table1[[#This Row],[total cost]]</f>
        <v>0</v>
      </c>
      <c r="R33" s="3">
        <f t="shared" si="4"/>
        <v>3</v>
      </c>
      <c r="S33">
        <v>0</v>
      </c>
      <c r="T33">
        <v>0</v>
      </c>
      <c r="U33" s="3">
        <f t="shared" si="5"/>
        <v>3</v>
      </c>
      <c r="V33" s="3">
        <f t="shared" si="6"/>
        <v>1</v>
      </c>
      <c r="W33" s="3">
        <f t="shared" si="7"/>
        <v>1</v>
      </c>
      <c r="X33" s="3">
        <f t="shared" si="8"/>
        <v>1</v>
      </c>
      <c r="Y33" s="3">
        <f t="shared" si="9"/>
        <v>0</v>
      </c>
    </row>
    <row r="34" spans="1:25" x14ac:dyDescent="0.25">
      <c r="A34" t="s">
        <v>16</v>
      </c>
      <c r="B34">
        <v>33</v>
      </c>
      <c r="C34" t="s">
        <v>17</v>
      </c>
      <c r="D34" t="s">
        <v>18</v>
      </c>
      <c r="E34" t="s">
        <v>51</v>
      </c>
      <c r="F34" t="s">
        <v>26</v>
      </c>
      <c r="G34" s="3" t="str">
        <f>[1]parts!$L$2</f>
        <v/>
      </c>
      <c r="H34" t="s">
        <v>26</v>
      </c>
      <c r="I34" s="3" t="str">
        <f t="shared" ref="I34:I61" si="10">IF(ISBLANK(H34), "", "{cc}")</f>
        <v>{cc}</v>
      </c>
      <c r="J34" t="s">
        <v>26</v>
      </c>
      <c r="K34" s="3" t="str">
        <f t="shared" ref="K34:K61" si="11">IF(ISBLANK(J34), "", "{cc}")</f>
        <v>{cc}</v>
      </c>
      <c r="M34" s="3" t="str">
        <f t="shared" ref="M34:M61" si="12">IF(ISBLANK(L34), "", "{cc}")</f>
        <v/>
      </c>
      <c r="N34" s="3" t="str">
        <f t="shared" ref="N34:N61" si="13">IF(T34=14, "{shooty}{handy}{tricky}", IF(T34=12, "{handy}{tricky}", IF(T34=10, "{shooty}{tricky}", IF(T34=8, "{tricky}", IF(T34=6, "{shooty}{handy}", IF(T34=4, "{handy}", IF(T34=2, "{shooty}", "")))))))</f>
        <v/>
      </c>
      <c r="O34" t="s">
        <v>19</v>
      </c>
      <c r="Q34">
        <f>Table1[[#This Row],[Workers value]]+Table1[[#This Row],[Ability Value]]+Table1[[#This Row],[Icon Value]]-Table1[[#This Row],[total cost]]</f>
        <v>0</v>
      </c>
      <c r="R34" s="3">
        <f t="shared" ref="R34:R61" si="14">IF(O34="{1automa}", 1, IF(O34="{2automa}", 2, IF(O34="{3automa}", 3,0)))*3</f>
        <v>3</v>
      </c>
      <c r="S34">
        <v>0</v>
      </c>
      <c r="T34">
        <v>0</v>
      </c>
      <c r="U34" s="3">
        <f t="shared" ref="U34:U61" si="15">V34+W34+X34+Y34</f>
        <v>3</v>
      </c>
      <c r="V34" s="3">
        <f t="shared" ref="V34:V61" si="16">IF(ISNUMBER(SEARCH("1", F34)), 1, IF(ISNUMBER(SEARCH("2", F34)), 3, IF(ISNUMBER(SEARCH("3", F34)), 5, IF(ISNUMBER(SEARCH("4", F34)), 7, 0))))</f>
        <v>1</v>
      </c>
      <c r="W34" s="3">
        <f t="shared" ref="W34:W61" si="17">IF(ISNUMBER(SEARCH("1", H34)), 1, IF(ISNUMBER(SEARCH("2", H34)), 3, IF(ISNUMBER(SEARCH("3", H34)), 5, IF(ISNUMBER(SEARCH("4", H34)), 7, 0))))</f>
        <v>1</v>
      </c>
      <c r="X34" s="3">
        <f t="shared" ref="X34:X61" si="18">IF(ISNUMBER(SEARCH("1", J34)), 1, IF(ISNUMBER(SEARCH("2", J34)), 3, IF(ISNUMBER(SEARCH("3", J34)), 5, IF(ISNUMBER(SEARCH("4", J34)), 7, 0))))</f>
        <v>1</v>
      </c>
      <c r="Y34" s="3">
        <f t="shared" ref="Y34:Y61" si="19">IF(ISNUMBER(SEARCH("1", L34)), 1, IF(ISNUMBER(SEARCH("2", L34)), 3, IF(ISNUMBER(SEARCH("3", L34)), 5, IF(ISNUMBER(SEARCH("4", L34)), 7, 0))))</f>
        <v>0</v>
      </c>
    </row>
    <row r="35" spans="1:25" x14ac:dyDescent="0.25">
      <c r="A35" t="s">
        <v>16</v>
      </c>
      <c r="B35">
        <v>34</v>
      </c>
      <c r="C35" t="s">
        <v>17</v>
      </c>
      <c r="D35" t="s">
        <v>18</v>
      </c>
      <c r="E35" t="s">
        <v>51</v>
      </c>
      <c r="F35" t="s">
        <v>26</v>
      </c>
      <c r="G35" s="3" t="str">
        <f>[1]parts!$L$2</f>
        <v/>
      </c>
      <c r="H35" t="s">
        <v>26</v>
      </c>
      <c r="I35" s="3" t="str">
        <f t="shared" si="10"/>
        <v>{cc}</v>
      </c>
      <c r="J35" t="s">
        <v>26</v>
      </c>
      <c r="K35" s="3" t="str">
        <f t="shared" si="11"/>
        <v>{cc}</v>
      </c>
      <c r="M35" s="3" t="str">
        <f t="shared" si="12"/>
        <v/>
      </c>
      <c r="N35" s="3" t="str">
        <f t="shared" si="13"/>
        <v/>
      </c>
      <c r="O35" t="s">
        <v>19</v>
      </c>
      <c r="Q35">
        <f>Table1[[#This Row],[Workers value]]+Table1[[#This Row],[Ability Value]]+Table1[[#This Row],[Icon Value]]-Table1[[#This Row],[total cost]]</f>
        <v>0</v>
      </c>
      <c r="R35" s="3">
        <f t="shared" si="14"/>
        <v>3</v>
      </c>
      <c r="S35">
        <v>0</v>
      </c>
      <c r="T35">
        <v>0</v>
      </c>
      <c r="U35" s="3">
        <f t="shared" si="15"/>
        <v>3</v>
      </c>
      <c r="V35" s="3">
        <f t="shared" si="16"/>
        <v>1</v>
      </c>
      <c r="W35" s="3">
        <f t="shared" si="17"/>
        <v>1</v>
      </c>
      <c r="X35" s="3">
        <f t="shared" si="18"/>
        <v>1</v>
      </c>
      <c r="Y35" s="3">
        <f t="shared" si="19"/>
        <v>0</v>
      </c>
    </row>
    <row r="36" spans="1:25" x14ac:dyDescent="0.25">
      <c r="A36" t="s">
        <v>16</v>
      </c>
      <c r="B36">
        <v>35</v>
      </c>
      <c r="C36" t="s">
        <v>17</v>
      </c>
      <c r="D36" t="s">
        <v>18</v>
      </c>
      <c r="E36" t="s">
        <v>51</v>
      </c>
      <c r="F36" t="s">
        <v>26</v>
      </c>
      <c r="G36" s="3" t="str">
        <f>[1]parts!$L$2</f>
        <v/>
      </c>
      <c r="H36" t="s">
        <v>26</v>
      </c>
      <c r="I36" s="3" t="str">
        <f t="shared" si="10"/>
        <v>{cc}</v>
      </c>
      <c r="J36" t="s">
        <v>26</v>
      </c>
      <c r="K36" s="3" t="str">
        <f t="shared" si="11"/>
        <v>{cc}</v>
      </c>
      <c r="M36" s="3" t="str">
        <f t="shared" si="12"/>
        <v/>
      </c>
      <c r="N36" s="3" t="str">
        <f t="shared" si="13"/>
        <v/>
      </c>
      <c r="O36" t="s">
        <v>19</v>
      </c>
      <c r="Q36">
        <f>Table1[[#This Row],[Workers value]]+Table1[[#This Row],[Ability Value]]+Table1[[#This Row],[Icon Value]]-Table1[[#This Row],[total cost]]</f>
        <v>0</v>
      </c>
      <c r="R36" s="3">
        <f t="shared" si="14"/>
        <v>3</v>
      </c>
      <c r="S36">
        <v>0</v>
      </c>
      <c r="T36">
        <v>0</v>
      </c>
      <c r="U36" s="3">
        <f t="shared" si="15"/>
        <v>3</v>
      </c>
      <c r="V36" s="3">
        <f t="shared" si="16"/>
        <v>1</v>
      </c>
      <c r="W36" s="3">
        <f t="shared" si="17"/>
        <v>1</v>
      </c>
      <c r="X36" s="3">
        <f t="shared" si="18"/>
        <v>1</v>
      </c>
      <c r="Y36" s="3">
        <f t="shared" si="19"/>
        <v>0</v>
      </c>
    </row>
    <row r="37" spans="1:25" x14ac:dyDescent="0.25">
      <c r="A37" t="s">
        <v>16</v>
      </c>
      <c r="B37">
        <v>36</v>
      </c>
      <c r="C37" t="s">
        <v>17</v>
      </c>
      <c r="D37" t="s">
        <v>18</v>
      </c>
      <c r="E37" t="s">
        <v>51</v>
      </c>
      <c r="F37" t="s">
        <v>26</v>
      </c>
      <c r="G37" s="3" t="str">
        <f>[1]parts!$L$2</f>
        <v/>
      </c>
      <c r="H37" t="s">
        <v>26</v>
      </c>
      <c r="I37" s="3" t="str">
        <f t="shared" si="10"/>
        <v>{cc}</v>
      </c>
      <c r="J37" t="s">
        <v>26</v>
      </c>
      <c r="K37" s="3" t="str">
        <f t="shared" si="11"/>
        <v>{cc}</v>
      </c>
      <c r="M37" s="3" t="str">
        <f t="shared" si="12"/>
        <v/>
      </c>
      <c r="N37" s="3" t="str">
        <f t="shared" si="13"/>
        <v/>
      </c>
      <c r="O37" t="s">
        <v>19</v>
      </c>
      <c r="Q37">
        <f>Table1[[#This Row],[Workers value]]+Table1[[#This Row],[Ability Value]]+Table1[[#This Row],[Icon Value]]-Table1[[#This Row],[total cost]]</f>
        <v>0</v>
      </c>
      <c r="R37" s="3">
        <f t="shared" si="14"/>
        <v>3</v>
      </c>
      <c r="S37">
        <v>0</v>
      </c>
      <c r="T37">
        <v>0</v>
      </c>
      <c r="U37" s="3">
        <f t="shared" si="15"/>
        <v>3</v>
      </c>
      <c r="V37" s="3">
        <f t="shared" si="16"/>
        <v>1</v>
      </c>
      <c r="W37" s="3">
        <f t="shared" si="17"/>
        <v>1</v>
      </c>
      <c r="X37" s="3">
        <f t="shared" si="18"/>
        <v>1</v>
      </c>
      <c r="Y37" s="3">
        <f t="shared" si="19"/>
        <v>0</v>
      </c>
    </row>
    <row r="38" spans="1:25" x14ac:dyDescent="0.25">
      <c r="A38" t="s">
        <v>16</v>
      </c>
      <c r="B38">
        <v>37</v>
      </c>
      <c r="C38" t="s">
        <v>17</v>
      </c>
      <c r="D38" t="s">
        <v>18</v>
      </c>
      <c r="E38" t="s">
        <v>51</v>
      </c>
      <c r="F38" t="s">
        <v>26</v>
      </c>
      <c r="G38" s="3" t="str">
        <f>[1]parts!$L$2</f>
        <v/>
      </c>
      <c r="H38" t="s">
        <v>26</v>
      </c>
      <c r="I38" s="3" t="str">
        <f t="shared" si="10"/>
        <v>{cc}</v>
      </c>
      <c r="J38" t="s">
        <v>26</v>
      </c>
      <c r="K38" s="3" t="str">
        <f t="shared" si="11"/>
        <v>{cc}</v>
      </c>
      <c r="M38" s="3" t="str">
        <f t="shared" si="12"/>
        <v/>
      </c>
      <c r="N38" s="3" t="str">
        <f t="shared" si="13"/>
        <v/>
      </c>
      <c r="O38" t="s">
        <v>19</v>
      </c>
      <c r="Q38">
        <f>Table1[[#This Row],[Workers value]]+Table1[[#This Row],[Ability Value]]+Table1[[#This Row],[Icon Value]]-Table1[[#This Row],[total cost]]</f>
        <v>0</v>
      </c>
      <c r="R38" s="3">
        <f t="shared" si="14"/>
        <v>3</v>
      </c>
      <c r="S38">
        <v>0</v>
      </c>
      <c r="T38">
        <v>0</v>
      </c>
      <c r="U38" s="3">
        <f t="shared" si="15"/>
        <v>3</v>
      </c>
      <c r="V38" s="3">
        <f t="shared" si="16"/>
        <v>1</v>
      </c>
      <c r="W38" s="3">
        <f t="shared" si="17"/>
        <v>1</v>
      </c>
      <c r="X38" s="3">
        <f t="shared" si="18"/>
        <v>1</v>
      </c>
      <c r="Y38" s="3">
        <f t="shared" si="19"/>
        <v>0</v>
      </c>
    </row>
    <row r="39" spans="1:25" x14ac:dyDescent="0.25">
      <c r="A39" t="s">
        <v>16</v>
      </c>
      <c r="B39">
        <v>38</v>
      </c>
      <c r="C39" t="s">
        <v>17</v>
      </c>
      <c r="D39" t="s">
        <v>18</v>
      </c>
      <c r="E39" t="s">
        <v>51</v>
      </c>
      <c r="F39" t="s">
        <v>26</v>
      </c>
      <c r="G39" s="3" t="str">
        <f>[1]parts!$L$2</f>
        <v/>
      </c>
      <c r="H39" t="s">
        <v>26</v>
      </c>
      <c r="I39" s="3" t="str">
        <f t="shared" si="10"/>
        <v>{cc}</v>
      </c>
      <c r="J39" t="s">
        <v>26</v>
      </c>
      <c r="K39" s="3" t="str">
        <f t="shared" si="11"/>
        <v>{cc}</v>
      </c>
      <c r="M39" s="3" t="str">
        <f t="shared" si="12"/>
        <v/>
      </c>
      <c r="N39" s="3" t="str">
        <f t="shared" si="13"/>
        <v/>
      </c>
      <c r="O39" t="s">
        <v>19</v>
      </c>
      <c r="Q39">
        <f>Table1[[#This Row],[Workers value]]+Table1[[#This Row],[Ability Value]]+Table1[[#This Row],[Icon Value]]-Table1[[#This Row],[total cost]]</f>
        <v>0</v>
      </c>
      <c r="R39" s="3">
        <f t="shared" si="14"/>
        <v>3</v>
      </c>
      <c r="S39">
        <v>0</v>
      </c>
      <c r="T39">
        <v>0</v>
      </c>
      <c r="U39" s="3">
        <f t="shared" si="15"/>
        <v>3</v>
      </c>
      <c r="V39" s="3">
        <f t="shared" si="16"/>
        <v>1</v>
      </c>
      <c r="W39" s="3">
        <f t="shared" si="17"/>
        <v>1</v>
      </c>
      <c r="X39" s="3">
        <f t="shared" si="18"/>
        <v>1</v>
      </c>
      <c r="Y39" s="3">
        <f t="shared" si="19"/>
        <v>0</v>
      </c>
    </row>
    <row r="40" spans="1:25" x14ac:dyDescent="0.25">
      <c r="A40" t="s">
        <v>16</v>
      </c>
      <c r="B40">
        <v>39</v>
      </c>
      <c r="C40" t="s">
        <v>17</v>
      </c>
      <c r="D40" t="s">
        <v>18</v>
      </c>
      <c r="E40" t="s">
        <v>51</v>
      </c>
      <c r="F40" t="s">
        <v>26</v>
      </c>
      <c r="G40" s="3" t="str">
        <f>[1]parts!$L$2</f>
        <v/>
      </c>
      <c r="H40" t="s">
        <v>26</v>
      </c>
      <c r="I40" s="3" t="str">
        <f t="shared" si="10"/>
        <v>{cc}</v>
      </c>
      <c r="J40" t="s">
        <v>26</v>
      </c>
      <c r="K40" s="3" t="str">
        <f t="shared" si="11"/>
        <v>{cc}</v>
      </c>
      <c r="M40" s="3" t="str">
        <f t="shared" si="12"/>
        <v/>
      </c>
      <c r="N40" s="3" t="str">
        <f t="shared" si="13"/>
        <v/>
      </c>
      <c r="O40" t="s">
        <v>19</v>
      </c>
      <c r="Q40">
        <f>Table1[[#This Row],[Workers value]]+Table1[[#This Row],[Ability Value]]+Table1[[#This Row],[Icon Value]]-Table1[[#This Row],[total cost]]</f>
        <v>0</v>
      </c>
      <c r="R40" s="3">
        <f t="shared" si="14"/>
        <v>3</v>
      </c>
      <c r="S40">
        <v>0</v>
      </c>
      <c r="T40">
        <v>0</v>
      </c>
      <c r="U40" s="3">
        <f t="shared" si="15"/>
        <v>3</v>
      </c>
      <c r="V40" s="3">
        <f t="shared" si="16"/>
        <v>1</v>
      </c>
      <c r="W40" s="3">
        <f t="shared" si="17"/>
        <v>1</v>
      </c>
      <c r="X40" s="3">
        <f t="shared" si="18"/>
        <v>1</v>
      </c>
      <c r="Y40" s="3">
        <f t="shared" si="19"/>
        <v>0</v>
      </c>
    </row>
    <row r="41" spans="1:25" x14ac:dyDescent="0.25">
      <c r="A41" t="s">
        <v>16</v>
      </c>
      <c r="B41">
        <v>40</v>
      </c>
      <c r="C41" t="s">
        <v>17</v>
      </c>
      <c r="D41" t="s">
        <v>18</v>
      </c>
      <c r="E41" t="s">
        <v>51</v>
      </c>
      <c r="F41" t="s">
        <v>26</v>
      </c>
      <c r="G41" s="3" t="str">
        <f>[1]parts!$L$2</f>
        <v/>
      </c>
      <c r="H41" t="s">
        <v>26</v>
      </c>
      <c r="I41" s="3" t="str">
        <f t="shared" si="10"/>
        <v>{cc}</v>
      </c>
      <c r="J41" t="s">
        <v>26</v>
      </c>
      <c r="K41" s="3" t="str">
        <f t="shared" si="11"/>
        <v>{cc}</v>
      </c>
      <c r="M41" s="3" t="str">
        <f t="shared" si="12"/>
        <v/>
      </c>
      <c r="N41" s="3" t="str">
        <f t="shared" si="13"/>
        <v/>
      </c>
      <c r="O41" t="s">
        <v>19</v>
      </c>
      <c r="Q41">
        <f>Table1[[#This Row],[Workers value]]+Table1[[#This Row],[Ability Value]]+Table1[[#This Row],[Icon Value]]-Table1[[#This Row],[total cost]]</f>
        <v>0</v>
      </c>
      <c r="R41" s="3">
        <f t="shared" si="14"/>
        <v>3</v>
      </c>
      <c r="S41">
        <v>0</v>
      </c>
      <c r="T41">
        <v>0</v>
      </c>
      <c r="U41" s="3">
        <f t="shared" si="15"/>
        <v>3</v>
      </c>
      <c r="V41" s="3">
        <f t="shared" si="16"/>
        <v>1</v>
      </c>
      <c r="W41" s="3">
        <f t="shared" si="17"/>
        <v>1</v>
      </c>
      <c r="X41" s="3">
        <f t="shared" si="18"/>
        <v>1</v>
      </c>
      <c r="Y41" s="3">
        <f t="shared" si="19"/>
        <v>0</v>
      </c>
    </row>
    <row r="42" spans="1:25" x14ac:dyDescent="0.25">
      <c r="A42" t="s">
        <v>16</v>
      </c>
      <c r="B42">
        <v>41</v>
      </c>
      <c r="C42" t="s">
        <v>17</v>
      </c>
      <c r="D42" t="s">
        <v>18</v>
      </c>
      <c r="E42" t="s">
        <v>51</v>
      </c>
      <c r="F42" t="s">
        <v>26</v>
      </c>
      <c r="G42" s="3" t="str">
        <f>[1]parts!$L$2</f>
        <v/>
      </c>
      <c r="H42" t="s">
        <v>26</v>
      </c>
      <c r="I42" s="3" t="str">
        <f t="shared" si="10"/>
        <v>{cc}</v>
      </c>
      <c r="J42" t="s">
        <v>26</v>
      </c>
      <c r="K42" s="3" t="str">
        <f t="shared" si="11"/>
        <v>{cc}</v>
      </c>
      <c r="M42" s="3" t="str">
        <f t="shared" si="12"/>
        <v/>
      </c>
      <c r="N42" s="3" t="str">
        <f t="shared" si="13"/>
        <v/>
      </c>
      <c r="O42" t="s">
        <v>19</v>
      </c>
      <c r="Q42">
        <f>Table1[[#This Row],[Workers value]]+Table1[[#This Row],[Ability Value]]+Table1[[#This Row],[Icon Value]]-Table1[[#This Row],[total cost]]</f>
        <v>0</v>
      </c>
      <c r="R42" s="3">
        <f t="shared" si="14"/>
        <v>3</v>
      </c>
      <c r="S42">
        <v>0</v>
      </c>
      <c r="T42">
        <v>0</v>
      </c>
      <c r="U42" s="3">
        <f t="shared" si="15"/>
        <v>3</v>
      </c>
      <c r="V42" s="3">
        <f t="shared" si="16"/>
        <v>1</v>
      </c>
      <c r="W42" s="3">
        <f t="shared" si="17"/>
        <v>1</v>
      </c>
      <c r="X42" s="3">
        <f t="shared" si="18"/>
        <v>1</v>
      </c>
      <c r="Y42" s="3">
        <f t="shared" si="19"/>
        <v>0</v>
      </c>
    </row>
    <row r="43" spans="1:25" x14ac:dyDescent="0.25">
      <c r="A43" t="s">
        <v>16</v>
      </c>
      <c r="B43">
        <v>42</v>
      </c>
      <c r="C43" t="s">
        <v>17</v>
      </c>
      <c r="D43" t="s">
        <v>18</v>
      </c>
      <c r="E43" t="s">
        <v>51</v>
      </c>
      <c r="F43" t="s">
        <v>26</v>
      </c>
      <c r="G43" s="3" t="str">
        <f>[1]parts!$L$2</f>
        <v/>
      </c>
      <c r="H43" t="s">
        <v>26</v>
      </c>
      <c r="I43" s="3" t="str">
        <f t="shared" si="10"/>
        <v>{cc}</v>
      </c>
      <c r="J43" t="s">
        <v>26</v>
      </c>
      <c r="K43" s="3" t="str">
        <f t="shared" si="11"/>
        <v>{cc}</v>
      </c>
      <c r="M43" s="3" t="str">
        <f t="shared" si="12"/>
        <v/>
      </c>
      <c r="N43" s="3" t="str">
        <f t="shared" si="13"/>
        <v/>
      </c>
      <c r="O43" t="s">
        <v>19</v>
      </c>
      <c r="Q43">
        <f>Table1[[#This Row],[Workers value]]+Table1[[#This Row],[Ability Value]]+Table1[[#This Row],[Icon Value]]-Table1[[#This Row],[total cost]]</f>
        <v>0</v>
      </c>
      <c r="R43" s="3">
        <f t="shared" si="14"/>
        <v>3</v>
      </c>
      <c r="S43">
        <v>0</v>
      </c>
      <c r="T43">
        <v>0</v>
      </c>
      <c r="U43" s="3">
        <f t="shared" si="15"/>
        <v>3</v>
      </c>
      <c r="V43" s="3">
        <f t="shared" si="16"/>
        <v>1</v>
      </c>
      <c r="W43" s="3">
        <f t="shared" si="17"/>
        <v>1</v>
      </c>
      <c r="X43" s="3">
        <f t="shared" si="18"/>
        <v>1</v>
      </c>
      <c r="Y43" s="3">
        <f t="shared" si="19"/>
        <v>0</v>
      </c>
    </row>
    <row r="44" spans="1:25" x14ac:dyDescent="0.25">
      <c r="A44" t="s">
        <v>16</v>
      </c>
      <c r="B44">
        <v>43</v>
      </c>
      <c r="C44" t="s">
        <v>17</v>
      </c>
      <c r="D44" t="s">
        <v>18</v>
      </c>
      <c r="E44" t="s">
        <v>51</v>
      </c>
      <c r="F44" t="s">
        <v>26</v>
      </c>
      <c r="G44" s="3" t="str">
        <f>[1]parts!$L$2</f>
        <v/>
      </c>
      <c r="H44" t="s">
        <v>26</v>
      </c>
      <c r="I44" s="3" t="str">
        <f t="shared" si="10"/>
        <v>{cc}</v>
      </c>
      <c r="J44" t="s">
        <v>26</v>
      </c>
      <c r="K44" s="3" t="str">
        <f t="shared" si="11"/>
        <v>{cc}</v>
      </c>
      <c r="M44" s="3" t="str">
        <f t="shared" si="12"/>
        <v/>
      </c>
      <c r="N44" s="3" t="str">
        <f t="shared" si="13"/>
        <v/>
      </c>
      <c r="O44" t="s">
        <v>19</v>
      </c>
      <c r="Q44">
        <f>Table1[[#This Row],[Workers value]]+Table1[[#This Row],[Ability Value]]+Table1[[#This Row],[Icon Value]]-Table1[[#This Row],[total cost]]</f>
        <v>0</v>
      </c>
      <c r="R44" s="3">
        <f t="shared" si="14"/>
        <v>3</v>
      </c>
      <c r="S44">
        <v>0</v>
      </c>
      <c r="T44">
        <v>0</v>
      </c>
      <c r="U44" s="3">
        <f t="shared" si="15"/>
        <v>3</v>
      </c>
      <c r="V44" s="3">
        <f t="shared" si="16"/>
        <v>1</v>
      </c>
      <c r="W44" s="3">
        <f t="shared" si="17"/>
        <v>1</v>
      </c>
      <c r="X44" s="3">
        <f t="shared" si="18"/>
        <v>1</v>
      </c>
      <c r="Y44" s="3">
        <f t="shared" si="19"/>
        <v>0</v>
      </c>
    </row>
    <row r="45" spans="1:25" x14ac:dyDescent="0.25">
      <c r="A45" t="s">
        <v>16</v>
      </c>
      <c r="B45">
        <v>44</v>
      </c>
      <c r="C45" t="s">
        <v>17</v>
      </c>
      <c r="D45" t="s">
        <v>18</v>
      </c>
      <c r="E45" t="s">
        <v>51</v>
      </c>
      <c r="F45" t="s">
        <v>26</v>
      </c>
      <c r="G45" s="3" t="str">
        <f>[1]parts!$L$2</f>
        <v/>
      </c>
      <c r="H45" t="s">
        <v>26</v>
      </c>
      <c r="I45" s="3" t="str">
        <f t="shared" si="10"/>
        <v>{cc}</v>
      </c>
      <c r="J45" t="s">
        <v>26</v>
      </c>
      <c r="K45" s="3" t="str">
        <f t="shared" si="11"/>
        <v>{cc}</v>
      </c>
      <c r="M45" s="3" t="str">
        <f t="shared" si="12"/>
        <v/>
      </c>
      <c r="N45" s="3" t="str">
        <f t="shared" si="13"/>
        <v/>
      </c>
      <c r="O45" t="s">
        <v>19</v>
      </c>
      <c r="Q45">
        <f>Table1[[#This Row],[Workers value]]+Table1[[#This Row],[Ability Value]]+Table1[[#This Row],[Icon Value]]-Table1[[#This Row],[total cost]]</f>
        <v>0</v>
      </c>
      <c r="R45" s="3">
        <f t="shared" si="14"/>
        <v>3</v>
      </c>
      <c r="S45">
        <v>0</v>
      </c>
      <c r="T45">
        <v>0</v>
      </c>
      <c r="U45" s="3">
        <f t="shared" si="15"/>
        <v>3</v>
      </c>
      <c r="V45" s="3">
        <f t="shared" si="16"/>
        <v>1</v>
      </c>
      <c r="W45" s="3">
        <f t="shared" si="17"/>
        <v>1</v>
      </c>
      <c r="X45" s="3">
        <f t="shared" si="18"/>
        <v>1</v>
      </c>
      <c r="Y45" s="3">
        <f t="shared" si="19"/>
        <v>0</v>
      </c>
    </row>
    <row r="46" spans="1:25" x14ac:dyDescent="0.25">
      <c r="A46" t="s">
        <v>16</v>
      </c>
      <c r="B46">
        <v>45</v>
      </c>
      <c r="C46" t="s">
        <v>17</v>
      </c>
      <c r="D46" t="s">
        <v>18</v>
      </c>
      <c r="E46" t="s">
        <v>51</v>
      </c>
      <c r="F46" t="s">
        <v>26</v>
      </c>
      <c r="G46" s="3" t="str">
        <f>[1]parts!$L$2</f>
        <v/>
      </c>
      <c r="H46" t="s">
        <v>26</v>
      </c>
      <c r="I46" s="3" t="str">
        <f t="shared" si="10"/>
        <v>{cc}</v>
      </c>
      <c r="J46" t="s">
        <v>26</v>
      </c>
      <c r="K46" s="3" t="str">
        <f t="shared" si="11"/>
        <v>{cc}</v>
      </c>
      <c r="M46" s="3" t="str">
        <f t="shared" si="12"/>
        <v/>
      </c>
      <c r="N46" s="3" t="str">
        <f t="shared" si="13"/>
        <v/>
      </c>
      <c r="O46" t="s">
        <v>19</v>
      </c>
      <c r="Q46">
        <f>Table1[[#This Row],[Workers value]]+Table1[[#This Row],[Ability Value]]+Table1[[#This Row],[Icon Value]]-Table1[[#This Row],[total cost]]</f>
        <v>0</v>
      </c>
      <c r="R46" s="3">
        <f t="shared" si="14"/>
        <v>3</v>
      </c>
      <c r="S46">
        <v>0</v>
      </c>
      <c r="T46">
        <v>0</v>
      </c>
      <c r="U46" s="3">
        <f t="shared" si="15"/>
        <v>3</v>
      </c>
      <c r="V46" s="3">
        <f t="shared" si="16"/>
        <v>1</v>
      </c>
      <c r="W46" s="3">
        <f t="shared" si="17"/>
        <v>1</v>
      </c>
      <c r="X46" s="3">
        <f t="shared" si="18"/>
        <v>1</v>
      </c>
      <c r="Y46" s="3">
        <f t="shared" si="19"/>
        <v>0</v>
      </c>
    </row>
    <row r="47" spans="1:25" x14ac:dyDescent="0.25">
      <c r="A47" t="s">
        <v>16</v>
      </c>
      <c r="B47">
        <v>46</v>
      </c>
      <c r="C47" t="s">
        <v>17</v>
      </c>
      <c r="D47" t="s">
        <v>18</v>
      </c>
      <c r="E47" t="s">
        <v>51</v>
      </c>
      <c r="F47" t="s">
        <v>26</v>
      </c>
      <c r="G47" s="3" t="str">
        <f>[1]parts!$L$2</f>
        <v/>
      </c>
      <c r="H47" t="s">
        <v>26</v>
      </c>
      <c r="I47" s="3" t="str">
        <f t="shared" si="10"/>
        <v>{cc}</v>
      </c>
      <c r="J47" t="s">
        <v>26</v>
      </c>
      <c r="K47" s="3" t="str">
        <f t="shared" si="11"/>
        <v>{cc}</v>
      </c>
      <c r="M47" s="3" t="str">
        <f t="shared" si="12"/>
        <v/>
      </c>
      <c r="N47" s="3" t="str">
        <f t="shared" si="13"/>
        <v/>
      </c>
      <c r="O47" t="s">
        <v>19</v>
      </c>
      <c r="Q47">
        <f>Table1[[#This Row],[Workers value]]+Table1[[#This Row],[Ability Value]]+Table1[[#This Row],[Icon Value]]-Table1[[#This Row],[total cost]]</f>
        <v>0</v>
      </c>
      <c r="R47" s="3">
        <f t="shared" si="14"/>
        <v>3</v>
      </c>
      <c r="S47">
        <v>0</v>
      </c>
      <c r="T47">
        <v>0</v>
      </c>
      <c r="U47" s="3">
        <f t="shared" si="15"/>
        <v>3</v>
      </c>
      <c r="V47" s="3">
        <f t="shared" si="16"/>
        <v>1</v>
      </c>
      <c r="W47" s="3">
        <f t="shared" si="17"/>
        <v>1</v>
      </c>
      <c r="X47" s="3">
        <f t="shared" si="18"/>
        <v>1</v>
      </c>
      <c r="Y47" s="3">
        <f t="shared" si="19"/>
        <v>0</v>
      </c>
    </row>
    <row r="48" spans="1:25" x14ac:dyDescent="0.25">
      <c r="A48" t="s">
        <v>16</v>
      </c>
      <c r="B48">
        <v>47</v>
      </c>
      <c r="C48" t="s">
        <v>17</v>
      </c>
      <c r="D48" t="s">
        <v>18</v>
      </c>
      <c r="E48" t="s">
        <v>51</v>
      </c>
      <c r="F48" t="s">
        <v>26</v>
      </c>
      <c r="G48" s="3" t="str">
        <f>[1]parts!$L$2</f>
        <v/>
      </c>
      <c r="H48" t="s">
        <v>26</v>
      </c>
      <c r="I48" s="3" t="str">
        <f t="shared" si="10"/>
        <v>{cc}</v>
      </c>
      <c r="J48" t="s">
        <v>26</v>
      </c>
      <c r="K48" s="3" t="str">
        <f t="shared" si="11"/>
        <v>{cc}</v>
      </c>
      <c r="M48" s="3" t="str">
        <f t="shared" si="12"/>
        <v/>
      </c>
      <c r="N48" s="3" t="str">
        <f t="shared" si="13"/>
        <v/>
      </c>
      <c r="O48" t="s">
        <v>19</v>
      </c>
      <c r="Q48">
        <f>Table1[[#This Row],[Workers value]]+Table1[[#This Row],[Ability Value]]+Table1[[#This Row],[Icon Value]]-Table1[[#This Row],[total cost]]</f>
        <v>0</v>
      </c>
      <c r="R48" s="3">
        <f t="shared" si="14"/>
        <v>3</v>
      </c>
      <c r="S48">
        <v>0</v>
      </c>
      <c r="T48">
        <v>0</v>
      </c>
      <c r="U48" s="3">
        <f t="shared" si="15"/>
        <v>3</v>
      </c>
      <c r="V48" s="3">
        <f t="shared" si="16"/>
        <v>1</v>
      </c>
      <c r="W48" s="3">
        <f t="shared" si="17"/>
        <v>1</v>
      </c>
      <c r="X48" s="3">
        <f t="shared" si="18"/>
        <v>1</v>
      </c>
      <c r="Y48" s="3">
        <f t="shared" si="19"/>
        <v>0</v>
      </c>
    </row>
    <row r="49" spans="1:25" x14ac:dyDescent="0.25">
      <c r="A49" t="s">
        <v>16</v>
      </c>
      <c r="B49">
        <v>48</v>
      </c>
      <c r="C49" t="s">
        <v>17</v>
      </c>
      <c r="D49" t="s">
        <v>18</v>
      </c>
      <c r="E49" t="s">
        <v>51</v>
      </c>
      <c r="F49" t="s">
        <v>26</v>
      </c>
      <c r="G49" s="3" t="str">
        <f>[1]parts!$L$2</f>
        <v/>
      </c>
      <c r="H49" t="s">
        <v>26</v>
      </c>
      <c r="I49" s="3" t="str">
        <f t="shared" si="10"/>
        <v>{cc}</v>
      </c>
      <c r="J49" t="s">
        <v>26</v>
      </c>
      <c r="K49" s="3" t="str">
        <f t="shared" si="11"/>
        <v>{cc}</v>
      </c>
      <c r="M49" s="3" t="str">
        <f t="shared" si="12"/>
        <v/>
      </c>
      <c r="N49" s="3" t="str">
        <f t="shared" si="13"/>
        <v/>
      </c>
      <c r="O49" t="s">
        <v>19</v>
      </c>
      <c r="Q49">
        <f>Table1[[#This Row],[Workers value]]+Table1[[#This Row],[Ability Value]]+Table1[[#This Row],[Icon Value]]-Table1[[#This Row],[total cost]]</f>
        <v>0</v>
      </c>
      <c r="R49" s="3">
        <f t="shared" si="14"/>
        <v>3</v>
      </c>
      <c r="S49">
        <v>0</v>
      </c>
      <c r="T49">
        <v>0</v>
      </c>
      <c r="U49" s="3">
        <f t="shared" si="15"/>
        <v>3</v>
      </c>
      <c r="V49" s="3">
        <f t="shared" si="16"/>
        <v>1</v>
      </c>
      <c r="W49" s="3">
        <f t="shared" si="17"/>
        <v>1</v>
      </c>
      <c r="X49" s="3">
        <f t="shared" si="18"/>
        <v>1</v>
      </c>
      <c r="Y49" s="3">
        <f t="shared" si="19"/>
        <v>0</v>
      </c>
    </row>
    <row r="50" spans="1:25" x14ac:dyDescent="0.25">
      <c r="A50" t="s">
        <v>16</v>
      </c>
      <c r="B50">
        <v>49</v>
      </c>
      <c r="C50" t="s">
        <v>17</v>
      </c>
      <c r="D50" t="s">
        <v>18</v>
      </c>
      <c r="E50" t="s">
        <v>51</v>
      </c>
      <c r="F50" t="s">
        <v>26</v>
      </c>
      <c r="G50" s="3" t="str">
        <f>[1]parts!$L$2</f>
        <v/>
      </c>
      <c r="H50" t="s">
        <v>26</v>
      </c>
      <c r="I50" s="3" t="str">
        <f t="shared" si="10"/>
        <v>{cc}</v>
      </c>
      <c r="J50" t="s">
        <v>26</v>
      </c>
      <c r="K50" s="3" t="str">
        <f t="shared" si="11"/>
        <v>{cc}</v>
      </c>
      <c r="M50" s="3" t="str">
        <f t="shared" si="12"/>
        <v/>
      </c>
      <c r="N50" s="3" t="str">
        <f t="shared" si="13"/>
        <v/>
      </c>
      <c r="O50" t="s">
        <v>19</v>
      </c>
      <c r="Q50">
        <f>Table1[[#This Row],[Workers value]]+Table1[[#This Row],[Ability Value]]+Table1[[#This Row],[Icon Value]]-Table1[[#This Row],[total cost]]</f>
        <v>0</v>
      </c>
      <c r="R50" s="3">
        <f t="shared" si="14"/>
        <v>3</v>
      </c>
      <c r="S50">
        <v>0</v>
      </c>
      <c r="T50">
        <v>0</v>
      </c>
      <c r="U50" s="3">
        <f t="shared" si="15"/>
        <v>3</v>
      </c>
      <c r="V50" s="3">
        <f t="shared" si="16"/>
        <v>1</v>
      </c>
      <c r="W50" s="3">
        <f t="shared" si="17"/>
        <v>1</v>
      </c>
      <c r="X50" s="3">
        <f t="shared" si="18"/>
        <v>1</v>
      </c>
      <c r="Y50" s="3">
        <f t="shared" si="19"/>
        <v>0</v>
      </c>
    </row>
    <row r="51" spans="1:25" x14ac:dyDescent="0.25">
      <c r="A51" t="s">
        <v>16</v>
      </c>
      <c r="B51">
        <v>50</v>
      </c>
      <c r="C51" t="s">
        <v>17</v>
      </c>
      <c r="D51" t="s">
        <v>18</v>
      </c>
      <c r="E51" t="s">
        <v>51</v>
      </c>
      <c r="F51" t="s">
        <v>26</v>
      </c>
      <c r="G51" s="3" t="str">
        <f>[1]parts!$L$2</f>
        <v/>
      </c>
      <c r="H51" t="s">
        <v>26</v>
      </c>
      <c r="I51" s="3" t="str">
        <f t="shared" si="10"/>
        <v>{cc}</v>
      </c>
      <c r="J51" t="s">
        <v>26</v>
      </c>
      <c r="K51" s="3" t="str">
        <f t="shared" si="11"/>
        <v>{cc}</v>
      </c>
      <c r="M51" s="3" t="str">
        <f t="shared" si="12"/>
        <v/>
      </c>
      <c r="N51" s="3" t="str">
        <f t="shared" si="13"/>
        <v/>
      </c>
      <c r="O51" t="s">
        <v>19</v>
      </c>
      <c r="Q51">
        <f>Table1[[#This Row],[Workers value]]+Table1[[#This Row],[Ability Value]]+Table1[[#This Row],[Icon Value]]-Table1[[#This Row],[total cost]]</f>
        <v>0</v>
      </c>
      <c r="R51" s="3">
        <f t="shared" si="14"/>
        <v>3</v>
      </c>
      <c r="S51">
        <v>0</v>
      </c>
      <c r="T51">
        <v>0</v>
      </c>
      <c r="U51" s="3">
        <f t="shared" si="15"/>
        <v>3</v>
      </c>
      <c r="V51" s="3">
        <f t="shared" si="16"/>
        <v>1</v>
      </c>
      <c r="W51" s="3">
        <f t="shared" si="17"/>
        <v>1</v>
      </c>
      <c r="X51" s="3">
        <f t="shared" si="18"/>
        <v>1</v>
      </c>
      <c r="Y51" s="3">
        <f t="shared" si="19"/>
        <v>0</v>
      </c>
    </row>
    <row r="52" spans="1:25" x14ac:dyDescent="0.25">
      <c r="A52" t="s">
        <v>16</v>
      </c>
      <c r="B52">
        <v>51</v>
      </c>
      <c r="C52" t="s">
        <v>17</v>
      </c>
      <c r="D52" t="s">
        <v>18</v>
      </c>
      <c r="E52" t="s">
        <v>51</v>
      </c>
      <c r="F52" t="s">
        <v>26</v>
      </c>
      <c r="G52" s="3" t="str">
        <f>[1]parts!$L$2</f>
        <v/>
      </c>
      <c r="H52" t="s">
        <v>26</v>
      </c>
      <c r="I52" s="3" t="str">
        <f t="shared" si="10"/>
        <v>{cc}</v>
      </c>
      <c r="J52" t="s">
        <v>26</v>
      </c>
      <c r="K52" s="3" t="str">
        <f t="shared" si="11"/>
        <v>{cc}</v>
      </c>
      <c r="M52" s="3" t="str">
        <f t="shared" si="12"/>
        <v/>
      </c>
      <c r="N52" s="3" t="str">
        <f t="shared" si="13"/>
        <v/>
      </c>
      <c r="O52" t="s">
        <v>19</v>
      </c>
      <c r="Q52">
        <f>Table1[[#This Row],[Workers value]]+Table1[[#This Row],[Ability Value]]+Table1[[#This Row],[Icon Value]]-Table1[[#This Row],[total cost]]</f>
        <v>0</v>
      </c>
      <c r="R52" s="3">
        <f t="shared" si="14"/>
        <v>3</v>
      </c>
      <c r="S52">
        <v>0</v>
      </c>
      <c r="T52">
        <v>0</v>
      </c>
      <c r="U52" s="3">
        <f t="shared" si="15"/>
        <v>3</v>
      </c>
      <c r="V52" s="3">
        <f t="shared" si="16"/>
        <v>1</v>
      </c>
      <c r="W52" s="3">
        <f t="shared" si="17"/>
        <v>1</v>
      </c>
      <c r="X52" s="3">
        <f t="shared" si="18"/>
        <v>1</v>
      </c>
      <c r="Y52" s="3">
        <f t="shared" si="19"/>
        <v>0</v>
      </c>
    </row>
    <row r="53" spans="1:25" x14ac:dyDescent="0.25">
      <c r="A53" t="s">
        <v>16</v>
      </c>
      <c r="B53">
        <v>52</v>
      </c>
      <c r="C53" t="s">
        <v>17</v>
      </c>
      <c r="D53" t="s">
        <v>18</v>
      </c>
      <c r="E53" t="s">
        <v>51</v>
      </c>
      <c r="F53" t="s">
        <v>26</v>
      </c>
      <c r="G53" s="3" t="str">
        <f>[1]parts!$L$2</f>
        <v/>
      </c>
      <c r="H53" t="s">
        <v>26</v>
      </c>
      <c r="I53" s="3" t="str">
        <f t="shared" si="10"/>
        <v>{cc}</v>
      </c>
      <c r="J53" t="s">
        <v>26</v>
      </c>
      <c r="K53" s="3" t="str">
        <f t="shared" si="11"/>
        <v>{cc}</v>
      </c>
      <c r="M53" s="3" t="str">
        <f t="shared" si="12"/>
        <v/>
      </c>
      <c r="N53" s="3" t="str">
        <f t="shared" si="13"/>
        <v/>
      </c>
      <c r="O53" t="s">
        <v>19</v>
      </c>
      <c r="Q53">
        <f>Table1[[#This Row],[Workers value]]+Table1[[#This Row],[Ability Value]]+Table1[[#This Row],[Icon Value]]-Table1[[#This Row],[total cost]]</f>
        <v>0</v>
      </c>
      <c r="R53" s="3">
        <f t="shared" si="14"/>
        <v>3</v>
      </c>
      <c r="S53">
        <v>0</v>
      </c>
      <c r="T53">
        <v>0</v>
      </c>
      <c r="U53" s="3">
        <f t="shared" si="15"/>
        <v>3</v>
      </c>
      <c r="V53" s="3">
        <f t="shared" si="16"/>
        <v>1</v>
      </c>
      <c r="W53" s="3">
        <f t="shared" si="17"/>
        <v>1</v>
      </c>
      <c r="X53" s="3">
        <f t="shared" si="18"/>
        <v>1</v>
      </c>
      <c r="Y53" s="3">
        <f t="shared" si="19"/>
        <v>0</v>
      </c>
    </row>
    <row r="54" spans="1:25" x14ac:dyDescent="0.25">
      <c r="A54" t="s">
        <v>16</v>
      </c>
      <c r="B54">
        <v>53</v>
      </c>
      <c r="C54" t="s">
        <v>17</v>
      </c>
      <c r="D54" t="s">
        <v>18</v>
      </c>
      <c r="E54" t="s">
        <v>51</v>
      </c>
      <c r="F54" t="s">
        <v>26</v>
      </c>
      <c r="G54" s="3" t="str">
        <f>[1]parts!$L$2</f>
        <v/>
      </c>
      <c r="H54" t="s">
        <v>26</v>
      </c>
      <c r="I54" s="3" t="str">
        <f t="shared" si="10"/>
        <v>{cc}</v>
      </c>
      <c r="J54" t="s">
        <v>26</v>
      </c>
      <c r="K54" s="3" t="str">
        <f t="shared" si="11"/>
        <v>{cc}</v>
      </c>
      <c r="M54" s="3" t="str">
        <f t="shared" si="12"/>
        <v/>
      </c>
      <c r="N54" s="3" t="str">
        <f t="shared" si="13"/>
        <v/>
      </c>
      <c r="O54" t="s">
        <v>19</v>
      </c>
      <c r="Q54">
        <f>Table1[[#This Row],[Workers value]]+Table1[[#This Row],[Ability Value]]+Table1[[#This Row],[Icon Value]]-Table1[[#This Row],[total cost]]</f>
        <v>0</v>
      </c>
      <c r="R54" s="3">
        <f t="shared" si="14"/>
        <v>3</v>
      </c>
      <c r="S54">
        <v>0</v>
      </c>
      <c r="T54">
        <v>0</v>
      </c>
      <c r="U54" s="3">
        <f t="shared" si="15"/>
        <v>3</v>
      </c>
      <c r="V54" s="3">
        <f t="shared" si="16"/>
        <v>1</v>
      </c>
      <c r="W54" s="3">
        <f t="shared" si="17"/>
        <v>1</v>
      </c>
      <c r="X54" s="3">
        <f t="shared" si="18"/>
        <v>1</v>
      </c>
      <c r="Y54" s="3">
        <f t="shared" si="19"/>
        <v>0</v>
      </c>
    </row>
    <row r="55" spans="1:25" x14ac:dyDescent="0.25">
      <c r="A55" t="s">
        <v>16</v>
      </c>
      <c r="B55">
        <v>54</v>
      </c>
      <c r="C55" t="s">
        <v>17</v>
      </c>
      <c r="D55" t="s">
        <v>18</v>
      </c>
      <c r="E55" t="s">
        <v>51</v>
      </c>
      <c r="F55" t="s">
        <v>26</v>
      </c>
      <c r="G55" s="3" t="str">
        <f>[1]parts!$L$2</f>
        <v/>
      </c>
      <c r="H55" t="s">
        <v>26</v>
      </c>
      <c r="I55" s="3" t="str">
        <f t="shared" si="10"/>
        <v>{cc}</v>
      </c>
      <c r="J55" t="s">
        <v>26</v>
      </c>
      <c r="K55" s="3" t="str">
        <f t="shared" si="11"/>
        <v>{cc}</v>
      </c>
      <c r="M55" s="3" t="str">
        <f t="shared" si="12"/>
        <v/>
      </c>
      <c r="N55" s="3" t="str">
        <f t="shared" si="13"/>
        <v/>
      </c>
      <c r="O55" t="s">
        <v>19</v>
      </c>
      <c r="Q55">
        <f>Table1[[#This Row],[Workers value]]+Table1[[#This Row],[Ability Value]]+Table1[[#This Row],[Icon Value]]-Table1[[#This Row],[total cost]]</f>
        <v>0</v>
      </c>
      <c r="R55" s="3">
        <f t="shared" si="14"/>
        <v>3</v>
      </c>
      <c r="S55">
        <v>0</v>
      </c>
      <c r="T55">
        <v>0</v>
      </c>
      <c r="U55" s="3">
        <f t="shared" si="15"/>
        <v>3</v>
      </c>
      <c r="V55" s="3">
        <f t="shared" si="16"/>
        <v>1</v>
      </c>
      <c r="W55" s="3">
        <f t="shared" si="17"/>
        <v>1</v>
      </c>
      <c r="X55" s="3">
        <f t="shared" si="18"/>
        <v>1</v>
      </c>
      <c r="Y55" s="3">
        <f t="shared" si="19"/>
        <v>0</v>
      </c>
    </row>
    <row r="56" spans="1:25" x14ac:dyDescent="0.25">
      <c r="A56" t="s">
        <v>16</v>
      </c>
      <c r="B56">
        <v>55</v>
      </c>
      <c r="C56" t="s">
        <v>17</v>
      </c>
      <c r="D56" t="s">
        <v>18</v>
      </c>
      <c r="E56" t="s">
        <v>51</v>
      </c>
      <c r="F56" t="s">
        <v>26</v>
      </c>
      <c r="G56" s="3" t="str">
        <f>[1]parts!$L$2</f>
        <v/>
      </c>
      <c r="H56" t="s">
        <v>26</v>
      </c>
      <c r="I56" s="3" t="str">
        <f t="shared" si="10"/>
        <v>{cc}</v>
      </c>
      <c r="J56" t="s">
        <v>26</v>
      </c>
      <c r="K56" s="3" t="str">
        <f t="shared" si="11"/>
        <v>{cc}</v>
      </c>
      <c r="M56" s="3" t="str">
        <f t="shared" si="12"/>
        <v/>
      </c>
      <c r="N56" s="3" t="str">
        <f t="shared" si="13"/>
        <v/>
      </c>
      <c r="O56" t="s">
        <v>19</v>
      </c>
      <c r="Q56">
        <f>Table1[[#This Row],[Workers value]]+Table1[[#This Row],[Ability Value]]+Table1[[#This Row],[Icon Value]]-Table1[[#This Row],[total cost]]</f>
        <v>0</v>
      </c>
      <c r="R56" s="3">
        <f t="shared" si="14"/>
        <v>3</v>
      </c>
      <c r="S56">
        <v>0</v>
      </c>
      <c r="T56">
        <v>0</v>
      </c>
      <c r="U56" s="3">
        <f t="shared" si="15"/>
        <v>3</v>
      </c>
      <c r="V56" s="3">
        <f t="shared" si="16"/>
        <v>1</v>
      </c>
      <c r="W56" s="3">
        <f t="shared" si="17"/>
        <v>1</v>
      </c>
      <c r="X56" s="3">
        <f t="shared" si="18"/>
        <v>1</v>
      </c>
      <c r="Y56" s="3">
        <f t="shared" si="19"/>
        <v>0</v>
      </c>
    </row>
    <row r="57" spans="1:25" x14ac:dyDescent="0.25">
      <c r="A57" t="s">
        <v>16</v>
      </c>
      <c r="B57">
        <v>56</v>
      </c>
      <c r="C57" t="s">
        <v>17</v>
      </c>
      <c r="D57" t="s">
        <v>18</v>
      </c>
      <c r="E57" t="s">
        <v>51</v>
      </c>
      <c r="F57" t="s">
        <v>26</v>
      </c>
      <c r="G57" s="3" t="str">
        <f>[1]parts!$L$2</f>
        <v/>
      </c>
      <c r="H57" t="s">
        <v>26</v>
      </c>
      <c r="I57" s="3" t="str">
        <f t="shared" si="10"/>
        <v>{cc}</v>
      </c>
      <c r="J57" t="s">
        <v>26</v>
      </c>
      <c r="K57" s="3" t="str">
        <f t="shared" si="11"/>
        <v>{cc}</v>
      </c>
      <c r="M57" s="3" t="str">
        <f t="shared" si="12"/>
        <v/>
      </c>
      <c r="N57" s="3" t="str">
        <f t="shared" si="13"/>
        <v/>
      </c>
      <c r="O57" t="s">
        <v>19</v>
      </c>
      <c r="Q57">
        <f>Table1[[#This Row],[Workers value]]+Table1[[#This Row],[Ability Value]]+Table1[[#This Row],[Icon Value]]-Table1[[#This Row],[total cost]]</f>
        <v>0</v>
      </c>
      <c r="R57" s="3">
        <f t="shared" si="14"/>
        <v>3</v>
      </c>
      <c r="S57">
        <v>0</v>
      </c>
      <c r="T57">
        <v>0</v>
      </c>
      <c r="U57" s="3">
        <f t="shared" si="15"/>
        <v>3</v>
      </c>
      <c r="V57" s="3">
        <f t="shared" si="16"/>
        <v>1</v>
      </c>
      <c r="W57" s="3">
        <f t="shared" si="17"/>
        <v>1</v>
      </c>
      <c r="X57" s="3">
        <f t="shared" si="18"/>
        <v>1</v>
      </c>
      <c r="Y57" s="3">
        <f t="shared" si="19"/>
        <v>0</v>
      </c>
    </row>
    <row r="58" spans="1:25" x14ac:dyDescent="0.25">
      <c r="A58" t="s">
        <v>16</v>
      </c>
      <c r="B58">
        <v>57</v>
      </c>
      <c r="C58" t="s">
        <v>17</v>
      </c>
      <c r="D58" t="s">
        <v>18</v>
      </c>
      <c r="E58" t="s">
        <v>51</v>
      </c>
      <c r="F58" t="s">
        <v>26</v>
      </c>
      <c r="G58" s="3" t="str">
        <f>[1]parts!$L$2</f>
        <v/>
      </c>
      <c r="H58" t="s">
        <v>26</v>
      </c>
      <c r="I58" s="3" t="str">
        <f t="shared" si="10"/>
        <v>{cc}</v>
      </c>
      <c r="J58" t="s">
        <v>26</v>
      </c>
      <c r="K58" s="3" t="str">
        <f t="shared" si="11"/>
        <v>{cc}</v>
      </c>
      <c r="M58" s="3" t="str">
        <f t="shared" si="12"/>
        <v/>
      </c>
      <c r="N58" s="3" t="str">
        <f t="shared" si="13"/>
        <v/>
      </c>
      <c r="O58" t="s">
        <v>19</v>
      </c>
      <c r="Q58">
        <f>Table1[[#This Row],[Workers value]]+Table1[[#This Row],[Ability Value]]+Table1[[#This Row],[Icon Value]]-Table1[[#This Row],[total cost]]</f>
        <v>0</v>
      </c>
      <c r="R58" s="3">
        <f t="shared" si="14"/>
        <v>3</v>
      </c>
      <c r="S58">
        <v>0</v>
      </c>
      <c r="T58">
        <v>0</v>
      </c>
      <c r="U58" s="3">
        <f t="shared" si="15"/>
        <v>3</v>
      </c>
      <c r="V58" s="3">
        <f t="shared" si="16"/>
        <v>1</v>
      </c>
      <c r="W58" s="3">
        <f t="shared" si="17"/>
        <v>1</v>
      </c>
      <c r="X58" s="3">
        <f t="shared" si="18"/>
        <v>1</v>
      </c>
      <c r="Y58" s="3">
        <f t="shared" si="19"/>
        <v>0</v>
      </c>
    </row>
    <row r="59" spans="1:25" x14ac:dyDescent="0.25">
      <c r="A59" t="s">
        <v>16</v>
      </c>
      <c r="B59">
        <v>58</v>
      </c>
      <c r="C59" t="s">
        <v>17</v>
      </c>
      <c r="D59" t="s">
        <v>18</v>
      </c>
      <c r="E59" t="s">
        <v>51</v>
      </c>
      <c r="F59" t="s">
        <v>26</v>
      </c>
      <c r="G59" s="3" t="str">
        <f>[1]parts!$L$2</f>
        <v/>
      </c>
      <c r="H59" t="s">
        <v>26</v>
      </c>
      <c r="I59" s="3" t="str">
        <f t="shared" si="10"/>
        <v>{cc}</v>
      </c>
      <c r="J59" t="s">
        <v>26</v>
      </c>
      <c r="K59" s="3" t="str">
        <f t="shared" si="11"/>
        <v>{cc}</v>
      </c>
      <c r="M59" s="3" t="str">
        <f t="shared" si="12"/>
        <v/>
      </c>
      <c r="N59" s="3" t="str">
        <f t="shared" si="13"/>
        <v/>
      </c>
      <c r="O59" t="s">
        <v>19</v>
      </c>
      <c r="Q59">
        <f>Table1[[#This Row],[Workers value]]+Table1[[#This Row],[Ability Value]]+Table1[[#This Row],[Icon Value]]-Table1[[#This Row],[total cost]]</f>
        <v>0</v>
      </c>
      <c r="R59" s="3">
        <f t="shared" si="14"/>
        <v>3</v>
      </c>
      <c r="S59">
        <v>0</v>
      </c>
      <c r="T59">
        <v>0</v>
      </c>
      <c r="U59" s="3">
        <f t="shared" si="15"/>
        <v>3</v>
      </c>
      <c r="V59" s="3">
        <f t="shared" si="16"/>
        <v>1</v>
      </c>
      <c r="W59" s="3">
        <f t="shared" si="17"/>
        <v>1</v>
      </c>
      <c r="X59" s="3">
        <f t="shared" si="18"/>
        <v>1</v>
      </c>
      <c r="Y59" s="3">
        <f t="shared" si="19"/>
        <v>0</v>
      </c>
    </row>
    <row r="60" spans="1:25" x14ac:dyDescent="0.25">
      <c r="A60" t="s">
        <v>16</v>
      </c>
      <c r="B60">
        <v>59</v>
      </c>
      <c r="C60" t="s">
        <v>17</v>
      </c>
      <c r="D60" t="s">
        <v>18</v>
      </c>
      <c r="E60" t="s">
        <v>51</v>
      </c>
      <c r="F60" t="s">
        <v>26</v>
      </c>
      <c r="G60" s="3" t="str">
        <f>[1]parts!$L$2</f>
        <v/>
      </c>
      <c r="H60" t="s">
        <v>26</v>
      </c>
      <c r="I60" s="3" t="str">
        <f t="shared" si="10"/>
        <v>{cc}</v>
      </c>
      <c r="J60" t="s">
        <v>26</v>
      </c>
      <c r="K60" s="3" t="str">
        <f t="shared" si="11"/>
        <v>{cc}</v>
      </c>
      <c r="M60" s="3" t="str">
        <f t="shared" si="12"/>
        <v/>
      </c>
      <c r="N60" s="3" t="str">
        <f t="shared" si="13"/>
        <v/>
      </c>
      <c r="O60" t="s">
        <v>19</v>
      </c>
      <c r="Q60">
        <f>Table1[[#This Row],[Workers value]]+Table1[[#This Row],[Ability Value]]+Table1[[#This Row],[Icon Value]]-Table1[[#This Row],[total cost]]</f>
        <v>0</v>
      </c>
      <c r="R60" s="3">
        <f t="shared" si="14"/>
        <v>3</v>
      </c>
      <c r="S60">
        <v>0</v>
      </c>
      <c r="T60">
        <v>0</v>
      </c>
      <c r="U60" s="3">
        <f t="shared" si="15"/>
        <v>3</v>
      </c>
      <c r="V60" s="3">
        <f t="shared" si="16"/>
        <v>1</v>
      </c>
      <c r="W60" s="3">
        <f t="shared" si="17"/>
        <v>1</v>
      </c>
      <c r="X60" s="3">
        <f t="shared" si="18"/>
        <v>1</v>
      </c>
      <c r="Y60" s="3">
        <f t="shared" si="19"/>
        <v>0</v>
      </c>
    </row>
    <row r="61" spans="1:25" x14ac:dyDescent="0.25">
      <c r="A61" t="s">
        <v>16</v>
      </c>
      <c r="B61">
        <v>60</v>
      </c>
      <c r="C61" t="s">
        <v>17</v>
      </c>
      <c r="D61" t="s">
        <v>18</v>
      </c>
      <c r="E61" t="s">
        <v>51</v>
      </c>
      <c r="F61" t="s">
        <v>26</v>
      </c>
      <c r="G61" s="3" t="str">
        <f>[1]parts!$L$2</f>
        <v/>
      </c>
      <c r="H61" t="s">
        <v>26</v>
      </c>
      <c r="I61" s="3" t="str">
        <f t="shared" si="10"/>
        <v>{cc}</v>
      </c>
      <c r="J61" t="s">
        <v>26</v>
      </c>
      <c r="K61" s="3" t="str">
        <f t="shared" si="11"/>
        <v>{cc}</v>
      </c>
      <c r="M61" s="3" t="str">
        <f t="shared" si="12"/>
        <v/>
      </c>
      <c r="N61" s="3" t="str">
        <f t="shared" si="13"/>
        <v/>
      </c>
      <c r="O61" t="s">
        <v>19</v>
      </c>
      <c r="Q61">
        <f>Table1[[#This Row],[Workers value]]+Table1[[#This Row],[Ability Value]]+Table1[[#This Row],[Icon Value]]-Table1[[#This Row],[total cost]]</f>
        <v>0</v>
      </c>
      <c r="R61" s="3">
        <f t="shared" si="14"/>
        <v>3</v>
      </c>
      <c r="S61">
        <v>0</v>
      </c>
      <c r="T61">
        <v>0</v>
      </c>
      <c r="U61" s="3">
        <f t="shared" si="15"/>
        <v>3</v>
      </c>
      <c r="V61" s="3">
        <f t="shared" si="16"/>
        <v>1</v>
      </c>
      <c r="W61" s="3">
        <f t="shared" si="17"/>
        <v>1</v>
      </c>
      <c r="X61" s="3">
        <f t="shared" si="18"/>
        <v>1</v>
      </c>
      <c r="Y61" s="3">
        <f t="shared" si="19"/>
        <v>0</v>
      </c>
    </row>
    <row r="62" spans="1:25" x14ac:dyDescent="0.25">
      <c r="R62" s="1"/>
      <c r="T62" s="1"/>
      <c r="V62" s="1"/>
      <c r="W62" s="1"/>
      <c r="X62" s="1"/>
      <c r="Y62" s="1"/>
    </row>
  </sheetData>
  <conditionalFormatting sqref="Q2:Q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9" sqref="I29"/>
    </sheetView>
  </sheetViews>
  <sheetFormatPr defaultRowHeight="15" x14ac:dyDescent="0.25"/>
  <cols>
    <col min="1" max="1" width="18" bestFit="1" customWidth="1"/>
    <col min="2" max="2" width="8.140625" customWidth="1"/>
    <col min="3" max="3" width="13.140625" customWidth="1"/>
    <col min="4" max="4" width="7.140625" bestFit="1" customWidth="1"/>
    <col min="5" max="5" width="10.140625" customWidth="1"/>
    <col min="6" max="6" width="28.140625" bestFit="1" customWidth="1"/>
    <col min="7" max="9" width="10.140625" bestFit="1" customWidth="1"/>
    <col min="10" max="10" width="53" bestFit="1" customWidth="1"/>
    <col min="11" max="11" width="48.85546875" bestFit="1" customWidth="1"/>
    <col min="12" max="12" width="7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</row>
    <row r="2" spans="1:12" x14ac:dyDescent="0.25">
      <c r="A2" t="s">
        <v>101</v>
      </c>
      <c r="B2">
        <v>61</v>
      </c>
      <c r="C2" t="s">
        <v>17</v>
      </c>
      <c r="D2" t="s">
        <v>102</v>
      </c>
      <c r="E2">
        <v>1</v>
      </c>
      <c r="F2" t="s">
        <v>103</v>
      </c>
      <c r="G2" t="s">
        <v>48</v>
      </c>
      <c r="H2" t="s">
        <v>47</v>
      </c>
      <c r="I2" t="s">
        <v>19</v>
      </c>
      <c r="J2" t="s">
        <v>104</v>
      </c>
      <c r="K2" t="s">
        <v>105</v>
      </c>
      <c r="L2" t="s">
        <v>52</v>
      </c>
    </row>
    <row r="3" spans="1:12" x14ac:dyDescent="0.25">
      <c r="A3" t="s">
        <v>101</v>
      </c>
      <c r="B3">
        <v>62</v>
      </c>
      <c r="C3" t="s">
        <v>17</v>
      </c>
      <c r="D3" t="s">
        <v>102</v>
      </c>
      <c r="E3">
        <v>2</v>
      </c>
      <c r="F3" t="s">
        <v>106</v>
      </c>
      <c r="G3" t="s">
        <v>48</v>
      </c>
      <c r="H3" t="s">
        <v>47</v>
      </c>
      <c r="I3" t="s">
        <v>19</v>
      </c>
      <c r="J3" t="s">
        <v>107</v>
      </c>
      <c r="K3" t="s">
        <v>108</v>
      </c>
      <c r="L3" t="s">
        <v>35</v>
      </c>
    </row>
    <row r="4" spans="1:12" x14ac:dyDescent="0.25">
      <c r="A4" t="s">
        <v>101</v>
      </c>
      <c r="B4">
        <v>63</v>
      </c>
      <c r="C4" t="s">
        <v>17</v>
      </c>
      <c r="D4" t="s">
        <v>102</v>
      </c>
      <c r="E4">
        <v>3</v>
      </c>
      <c r="F4" t="s">
        <v>109</v>
      </c>
      <c r="G4" t="s">
        <v>48</v>
      </c>
      <c r="H4" t="s">
        <v>47</v>
      </c>
      <c r="I4" t="s">
        <v>19</v>
      </c>
      <c r="J4" t="s">
        <v>110</v>
      </c>
      <c r="K4" t="s">
        <v>111</v>
      </c>
      <c r="L4" t="s">
        <v>37</v>
      </c>
    </row>
    <row r="5" spans="1:12" x14ac:dyDescent="0.25">
      <c r="A5" t="s">
        <v>101</v>
      </c>
      <c r="B5">
        <v>64</v>
      </c>
      <c r="C5" t="s">
        <v>17</v>
      </c>
      <c r="D5" t="s">
        <v>102</v>
      </c>
      <c r="E5">
        <v>4</v>
      </c>
      <c r="F5" t="s">
        <v>112</v>
      </c>
      <c r="G5" t="s">
        <v>48</v>
      </c>
      <c r="H5" t="s">
        <v>47</v>
      </c>
      <c r="I5" t="s">
        <v>19</v>
      </c>
      <c r="J5" t="s">
        <v>113</v>
      </c>
      <c r="K5" t="s">
        <v>114</v>
      </c>
      <c r="L5" t="s">
        <v>38</v>
      </c>
    </row>
    <row r="6" spans="1:12" x14ac:dyDescent="0.25">
      <c r="A6" t="s">
        <v>101</v>
      </c>
      <c r="B6">
        <v>65</v>
      </c>
      <c r="C6" t="s">
        <v>17</v>
      </c>
      <c r="D6" t="s">
        <v>102</v>
      </c>
      <c r="E6">
        <v>5</v>
      </c>
      <c r="F6" t="s">
        <v>115</v>
      </c>
      <c r="G6" t="s">
        <v>48</v>
      </c>
      <c r="H6" t="s">
        <v>47</v>
      </c>
      <c r="I6" t="s">
        <v>19</v>
      </c>
      <c r="J6" t="s">
        <v>116</v>
      </c>
      <c r="K6" t="s">
        <v>117</v>
      </c>
      <c r="L6" t="s">
        <v>118</v>
      </c>
    </row>
    <row r="7" spans="1:12" x14ac:dyDescent="0.25">
      <c r="A7" t="s">
        <v>101</v>
      </c>
      <c r="B7">
        <v>66</v>
      </c>
      <c r="C7" t="s">
        <v>17</v>
      </c>
      <c r="D7" t="s">
        <v>102</v>
      </c>
      <c r="E7">
        <v>6</v>
      </c>
      <c r="F7" t="s">
        <v>119</v>
      </c>
      <c r="G7" t="s">
        <v>48</v>
      </c>
      <c r="H7" t="s">
        <v>47</v>
      </c>
      <c r="I7" t="s">
        <v>19</v>
      </c>
      <c r="J7" t="s">
        <v>83</v>
      </c>
      <c r="K7" t="s">
        <v>120</v>
      </c>
      <c r="L7" t="s">
        <v>35</v>
      </c>
    </row>
    <row r="8" spans="1:12" x14ac:dyDescent="0.25">
      <c r="A8" t="s">
        <v>101</v>
      </c>
      <c r="B8">
        <v>67</v>
      </c>
      <c r="C8" t="s">
        <v>17</v>
      </c>
      <c r="D8" t="s">
        <v>102</v>
      </c>
      <c r="E8">
        <v>7</v>
      </c>
      <c r="F8" t="s">
        <v>121</v>
      </c>
      <c r="G8" t="s">
        <v>48</v>
      </c>
      <c r="H8" t="s">
        <v>47</v>
      </c>
      <c r="I8" t="s">
        <v>19</v>
      </c>
      <c r="J8" t="s">
        <v>84</v>
      </c>
      <c r="K8" t="s">
        <v>122</v>
      </c>
      <c r="L8" t="s">
        <v>37</v>
      </c>
    </row>
    <row r="9" spans="1:12" x14ac:dyDescent="0.25">
      <c r="A9" t="s">
        <v>101</v>
      </c>
      <c r="B9">
        <v>68</v>
      </c>
      <c r="C9" t="s">
        <v>17</v>
      </c>
      <c r="D9" t="s">
        <v>102</v>
      </c>
      <c r="E9">
        <v>8</v>
      </c>
      <c r="F9" t="s">
        <v>123</v>
      </c>
      <c r="G9" t="s">
        <v>48</v>
      </c>
      <c r="H9" t="s">
        <v>47</v>
      </c>
      <c r="I9" t="s">
        <v>19</v>
      </c>
      <c r="J9" t="s">
        <v>85</v>
      </c>
      <c r="K9" t="s">
        <v>124</v>
      </c>
      <c r="L9" t="s">
        <v>38</v>
      </c>
    </row>
    <row r="10" spans="1:12" x14ac:dyDescent="0.25">
      <c r="A10" t="s">
        <v>101</v>
      </c>
      <c r="B10">
        <v>69</v>
      </c>
      <c r="C10" t="s">
        <v>17</v>
      </c>
      <c r="D10" t="s">
        <v>102</v>
      </c>
      <c r="E10">
        <v>9</v>
      </c>
      <c r="F10" t="s">
        <v>125</v>
      </c>
      <c r="G10" t="s">
        <v>48</v>
      </c>
      <c r="H10" t="s">
        <v>47</v>
      </c>
      <c r="I10" t="s">
        <v>19</v>
      </c>
      <c r="J10" t="s">
        <v>126</v>
      </c>
      <c r="K10" t="s">
        <v>127</v>
      </c>
      <c r="L10" t="s">
        <v>128</v>
      </c>
    </row>
    <row r="11" spans="1:12" x14ac:dyDescent="0.25">
      <c r="A11" t="s">
        <v>101</v>
      </c>
      <c r="B11">
        <v>70</v>
      </c>
      <c r="C11" t="s">
        <v>17</v>
      </c>
      <c r="D11" t="s">
        <v>102</v>
      </c>
      <c r="E11">
        <v>10</v>
      </c>
      <c r="F11" t="s">
        <v>129</v>
      </c>
      <c r="G11" t="s">
        <v>48</v>
      </c>
      <c r="H11" t="s">
        <v>47</v>
      </c>
      <c r="I11" t="s">
        <v>19</v>
      </c>
      <c r="J11" t="s">
        <v>130</v>
      </c>
      <c r="K11" t="s">
        <v>131</v>
      </c>
      <c r="L11" t="s">
        <v>35</v>
      </c>
    </row>
    <row r="12" spans="1:12" x14ac:dyDescent="0.25">
      <c r="A12" t="s">
        <v>101</v>
      </c>
      <c r="B12">
        <v>71</v>
      </c>
      <c r="C12" t="s">
        <v>17</v>
      </c>
      <c r="D12" t="s">
        <v>102</v>
      </c>
      <c r="E12">
        <v>11</v>
      </c>
      <c r="F12" t="s">
        <v>132</v>
      </c>
      <c r="G12" t="s">
        <v>48</v>
      </c>
      <c r="H12" t="s">
        <v>47</v>
      </c>
      <c r="I12" t="s">
        <v>19</v>
      </c>
      <c r="J12" t="s">
        <v>133</v>
      </c>
      <c r="K12" t="s">
        <v>134</v>
      </c>
      <c r="L12" t="s">
        <v>37</v>
      </c>
    </row>
    <row r="13" spans="1:12" x14ac:dyDescent="0.25">
      <c r="A13" t="s">
        <v>101</v>
      </c>
      <c r="B13">
        <v>72</v>
      </c>
      <c r="C13" t="s">
        <v>17</v>
      </c>
      <c r="D13" t="s">
        <v>102</v>
      </c>
      <c r="E13">
        <v>12</v>
      </c>
      <c r="F13" t="s">
        <v>135</v>
      </c>
      <c r="G13" t="s">
        <v>48</v>
      </c>
      <c r="H13" t="s">
        <v>47</v>
      </c>
      <c r="I13" t="s">
        <v>19</v>
      </c>
      <c r="J13" t="s">
        <v>136</v>
      </c>
      <c r="K13" t="s">
        <v>137</v>
      </c>
      <c r="L13" t="s">
        <v>38</v>
      </c>
    </row>
    <row r="14" spans="1:12" x14ac:dyDescent="0.25">
      <c r="A14" t="s">
        <v>101</v>
      </c>
      <c r="B14">
        <v>73</v>
      </c>
      <c r="C14" t="s">
        <v>17</v>
      </c>
      <c r="D14" t="s">
        <v>102</v>
      </c>
      <c r="E14">
        <v>13</v>
      </c>
      <c r="F14" t="s">
        <v>138</v>
      </c>
      <c r="G14" t="s">
        <v>48</v>
      </c>
      <c r="H14" t="s">
        <v>47</v>
      </c>
      <c r="I14" t="s">
        <v>19</v>
      </c>
      <c r="J14" t="s">
        <v>139</v>
      </c>
      <c r="K14" t="s">
        <v>140</v>
      </c>
      <c r="L14" t="s">
        <v>141</v>
      </c>
    </row>
    <row r="15" spans="1:12" x14ac:dyDescent="0.25">
      <c r="A15" t="s">
        <v>101</v>
      </c>
      <c r="B15">
        <v>74</v>
      </c>
      <c r="C15" t="s">
        <v>17</v>
      </c>
      <c r="D15" t="s">
        <v>102</v>
      </c>
      <c r="E15">
        <v>14</v>
      </c>
      <c r="F15" t="s">
        <v>142</v>
      </c>
      <c r="G15" t="s">
        <v>48</v>
      </c>
      <c r="H15" t="s">
        <v>47</v>
      </c>
      <c r="I15" t="s">
        <v>19</v>
      </c>
      <c r="J15" t="s">
        <v>143</v>
      </c>
      <c r="K15" t="s">
        <v>144</v>
      </c>
      <c r="L15" t="s">
        <v>145</v>
      </c>
    </row>
    <row r="16" spans="1:12" x14ac:dyDescent="0.25">
      <c r="A16" t="s">
        <v>101</v>
      </c>
      <c r="B16">
        <v>75</v>
      </c>
      <c r="C16" t="s">
        <v>17</v>
      </c>
      <c r="D16" t="s">
        <v>102</v>
      </c>
      <c r="E16">
        <v>15</v>
      </c>
      <c r="F16" t="s">
        <v>146</v>
      </c>
      <c r="G16" t="s">
        <v>48</v>
      </c>
      <c r="H16" t="s">
        <v>47</v>
      </c>
      <c r="I16" t="s">
        <v>19</v>
      </c>
      <c r="J16" t="s">
        <v>147</v>
      </c>
      <c r="K16" t="s">
        <v>148</v>
      </c>
      <c r="L16" t="s">
        <v>149</v>
      </c>
    </row>
    <row r="17" spans="1:12" x14ac:dyDescent="0.25">
      <c r="A17" t="s">
        <v>101</v>
      </c>
      <c r="B17">
        <v>76</v>
      </c>
      <c r="C17" t="s">
        <v>17</v>
      </c>
      <c r="D17" t="s">
        <v>102</v>
      </c>
      <c r="E17">
        <v>16</v>
      </c>
      <c r="F17" t="s">
        <v>150</v>
      </c>
      <c r="G17" t="s">
        <v>48</v>
      </c>
      <c r="H17" t="s">
        <v>47</v>
      </c>
      <c r="I17" t="s">
        <v>19</v>
      </c>
      <c r="J17" t="s">
        <v>151</v>
      </c>
      <c r="K17" t="s">
        <v>152</v>
      </c>
      <c r="L17" t="s">
        <v>153</v>
      </c>
    </row>
    <row r="18" spans="1:12" x14ac:dyDescent="0.25">
      <c r="A18" t="s">
        <v>101</v>
      </c>
      <c r="B18">
        <v>77</v>
      </c>
      <c r="C18" t="s">
        <v>17</v>
      </c>
      <c r="D18" t="s">
        <v>102</v>
      </c>
      <c r="E18">
        <v>17</v>
      </c>
      <c r="F18" t="s">
        <v>154</v>
      </c>
      <c r="G18" t="s">
        <v>48</v>
      </c>
      <c r="H18" t="s">
        <v>47</v>
      </c>
      <c r="I18" t="s">
        <v>19</v>
      </c>
      <c r="J18" t="s">
        <v>155</v>
      </c>
      <c r="K18" t="s">
        <v>156</v>
      </c>
      <c r="L18" t="s">
        <v>157</v>
      </c>
    </row>
    <row r="19" spans="1:12" x14ac:dyDescent="0.25">
      <c r="A19" t="s">
        <v>101</v>
      </c>
      <c r="B19">
        <v>78</v>
      </c>
      <c r="C19" t="s">
        <v>17</v>
      </c>
      <c r="D19" t="s">
        <v>102</v>
      </c>
      <c r="E19">
        <v>18</v>
      </c>
      <c r="F19" t="s">
        <v>158</v>
      </c>
      <c r="G19" t="s">
        <v>48</v>
      </c>
      <c r="H19" t="s">
        <v>47</v>
      </c>
      <c r="I19" t="s">
        <v>19</v>
      </c>
      <c r="J19" t="s">
        <v>159</v>
      </c>
      <c r="K19" t="s">
        <v>160</v>
      </c>
      <c r="L19" t="s">
        <v>161</v>
      </c>
    </row>
    <row r="20" spans="1:12" x14ac:dyDescent="0.25">
      <c r="A20" t="s">
        <v>101</v>
      </c>
      <c r="B20">
        <v>79</v>
      </c>
      <c r="C20" t="s">
        <v>17</v>
      </c>
      <c r="D20" t="s">
        <v>102</v>
      </c>
      <c r="E20">
        <v>19</v>
      </c>
      <c r="F20" t="s">
        <v>162</v>
      </c>
      <c r="G20" t="s">
        <v>48</v>
      </c>
      <c r="H20" t="s">
        <v>47</v>
      </c>
      <c r="I20" t="s">
        <v>19</v>
      </c>
      <c r="J20" t="s">
        <v>163</v>
      </c>
      <c r="K20" t="s">
        <v>164</v>
      </c>
      <c r="L20" t="s">
        <v>165</v>
      </c>
    </row>
    <row r="21" spans="1:12" x14ac:dyDescent="0.25">
      <c r="A21" t="s">
        <v>101</v>
      </c>
      <c r="B21">
        <v>80</v>
      </c>
      <c r="C21" t="s">
        <v>17</v>
      </c>
      <c r="D21" t="s">
        <v>102</v>
      </c>
      <c r="E21">
        <v>20</v>
      </c>
      <c r="F21" t="s">
        <v>166</v>
      </c>
      <c r="G21" t="s">
        <v>48</v>
      </c>
      <c r="H21" t="s">
        <v>47</v>
      </c>
      <c r="I21" t="s">
        <v>19</v>
      </c>
      <c r="J21" t="s">
        <v>167</v>
      </c>
      <c r="K21" t="s">
        <v>168</v>
      </c>
      <c r="L21" t="s">
        <v>169</v>
      </c>
    </row>
    <row r="22" spans="1:12" x14ac:dyDescent="0.25">
      <c r="A22" t="s">
        <v>101</v>
      </c>
      <c r="B22">
        <v>81</v>
      </c>
      <c r="C22" t="s">
        <v>17</v>
      </c>
      <c r="D22" t="s">
        <v>102</v>
      </c>
      <c r="E22">
        <v>21</v>
      </c>
      <c r="F22" t="s">
        <v>170</v>
      </c>
      <c r="G22" t="s">
        <v>48</v>
      </c>
      <c r="H22" t="s">
        <v>47</v>
      </c>
      <c r="I22" t="s">
        <v>19</v>
      </c>
      <c r="J22" t="s">
        <v>171</v>
      </c>
      <c r="K22" t="s">
        <v>172</v>
      </c>
      <c r="L22" t="s">
        <v>173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2" sqref="E2"/>
    </sheetView>
  </sheetViews>
  <sheetFormatPr defaultRowHeight="15" x14ac:dyDescent="0.25"/>
  <cols>
    <col min="1" max="1" width="15.5703125" bestFit="1" customWidth="1"/>
    <col min="2" max="2" width="8.28515625" bestFit="1" customWidth="1"/>
    <col min="3" max="3" width="13.28515625" bestFit="1" customWidth="1"/>
    <col min="4" max="4" width="7.28515625" bestFit="1" customWidth="1"/>
    <col min="5" max="5" width="29.28515625" bestFit="1" customWidth="1"/>
    <col min="6" max="6" width="8.42578125" bestFit="1" customWidth="1"/>
    <col min="7" max="7" width="5" bestFit="1" customWidth="1"/>
    <col min="8" max="9" width="8.42578125" bestFit="1" customWidth="1"/>
    <col min="10" max="10" width="5" bestFit="1" customWidth="1"/>
    <col min="11" max="11" width="8.42578125" bestFit="1" customWidth="1"/>
    <col min="12" max="12" width="5" bestFit="1" customWidth="1"/>
    <col min="13" max="13" width="8.42578125" bestFit="1" customWidth="1"/>
    <col min="14" max="14" width="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210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182</v>
      </c>
      <c r="B2">
        <v>82</v>
      </c>
      <c r="C2" t="s">
        <v>17</v>
      </c>
      <c r="D2" t="s">
        <v>183</v>
      </c>
      <c r="E2" t="s">
        <v>211</v>
      </c>
      <c r="F2" t="s">
        <v>24</v>
      </c>
      <c r="G2" t="s">
        <v>21</v>
      </c>
      <c r="H2">
        <v>1</v>
      </c>
    </row>
    <row r="3" spans="1:14" x14ac:dyDescent="0.25">
      <c r="A3" t="s">
        <v>182</v>
      </c>
      <c r="B3">
        <v>83</v>
      </c>
      <c r="C3" t="s">
        <v>17</v>
      </c>
      <c r="D3" t="s">
        <v>183</v>
      </c>
      <c r="E3" t="s">
        <v>184</v>
      </c>
      <c r="F3" t="s">
        <v>24</v>
      </c>
      <c r="G3" t="s">
        <v>21</v>
      </c>
      <c r="H3">
        <v>2</v>
      </c>
      <c r="I3" t="s">
        <v>24</v>
      </c>
      <c r="J3" t="s">
        <v>21</v>
      </c>
    </row>
    <row r="4" spans="1:14" x14ac:dyDescent="0.25">
      <c r="A4" t="s">
        <v>182</v>
      </c>
      <c r="B4">
        <v>84</v>
      </c>
      <c r="C4" t="s">
        <v>17</v>
      </c>
      <c r="D4" t="s">
        <v>183</v>
      </c>
      <c r="E4" t="s">
        <v>185</v>
      </c>
      <c r="F4" t="s">
        <v>27</v>
      </c>
      <c r="G4" t="s">
        <v>21</v>
      </c>
      <c r="H4">
        <v>2</v>
      </c>
    </row>
    <row r="5" spans="1:14" x14ac:dyDescent="0.25">
      <c r="A5" t="s">
        <v>182</v>
      </c>
      <c r="B5">
        <v>85</v>
      </c>
      <c r="C5" t="s">
        <v>17</v>
      </c>
      <c r="D5" t="s">
        <v>183</v>
      </c>
      <c r="E5" t="s">
        <v>186</v>
      </c>
      <c r="F5" t="s">
        <v>24</v>
      </c>
      <c r="G5" t="s">
        <v>21</v>
      </c>
      <c r="H5">
        <v>3</v>
      </c>
      <c r="I5" t="s">
        <v>24</v>
      </c>
      <c r="J5" t="s">
        <v>21</v>
      </c>
      <c r="K5" t="s">
        <v>24</v>
      </c>
      <c r="L5" t="s">
        <v>21</v>
      </c>
    </row>
    <row r="6" spans="1:14" x14ac:dyDescent="0.25">
      <c r="A6" t="s">
        <v>182</v>
      </c>
      <c r="B6">
        <v>86</v>
      </c>
      <c r="C6" t="s">
        <v>17</v>
      </c>
      <c r="D6" t="s">
        <v>183</v>
      </c>
      <c r="E6" t="s">
        <v>187</v>
      </c>
      <c r="F6" t="s">
        <v>27</v>
      </c>
      <c r="G6" t="s">
        <v>21</v>
      </c>
      <c r="H6">
        <v>3</v>
      </c>
      <c r="I6" t="s">
        <v>24</v>
      </c>
      <c r="J6" t="s">
        <v>21</v>
      </c>
    </row>
    <row r="7" spans="1:14" x14ac:dyDescent="0.25">
      <c r="A7" t="s">
        <v>182</v>
      </c>
      <c r="B7">
        <v>87</v>
      </c>
      <c r="C7" t="s">
        <v>17</v>
      </c>
      <c r="D7" t="s">
        <v>183</v>
      </c>
      <c r="E7" t="s">
        <v>188</v>
      </c>
      <c r="F7" t="s">
        <v>24</v>
      </c>
      <c r="G7" t="s">
        <v>21</v>
      </c>
      <c r="H7">
        <v>4</v>
      </c>
      <c r="I7" t="s">
        <v>24</v>
      </c>
      <c r="J7" t="s">
        <v>21</v>
      </c>
      <c r="K7" t="s">
        <v>24</v>
      </c>
      <c r="L7" t="s">
        <v>21</v>
      </c>
      <c r="M7" t="s">
        <v>24</v>
      </c>
      <c r="N7" t="s">
        <v>21</v>
      </c>
    </row>
    <row r="8" spans="1:14" x14ac:dyDescent="0.25">
      <c r="A8" t="s">
        <v>182</v>
      </c>
      <c r="B8">
        <v>88</v>
      </c>
      <c r="C8" t="s">
        <v>17</v>
      </c>
      <c r="D8" t="s">
        <v>183</v>
      </c>
      <c r="E8" t="s">
        <v>189</v>
      </c>
      <c r="F8" t="s">
        <v>27</v>
      </c>
      <c r="G8" t="s">
        <v>21</v>
      </c>
      <c r="H8">
        <v>4</v>
      </c>
      <c r="I8" t="s">
        <v>24</v>
      </c>
      <c r="J8" t="s">
        <v>21</v>
      </c>
      <c r="K8" t="s">
        <v>24</v>
      </c>
      <c r="L8" t="s">
        <v>21</v>
      </c>
    </row>
    <row r="9" spans="1:14" x14ac:dyDescent="0.25">
      <c r="A9" t="s">
        <v>182</v>
      </c>
      <c r="B9">
        <v>89</v>
      </c>
      <c r="C9" t="s">
        <v>17</v>
      </c>
      <c r="D9" t="s">
        <v>183</v>
      </c>
      <c r="E9" t="s">
        <v>190</v>
      </c>
      <c r="F9" t="s">
        <v>27</v>
      </c>
      <c r="G9" t="s">
        <v>21</v>
      </c>
      <c r="H9">
        <v>4</v>
      </c>
      <c r="I9" t="s">
        <v>27</v>
      </c>
      <c r="J9" t="s">
        <v>21</v>
      </c>
    </row>
    <row r="10" spans="1:14" x14ac:dyDescent="0.25">
      <c r="A10" t="s">
        <v>182</v>
      </c>
      <c r="B10">
        <v>90</v>
      </c>
      <c r="C10" t="s">
        <v>17</v>
      </c>
      <c r="D10" t="s">
        <v>183</v>
      </c>
      <c r="E10" t="s">
        <v>191</v>
      </c>
      <c r="F10" t="s">
        <v>39</v>
      </c>
      <c r="G10" t="s">
        <v>21</v>
      </c>
      <c r="H10">
        <v>4</v>
      </c>
    </row>
    <row r="11" spans="1:14" x14ac:dyDescent="0.25">
      <c r="A11" t="s">
        <v>182</v>
      </c>
      <c r="B11">
        <v>91</v>
      </c>
      <c r="C11" t="s">
        <v>17</v>
      </c>
      <c r="D11" t="s">
        <v>183</v>
      </c>
      <c r="E11" t="s">
        <v>192</v>
      </c>
      <c r="F11" t="s">
        <v>27</v>
      </c>
      <c r="G11" t="s">
        <v>21</v>
      </c>
      <c r="H11">
        <v>5</v>
      </c>
      <c r="I11" t="s">
        <v>24</v>
      </c>
      <c r="J11" t="s">
        <v>21</v>
      </c>
      <c r="K11" t="s">
        <v>24</v>
      </c>
      <c r="L11" t="s">
        <v>21</v>
      </c>
      <c r="M11" t="s">
        <v>24</v>
      </c>
      <c r="N11" t="s">
        <v>21</v>
      </c>
    </row>
    <row r="12" spans="1:14" x14ac:dyDescent="0.25">
      <c r="A12" t="s">
        <v>182</v>
      </c>
      <c r="B12">
        <v>92</v>
      </c>
      <c r="C12" t="s">
        <v>17</v>
      </c>
      <c r="D12" t="s">
        <v>183</v>
      </c>
      <c r="E12" t="s">
        <v>193</v>
      </c>
      <c r="F12" t="s">
        <v>27</v>
      </c>
      <c r="G12" t="s">
        <v>21</v>
      </c>
      <c r="H12">
        <v>5</v>
      </c>
      <c r="I12" t="s">
        <v>27</v>
      </c>
      <c r="J12" t="s">
        <v>21</v>
      </c>
      <c r="K12" t="s">
        <v>24</v>
      </c>
      <c r="L12" t="s">
        <v>21</v>
      </c>
    </row>
    <row r="13" spans="1:14" x14ac:dyDescent="0.25">
      <c r="A13" t="s">
        <v>182</v>
      </c>
      <c r="B13">
        <v>93</v>
      </c>
      <c r="C13" t="s">
        <v>17</v>
      </c>
      <c r="D13" t="s">
        <v>183</v>
      </c>
      <c r="E13" t="s">
        <v>194</v>
      </c>
      <c r="F13" t="s">
        <v>39</v>
      </c>
      <c r="G13" t="s">
        <v>21</v>
      </c>
      <c r="H13">
        <v>5</v>
      </c>
      <c r="I13" t="s">
        <v>24</v>
      </c>
      <c r="J13" t="s">
        <v>21</v>
      </c>
    </row>
    <row r="14" spans="1:14" x14ac:dyDescent="0.25">
      <c r="A14" t="s">
        <v>182</v>
      </c>
      <c r="B14">
        <v>94</v>
      </c>
      <c r="C14" t="s">
        <v>17</v>
      </c>
      <c r="D14" t="s">
        <v>183</v>
      </c>
      <c r="E14" t="s">
        <v>195</v>
      </c>
      <c r="F14" t="s">
        <v>27</v>
      </c>
      <c r="G14" t="s">
        <v>21</v>
      </c>
      <c r="H14">
        <v>6</v>
      </c>
      <c r="I14" t="s">
        <v>27</v>
      </c>
      <c r="J14" t="s">
        <v>21</v>
      </c>
      <c r="K14" t="s">
        <v>24</v>
      </c>
      <c r="L14" t="s">
        <v>21</v>
      </c>
      <c r="M14" t="s">
        <v>24</v>
      </c>
      <c r="N14" t="s">
        <v>21</v>
      </c>
    </row>
    <row r="15" spans="1:14" x14ac:dyDescent="0.25">
      <c r="A15" t="s">
        <v>182</v>
      </c>
      <c r="B15">
        <v>95</v>
      </c>
      <c r="C15" t="s">
        <v>17</v>
      </c>
      <c r="D15" t="s">
        <v>183</v>
      </c>
      <c r="E15" t="s">
        <v>196</v>
      </c>
      <c r="F15" t="s">
        <v>27</v>
      </c>
      <c r="G15" t="s">
        <v>21</v>
      </c>
      <c r="H15">
        <v>6</v>
      </c>
      <c r="I15" t="s">
        <v>27</v>
      </c>
      <c r="J15" t="s">
        <v>21</v>
      </c>
      <c r="K15" t="s">
        <v>27</v>
      </c>
      <c r="L15" t="s">
        <v>21</v>
      </c>
    </row>
    <row r="16" spans="1:14" x14ac:dyDescent="0.25">
      <c r="A16" t="s">
        <v>182</v>
      </c>
      <c r="B16">
        <v>96</v>
      </c>
      <c r="C16" t="s">
        <v>17</v>
      </c>
      <c r="D16" t="s">
        <v>183</v>
      </c>
      <c r="E16" t="s">
        <v>197</v>
      </c>
      <c r="F16" t="s">
        <v>27</v>
      </c>
      <c r="G16" t="s">
        <v>21</v>
      </c>
      <c r="H16">
        <v>6</v>
      </c>
      <c r="I16" t="s">
        <v>39</v>
      </c>
      <c r="J16" t="s">
        <v>21</v>
      </c>
    </row>
    <row r="17" spans="1:14" x14ac:dyDescent="0.25">
      <c r="A17" t="s">
        <v>182</v>
      </c>
      <c r="B17">
        <v>97</v>
      </c>
      <c r="C17" t="s">
        <v>17</v>
      </c>
      <c r="D17" t="s">
        <v>183</v>
      </c>
      <c r="E17" t="s">
        <v>198</v>
      </c>
      <c r="F17" t="s">
        <v>27</v>
      </c>
      <c r="G17" t="s">
        <v>21</v>
      </c>
      <c r="H17">
        <v>7</v>
      </c>
      <c r="I17" t="s">
        <v>27</v>
      </c>
      <c r="J17" t="s">
        <v>21</v>
      </c>
      <c r="K17" t="s">
        <v>27</v>
      </c>
      <c r="L17" t="s">
        <v>21</v>
      </c>
      <c r="M17" t="s">
        <v>24</v>
      </c>
      <c r="N17" t="s">
        <v>21</v>
      </c>
    </row>
    <row r="18" spans="1:14" x14ac:dyDescent="0.25">
      <c r="A18" t="s">
        <v>182</v>
      </c>
      <c r="B18">
        <v>98</v>
      </c>
      <c r="C18" t="s">
        <v>17</v>
      </c>
      <c r="D18" t="s">
        <v>183</v>
      </c>
      <c r="E18" t="s">
        <v>199</v>
      </c>
      <c r="F18" t="s">
        <v>39</v>
      </c>
      <c r="G18" t="s">
        <v>21</v>
      </c>
      <c r="H18">
        <v>7</v>
      </c>
      <c r="I18" t="s">
        <v>27</v>
      </c>
      <c r="J18" t="s">
        <v>21</v>
      </c>
      <c r="K18" t="s">
        <v>24</v>
      </c>
      <c r="L18" t="s">
        <v>21</v>
      </c>
    </row>
    <row r="19" spans="1:14" x14ac:dyDescent="0.25">
      <c r="A19" t="s">
        <v>182</v>
      </c>
      <c r="B19">
        <v>99</v>
      </c>
      <c r="C19" t="s">
        <v>17</v>
      </c>
      <c r="D19" t="s">
        <v>183</v>
      </c>
      <c r="E19" t="s">
        <v>200</v>
      </c>
      <c r="F19" t="s">
        <v>27</v>
      </c>
      <c r="G19" t="s">
        <v>21</v>
      </c>
      <c r="H19">
        <v>8</v>
      </c>
      <c r="I19" t="s">
        <v>27</v>
      </c>
      <c r="J19" t="s">
        <v>21</v>
      </c>
      <c r="K19" t="s">
        <v>39</v>
      </c>
      <c r="L19" t="s">
        <v>21</v>
      </c>
    </row>
    <row r="20" spans="1:14" x14ac:dyDescent="0.25">
      <c r="A20" t="s">
        <v>182</v>
      </c>
      <c r="B20">
        <v>100</v>
      </c>
      <c r="C20" t="s">
        <v>17</v>
      </c>
      <c r="D20" t="s">
        <v>183</v>
      </c>
      <c r="E20" t="s">
        <v>201</v>
      </c>
      <c r="F20" t="s">
        <v>39</v>
      </c>
      <c r="G20" t="s">
        <v>21</v>
      </c>
      <c r="H20">
        <v>8</v>
      </c>
      <c r="I20" t="s">
        <v>27</v>
      </c>
      <c r="J20" t="s">
        <v>21</v>
      </c>
      <c r="K20" t="s">
        <v>24</v>
      </c>
      <c r="L20" t="s">
        <v>21</v>
      </c>
      <c r="M20" t="s">
        <v>24</v>
      </c>
      <c r="N20" t="s">
        <v>21</v>
      </c>
    </row>
    <row r="21" spans="1:14" x14ac:dyDescent="0.25">
      <c r="A21" t="s">
        <v>182</v>
      </c>
      <c r="B21">
        <v>101</v>
      </c>
      <c r="C21" t="s">
        <v>17</v>
      </c>
      <c r="D21" t="s">
        <v>183</v>
      </c>
      <c r="E21" t="s">
        <v>202</v>
      </c>
      <c r="F21" t="s">
        <v>39</v>
      </c>
      <c r="G21" t="s">
        <v>21</v>
      </c>
      <c r="H21">
        <v>8</v>
      </c>
      <c r="I21" t="s">
        <v>39</v>
      </c>
      <c r="J21" t="s">
        <v>21</v>
      </c>
    </row>
    <row r="22" spans="1:14" x14ac:dyDescent="0.25">
      <c r="A22" t="s">
        <v>182</v>
      </c>
      <c r="B22">
        <v>102</v>
      </c>
      <c r="C22" t="s">
        <v>17</v>
      </c>
      <c r="D22" t="s">
        <v>183</v>
      </c>
      <c r="E22" t="s">
        <v>203</v>
      </c>
      <c r="F22" t="s">
        <v>39</v>
      </c>
      <c r="G22" t="s">
        <v>21</v>
      </c>
      <c r="H22">
        <v>9</v>
      </c>
      <c r="I22" t="s">
        <v>27</v>
      </c>
      <c r="J22" t="s">
        <v>21</v>
      </c>
      <c r="K22" t="s">
        <v>27</v>
      </c>
      <c r="L22" t="s">
        <v>21</v>
      </c>
      <c r="M22" t="s">
        <v>24</v>
      </c>
      <c r="N22" t="s">
        <v>21</v>
      </c>
    </row>
    <row r="23" spans="1:14" x14ac:dyDescent="0.25">
      <c r="A23" t="s">
        <v>182</v>
      </c>
      <c r="B23">
        <v>103</v>
      </c>
      <c r="C23" t="s">
        <v>17</v>
      </c>
      <c r="D23" t="s">
        <v>183</v>
      </c>
      <c r="E23" t="s">
        <v>204</v>
      </c>
      <c r="F23" t="s">
        <v>39</v>
      </c>
      <c r="G23" t="s">
        <v>21</v>
      </c>
      <c r="H23">
        <v>10</v>
      </c>
      <c r="I23" t="s">
        <v>39</v>
      </c>
      <c r="J23" t="s">
        <v>21</v>
      </c>
      <c r="K23" t="s">
        <v>24</v>
      </c>
      <c r="L23" t="s">
        <v>21</v>
      </c>
      <c r="M23" t="s">
        <v>24</v>
      </c>
      <c r="N23" t="s">
        <v>21</v>
      </c>
    </row>
    <row r="24" spans="1:14" x14ac:dyDescent="0.25">
      <c r="A24" t="s">
        <v>182</v>
      </c>
      <c r="B24">
        <v>104</v>
      </c>
      <c r="C24" t="s">
        <v>17</v>
      </c>
      <c r="D24" t="s">
        <v>183</v>
      </c>
      <c r="E24" t="s">
        <v>205</v>
      </c>
      <c r="F24" t="s">
        <v>39</v>
      </c>
      <c r="G24" t="s">
        <v>21</v>
      </c>
      <c r="H24">
        <v>12</v>
      </c>
      <c r="I24" t="s">
        <v>39</v>
      </c>
      <c r="J24" t="s">
        <v>21</v>
      </c>
      <c r="K24" t="s">
        <v>27</v>
      </c>
      <c r="L24" t="s">
        <v>21</v>
      </c>
      <c r="M24" t="s">
        <v>27</v>
      </c>
      <c r="N24" t="s">
        <v>21</v>
      </c>
    </row>
    <row r="25" spans="1:14" x14ac:dyDescent="0.25">
      <c r="A25" t="s">
        <v>182</v>
      </c>
      <c r="B25">
        <v>105</v>
      </c>
      <c r="C25" t="s">
        <v>17</v>
      </c>
      <c r="D25" t="s">
        <v>183</v>
      </c>
      <c r="E25" t="s">
        <v>206</v>
      </c>
      <c r="F25" t="s">
        <v>39</v>
      </c>
      <c r="G25" t="s">
        <v>21</v>
      </c>
      <c r="H25">
        <v>12</v>
      </c>
      <c r="I25" t="s">
        <v>39</v>
      </c>
      <c r="J25" t="s">
        <v>21</v>
      </c>
      <c r="K25" t="s">
        <v>39</v>
      </c>
      <c r="L25" t="s">
        <v>21</v>
      </c>
    </row>
    <row r="26" spans="1:14" x14ac:dyDescent="0.25">
      <c r="A26" t="s">
        <v>182</v>
      </c>
      <c r="B26">
        <v>106</v>
      </c>
      <c r="C26" t="s">
        <v>17</v>
      </c>
      <c r="D26" t="s">
        <v>183</v>
      </c>
      <c r="E26" t="s">
        <v>207</v>
      </c>
      <c r="F26" t="s">
        <v>39</v>
      </c>
      <c r="G26" t="s">
        <v>21</v>
      </c>
      <c r="H26">
        <v>13</v>
      </c>
      <c r="I26" t="s">
        <v>39</v>
      </c>
      <c r="J26" t="s">
        <v>21</v>
      </c>
      <c r="K26" t="s">
        <v>39</v>
      </c>
      <c r="L26" t="s">
        <v>21</v>
      </c>
      <c r="M26" t="s">
        <v>24</v>
      </c>
      <c r="N26" t="s">
        <v>21</v>
      </c>
    </row>
    <row r="27" spans="1:14" x14ac:dyDescent="0.25">
      <c r="A27" t="s">
        <v>182</v>
      </c>
      <c r="B27">
        <v>107</v>
      </c>
      <c r="C27" t="s">
        <v>17</v>
      </c>
      <c r="D27" t="s">
        <v>183</v>
      </c>
      <c r="E27" t="s">
        <v>208</v>
      </c>
      <c r="F27" t="s">
        <v>39</v>
      </c>
      <c r="G27" t="s">
        <v>21</v>
      </c>
      <c r="H27">
        <v>14</v>
      </c>
      <c r="I27" t="s">
        <v>39</v>
      </c>
      <c r="J27" t="s">
        <v>21</v>
      </c>
      <c r="K27" t="s">
        <v>39</v>
      </c>
      <c r="L27" t="s">
        <v>21</v>
      </c>
      <c r="M27" t="s">
        <v>27</v>
      </c>
      <c r="N27" t="s">
        <v>21</v>
      </c>
    </row>
    <row r="28" spans="1:14" x14ac:dyDescent="0.25">
      <c r="A28" t="s">
        <v>182</v>
      </c>
      <c r="B28">
        <v>108</v>
      </c>
      <c r="C28" t="s">
        <v>17</v>
      </c>
      <c r="D28" t="s">
        <v>183</v>
      </c>
      <c r="E28" t="s">
        <v>209</v>
      </c>
      <c r="F28" t="s">
        <v>39</v>
      </c>
      <c r="G28" t="s">
        <v>21</v>
      </c>
      <c r="H28">
        <v>16</v>
      </c>
      <c r="I28" t="s">
        <v>39</v>
      </c>
      <c r="J28" t="s">
        <v>21</v>
      </c>
      <c r="K28" t="s">
        <v>39</v>
      </c>
      <c r="L28" t="s">
        <v>21</v>
      </c>
      <c r="M28" t="s">
        <v>39</v>
      </c>
      <c r="N28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</vt:lpstr>
      <vt:lpstr>stations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2020-02-08T02:31:11Z</dcterms:created>
  <dcterms:modified xsi:type="dcterms:W3CDTF">2020-02-28T13:13:14Z</dcterms:modified>
</cp:coreProperties>
</file>