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Python\Matplotlib\"/>
    </mc:Choice>
  </mc:AlternateContent>
  <bookViews>
    <workbookView xWindow="0" yWindow="0" windowWidth="20490" windowHeight="8235" firstSheet="4" activeTab="6"/>
  </bookViews>
  <sheets>
    <sheet name="Dashboard Data" sheetId="10" r:id="rId1"/>
    <sheet name="Bowler Sheets" sheetId="3" r:id="rId2"/>
    <sheet name="Check2" sheetId="19" r:id="rId3"/>
    <sheet name="New Batsmen Sheet" sheetId="14" r:id="rId4"/>
    <sheet name="Check1" sheetId="18" r:id="rId5"/>
    <sheet name="New Bowler Sheet" sheetId="15" r:id="rId6"/>
    <sheet name="Score Card" sheetId="2" r:id="rId7"/>
    <sheet name="New Extras" sheetId="17" r:id="rId8"/>
    <sheet name="New Over Analysis" sheetId="16" r:id="rId9"/>
    <sheet name="Runs Scored" sheetId="4" r:id="rId10"/>
    <sheet name="Team Name &amp; Roles" sheetId="1" r:id="rId11"/>
  </sheets>
  <definedNames>
    <definedName name="_xlnm._FilterDatabase" localSheetId="6" hidden="1">'Score Card'!$A$1:$H$117</definedName>
  </definedNames>
  <calcPr calcId="162913"/>
  <pivotCaches>
    <pivotCache cacheId="0" r:id="rId12"/>
    <pivotCache cacheId="1" r:id="rId13"/>
    <pivotCache cacheId="2" r:id="rId14"/>
    <pivotCache cacheId="3" r:id="rId15"/>
  </pivotCaches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K3" i="15"/>
  <c r="K4" i="15"/>
  <c r="K5" i="15"/>
  <c r="K6" i="15"/>
  <c r="K7" i="15"/>
  <c r="K2" i="15"/>
  <c r="K1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2" i="2"/>
  <c r="O2" i="2"/>
  <c r="Q2" i="2" s="1"/>
  <c r="O3" i="2"/>
  <c r="Q3" i="2" s="1"/>
  <c r="O4" i="2"/>
  <c r="Q4" i="2" s="1"/>
  <c r="O5" i="2"/>
  <c r="Q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G4" i="14"/>
  <c r="G5" i="14"/>
  <c r="G6" i="14"/>
  <c r="G7" i="14"/>
  <c r="G8" i="14"/>
  <c r="G10" i="14"/>
  <c r="G11" i="14"/>
  <c r="G12" i="14"/>
  <c r="G13" i="14"/>
  <c r="G3" i="14"/>
  <c r="F4" i="14"/>
  <c r="F5" i="14"/>
  <c r="F6" i="14"/>
  <c r="F7" i="14"/>
  <c r="F8" i="14"/>
  <c r="F10" i="14"/>
  <c r="F11" i="14"/>
  <c r="F12" i="14"/>
  <c r="F13" i="14"/>
  <c r="F3" i="14"/>
  <c r="I3" i="3"/>
  <c r="D4" i="14"/>
  <c r="H4" i="14" s="1"/>
  <c r="D5" i="14"/>
  <c r="H5" i="14" s="1"/>
  <c r="D6" i="14"/>
  <c r="H6" i="14" s="1"/>
  <c r="D7" i="14"/>
  <c r="H7" i="14" s="1"/>
  <c r="D8" i="14"/>
  <c r="H8" i="14" s="1"/>
  <c r="D9" i="14"/>
  <c r="H9" i="14" s="1"/>
  <c r="D10" i="14"/>
  <c r="H10" i="14" s="1"/>
  <c r="D11" i="14"/>
  <c r="H11" i="14" s="1"/>
  <c r="D12" i="14"/>
  <c r="H12" i="14" s="1"/>
  <c r="D13" i="14"/>
  <c r="D3" i="14"/>
  <c r="H3" i="14" s="1"/>
  <c r="B15" i="4"/>
  <c r="B16" i="4"/>
  <c r="B17" i="4"/>
  <c r="B18" i="4"/>
  <c r="B19" i="4"/>
  <c r="B20" i="4"/>
  <c r="B21" i="4"/>
  <c r="B22" i="4"/>
  <c r="B23" i="4"/>
  <c r="B24" i="4"/>
  <c r="B14" i="4"/>
  <c r="T20" i="10"/>
  <c r="U20" i="10" s="1"/>
  <c r="N20" i="10"/>
  <c r="O20" i="10" s="1"/>
  <c r="L20" i="10"/>
  <c r="T19" i="10"/>
  <c r="U19" i="10" s="1"/>
  <c r="O19" i="10"/>
  <c r="N19" i="10"/>
  <c r="L19" i="10"/>
  <c r="J19" i="10"/>
  <c r="U18" i="10"/>
  <c r="T18" i="10"/>
  <c r="N18" i="10"/>
  <c r="L18" i="10"/>
  <c r="O18" i="10" s="1"/>
  <c r="J18" i="10"/>
  <c r="T17" i="10"/>
  <c r="U17" i="10" s="1"/>
  <c r="O17" i="10"/>
  <c r="N17" i="10"/>
  <c r="L17" i="10"/>
  <c r="J17" i="10"/>
  <c r="U16" i="10"/>
  <c r="T16" i="10"/>
  <c r="N16" i="10"/>
  <c r="L16" i="10"/>
  <c r="O16" i="10" s="1"/>
  <c r="J16" i="10"/>
  <c r="T15" i="10"/>
  <c r="U15" i="10" s="1"/>
  <c r="O15" i="10"/>
  <c r="N15" i="10"/>
  <c r="L15" i="10"/>
  <c r="J15" i="10"/>
  <c r="T11" i="10"/>
  <c r="U11" i="10" s="1"/>
  <c r="R11" i="10"/>
  <c r="P11" i="10"/>
  <c r="N11" i="10"/>
  <c r="L11" i="10"/>
  <c r="J11" i="10"/>
  <c r="T10" i="10"/>
  <c r="R10" i="10"/>
  <c r="P10" i="10"/>
  <c r="N10" i="10"/>
  <c r="U10" i="10" s="1"/>
  <c r="L10" i="10"/>
  <c r="J10" i="10"/>
  <c r="T9" i="10"/>
  <c r="U9" i="10" s="1"/>
  <c r="R9" i="10"/>
  <c r="P9" i="10"/>
  <c r="N9" i="10"/>
  <c r="L9" i="10"/>
  <c r="J9" i="10"/>
  <c r="T8" i="10"/>
  <c r="U8" i="10" s="1"/>
  <c r="R8" i="10"/>
  <c r="P8" i="10"/>
  <c r="N8" i="10"/>
  <c r="L8" i="10"/>
  <c r="T7" i="10"/>
  <c r="R7" i="10"/>
  <c r="P7" i="10"/>
  <c r="N7" i="10"/>
  <c r="U7" i="10" s="1"/>
  <c r="L7" i="10"/>
  <c r="J7" i="10"/>
  <c r="T6" i="10"/>
  <c r="U6" i="10" s="1"/>
  <c r="R6" i="10"/>
  <c r="P6" i="10"/>
  <c r="N6" i="10"/>
  <c r="L6" i="10"/>
  <c r="J6" i="10"/>
  <c r="T5" i="10"/>
  <c r="U5" i="10" s="1"/>
  <c r="R5" i="10"/>
  <c r="P5" i="10"/>
  <c r="N5" i="10"/>
  <c r="L5" i="10"/>
  <c r="J5" i="10"/>
  <c r="T4" i="10"/>
  <c r="U4" i="10" s="1"/>
  <c r="R4" i="10"/>
  <c r="P4" i="10"/>
  <c r="N4" i="10"/>
  <c r="L4" i="10"/>
  <c r="J4" i="10"/>
  <c r="T3" i="10"/>
  <c r="R3" i="10"/>
  <c r="P3" i="10"/>
  <c r="N3" i="10"/>
  <c r="U3" i="10" s="1"/>
  <c r="L3" i="10"/>
  <c r="J3" i="10"/>
  <c r="T2" i="10"/>
  <c r="U2" i="10" s="1"/>
  <c r="R2" i="10"/>
  <c r="P2" i="10"/>
  <c r="N2" i="10"/>
  <c r="L2" i="10"/>
  <c r="J2" i="10"/>
  <c r="K7" i="2" l="1"/>
  <c r="K10" i="2"/>
  <c r="K9" i="2"/>
  <c r="K5" i="2"/>
  <c r="K8" i="2"/>
  <c r="K11" i="2"/>
  <c r="K3" i="2"/>
  <c r="K6" i="2"/>
  <c r="K4" i="2"/>
  <c r="K2" i="2"/>
  <c r="G8" i="4"/>
  <c r="P3" i="4"/>
  <c r="P5" i="4"/>
  <c r="P6" i="4"/>
  <c r="P7" i="4"/>
  <c r="P2" i="4"/>
  <c r="O3" i="4"/>
  <c r="O4" i="4"/>
  <c r="O5" i="4"/>
  <c r="O6" i="4"/>
  <c r="O7" i="4"/>
  <c r="O8" i="4"/>
  <c r="O9" i="4"/>
  <c r="O10" i="4"/>
  <c r="O11" i="4"/>
  <c r="O2" i="4"/>
  <c r="M3" i="4"/>
  <c r="M4" i="4"/>
  <c r="M5" i="4"/>
  <c r="M6" i="4"/>
  <c r="M7" i="4"/>
  <c r="M8" i="4"/>
  <c r="M9" i="4"/>
  <c r="M10" i="4"/>
  <c r="M11" i="4"/>
  <c r="M2" i="4"/>
  <c r="K3" i="4"/>
  <c r="K4" i="4"/>
  <c r="K5" i="4"/>
  <c r="K6" i="4"/>
  <c r="K7" i="4"/>
  <c r="K8" i="4"/>
  <c r="K9" i="4"/>
  <c r="K10" i="4"/>
  <c r="K11" i="4"/>
  <c r="K2" i="4"/>
  <c r="I3" i="4"/>
  <c r="I4" i="4"/>
  <c r="I5" i="4"/>
  <c r="I6" i="4"/>
  <c r="I7" i="4"/>
  <c r="I8" i="4"/>
  <c r="I9" i="4"/>
  <c r="I10" i="4"/>
  <c r="P10" i="4" s="1"/>
  <c r="I11" i="4"/>
  <c r="I2" i="4"/>
  <c r="G3" i="4"/>
  <c r="G4" i="4"/>
  <c r="G5" i="4"/>
  <c r="G6" i="4"/>
  <c r="G7" i="4"/>
  <c r="G9" i="4"/>
  <c r="G10" i="4"/>
  <c r="G11" i="4"/>
  <c r="G2" i="4"/>
  <c r="E3" i="4"/>
  <c r="E4" i="4"/>
  <c r="E5" i="4"/>
  <c r="E6" i="4"/>
  <c r="E7" i="4"/>
  <c r="E9" i="4"/>
  <c r="E10" i="4"/>
  <c r="E11" i="4"/>
  <c r="P11" i="4" s="1"/>
  <c r="E2" i="4"/>
  <c r="O7" i="3"/>
  <c r="P7" i="3" s="1"/>
  <c r="J7" i="3"/>
  <c r="I7" i="3"/>
  <c r="G7" i="3"/>
  <c r="O6" i="3"/>
  <c r="P6" i="3" s="1"/>
  <c r="I6" i="3"/>
  <c r="G6" i="3"/>
  <c r="E6" i="3"/>
  <c r="O5" i="3"/>
  <c r="P5" i="3" s="1"/>
  <c r="I5" i="3"/>
  <c r="G5" i="3"/>
  <c r="E5" i="3"/>
  <c r="O4" i="3"/>
  <c r="P4" i="3" s="1"/>
  <c r="I4" i="3"/>
  <c r="G4" i="3"/>
  <c r="E4" i="3"/>
  <c r="O3" i="3"/>
  <c r="P3" i="3" s="1"/>
  <c r="G3" i="3"/>
  <c r="E3" i="3"/>
  <c r="O2" i="3"/>
  <c r="P2" i="3" s="1"/>
  <c r="I2" i="3"/>
  <c r="G2" i="3"/>
  <c r="E2" i="3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G2" i="2"/>
  <c r="K12" i="2" l="1"/>
  <c r="F15" i="2"/>
  <c r="F16" i="2" s="1"/>
  <c r="F17" i="2" s="1"/>
  <c r="P9" i="4"/>
  <c r="P8" i="4"/>
  <c r="P4" i="4"/>
  <c r="J2" i="3"/>
  <c r="J3" i="3"/>
  <c r="J4" i="3"/>
  <c r="J5" i="3"/>
  <c r="J6" i="3"/>
  <c r="F18" i="2" l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</calcChain>
</file>

<file path=xl/sharedStrings.xml><?xml version="1.0" encoding="utf-8"?>
<sst xmlns="http://schemas.openxmlformats.org/spreadsheetml/2006/main" count="698" uniqueCount="121">
  <si>
    <t>Team B</t>
  </si>
  <si>
    <t>Players</t>
  </si>
  <si>
    <t>Roles</t>
  </si>
  <si>
    <t>Batting Type</t>
  </si>
  <si>
    <t>Bowling Type</t>
  </si>
  <si>
    <t>Batting Order</t>
  </si>
  <si>
    <t>Sachin Tendulkar</t>
  </si>
  <si>
    <t>Batsman</t>
  </si>
  <si>
    <t>Right - Hand</t>
  </si>
  <si>
    <t>-</t>
  </si>
  <si>
    <t>Opening Non Striker</t>
  </si>
  <si>
    <t>Sunil Gavaskar</t>
  </si>
  <si>
    <t>1st Down</t>
  </si>
  <si>
    <t>Ravi Shastri (VC)</t>
  </si>
  <si>
    <t>Left - Hand</t>
  </si>
  <si>
    <t>2nd Down</t>
  </si>
  <si>
    <t>Parthiv Patel</t>
  </si>
  <si>
    <t>5th Down</t>
  </si>
  <si>
    <t>Virat Kohli</t>
  </si>
  <si>
    <t>3rd Down</t>
  </si>
  <si>
    <t>Rohit Sharma (C)</t>
  </si>
  <si>
    <t>Opening Striker</t>
  </si>
  <si>
    <t>Shikhar Dhavan</t>
  </si>
  <si>
    <t>4th Down</t>
  </si>
  <si>
    <t>Hardik Pandya</t>
  </si>
  <si>
    <t>All Rounder</t>
  </si>
  <si>
    <t>Right - Arm Medium Pacer</t>
  </si>
  <si>
    <t>6th Down</t>
  </si>
  <si>
    <t>Ravindra Jadeja</t>
  </si>
  <si>
    <t>Left - Arm Orthodox</t>
  </si>
  <si>
    <t>7th Down</t>
  </si>
  <si>
    <t>Mohammad Shami</t>
  </si>
  <si>
    <t>Bowler</t>
  </si>
  <si>
    <t>Right - Arm Fast Pacer</t>
  </si>
  <si>
    <t>9th Down</t>
  </si>
  <si>
    <t>Jasprit Bumrah</t>
  </si>
  <si>
    <t>8th Down</t>
  </si>
  <si>
    <t>Kuldeep Yadav</t>
  </si>
  <si>
    <t>Left - Arm Chinaman</t>
  </si>
  <si>
    <t>Extra</t>
  </si>
  <si>
    <t>Runs</t>
  </si>
  <si>
    <t>Outcome</t>
  </si>
  <si>
    <t>Total Runs</t>
  </si>
  <si>
    <t>Wicket</t>
  </si>
  <si>
    <t>Cubarsi</t>
  </si>
  <si>
    <t>Boundary</t>
  </si>
  <si>
    <t>Wide Ball</t>
  </si>
  <si>
    <t>Dot</t>
  </si>
  <si>
    <t>Van Djik</t>
  </si>
  <si>
    <t>Leg bye</t>
  </si>
  <si>
    <t>Overthrow</t>
  </si>
  <si>
    <t>Sergio Ramos</t>
  </si>
  <si>
    <t xml:space="preserve">Ravi Shastri </t>
  </si>
  <si>
    <t>Shikhar Dhawan</t>
  </si>
  <si>
    <t>Pedri</t>
  </si>
  <si>
    <t>Gavi</t>
  </si>
  <si>
    <t>Kimmich</t>
  </si>
  <si>
    <t>No ball</t>
  </si>
  <si>
    <t xml:space="preserve">Hardik Pandya </t>
  </si>
  <si>
    <t xml:space="preserve">Ravindra Jadeja </t>
  </si>
  <si>
    <t>Player</t>
  </si>
  <si>
    <t>Wickets</t>
  </si>
  <si>
    <t>Bowls</t>
  </si>
  <si>
    <t>Overs</t>
  </si>
  <si>
    <t>Boundry (4)</t>
  </si>
  <si>
    <t>Boundry Score (4)</t>
  </si>
  <si>
    <t>Boundry (6)</t>
  </si>
  <si>
    <t>Boundry Score (6)</t>
  </si>
  <si>
    <t>Total Boundry Score</t>
  </si>
  <si>
    <t>Dots</t>
  </si>
  <si>
    <t>No Ball (NB)</t>
  </si>
  <si>
    <t>Wide (WD)</t>
  </si>
  <si>
    <t>Leg Bye (LB) Balls</t>
  </si>
  <si>
    <t>Leg Bye (LB) Runs</t>
  </si>
  <si>
    <t>Total Extras</t>
  </si>
  <si>
    <t>Overthrow Runs</t>
  </si>
  <si>
    <t>Score</t>
  </si>
  <si>
    <t>Singles</t>
  </si>
  <si>
    <t>Doubles</t>
  </si>
  <si>
    <t>Triples</t>
  </si>
  <si>
    <t>Fours</t>
  </si>
  <si>
    <t>Sixes</t>
  </si>
  <si>
    <t>Row Labels</t>
  </si>
  <si>
    <t>Grand Total</t>
  </si>
  <si>
    <t>Balls</t>
  </si>
  <si>
    <t>Singles Runs</t>
  </si>
  <si>
    <t>Doubles Runs</t>
  </si>
  <si>
    <t>Triple Runs</t>
  </si>
  <si>
    <t>Fours Runs</t>
  </si>
  <si>
    <t>Sixes Runs</t>
  </si>
  <si>
    <t>Total</t>
  </si>
  <si>
    <t>Player Name</t>
  </si>
  <si>
    <t>Sum of Runs</t>
  </si>
  <si>
    <t>6s</t>
  </si>
  <si>
    <t>4s</t>
  </si>
  <si>
    <t>Strike Rate</t>
  </si>
  <si>
    <t>Extras</t>
  </si>
  <si>
    <t>Out</t>
  </si>
  <si>
    <t>Balls Faced</t>
  </si>
  <si>
    <t>PLAYERS</t>
  </si>
  <si>
    <t>BALL  FACED</t>
  </si>
  <si>
    <t>EXTRAS</t>
  </si>
  <si>
    <t>BALLS</t>
  </si>
  <si>
    <t>32 (wd 4, nb 7, lb 21)</t>
  </si>
  <si>
    <t>234 (10 wickets, 19.2 Ov)</t>
  </si>
  <si>
    <t>Medan</t>
  </si>
  <si>
    <t>Economy</t>
  </si>
  <si>
    <t>Sum of BALLS</t>
  </si>
  <si>
    <t>Not Out</t>
  </si>
  <si>
    <t>Caught</t>
  </si>
  <si>
    <t>Bowled</t>
  </si>
  <si>
    <t>Caught and Bowled</t>
  </si>
  <si>
    <t>LBW</t>
  </si>
  <si>
    <t>Run Out</t>
  </si>
  <si>
    <t>Run Rate</t>
  </si>
  <si>
    <t>Sum of Wicket</t>
  </si>
  <si>
    <t>Sum of Balls</t>
  </si>
  <si>
    <t>Count of Balls</t>
  </si>
  <si>
    <t>Sum of 6s</t>
  </si>
  <si>
    <t>Sum of 4s</t>
  </si>
  <si>
    <t>Sum of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</si>
</sst>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1"/>
      <color rgb="FFFFFFFF"/>
      <name val="Arial"/>
      <scheme val="minor"/>
    </font>
    <font>
      <sz val="11"/>
      <color rgb="FF000000"/>
      <name val="Calibri"/>
    </font>
    <font>
      <b/>
      <sz val="11"/>
      <color theme="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85200C"/>
        <bgColor rgb="FF85200C"/>
      </patternFill>
    </fill>
    <fill>
      <patternFill patternType="solid">
        <fgColor rgb="FF073763"/>
        <bgColor rgb="FF073763"/>
      </patternFill>
    </fill>
    <fill>
      <patternFill patternType="solid">
        <fgColor theme="8" tint="-0.499984740745262"/>
        <bgColor rgb="FF5B0F0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3" fillId="0" borderId="4" xfId="0" applyFont="1" applyBorder="1" applyAlignme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right"/>
    </xf>
    <xf numFmtId="0" fontId="4" fillId="5" borderId="4" xfId="0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6" fillId="6" borderId="5" xfId="0" applyFont="1" applyFill="1" applyBorder="1" applyAlignment="1">
      <alignment horizontal="center"/>
    </xf>
    <xf numFmtId="0" fontId="6" fillId="7" borderId="5" xfId="0" applyFont="1" applyFill="1" applyBorder="1" applyAlignment="1"/>
    <xf numFmtId="0" fontId="3" fillId="0" borderId="5" xfId="0" applyFont="1" applyBorder="1" applyAlignment="1"/>
    <xf numFmtId="0" fontId="0" fillId="0" borderId="5" xfId="0" applyFont="1" applyBorder="1" applyAlignment="1"/>
    <xf numFmtId="0" fontId="0" fillId="0" borderId="5" xfId="0" applyFont="1" applyFill="1" applyBorder="1" applyAlignment="1"/>
    <xf numFmtId="0" fontId="4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1" xfId="0" applyFont="1" applyBorder="1" applyAlignment="1"/>
    <xf numFmtId="0" fontId="3" fillId="0" borderId="5" xfId="0" applyFont="1" applyFill="1" applyBorder="1" applyAlignment="1"/>
    <xf numFmtId="0" fontId="7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3" fillId="0" borderId="5" xfId="0" applyFont="1" applyBorder="1"/>
    <xf numFmtId="0" fontId="11" fillId="0" borderId="5" xfId="0" applyFont="1" applyBorder="1" applyAlignment="1"/>
    <xf numFmtId="0" fontId="3" fillId="0" borderId="5" xfId="0" applyFont="1" applyBorder="1" applyAlignment="1">
      <alignment horizontal="right"/>
    </xf>
    <xf numFmtId="0" fontId="11" fillId="0" borderId="5" xfId="0" applyFont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0" fillId="0" borderId="5" xfId="0" applyFont="1" applyBorder="1" applyAlignment="1"/>
    <xf numFmtId="0" fontId="1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3" fillId="0" borderId="11" xfId="0" applyFont="1" applyBorder="1" applyAlignment="1"/>
    <xf numFmtId="0" fontId="11" fillId="0" borderId="11" xfId="0" applyFont="1" applyFill="1" applyBorder="1" applyAlignment="1"/>
    <xf numFmtId="0" fontId="0" fillId="0" borderId="9" xfId="0" applyFont="1" applyBorder="1" applyAlignment="1"/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11" fillId="0" borderId="15" xfId="0" applyFont="1" applyFill="1" applyBorder="1" applyAlignment="1"/>
    <xf numFmtId="0" fontId="0" fillId="0" borderId="7" xfId="0" applyFont="1" applyBorder="1" applyAlignment="1"/>
    <xf numFmtId="0" fontId="10" fillId="0" borderId="6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4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10" fillId="0" borderId="9" xfId="0" applyFont="1" applyBorder="1" applyAlignment="1"/>
    <xf numFmtId="0" fontId="0" fillId="0" borderId="6" xfId="0" applyFont="1" applyBorder="1" applyAlignment="1"/>
    <xf numFmtId="2" fontId="3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'New Batsmen Sheet'!$D$2</c:f>
              <c:strCache>
                <c:ptCount val="1"/>
                <c:pt idx="0">
                  <c:v>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Batsmen Sheet'!$A$3:$A$13</c:f>
              <c:strCache>
                <c:ptCount val="11"/>
                <c:pt idx="0">
                  <c:v>Rohit Sharma (C)</c:v>
                </c:pt>
                <c:pt idx="1">
                  <c:v>Sachin Tendulkar</c:v>
                </c:pt>
                <c:pt idx="2">
                  <c:v>Sunil Gavaskar</c:v>
                </c:pt>
                <c:pt idx="3">
                  <c:v>Ravi Shastri (VC)</c:v>
                </c:pt>
                <c:pt idx="4">
                  <c:v>Virat Kohli</c:v>
                </c:pt>
                <c:pt idx="5">
                  <c:v>Shikhar Dhavan</c:v>
                </c:pt>
                <c:pt idx="6">
                  <c:v>Parthiv Patel</c:v>
                </c:pt>
                <c:pt idx="7">
                  <c:v>Hardik Pandya</c:v>
                </c:pt>
                <c:pt idx="8">
                  <c:v>Ravindra Jadeja</c:v>
                </c:pt>
                <c:pt idx="9">
                  <c:v>Jasprit Bumrah</c:v>
                </c:pt>
                <c:pt idx="10">
                  <c:v>Mohammad Shami</c:v>
                </c:pt>
              </c:strCache>
            </c:strRef>
          </c:cat>
          <c:val>
            <c:numRef>
              <c:f>'New Batsmen Sheet'!$D$3:$D$13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18</c:v>
                </c:pt>
                <c:pt idx="3">
                  <c:v>10</c:v>
                </c:pt>
                <c:pt idx="4">
                  <c:v>60</c:v>
                </c:pt>
                <c:pt idx="5">
                  <c:v>28</c:v>
                </c:pt>
                <c:pt idx="6">
                  <c:v>22</c:v>
                </c:pt>
                <c:pt idx="7">
                  <c:v>11</c:v>
                </c:pt>
                <c:pt idx="8">
                  <c:v>47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9-433C-B4E1-E0B11DE8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730208"/>
        <c:axId val="1893731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Batsmen Sheet'!$B$2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Batsmen Sheet'!$B$3:$B$13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BA9-433C-B4E1-E0B11DE82C0A}"/>
                  </c:ext>
                </c:extLst>
              </c15:ser>
            </c15:filteredBarSeries>
          </c:ext>
        </c:extLst>
      </c:barChart>
      <c:catAx>
        <c:axId val="18937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31040"/>
        <c:crosses val="autoZero"/>
        <c:auto val="1"/>
        <c:lblAlgn val="ctr"/>
        <c:lblOffset val="100"/>
        <c:noMultiLvlLbl val="0"/>
      </c:catAx>
      <c:valAx>
        <c:axId val="18937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4"/>
          <c:order val="4"/>
          <c:tx>
            <c:strRef>
              <c:f>'New Bowler Sheet'!$F$1</c:f>
              <c:strCache>
                <c:ptCount val="1"/>
                <c:pt idx="0">
                  <c:v>Dots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Sheet'!$F$2:$F$7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0C-4690-B055-A6AF5C4E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17786336"/>
        <c:axId val="11776387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Bowler Sheet'!$B$1</c15:sqref>
                        </c15:formulaRef>
                      </c:ext>
                    </c:extLst>
                    <c:strCache>
                      <c:ptCount val="1"/>
                      <c:pt idx="0">
                        <c:v>Overs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Bowler Sheet'!$B$2:$B$7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30C-4690-B055-A6AF5C4E02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Sheet'!$C$1</c15:sqref>
                        </c15:formulaRef>
                      </c:ext>
                    </c:extLst>
                    <c:strCache>
                      <c:ptCount val="1"/>
                      <c:pt idx="0">
                        <c:v>Medan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0C-4690-B055-A6AF5C4E02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Sheet'!$D$1</c15:sqref>
                        </c15:formulaRef>
                      </c:ext>
                    </c:extLst>
                    <c:strCache>
                      <c:ptCount val="1"/>
                      <c:pt idx="0">
                        <c:v>Runs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</c:v>
                      </c:pt>
                      <c:pt idx="1">
                        <c:v>67</c:v>
                      </c:pt>
                      <c:pt idx="2">
                        <c:v>47</c:v>
                      </c:pt>
                      <c:pt idx="3">
                        <c:v>33</c:v>
                      </c:pt>
                      <c:pt idx="4">
                        <c:v>22</c:v>
                      </c:pt>
                      <c:pt idx="5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0C-4690-B055-A6AF5C4E02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Sheet'!$E$1</c15:sqref>
                        </c15:formulaRef>
                      </c:ext>
                    </c:extLst>
                    <c:strCache>
                      <c:ptCount val="1"/>
                      <c:pt idx="0">
                        <c:v>Wickets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0C-4690-B055-A6AF5C4E02F5}"/>
                  </c:ext>
                </c:extLst>
              </c15:ser>
            </c15:filteredBarSeries>
          </c:ext>
        </c:extLst>
      </c:bar3DChart>
      <c:catAx>
        <c:axId val="11778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3872"/>
        <c:crosses val="autoZero"/>
        <c:auto val="1"/>
        <c:lblAlgn val="ctr"/>
        <c:lblOffset val="100"/>
        <c:noMultiLvlLbl val="0"/>
      </c:catAx>
      <c:valAx>
        <c:axId val="1177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Balls and Wide Balls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7"/>
          <c:order val="7"/>
          <c:tx>
            <c:strRef>
              <c:f>'New Bowler Sheet'!$I$1</c:f>
              <c:strCache>
                <c:ptCount val="1"/>
                <c:pt idx="0">
                  <c:v>No Ball (NB)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Sheet'!$I$2:$I$7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02-453F-8C7A-E20916DC85BB}"/>
            </c:ext>
          </c:extLst>
        </c:ser>
        <c:ser>
          <c:idx val="8"/>
          <c:order val="8"/>
          <c:tx>
            <c:strRef>
              <c:f>'New Bowler Sheet'!$J$1</c:f>
              <c:strCache>
                <c:ptCount val="1"/>
                <c:pt idx="0">
                  <c:v>Wide (WD)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Sheet'!$J$2:$J$7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02-453F-8C7A-E20916DC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762624"/>
        <c:axId val="11776304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Bowler Sheet'!$B$1</c15:sqref>
                        </c15:formulaRef>
                      </c:ext>
                    </c:extLst>
                    <c:strCache>
                      <c:ptCount val="1"/>
                      <c:pt idx="0">
                        <c:v>Overs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Bowler Sheet'!$B$2:$B$7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02-453F-8C7A-E20916DC85B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Sheet'!$C$1</c15:sqref>
                        </c15:formulaRef>
                      </c:ext>
                    </c:extLst>
                    <c:strCache>
                      <c:ptCount val="1"/>
                      <c:pt idx="0">
                        <c:v>Medan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02-453F-8C7A-E20916DC85B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Sheet'!$D$1</c15:sqref>
                        </c15:formulaRef>
                      </c:ext>
                    </c:extLst>
                    <c:strCache>
                      <c:ptCount val="1"/>
                      <c:pt idx="0">
                        <c:v>Runs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</c:v>
                      </c:pt>
                      <c:pt idx="1">
                        <c:v>67</c:v>
                      </c:pt>
                      <c:pt idx="2">
                        <c:v>47</c:v>
                      </c:pt>
                      <c:pt idx="3">
                        <c:v>33</c:v>
                      </c:pt>
                      <c:pt idx="4">
                        <c:v>22</c:v>
                      </c:pt>
                      <c:pt idx="5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02-453F-8C7A-E20916DC85B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Sheet'!$E$1</c15:sqref>
                        </c15:formulaRef>
                      </c:ext>
                    </c:extLst>
                    <c:strCache>
                      <c:ptCount val="1"/>
                      <c:pt idx="0">
                        <c:v>Wickets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02-453F-8C7A-E20916DC85B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Sheet'!$F$1</c15:sqref>
                        </c15:formulaRef>
                      </c:ext>
                    </c:extLst>
                    <c:strCache>
                      <c:ptCount val="1"/>
                      <c:pt idx="0">
                        <c:v>Dots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02-453F-8C7A-E20916DC85B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Sheet'!$G$1</c15:sqref>
                        </c15:formulaRef>
                      </c:ext>
                    </c:extLst>
                    <c:strCache>
                      <c:ptCount val="1"/>
                      <c:pt idx="0">
                        <c:v>Boundry (4)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02-453F-8C7A-E20916DC85B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Sheet'!$H$1</c15:sqref>
                        </c15:formulaRef>
                      </c:ext>
                    </c:extLst>
                    <c:strCache>
                      <c:ptCount val="1"/>
                      <c:pt idx="0">
                        <c:v>Boundry (6)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02-453F-8C7A-E20916DC85BB}"/>
                  </c:ext>
                </c:extLst>
              </c15:ser>
            </c15:filteredBarSeries>
          </c:ext>
        </c:extLst>
      </c:bar3DChart>
      <c:catAx>
        <c:axId val="1177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3040"/>
        <c:crosses val="autoZero"/>
        <c:auto val="1"/>
        <c:lblAlgn val="ctr"/>
        <c:lblOffset val="100"/>
        <c:noMultiLvlLbl val="0"/>
      </c:catAx>
      <c:valAx>
        <c:axId val="117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 and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Bowler Sheet'!$B$1</c:f>
              <c:strCache>
                <c:ptCount val="1"/>
                <c:pt idx="0">
                  <c:v>Overs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Sheet'!$B$2:$B$7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8-4717-895B-BC827879790C}"/>
            </c:ext>
          </c:extLst>
        </c:ser>
        <c:ser>
          <c:idx val="2"/>
          <c:order val="2"/>
          <c:tx>
            <c:strRef>
              <c:f>'New Bowler Sheet'!$D$1</c:f>
              <c:strCache>
                <c:ptCount val="1"/>
                <c:pt idx="0">
                  <c:v>Runs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Sheet'!$D$2:$D$7</c:f>
              <c:numCache>
                <c:formatCode>General</c:formatCode>
                <c:ptCount val="6"/>
                <c:pt idx="0">
                  <c:v>49</c:v>
                </c:pt>
                <c:pt idx="1">
                  <c:v>67</c:v>
                </c:pt>
                <c:pt idx="2">
                  <c:v>47</c:v>
                </c:pt>
                <c:pt idx="3">
                  <c:v>33</c:v>
                </c:pt>
                <c:pt idx="4">
                  <c:v>22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8-4717-895B-BC827879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78848"/>
        <c:axId val="1177792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'New Bowler Sheet'!$C$1</c15:sqref>
                        </c15:formulaRef>
                      </c:ext>
                    </c:extLst>
                    <c:strCache>
                      <c:ptCount val="1"/>
                      <c:pt idx="0">
                        <c:v>Medan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Bowler Sheet'!$C$2:$C$7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178-4717-895B-BC82787979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Sheet'!$E$1</c15:sqref>
                        </c15:formulaRef>
                      </c:ext>
                    </c:extLst>
                    <c:strCache>
                      <c:ptCount val="1"/>
                      <c:pt idx="0">
                        <c:v>Wickets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78-4717-895B-BC82787979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Sheet'!$F$1</c15:sqref>
                        </c15:formulaRef>
                      </c:ext>
                    </c:extLst>
                    <c:strCache>
                      <c:ptCount val="1"/>
                      <c:pt idx="0">
                        <c:v>Dots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78-4717-895B-BC827879790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Sheet'!$G$1</c15:sqref>
                        </c15:formulaRef>
                      </c:ext>
                    </c:extLst>
                    <c:strCache>
                      <c:ptCount val="1"/>
                      <c:pt idx="0">
                        <c:v>Boundry (4)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78-4717-895B-BC827879790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Sheet'!$H$1</c15:sqref>
                        </c15:formulaRef>
                      </c:ext>
                    </c:extLst>
                    <c:strCache>
                      <c:ptCount val="1"/>
                      <c:pt idx="0">
                        <c:v>Boundry (6)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78-4717-895B-BC827879790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Sheet'!$I$1</c15:sqref>
                        </c15:formulaRef>
                      </c:ext>
                    </c:extLst>
                    <c:strCache>
                      <c:ptCount val="1"/>
                      <c:pt idx="0">
                        <c:v>No Ball (NB)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78-4717-895B-BC827879790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Sheet'!$J$1</c15:sqref>
                        </c15:formulaRef>
                      </c:ext>
                    </c:extLst>
                    <c:strCache>
                      <c:ptCount val="1"/>
                      <c:pt idx="0">
                        <c:v>Wide (WD)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78-4717-895B-BC827879790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Sheet'!$K$1</c15:sqref>
                        </c15:formulaRef>
                      </c:ext>
                    </c:extLst>
                    <c:strCache>
                      <c:ptCount val="1"/>
                      <c:pt idx="0">
                        <c:v>Economy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12.25</c:v>
                      </c:pt>
                      <c:pt idx="1">
                        <c:v>16.75</c:v>
                      </c:pt>
                      <c:pt idx="2">
                        <c:v>11.75</c:v>
                      </c:pt>
                      <c:pt idx="3">
                        <c:v>16.5</c:v>
                      </c:pt>
                      <c:pt idx="4">
                        <c:v>11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78-4717-895B-BC827879790C}"/>
                  </c:ext>
                </c:extLst>
              </c15:ser>
            </c15:filteredBarSeries>
          </c:ext>
        </c:extLst>
      </c:barChart>
      <c:catAx>
        <c:axId val="1177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9264"/>
        <c:crosses val="autoZero"/>
        <c:auto val="1"/>
        <c:lblAlgn val="ctr"/>
        <c:lblOffset val="100"/>
        <c:noMultiLvlLbl val="0"/>
      </c:catAx>
      <c:valAx>
        <c:axId val="117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[Cricket_1_2.xlsx]New Extras!PivotTable8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Extras'!$B$3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Extras'!$A$4:$A$6</c:f>
              <c:strCache>
                <c:ptCount val="2"/>
                <c:pt idx="0">
                  <c:v>No ball</c:v>
                </c:pt>
                <c:pt idx="1">
                  <c:v>Wide Ball</c:v>
                </c:pt>
              </c:strCache>
            </c:strRef>
          </c:cat>
          <c:val>
            <c:numRef>
              <c:f>'New Extras'!$B$4:$B$6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1-4BBE-B7C0-02C850CB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38720"/>
        <c:axId val="121741216"/>
      </c:barChart>
      <c:catAx>
        <c:axId val="1217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1216"/>
        <c:crosses val="autoZero"/>
        <c:auto val="1"/>
        <c:lblAlgn val="ctr"/>
        <c:lblOffset val="100"/>
        <c:noMultiLvlLbl val="0"/>
      </c:catAx>
      <c:valAx>
        <c:axId val="1217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[Cricket_1_2.xlsx]New Over Analysis!PivotTable7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'New Over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 Over Analysis'!$A$4:$A$24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'New Over Analysis'!$B$4:$B$24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11</c:v>
                </c:pt>
                <c:pt idx="4">
                  <c:v>16</c:v>
                </c:pt>
                <c:pt idx="5">
                  <c:v>24</c:v>
                </c:pt>
                <c:pt idx="6">
                  <c:v>12</c:v>
                </c:pt>
                <c:pt idx="7">
                  <c:v>16</c:v>
                </c:pt>
                <c:pt idx="8">
                  <c:v>7</c:v>
                </c:pt>
                <c:pt idx="9">
                  <c:v>10</c:v>
                </c:pt>
                <c:pt idx="10">
                  <c:v>14</c:v>
                </c:pt>
                <c:pt idx="11">
                  <c:v>10</c:v>
                </c:pt>
                <c:pt idx="12">
                  <c:v>11</c:v>
                </c:pt>
                <c:pt idx="13">
                  <c:v>13</c:v>
                </c:pt>
                <c:pt idx="14">
                  <c:v>17</c:v>
                </c:pt>
                <c:pt idx="15">
                  <c:v>12</c:v>
                </c:pt>
                <c:pt idx="16">
                  <c:v>10</c:v>
                </c:pt>
                <c:pt idx="17">
                  <c:v>19</c:v>
                </c:pt>
                <c:pt idx="18">
                  <c:v>13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E-48CE-A787-971E4A71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4464"/>
        <c:axId val="121794880"/>
      </c:lineChart>
      <c:catAx>
        <c:axId val="1217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4880"/>
        <c:crosses val="autoZero"/>
        <c:auto val="1"/>
        <c:lblAlgn val="ctr"/>
        <c:lblOffset val="100"/>
        <c:noMultiLvlLbl val="0"/>
      </c:catAx>
      <c:valAx>
        <c:axId val="121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'New Batsmen Sheet'!$H$2</c:f>
              <c:strCache>
                <c:ptCount val="1"/>
                <c:pt idx="0">
                  <c:v>Strike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'New Batsmen Sheet'!$A$3:$A$13</c:f>
              <c:strCache>
                <c:ptCount val="11"/>
                <c:pt idx="0">
                  <c:v>Rohit Sharma (C)</c:v>
                </c:pt>
                <c:pt idx="1">
                  <c:v>Sachin Tendulkar</c:v>
                </c:pt>
                <c:pt idx="2">
                  <c:v>Sunil Gavaskar</c:v>
                </c:pt>
                <c:pt idx="3">
                  <c:v>Ravi Shastri (VC)</c:v>
                </c:pt>
                <c:pt idx="4">
                  <c:v>Virat Kohli</c:v>
                </c:pt>
                <c:pt idx="5">
                  <c:v>Shikhar Dhavan</c:v>
                </c:pt>
                <c:pt idx="6">
                  <c:v>Parthiv Patel</c:v>
                </c:pt>
                <c:pt idx="7">
                  <c:v>Hardik Pandya</c:v>
                </c:pt>
                <c:pt idx="8">
                  <c:v>Ravindra Jadeja</c:v>
                </c:pt>
                <c:pt idx="9">
                  <c:v>Jasprit Bumrah</c:v>
                </c:pt>
                <c:pt idx="10">
                  <c:v>Mohammad Shami</c:v>
                </c:pt>
              </c:strCache>
            </c:strRef>
          </c:cat>
          <c:val>
            <c:numRef>
              <c:f>'New Batsmen Sheet'!$H$3:$H$13</c:f>
              <c:numCache>
                <c:formatCode>General</c:formatCode>
                <c:ptCount val="11"/>
                <c:pt idx="0">
                  <c:v>180</c:v>
                </c:pt>
                <c:pt idx="1">
                  <c:v>225</c:v>
                </c:pt>
                <c:pt idx="2">
                  <c:v>300</c:v>
                </c:pt>
                <c:pt idx="3">
                  <c:v>333.33333333333337</c:v>
                </c:pt>
                <c:pt idx="4">
                  <c:v>375</c:v>
                </c:pt>
                <c:pt idx="5">
                  <c:v>233.33333333333334</c:v>
                </c:pt>
                <c:pt idx="6">
                  <c:v>314.28571428571428</c:v>
                </c:pt>
                <c:pt idx="7">
                  <c:v>137.5</c:v>
                </c:pt>
                <c:pt idx="8">
                  <c:v>235</c:v>
                </c:pt>
                <c:pt idx="9">
                  <c:v>250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BF-4EC4-8659-E50477B8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742688"/>
        <c:axId val="1893752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Batsmen Sheet'!$B$2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Batsmen Sheet'!$B$3:$B$13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BF-4EC4-8659-E50477B8B1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Sheet'!$D$2</c15:sqref>
                        </c15:formulaRef>
                      </c:ext>
                    </c:extLst>
                    <c:strCache>
                      <c:ptCount val="1"/>
                      <c:pt idx="0">
                        <c:v>Runs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</c:v>
                      </c:pt>
                      <c:pt idx="1">
                        <c:v>9</c:v>
                      </c:pt>
                      <c:pt idx="2">
                        <c:v>18</c:v>
                      </c:pt>
                      <c:pt idx="3">
                        <c:v>10</c:v>
                      </c:pt>
                      <c:pt idx="4">
                        <c:v>60</c:v>
                      </c:pt>
                      <c:pt idx="5">
                        <c:v>28</c:v>
                      </c:pt>
                      <c:pt idx="6">
                        <c:v>22</c:v>
                      </c:pt>
                      <c:pt idx="7">
                        <c:v>11</c:v>
                      </c:pt>
                      <c:pt idx="8">
                        <c:v>47</c:v>
                      </c:pt>
                      <c:pt idx="9">
                        <c:v>20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BF-4EC4-8659-E50477B8B1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Sheet'!$E$2</c15:sqref>
                        </c15:formulaRef>
                      </c:ext>
                    </c:extLst>
                    <c:strCache>
                      <c:ptCount val="1"/>
                      <c:pt idx="0">
                        <c:v>Balls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20</c:v>
                      </c:pt>
                      <c:pt idx="9">
                        <c:v>8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BF-4EC4-8659-E50477B8B1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Sheet'!$F$2</c15:sqref>
                        </c15:formulaRef>
                      </c:ext>
                    </c:extLst>
                    <c:strCache>
                      <c:ptCount val="1"/>
                      <c:pt idx="0">
                        <c:v>6s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Sheet'!$F$3:$F$13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BF-4EC4-8659-E50477B8B1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Sheet'!$G$2</c15:sqref>
                        </c15:formulaRef>
                      </c:ext>
                    </c:extLst>
                    <c:strCache>
                      <c:ptCount val="1"/>
                      <c:pt idx="0">
                        <c:v>4s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BF-4EC4-8659-E50477B8B17F}"/>
                  </c:ext>
                </c:extLst>
              </c15:ser>
            </c15:filteredLineSeries>
          </c:ext>
        </c:extLst>
      </c:lineChart>
      <c:catAx>
        <c:axId val="18937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52256"/>
        <c:crosses val="autoZero"/>
        <c:auto val="1"/>
        <c:lblAlgn val="ctr"/>
        <c:lblOffset val="100"/>
        <c:noMultiLvlLbl val="0"/>
      </c:catAx>
      <c:valAx>
        <c:axId val="18937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'New Batsmen Sheet'!$F$2</c:f>
              <c:strCache>
                <c:ptCount val="1"/>
                <c:pt idx="0">
                  <c:v>6s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6-4756-9EE3-E6B446D2B2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6-4756-9EE3-E6B446D2B2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6-4756-9EE3-E6B446D2B2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6-4756-9EE3-E6B446D2B2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36-4756-9EE3-E6B446D2B2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36-4756-9EE3-E6B446D2B2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36-4756-9EE3-E6B446D2B2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36-4756-9EE3-E6B446D2B2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36-4756-9EE3-E6B446D2B2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36-4756-9EE3-E6B446D2B2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E36-4756-9EE3-E6B446D2B2D9}"/>
              </c:ext>
            </c:extLst>
          </c:dPt>
          <c:cat>
            <c:strRef>
              <c:f>'New Batsmen Sheet'!$A$3:$A$13</c:f>
              <c:strCache>
                <c:ptCount val="11"/>
                <c:pt idx="0">
                  <c:v>Rohit Sharma (C)</c:v>
                </c:pt>
                <c:pt idx="1">
                  <c:v>Sachin Tendulkar</c:v>
                </c:pt>
                <c:pt idx="2">
                  <c:v>Sunil Gavaskar</c:v>
                </c:pt>
                <c:pt idx="3">
                  <c:v>Ravi Shastri (VC)</c:v>
                </c:pt>
                <c:pt idx="4">
                  <c:v>Virat Kohli</c:v>
                </c:pt>
                <c:pt idx="5">
                  <c:v>Shikhar Dhavan</c:v>
                </c:pt>
                <c:pt idx="6">
                  <c:v>Parthiv Patel</c:v>
                </c:pt>
                <c:pt idx="7">
                  <c:v>Hardik Pandya</c:v>
                </c:pt>
                <c:pt idx="8">
                  <c:v>Ravindra Jadeja</c:v>
                </c:pt>
                <c:pt idx="9">
                  <c:v>Jasprit Bumrah</c:v>
                </c:pt>
                <c:pt idx="10">
                  <c:v>Mohammad Shami</c:v>
                </c:pt>
              </c:strCache>
            </c:strRef>
          </c:cat>
          <c:val>
            <c:numRef>
              <c:f>'New Batsmen Sheet'!$F$3:$F$13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F-4C04-9003-34809C67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Batsmen Sheet'!$B$2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3E36-4756-9EE3-E6B446D2B2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3E36-4756-9EE3-E6B446D2B2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3E36-4756-9EE3-E6B446D2B2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3E36-4756-9EE3-E6B446D2B2D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3E36-4756-9EE3-E6B446D2B2D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3E36-4756-9EE3-E6B446D2B2D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3E36-4756-9EE3-E6B446D2B2D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3E36-4756-9EE3-E6B446D2B2D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3E36-4756-9EE3-E6B446D2B2D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3E36-4756-9EE3-E6B446D2B2D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3E36-4756-9EE3-E6B446D2B2D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Batsmen Sheet'!$B$3:$B$13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C04-9003-34809C671F0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Sheet'!$D$2</c15:sqref>
                        </c15:formulaRef>
                      </c:ext>
                    </c:extLst>
                    <c:strCache>
                      <c:ptCount val="1"/>
                      <c:pt idx="0">
                        <c:v>Runs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3E36-4756-9EE3-E6B446D2B2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3E36-4756-9EE3-E6B446D2B2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3E36-4756-9EE3-E6B446D2B2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3E36-4756-9EE3-E6B446D2B2D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3E36-4756-9EE3-E6B446D2B2D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3E36-4756-9EE3-E6B446D2B2D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3E36-4756-9EE3-E6B446D2B2D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3E36-4756-9EE3-E6B446D2B2D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3E36-4756-9EE3-E6B446D2B2D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3E36-4756-9EE3-E6B446D2B2D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3E36-4756-9EE3-E6B446D2B2D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</c:v>
                      </c:pt>
                      <c:pt idx="1">
                        <c:v>9</c:v>
                      </c:pt>
                      <c:pt idx="2">
                        <c:v>18</c:v>
                      </c:pt>
                      <c:pt idx="3">
                        <c:v>10</c:v>
                      </c:pt>
                      <c:pt idx="4">
                        <c:v>60</c:v>
                      </c:pt>
                      <c:pt idx="5">
                        <c:v>28</c:v>
                      </c:pt>
                      <c:pt idx="6">
                        <c:v>22</c:v>
                      </c:pt>
                      <c:pt idx="7">
                        <c:v>11</c:v>
                      </c:pt>
                      <c:pt idx="8">
                        <c:v>47</c:v>
                      </c:pt>
                      <c:pt idx="9">
                        <c:v>20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DF-4C04-9003-34809C671F0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Sheet'!$E$2</c15:sqref>
                        </c15:formulaRef>
                      </c:ext>
                    </c:extLst>
                    <c:strCache>
                      <c:ptCount val="1"/>
                      <c:pt idx="0">
                        <c:v>Balls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3E36-4756-9EE3-E6B446D2B2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3E36-4756-9EE3-E6B446D2B2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3E36-4756-9EE3-E6B446D2B2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3E36-4756-9EE3-E6B446D2B2D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3E36-4756-9EE3-E6B446D2B2D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3E36-4756-9EE3-E6B446D2B2D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3E36-4756-9EE3-E6B446D2B2D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3E36-4756-9EE3-E6B446D2B2D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3E36-4756-9EE3-E6B446D2B2D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3E36-4756-9EE3-E6B446D2B2D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3E36-4756-9EE3-E6B446D2B2D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20</c:v>
                      </c:pt>
                      <c:pt idx="9">
                        <c:v>8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DF-4C04-9003-34809C671F0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Sheet'!$G$2</c15:sqref>
                        </c15:formulaRef>
                      </c:ext>
                    </c:extLst>
                    <c:strCache>
                      <c:ptCount val="1"/>
                      <c:pt idx="0">
                        <c:v>4s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3E36-4756-9EE3-E6B446D2B2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3E36-4756-9EE3-E6B446D2B2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3E36-4756-9EE3-E6B446D2B2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3E36-4756-9EE3-E6B446D2B2D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3E36-4756-9EE3-E6B446D2B2D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3E36-4756-9EE3-E6B446D2B2D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3E36-4756-9EE3-E6B446D2B2D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3E36-4756-9EE3-E6B446D2B2D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3E36-4756-9EE3-E6B446D2B2D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3E36-4756-9EE3-E6B446D2B2D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3E36-4756-9EE3-E6B446D2B2D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DF-4C04-9003-34809C671F0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Sheet'!$H$2</c15:sqref>
                        </c15:formulaRef>
                      </c:ext>
                    </c:extLst>
                    <c:strCache>
                      <c:ptCount val="1"/>
                      <c:pt idx="0">
                        <c:v>Strike Rate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3E36-4756-9EE3-E6B446D2B2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3E36-4756-9EE3-E6B446D2B2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3E36-4756-9EE3-E6B446D2B2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3E36-4756-9EE3-E6B446D2B2D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3E36-4756-9EE3-E6B446D2B2D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3E36-4756-9EE3-E6B446D2B2D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3E36-4756-9EE3-E6B446D2B2D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3E36-4756-9EE3-E6B446D2B2D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3E36-4756-9EE3-E6B446D2B2D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3E36-4756-9EE3-E6B446D2B2D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3E36-4756-9EE3-E6B446D2B2D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180</c:v>
                      </c:pt>
                      <c:pt idx="1">
                        <c:v>225</c:v>
                      </c:pt>
                      <c:pt idx="2">
                        <c:v>300</c:v>
                      </c:pt>
                      <c:pt idx="3">
                        <c:v>333.33333333333337</c:v>
                      </c:pt>
                      <c:pt idx="4">
                        <c:v>375</c:v>
                      </c:pt>
                      <c:pt idx="5">
                        <c:v>233.33333333333334</c:v>
                      </c:pt>
                      <c:pt idx="6">
                        <c:v>314.28571428571428</c:v>
                      </c:pt>
                      <c:pt idx="7">
                        <c:v>137.5</c:v>
                      </c:pt>
                      <c:pt idx="8">
                        <c:v>235</c:v>
                      </c:pt>
                      <c:pt idx="9">
                        <c:v>250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DF-4C04-9003-34809C671F0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'New Batsmen Sheet'!$C$2</c:f>
              <c:strCache>
                <c:ptCount val="1"/>
                <c:pt idx="0">
                  <c:v>Dots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85-42D8-8E36-41EF6C8DB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85-42D8-8E36-41EF6C8DB1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85-42D8-8E36-41EF6C8DB1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85-42D8-8E36-41EF6C8DB1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85-42D8-8E36-41EF6C8DB1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85-42D8-8E36-41EF6C8DB1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85-42D8-8E36-41EF6C8DB1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85-42D8-8E36-41EF6C8DB1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85-42D8-8E36-41EF6C8DB1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85-42D8-8E36-41EF6C8DB1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85-42D8-8E36-41EF6C8DB1B5}"/>
              </c:ext>
            </c:extLst>
          </c:dPt>
          <c:cat>
            <c:strRef>
              <c:f>'New Batsmen Sheet'!$A$3:$A$13</c:f>
              <c:strCache>
                <c:ptCount val="11"/>
                <c:pt idx="0">
                  <c:v>Rohit Sharma (C)</c:v>
                </c:pt>
                <c:pt idx="1">
                  <c:v>Sachin Tendulkar</c:v>
                </c:pt>
                <c:pt idx="2">
                  <c:v>Sunil Gavaskar</c:v>
                </c:pt>
                <c:pt idx="3">
                  <c:v>Ravi Shastri (VC)</c:v>
                </c:pt>
                <c:pt idx="4">
                  <c:v>Virat Kohli</c:v>
                </c:pt>
                <c:pt idx="5">
                  <c:v>Shikhar Dhavan</c:v>
                </c:pt>
                <c:pt idx="6">
                  <c:v>Parthiv Patel</c:v>
                </c:pt>
                <c:pt idx="7">
                  <c:v>Hardik Pandya</c:v>
                </c:pt>
                <c:pt idx="8">
                  <c:v>Ravindra Jadeja</c:v>
                </c:pt>
                <c:pt idx="9">
                  <c:v>Jasprit Bumrah</c:v>
                </c:pt>
                <c:pt idx="10">
                  <c:v>Mohammad Shami</c:v>
                </c:pt>
              </c:strCache>
            </c:strRef>
          </c:cat>
          <c:val>
            <c:numRef>
              <c:f>'New Batsmen Sheet'!$C$3:$C$13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1-4D75-9200-9DFDB836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Batsmen Sheet'!$B$2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B985-42D8-8E36-41EF6C8DB1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B985-42D8-8E36-41EF6C8DB1B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B985-42D8-8E36-41EF6C8DB1B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B985-42D8-8E36-41EF6C8DB1B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B985-42D8-8E36-41EF6C8DB1B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B985-42D8-8E36-41EF6C8DB1B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B985-42D8-8E36-41EF6C8DB1B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B985-42D8-8E36-41EF6C8DB1B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B985-42D8-8E36-41EF6C8DB1B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B985-42D8-8E36-41EF6C8DB1B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B985-42D8-8E36-41EF6C8DB1B5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Batsmen Sheet'!$B$3:$B$13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F1-4D75-9200-9DFDB8362BE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'New Batsmen Sheet'!$G$2</c:f>
              <c:strCache>
                <c:ptCount val="1"/>
                <c:pt idx="0">
                  <c:v>4s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5-4511-A6C4-42F85E238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5-4511-A6C4-42F85E238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55-4511-A6C4-42F85E2386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55-4511-A6C4-42F85E2386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55-4511-A6C4-42F85E2386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55-4511-A6C4-42F85E2386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55-4511-A6C4-42F85E2386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55-4511-A6C4-42F85E2386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55-4511-A6C4-42F85E2386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755-4511-A6C4-42F85E23863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755-4511-A6C4-42F85E238636}"/>
              </c:ext>
            </c:extLst>
          </c:dPt>
          <c:cat>
            <c:strRef>
              <c:f>'New Batsmen Sheet'!$A$3:$A$13</c:f>
              <c:strCache>
                <c:ptCount val="11"/>
                <c:pt idx="0">
                  <c:v>Rohit Sharma (C)</c:v>
                </c:pt>
                <c:pt idx="1">
                  <c:v>Sachin Tendulkar</c:v>
                </c:pt>
                <c:pt idx="2">
                  <c:v>Sunil Gavaskar</c:v>
                </c:pt>
                <c:pt idx="3">
                  <c:v>Ravi Shastri (VC)</c:v>
                </c:pt>
                <c:pt idx="4">
                  <c:v>Virat Kohli</c:v>
                </c:pt>
                <c:pt idx="5">
                  <c:v>Shikhar Dhavan</c:v>
                </c:pt>
                <c:pt idx="6">
                  <c:v>Parthiv Patel</c:v>
                </c:pt>
                <c:pt idx="7">
                  <c:v>Hardik Pandya</c:v>
                </c:pt>
                <c:pt idx="8">
                  <c:v>Ravindra Jadeja</c:v>
                </c:pt>
                <c:pt idx="9">
                  <c:v>Jasprit Bumrah</c:v>
                </c:pt>
                <c:pt idx="10">
                  <c:v>Mohammad Shami</c:v>
                </c:pt>
              </c:strCache>
            </c:strRef>
          </c:cat>
          <c:val>
            <c:numRef>
              <c:f>'New Batsmen Sheet'!$G$3:$G$13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5C-44BC-88F6-D2AC0255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Batsmen Sheet'!$B$2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755-4511-A6C4-42F85E2386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755-4511-A6C4-42F85E2386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1755-4511-A6C4-42F85E2386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1755-4511-A6C4-42F85E2386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1755-4511-A6C4-42F85E23863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1755-4511-A6C4-42F85E23863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1755-4511-A6C4-42F85E23863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1755-4511-A6C4-42F85E23863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1755-4511-A6C4-42F85E23863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1755-4511-A6C4-42F85E23863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1755-4511-A6C4-42F85E23863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Batsmen Sheet'!$B$3:$B$13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5C-44BC-88F6-D2AC0255EB2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Sheet'!$C$2</c15:sqref>
                        </c15:formulaRef>
                      </c:ext>
                    </c:extLst>
                    <c:strCache>
                      <c:ptCount val="1"/>
                      <c:pt idx="0">
                        <c:v>Dots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1755-4511-A6C4-42F85E2386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1755-4511-A6C4-42F85E2386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1755-4511-A6C4-42F85E2386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1755-4511-A6C4-42F85E2386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1755-4511-A6C4-42F85E23863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1755-4511-A6C4-42F85E23863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1755-4511-A6C4-42F85E23863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1755-4511-A6C4-42F85E23863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1755-4511-A6C4-42F85E23863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1755-4511-A6C4-42F85E23863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1755-4511-A6C4-42F85E23863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A5C-44BC-88F6-D2AC0255EB2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Sheet'!$D$2</c15:sqref>
                        </c15:formulaRef>
                      </c:ext>
                    </c:extLst>
                    <c:strCache>
                      <c:ptCount val="1"/>
                      <c:pt idx="0">
                        <c:v>Runs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1755-4511-A6C4-42F85E2386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1755-4511-A6C4-42F85E2386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1755-4511-A6C4-42F85E2386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1755-4511-A6C4-42F85E2386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1755-4511-A6C4-42F85E23863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1755-4511-A6C4-42F85E23863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1755-4511-A6C4-42F85E23863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1755-4511-A6C4-42F85E23863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1755-4511-A6C4-42F85E23863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1755-4511-A6C4-42F85E23863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1755-4511-A6C4-42F85E23863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</c:v>
                      </c:pt>
                      <c:pt idx="1">
                        <c:v>9</c:v>
                      </c:pt>
                      <c:pt idx="2">
                        <c:v>18</c:v>
                      </c:pt>
                      <c:pt idx="3">
                        <c:v>10</c:v>
                      </c:pt>
                      <c:pt idx="4">
                        <c:v>60</c:v>
                      </c:pt>
                      <c:pt idx="5">
                        <c:v>28</c:v>
                      </c:pt>
                      <c:pt idx="6">
                        <c:v>22</c:v>
                      </c:pt>
                      <c:pt idx="7">
                        <c:v>11</c:v>
                      </c:pt>
                      <c:pt idx="8">
                        <c:v>47</c:v>
                      </c:pt>
                      <c:pt idx="9">
                        <c:v>20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5C-44BC-88F6-D2AC0255EB2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Sheet'!$E$2</c15:sqref>
                        </c15:formulaRef>
                      </c:ext>
                    </c:extLst>
                    <c:strCache>
                      <c:ptCount val="1"/>
                      <c:pt idx="0">
                        <c:v>Balls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1755-4511-A6C4-42F85E2386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1755-4511-A6C4-42F85E2386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1755-4511-A6C4-42F85E2386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1755-4511-A6C4-42F85E2386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1755-4511-A6C4-42F85E23863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1755-4511-A6C4-42F85E23863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1755-4511-A6C4-42F85E23863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1755-4511-A6C4-42F85E23863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1755-4511-A6C4-42F85E23863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1755-4511-A6C4-42F85E23863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1755-4511-A6C4-42F85E23863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20</c:v>
                      </c:pt>
                      <c:pt idx="9">
                        <c:v>8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5C-44BC-88F6-D2AC0255EB2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Sheet'!$F$2</c15:sqref>
                        </c15:formulaRef>
                      </c:ext>
                    </c:extLst>
                    <c:strCache>
                      <c:ptCount val="1"/>
                      <c:pt idx="0">
                        <c:v>6s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1755-4511-A6C4-42F85E2386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1755-4511-A6C4-42F85E2386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1755-4511-A6C4-42F85E2386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1755-4511-A6C4-42F85E2386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1755-4511-A6C4-42F85E23863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1755-4511-A6C4-42F85E23863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1755-4511-A6C4-42F85E23863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1755-4511-A6C4-42F85E23863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1755-4511-A6C4-42F85E23863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1755-4511-A6C4-42F85E23863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1755-4511-A6C4-42F85E23863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Sheet'!$A$3:$A$13</c15:sqref>
                        </c15:formulaRef>
                      </c:ext>
                    </c:extLst>
                    <c:strCache>
                      <c:ptCount val="11"/>
                      <c:pt idx="0">
                        <c:v>Rohit Sharma (C)</c:v>
                      </c:pt>
                      <c:pt idx="1">
                        <c:v>Sachin Tendulkar</c:v>
                      </c:pt>
                      <c:pt idx="2">
                        <c:v>Sunil Gavaskar</c:v>
                      </c:pt>
                      <c:pt idx="3">
                        <c:v>Ravi Shastri (VC)</c:v>
                      </c:pt>
                      <c:pt idx="4">
                        <c:v>Virat Kohli</c:v>
                      </c:pt>
                      <c:pt idx="5">
                        <c:v>Shikhar Dhavan</c:v>
                      </c:pt>
                      <c:pt idx="6">
                        <c:v>Parthiv Patel</c:v>
                      </c:pt>
                      <c:pt idx="7">
                        <c:v>Hardik Pandya</c:v>
                      </c:pt>
                      <c:pt idx="8">
                        <c:v>Ravindra Jadeja</c:v>
                      </c:pt>
                      <c:pt idx="9">
                        <c:v>Jasprit Bumrah</c:v>
                      </c:pt>
                      <c:pt idx="10">
                        <c:v>Mohammad Shami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Batsmen Sheet'!$F$3:$F$13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5C-44BC-88F6-D2AC0255EB2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'New Bowler Sheet'!$D$1</c:f>
              <c:strCache>
                <c:ptCount val="1"/>
                <c:pt idx="0">
                  <c:v>Runs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Sheet'!$D$2:$D$7</c:f>
              <c:numCache>
                <c:formatCode>General</c:formatCode>
                <c:ptCount val="6"/>
                <c:pt idx="0">
                  <c:v>49</c:v>
                </c:pt>
                <c:pt idx="1">
                  <c:v>67</c:v>
                </c:pt>
                <c:pt idx="2">
                  <c:v>47</c:v>
                </c:pt>
                <c:pt idx="3">
                  <c:v>33</c:v>
                </c:pt>
                <c:pt idx="4">
                  <c:v>22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B-4136-A5B9-0CCC63FB86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7813792"/>
        <c:axId val="117818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Bowler Sheet'!$B$1</c15:sqref>
                        </c15:formulaRef>
                      </c:ext>
                    </c:extLst>
                    <c:strCache>
                      <c:ptCount val="1"/>
                      <c:pt idx="0">
                        <c:v>Overs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/>
                      </a:gs>
                      <a:gs pos="100000">
                        <a:schemeClr val="accent1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Bowler Sheet'!$B$2:$B$7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9B-4136-A5B9-0CCC63FB86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Sheet'!$C$1</c15:sqref>
                        </c15:formulaRef>
                      </c:ext>
                    </c:extLst>
                    <c:strCache>
                      <c:ptCount val="1"/>
                      <c:pt idx="0">
                        <c:v>Medan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2"/>
                      </a:gs>
                      <a:gs pos="100000">
                        <a:schemeClr val="accent2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9B-4136-A5B9-0CCC63FB86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Sheet'!$E$1</c15:sqref>
                        </c15:formulaRef>
                      </c:ext>
                    </c:extLst>
                    <c:strCache>
                      <c:ptCount val="1"/>
                      <c:pt idx="0">
                        <c:v>Wickets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4"/>
                      </a:gs>
                      <a:gs pos="100000">
                        <a:schemeClr val="accent4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9B-4136-A5B9-0CCC63FB86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Sheet'!$F$1</c15:sqref>
                        </c15:formulaRef>
                      </c:ext>
                    </c:extLst>
                    <c:strCache>
                      <c:ptCount val="1"/>
                      <c:pt idx="0">
                        <c:v>Dots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5"/>
                      </a:gs>
                      <a:gs pos="100000">
                        <a:schemeClr val="accent5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9B-4136-A5B9-0CCC63FB863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Sheet'!$G$1</c15:sqref>
                        </c15:formulaRef>
                      </c:ext>
                    </c:extLst>
                    <c:strCache>
                      <c:ptCount val="1"/>
                      <c:pt idx="0">
                        <c:v>Boundry (4)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6"/>
                      </a:gs>
                      <a:gs pos="100000">
                        <a:schemeClr val="accent6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9B-4136-A5B9-0CCC63FB863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Sheet'!$H$1</c15:sqref>
                        </c15:formulaRef>
                      </c:ext>
                    </c:extLst>
                    <c:strCache>
                      <c:ptCount val="1"/>
                      <c:pt idx="0">
                        <c:v>Boundry (6)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>
                          <a:lumMod val="60000"/>
                        </a:schemeClr>
                      </a:gs>
                      <a:gs pos="100000">
                        <a:schemeClr val="accent1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9B-4136-A5B9-0CCC63FB863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Sheet'!$I$1</c15:sqref>
                        </c15:formulaRef>
                      </c:ext>
                    </c:extLst>
                    <c:strCache>
                      <c:ptCount val="1"/>
                      <c:pt idx="0">
                        <c:v>No Ball (NB)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2">
                          <a:lumMod val="60000"/>
                        </a:schemeClr>
                      </a:gs>
                      <a:gs pos="100000">
                        <a:schemeClr val="accent2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9B-4136-A5B9-0CCC63FB863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Sheet'!$J$1</c15:sqref>
                        </c15:formulaRef>
                      </c:ext>
                    </c:extLst>
                    <c:strCache>
                      <c:ptCount val="1"/>
                      <c:pt idx="0">
                        <c:v>Wide (WD)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3">
                          <a:lumMod val="60000"/>
                        </a:schemeClr>
                      </a:gs>
                      <a:gs pos="100000">
                        <a:schemeClr val="accent3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9B-4136-A5B9-0CCC63FB863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Sheet'!$K$1</c15:sqref>
                        </c15:formulaRef>
                      </c:ext>
                    </c:extLst>
                    <c:strCache>
                      <c:ptCount val="1"/>
                      <c:pt idx="0">
                        <c:v>Economy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4">
                          <a:lumMod val="60000"/>
                        </a:schemeClr>
                      </a:gs>
                      <a:gs pos="100000">
                        <a:schemeClr val="accent4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12.25</c:v>
                      </c:pt>
                      <c:pt idx="1">
                        <c:v>16.75</c:v>
                      </c:pt>
                      <c:pt idx="2">
                        <c:v>11.75</c:v>
                      </c:pt>
                      <c:pt idx="3">
                        <c:v>16.5</c:v>
                      </c:pt>
                      <c:pt idx="4">
                        <c:v>11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9B-4136-A5B9-0CCC63FB8637}"/>
                  </c:ext>
                </c:extLst>
              </c15:ser>
            </c15:filteredBarSeries>
          </c:ext>
        </c:extLst>
      </c:barChart>
      <c:catAx>
        <c:axId val="1178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8784"/>
        <c:crosses val="autoZero"/>
        <c:auto val="1"/>
        <c:lblAlgn val="ctr"/>
        <c:lblOffset val="100"/>
        <c:noMultiLvlLbl val="0"/>
      </c:catAx>
      <c:valAx>
        <c:axId val="11781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8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'New Bowler Sheet'!$K$1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Sheet'!$K$2:$K$7</c:f>
              <c:numCache>
                <c:formatCode>General</c:formatCode>
                <c:ptCount val="6"/>
                <c:pt idx="0">
                  <c:v>12.25</c:v>
                </c:pt>
                <c:pt idx="1">
                  <c:v>16.75</c:v>
                </c:pt>
                <c:pt idx="2">
                  <c:v>11.75</c:v>
                </c:pt>
                <c:pt idx="3">
                  <c:v>16.5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7D-4E75-83C6-972B2A44C5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781344"/>
        <c:axId val="117782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Bowler Sheet'!$B$1</c15:sqref>
                        </c15:formulaRef>
                      </c:ext>
                    </c:extLst>
                    <c:strCache>
                      <c:ptCount val="1"/>
                      <c:pt idx="0">
                        <c:v>Overs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Bowler Sheet'!$B$2:$B$7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7D-4E75-83C6-972B2A44C5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Sheet'!$C$1</c15:sqref>
                        </c15:formulaRef>
                      </c:ext>
                    </c:extLst>
                    <c:strCache>
                      <c:ptCount val="1"/>
                      <c:pt idx="0">
                        <c:v>Medan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7D-4E75-83C6-972B2A44C5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Sheet'!$D$1</c15:sqref>
                        </c15:formulaRef>
                      </c:ext>
                    </c:extLst>
                    <c:strCache>
                      <c:ptCount val="1"/>
                      <c:pt idx="0">
                        <c:v>Runs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</c:v>
                      </c:pt>
                      <c:pt idx="1">
                        <c:v>67</c:v>
                      </c:pt>
                      <c:pt idx="2">
                        <c:v>47</c:v>
                      </c:pt>
                      <c:pt idx="3">
                        <c:v>33</c:v>
                      </c:pt>
                      <c:pt idx="4">
                        <c:v>22</c:v>
                      </c:pt>
                      <c:pt idx="5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7D-4E75-83C6-972B2A44C5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Sheet'!$E$1</c15:sqref>
                        </c15:formulaRef>
                      </c:ext>
                    </c:extLst>
                    <c:strCache>
                      <c:ptCount val="1"/>
                      <c:pt idx="0">
                        <c:v>Wickets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7D-4E75-83C6-972B2A44C5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Sheet'!$F$1</c15:sqref>
                        </c15:formulaRef>
                      </c:ext>
                    </c:extLst>
                    <c:strCache>
                      <c:ptCount val="1"/>
                      <c:pt idx="0">
                        <c:v>Dots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7D-4E75-83C6-972B2A44C5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Sheet'!$G$1</c15:sqref>
                        </c15:formulaRef>
                      </c:ext>
                    </c:extLst>
                    <c:strCache>
                      <c:ptCount val="1"/>
                      <c:pt idx="0">
                        <c:v>Boundry (4)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7D-4E75-83C6-972B2A44C5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Sheet'!$H$1</c15:sqref>
                        </c15:formulaRef>
                      </c:ext>
                    </c:extLst>
                    <c:strCache>
                      <c:ptCount val="1"/>
                      <c:pt idx="0">
                        <c:v>Boundry (6)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7D-4E75-83C6-972B2A44C5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Sheet'!$I$1</c15:sqref>
                        </c15:formulaRef>
                      </c:ext>
                    </c:extLst>
                    <c:strCache>
                      <c:ptCount val="1"/>
                      <c:pt idx="0">
                        <c:v>No Ball (NB)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7D-4E75-83C6-972B2A44C5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Sheet'!$J$1</c15:sqref>
                        </c15:formulaRef>
                      </c:ext>
                    </c:extLst>
                    <c:strCache>
                      <c:ptCount val="1"/>
                      <c:pt idx="0">
                        <c:v>Wide (WD)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7D-4E75-83C6-972B2A44C58A}"/>
                  </c:ext>
                </c:extLst>
              </c15:ser>
            </c15:filteredLineSeries>
          </c:ext>
        </c:extLst>
      </c:lineChart>
      <c:catAx>
        <c:axId val="1177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2176"/>
        <c:crosses val="autoZero"/>
        <c:auto val="1"/>
        <c:lblAlgn val="ctr"/>
        <c:lblOffset val="100"/>
        <c:noMultiLvlLbl val="0"/>
      </c:catAx>
      <c:valAx>
        <c:axId val="1177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'New Bowler Sheet'!$E$1</c:f>
              <c:strCache>
                <c:ptCount val="1"/>
                <c:pt idx="0">
                  <c:v>Wickets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16-486A-9B01-0260DDC58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16-486A-9B01-0260DDC58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716-486A-9B01-0260DDC58D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716-486A-9B01-0260DDC58D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716-486A-9B01-0260DDC58D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716-486A-9B01-0260DDC58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Sheet'!$E$2:$E$7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9-4897-B224-02DE1115D00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Bowler Sheet'!$B$1</c15:sqref>
                        </c15:formulaRef>
                      </c:ext>
                    </c:extLst>
                    <c:strCache>
                      <c:ptCount val="1"/>
                      <c:pt idx="0">
                        <c:v>Overs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4716-486A-9B01-0260DDC58D0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4716-486A-9B01-0260DDC58D0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4716-486A-9B01-0260DDC58D0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4716-486A-9B01-0260DDC58D0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4716-486A-9B01-0260DDC58D0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4716-486A-9B01-0260DDC58D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Bowler Sheet'!$B$2:$B$7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09-4897-B224-02DE1115D00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Sheet'!$C$1</c15:sqref>
                        </c15:formulaRef>
                      </c:ext>
                    </c:extLst>
                    <c:strCache>
                      <c:ptCount val="1"/>
                      <c:pt idx="0">
                        <c:v>Medan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716-486A-9B01-0260DDC58D0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4716-486A-9B01-0260DDC58D0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4716-486A-9B01-0260DDC58D0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4716-486A-9B01-0260DDC58D0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4716-486A-9B01-0260DDC58D0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4716-486A-9B01-0260DDC58D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09-4897-B224-02DE1115D00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Sheet'!$D$1</c15:sqref>
                        </c15:formulaRef>
                      </c:ext>
                    </c:extLst>
                    <c:strCache>
                      <c:ptCount val="1"/>
                      <c:pt idx="0">
                        <c:v>Runs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716-486A-9B01-0260DDC58D0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716-486A-9B01-0260DDC58D0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716-486A-9B01-0260DDC58D0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716-486A-9B01-0260DDC58D0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716-486A-9B01-0260DDC58D0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716-486A-9B01-0260DDC58D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</c:v>
                      </c:pt>
                      <c:pt idx="1">
                        <c:v>67</c:v>
                      </c:pt>
                      <c:pt idx="2">
                        <c:v>47</c:v>
                      </c:pt>
                      <c:pt idx="3">
                        <c:v>33</c:v>
                      </c:pt>
                      <c:pt idx="4">
                        <c:v>22</c:v>
                      </c:pt>
                      <c:pt idx="5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09-4897-B224-02DE1115D00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Sheet'!$F$1</c15:sqref>
                        </c15:formulaRef>
                      </c:ext>
                    </c:extLst>
                    <c:strCache>
                      <c:ptCount val="1"/>
                      <c:pt idx="0">
                        <c:v>Dots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4716-486A-9B01-0260DDC58D0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4716-486A-9B01-0260DDC58D0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4716-486A-9B01-0260DDC58D0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4716-486A-9B01-0260DDC58D0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4716-486A-9B01-0260DDC58D0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4716-486A-9B01-0260DDC58D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09-4897-B224-02DE1115D00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Sheet'!$G$1</c15:sqref>
                        </c15:formulaRef>
                      </c:ext>
                    </c:extLst>
                    <c:strCache>
                      <c:ptCount val="1"/>
                      <c:pt idx="0">
                        <c:v>Boundry (4)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4716-486A-9B01-0260DDC58D0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4716-486A-9B01-0260DDC58D0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4716-486A-9B01-0260DDC58D0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4716-486A-9B01-0260DDC58D0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4716-486A-9B01-0260DDC58D0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4716-486A-9B01-0260DDC58D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09-4897-B224-02DE1115D002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Sheet'!$H$1</c15:sqref>
                        </c15:formulaRef>
                      </c:ext>
                    </c:extLst>
                    <c:strCache>
                      <c:ptCount val="1"/>
                      <c:pt idx="0">
                        <c:v>Boundry (6)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4716-486A-9B01-0260DDC58D0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4716-486A-9B01-0260DDC58D0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4716-486A-9B01-0260DDC58D0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4716-486A-9B01-0260DDC58D0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4716-486A-9B01-0260DDC58D0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4716-486A-9B01-0260DDC58D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09-4897-B224-02DE1115D00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Sheet'!$I$1</c15:sqref>
                        </c15:formulaRef>
                      </c:ext>
                    </c:extLst>
                    <c:strCache>
                      <c:ptCount val="1"/>
                      <c:pt idx="0">
                        <c:v>No Ball (NB)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4716-486A-9B01-0260DDC58D0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4716-486A-9B01-0260DDC58D0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4716-486A-9B01-0260DDC58D0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4716-486A-9B01-0260DDC58D0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4716-486A-9B01-0260DDC58D0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4716-486A-9B01-0260DDC58D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09-4897-B224-02DE1115D002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Sheet'!$J$1</c15:sqref>
                        </c15:formulaRef>
                      </c:ext>
                    </c:extLst>
                    <c:strCache>
                      <c:ptCount val="1"/>
                      <c:pt idx="0">
                        <c:v>Wide (WD)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4716-486A-9B01-0260DDC58D0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4716-486A-9B01-0260DDC58D0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4716-486A-9B01-0260DDC58D0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4716-486A-9B01-0260DDC58D0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4716-486A-9B01-0260DDC58D0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4716-486A-9B01-0260DDC58D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09-4897-B224-02DE1115D002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Sheet'!$K$1</c15:sqref>
                        </c15:formulaRef>
                      </c:ext>
                    </c:extLst>
                    <c:strCache>
                      <c:ptCount val="1"/>
                      <c:pt idx="0">
                        <c:v>Economy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4716-486A-9B01-0260DDC58D0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4716-486A-9B01-0260DDC58D0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4716-486A-9B01-0260DDC58D0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4716-486A-9B01-0260DDC58D0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4716-486A-9B01-0260DDC58D0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4716-486A-9B01-0260DDC58D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12.25</c:v>
                      </c:pt>
                      <c:pt idx="1">
                        <c:v>16.75</c:v>
                      </c:pt>
                      <c:pt idx="2">
                        <c:v>11.75</c:v>
                      </c:pt>
                      <c:pt idx="3">
                        <c:v>16.5</c:v>
                      </c:pt>
                      <c:pt idx="4">
                        <c:v>11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09-4897-B224-02DE1115D00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'New Bowler Sheet'!$G$1</c:f>
              <c:strCache>
                <c:ptCount val="1"/>
                <c:pt idx="0">
                  <c:v>Boundry (4)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Sheet'!$G$2:$G$7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D4-4229-ADC3-9B4D4BDD2A44}"/>
            </c:ext>
          </c:extLst>
        </c:ser>
        <c:ser>
          <c:idx val="6"/>
          <c:order val="6"/>
          <c:tx>
            <c:strRef>
              <c:f>'New Bowler Sheet'!$H$1</c:f>
              <c:strCache>
                <c:ptCount val="1"/>
                <c:pt idx="0">
                  <c:v>Boundry (6)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Bowler Sheet'!$A$2:$A$7</c:f>
              <c:strCache>
                <c:ptCount val="6"/>
                <c:pt idx="0">
                  <c:v>Van Djik</c:v>
                </c:pt>
                <c:pt idx="1">
                  <c:v>Sergio Ramos</c:v>
                </c:pt>
                <c:pt idx="2">
                  <c:v>Cubarsi</c:v>
                </c:pt>
                <c:pt idx="3">
                  <c:v>Kimmich</c:v>
                </c:pt>
                <c:pt idx="4">
                  <c:v>Gavi</c:v>
                </c:pt>
                <c:pt idx="5">
                  <c:v>Pedri</c:v>
                </c:pt>
              </c:strCache>
            </c:strRef>
          </c:cat>
          <c:val>
            <c:numRef>
              <c:f>'New Bowler Sheet'!$H$2:$H$7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D4-4229-ADC3-9B4D4BDD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68448"/>
        <c:axId val="117785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Bowler Sheet'!$B$1</c15:sqref>
                        </c15:formulaRef>
                      </c:ext>
                    </c:extLst>
                    <c:strCache>
                      <c:ptCount val="1"/>
                      <c:pt idx="0">
                        <c:v>Overs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Bowler Sheet'!$B$2:$B$7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D4-4229-ADC3-9B4D4BDD2A4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Sheet'!$C$1</c15:sqref>
                        </c15:formulaRef>
                      </c:ext>
                    </c:extLst>
                    <c:strCache>
                      <c:ptCount val="1"/>
                      <c:pt idx="0">
                        <c:v>Medan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D4-4229-ADC3-9B4D4BDD2A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Sheet'!$D$1</c15:sqref>
                        </c15:formulaRef>
                      </c:ext>
                    </c:extLst>
                    <c:strCache>
                      <c:ptCount val="1"/>
                      <c:pt idx="0">
                        <c:v>Runs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</c:v>
                      </c:pt>
                      <c:pt idx="1">
                        <c:v>67</c:v>
                      </c:pt>
                      <c:pt idx="2">
                        <c:v>47</c:v>
                      </c:pt>
                      <c:pt idx="3">
                        <c:v>33</c:v>
                      </c:pt>
                      <c:pt idx="4">
                        <c:v>22</c:v>
                      </c:pt>
                      <c:pt idx="5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D4-4229-ADC3-9B4D4BDD2A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Sheet'!$E$1</c15:sqref>
                        </c15:formulaRef>
                      </c:ext>
                    </c:extLst>
                    <c:strCache>
                      <c:ptCount val="1"/>
                      <c:pt idx="0">
                        <c:v>Wickets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D4-4229-ADC3-9B4D4BDD2A4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Sheet'!$F$1</c15:sqref>
                        </c15:formulaRef>
                      </c:ext>
                    </c:extLst>
                    <c:strCache>
                      <c:ptCount val="1"/>
                      <c:pt idx="0">
                        <c:v>Dots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D4-4229-ADC3-9B4D4BDD2A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Sheet'!$I$1</c15:sqref>
                        </c15:formulaRef>
                      </c:ext>
                    </c:extLst>
                    <c:strCache>
                      <c:ptCount val="1"/>
                      <c:pt idx="0">
                        <c:v>No Ball (NB)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D4-4229-ADC3-9B4D4BDD2A4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Sheet'!$J$1</c15:sqref>
                        </c15:formulaRef>
                      </c:ext>
                    </c:extLst>
                    <c:strCache>
                      <c:ptCount val="1"/>
                      <c:pt idx="0">
                        <c:v>Wide (WD)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D4-4229-ADC3-9B4D4BDD2A4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Sheet'!$K$1</c15:sqref>
                        </c15:formulaRef>
                      </c:ext>
                    </c:extLst>
                    <c:strCache>
                      <c:ptCount val="1"/>
                      <c:pt idx="0">
                        <c:v>Economy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Sheet'!$A$2:$A$7</c15:sqref>
                        </c15:formulaRef>
                      </c:ext>
                    </c:extLst>
                    <c:strCache>
                      <c:ptCount val="6"/>
                      <c:pt idx="0">
                        <c:v>Van Djik</c:v>
                      </c:pt>
                      <c:pt idx="1">
                        <c:v>Sergio Ramos</c:v>
                      </c:pt>
                      <c:pt idx="2">
                        <c:v>Cubarsi</c:v>
                      </c:pt>
                      <c:pt idx="3">
                        <c:v>Kimmich</c:v>
                      </c:pt>
                      <c:pt idx="4">
                        <c:v>Gavi</c:v>
                      </c:pt>
                      <c:pt idx="5">
                        <c:v>Pedri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Bowler Sheet'!$K$2:$K$7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12.25</c:v>
                      </c:pt>
                      <c:pt idx="1">
                        <c:v>16.75</c:v>
                      </c:pt>
                      <c:pt idx="2">
                        <c:v>11.75</c:v>
                      </c:pt>
                      <c:pt idx="3">
                        <c:v>16.5</c:v>
                      </c:pt>
                      <c:pt idx="4">
                        <c:v>11</c:v>
                      </c:pt>
                      <c:pt idx="5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D4-4229-ADC3-9B4D4BDD2A44}"/>
                  </c:ext>
                </c:extLst>
              </c15:ser>
            </c15:filteredBarSeries>
          </c:ext>
        </c:extLst>
      </c:barChart>
      <c:catAx>
        <c:axId val="1177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5088"/>
        <c:crosses val="autoZero"/>
        <c:auto val="1"/>
        <c:lblAlgn val="ctr"/>
        <c:lblOffset val="100"/>
        <c:noMultiLvlLbl val="0"/>
      </c:catAx>
      <c:valAx>
        <c:axId val="117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1055</xdr:colOff>
      <xdr:row>1</xdr:row>
      <xdr:rowOff>4762</xdr:rowOff>
    </xdr:from>
    <xdr:to>
      <xdr:col>20</xdr:col>
      <xdr:colOff>11906</xdr:colOff>
      <xdr:row>18</xdr:row>
      <xdr:rowOff>422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1054</xdr:colOff>
      <xdr:row>17</xdr:row>
      <xdr:rowOff>155203</xdr:rowOff>
    </xdr:from>
    <xdr:to>
      <xdr:col>20</xdr:col>
      <xdr:colOff>23812</xdr:colOff>
      <xdr:row>34</xdr:row>
      <xdr:rowOff>143668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15477</xdr:rowOff>
    </xdr:from>
    <xdr:to>
      <xdr:col>8</xdr:col>
      <xdr:colOff>11905</xdr:colOff>
      <xdr:row>35</xdr:row>
      <xdr:rowOff>-1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31749</xdr:colOff>
      <xdr:row>34</xdr:row>
      <xdr:rowOff>145789</xdr:rowOff>
    </xdr:from>
    <xdr:to>
      <xdr:col>20</xdr:col>
      <xdr:colOff>15874</xdr:colOff>
      <xdr:row>54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34</xdr:row>
      <xdr:rowOff>141548</xdr:rowOff>
    </xdr:from>
    <xdr:to>
      <xdr:col>8</xdr:col>
      <xdr:colOff>31751</xdr:colOff>
      <xdr:row>53</xdr:row>
      <xdr:rowOff>156739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</xdr:rowOff>
    </xdr:from>
    <xdr:to>
      <xdr:col>6</xdr:col>
      <xdr:colOff>685800</xdr:colOff>
      <xdr:row>24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7</xdr:row>
      <xdr:rowOff>14287</xdr:rowOff>
    </xdr:from>
    <xdr:to>
      <xdr:col>12</xdr:col>
      <xdr:colOff>466725</xdr:colOff>
      <xdr:row>24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52137</xdr:colOff>
      <xdr:row>24</xdr:row>
      <xdr:rowOff>12533</xdr:rowOff>
    </xdr:from>
    <xdr:to>
      <xdr:col>6</xdr:col>
      <xdr:colOff>651711</xdr:colOff>
      <xdr:row>40</xdr:row>
      <xdr:rowOff>138111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646697</xdr:colOff>
      <xdr:row>24</xdr:row>
      <xdr:rowOff>751</xdr:rowOff>
    </xdr:from>
    <xdr:to>
      <xdr:col>12</xdr:col>
      <xdr:colOff>476250</xdr:colOff>
      <xdr:row>40</xdr:row>
      <xdr:rowOff>137109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458108</xdr:colOff>
      <xdr:row>6</xdr:row>
      <xdr:rowOff>153533</xdr:rowOff>
    </xdr:from>
    <xdr:to>
      <xdr:col>20</xdr:col>
      <xdr:colOff>131537</xdr:colOff>
      <xdr:row>24</xdr:row>
      <xdr:rowOff>39233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458108</xdr:colOff>
      <xdr:row>24</xdr:row>
      <xdr:rowOff>17461</xdr:rowOff>
    </xdr:from>
    <xdr:to>
      <xdr:col>20</xdr:col>
      <xdr:colOff>131537</xdr:colOff>
      <xdr:row>40</xdr:row>
      <xdr:rowOff>147411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61232</xdr:colOff>
      <xdr:row>40</xdr:row>
      <xdr:rowOff>130855</xdr:rowOff>
    </xdr:from>
    <xdr:to>
      <xdr:col>6</xdr:col>
      <xdr:colOff>721178</xdr:colOff>
      <xdr:row>58</xdr:row>
      <xdr:rowOff>16555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14287</xdr:rowOff>
    </xdr:from>
    <xdr:to>
      <xdr:col>12</xdr:col>
      <xdr:colOff>295275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4762</xdr:rowOff>
    </xdr:from>
    <xdr:to>
      <xdr:col>11</xdr:col>
      <xdr:colOff>314325</xdr:colOff>
      <xdr:row>20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C" refreshedDate="45836.662110069446" createdVersion="6" refreshedVersion="6" minRefreshableVersion="3" recordCount="3">
  <cacheSource type="worksheet">
    <worksheetSource ref="J14:K17" sheet="Score Card"/>
  </cacheSource>
  <cacheFields count="2">
    <cacheField name="EXTRAS" numFmtId="0">
      <sharedItems count="5">
        <s v="Wide Ball"/>
        <s v="No ball"/>
        <s v="Total"/>
        <s v="Leg Byes" u="1"/>
        <s v="Overthrow" u="1"/>
      </sharedItems>
    </cacheField>
    <cacheField name="BALLS" numFmtId="0">
      <sharedItems containsSemiMixedTypes="0" containsString="0" containsNumber="1" containsInteger="1" minValue="4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C" refreshedDate="45836.66211041667" createdVersion="6" refreshedVersion="6" minRefreshableVersion="3" recordCount="20">
  <cacheSource type="worksheet">
    <worksheetSource ref="M1:P21" sheet="Score Card"/>
  </cacheSource>
  <cacheFields count="4">
    <cacheField name="Overs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layer Name" numFmtId="0">
      <sharedItems/>
    </cacheField>
    <cacheField name="Runs" numFmtId="0">
      <sharedItems containsSemiMixedTypes="0" containsString="0" containsNumber="1" containsInteger="1" minValue="2" maxValue="24"/>
    </cacheField>
    <cacheField name="Balls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BC" refreshedDate="45840.550910648148" createdVersion="6" refreshedVersion="6" minRefreshableVersion="3" recordCount="116">
  <cacheSource type="worksheet">
    <worksheetSource ref="A1:H117" sheet="Score Card"/>
  </cacheSource>
  <cacheFields count="8">
    <cacheField name="Balls" numFmtId="0">
      <sharedItems containsSemiMixedTypes="0" containsString="0" containsNumber="1" minValue="1.1000000000000001" maxValue="20.2"/>
    </cacheField>
    <cacheField name="Batsman" numFmtId="0">
      <sharedItems/>
    </cacheField>
    <cacheField name="Bowler" numFmtId="0">
      <sharedItems count="6">
        <s v="Cubarsi"/>
        <s v="Van Djik"/>
        <s v="Sergio Ramos"/>
        <s v="Pedri"/>
        <s v="Gavi"/>
        <s v="Kimmich"/>
      </sharedItems>
    </cacheField>
    <cacheField name="Runs" numFmtId="0">
      <sharedItems containsSemiMixedTypes="0" containsString="0" containsNumber="1" containsInteger="1" minValue="0" maxValue="6"/>
    </cacheField>
    <cacheField name="Outcome" numFmtId="0">
      <sharedItems count="8">
        <s v="Boundary"/>
        <s v="Wide Ball"/>
        <s v="Runs"/>
        <s v="Dot"/>
        <s v="Leg bye"/>
        <s v="Wicket"/>
        <s v="Overthrow"/>
        <s v="No ball"/>
      </sharedItems>
    </cacheField>
    <cacheField name="Total Runs" numFmtId="0">
      <sharedItems containsSemiMixedTypes="0" containsString="0" containsNumber="1" containsInteger="1" minValue="4" maxValue="266"/>
    </cacheField>
    <cacheField name="Wicket" numFmtId="0">
      <sharedItems containsSemiMixedTypes="0" containsString="0" containsNumber="1" containsInteger="1" minValue="0" maxValue="1"/>
    </cacheField>
    <cacheField name="Balls Fac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BC" refreshedDate="45840.600539699073" createdVersion="6" refreshedVersion="6" minRefreshableVersion="3" recordCount="13">
  <cacheSource type="worksheet">
    <worksheetSource name="Table1"/>
  </cacheSource>
  <cacheFields count="8">
    <cacheField name="Player" numFmtId="0">
      <sharedItems count="13">
        <s v="Rohit Sharma (C)"/>
        <s v="Sachin Tendulkar"/>
        <s v="Sunil Gavaskar"/>
        <s v="Ravi Shastri (VC)"/>
        <s v="Virat Kohli"/>
        <s v="Shikhar Dhavan"/>
        <s v="Parthiv Patel"/>
        <s v="Hardik Pandya"/>
        <s v="Ravindra Jadeja"/>
        <s v="Jasprit Bumrah"/>
        <s v="Mohammad Shami"/>
        <s v="Extras"/>
        <s v="Total"/>
      </sharedItems>
    </cacheField>
    <cacheField name="Out" numFmtId="0">
      <sharedItems containsBlank="1"/>
    </cacheField>
    <cacheField name="Dots" numFmtId="0">
      <sharedItems containsString="0" containsBlank="1" containsNumber="1" containsInteger="1" minValue="0" maxValue="4"/>
    </cacheField>
    <cacheField name="Runs" numFmtId="0">
      <sharedItems containsMixedTypes="1" containsNumber="1" containsInteger="1" minValue="0" maxValue="60"/>
    </cacheField>
    <cacheField name="Balls" numFmtId="0">
      <sharedItems containsString="0" containsBlank="1" containsNumber="1" containsInteger="1" minValue="0" maxValue="20"/>
    </cacheField>
    <cacheField name="6s" numFmtId="0">
      <sharedItems containsString="0" containsBlank="1" containsNumber="1" containsInteger="1" minValue="0" maxValue="2"/>
    </cacheField>
    <cacheField name="4s" numFmtId="0">
      <sharedItems containsString="0" containsBlank="1" containsNumber="1" containsInteger="1" minValue="0" maxValue="6"/>
    </cacheField>
    <cacheField name="Strike Rate" numFmtId="0">
      <sharedItems containsString="0" containsBlank="1" containsNumber="1" minValue="0" maxValue="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4"/>
  </r>
  <r>
    <x v="1"/>
    <n v="7"/>
  </r>
  <r>
    <x v="2"/>
    <n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s v="Cubarsi"/>
    <n v="13"/>
    <n v="6"/>
  </r>
  <r>
    <x v="1"/>
    <s v="Van Djik"/>
    <n v="16"/>
    <n v="6"/>
  </r>
  <r>
    <x v="2"/>
    <s v="Sergio Ramos"/>
    <n v="20"/>
    <n v="6"/>
  </r>
  <r>
    <x v="3"/>
    <s v="Cubarsi"/>
    <n v="11"/>
    <n v="6"/>
  </r>
  <r>
    <x v="4"/>
    <s v="Pedri"/>
    <n v="16"/>
    <n v="6"/>
  </r>
  <r>
    <x v="5"/>
    <s v="Sergio Ramos"/>
    <n v="24"/>
    <n v="6"/>
  </r>
  <r>
    <x v="6"/>
    <s v="Gavi"/>
    <n v="12"/>
    <n v="6"/>
  </r>
  <r>
    <x v="7"/>
    <s v="Kimmich"/>
    <n v="16"/>
    <n v="6"/>
  </r>
  <r>
    <x v="8"/>
    <s v="Van Djik"/>
    <n v="7"/>
    <n v="6"/>
  </r>
  <r>
    <x v="9"/>
    <s v="Gavi"/>
    <n v="10"/>
    <n v="6"/>
  </r>
  <r>
    <x v="10"/>
    <s v="Van Djik"/>
    <n v="14"/>
    <n v="6"/>
  </r>
  <r>
    <x v="11"/>
    <s v="Cubarsi"/>
    <n v="10"/>
    <n v="6"/>
  </r>
  <r>
    <x v="12"/>
    <s v="Pedri"/>
    <n v="11"/>
    <n v="6"/>
  </r>
  <r>
    <x v="13"/>
    <s v="Sergio Ramos"/>
    <n v="13"/>
    <n v="6"/>
  </r>
  <r>
    <x v="14"/>
    <s v="Kimmich"/>
    <n v="17"/>
    <n v="6"/>
  </r>
  <r>
    <x v="15"/>
    <s v="Van Djik"/>
    <n v="12"/>
    <n v="6"/>
  </r>
  <r>
    <x v="16"/>
    <s v="Sergio Ramos"/>
    <n v="10"/>
    <n v="6"/>
  </r>
  <r>
    <x v="17"/>
    <s v="Pedri"/>
    <n v="19"/>
    <n v="6"/>
  </r>
  <r>
    <x v="18"/>
    <s v="Cubarsi"/>
    <n v="13"/>
    <n v="6"/>
  </r>
  <r>
    <x v="19"/>
    <s v="Pedri"/>
    <n v="2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6">
  <r>
    <n v="1.1000000000000001"/>
    <s v="Rohit Sharma (C)"/>
    <x v="0"/>
    <n v="4"/>
    <x v="0"/>
    <n v="4"/>
    <n v="0"/>
    <n v="1"/>
  </r>
  <r>
    <n v="1.2"/>
    <s v="Rohit Sharma (C)"/>
    <x v="0"/>
    <n v="1"/>
    <x v="1"/>
    <n v="5"/>
    <n v="0"/>
    <n v="0"/>
  </r>
  <r>
    <n v="1.3"/>
    <s v="Sachin Tendulkar"/>
    <x v="0"/>
    <n v="3"/>
    <x v="2"/>
    <n v="8"/>
    <n v="0"/>
    <n v="1"/>
  </r>
  <r>
    <n v="1.4"/>
    <s v="Rohit Sharma (C)"/>
    <x v="0"/>
    <n v="2"/>
    <x v="2"/>
    <n v="10"/>
    <n v="0"/>
    <n v="1"/>
  </r>
  <r>
    <n v="1.5"/>
    <s v="Rohit Sharma (C)"/>
    <x v="0"/>
    <n v="3"/>
    <x v="2"/>
    <n v="13"/>
    <n v="0"/>
    <n v="1"/>
  </r>
  <r>
    <n v="1.6"/>
    <s v="Sachin Tendulkar"/>
    <x v="0"/>
    <n v="0"/>
    <x v="3"/>
    <n v="13"/>
    <n v="0"/>
    <n v="0"/>
  </r>
  <r>
    <n v="2.1"/>
    <s v="Rohit Sharma (C)"/>
    <x v="1"/>
    <n v="3"/>
    <x v="4"/>
    <n v="16"/>
    <n v="0"/>
    <n v="1"/>
  </r>
  <r>
    <n v="2.2000000000000002"/>
    <s v="Sachin Tendulkar"/>
    <x v="1"/>
    <n v="3"/>
    <x v="2"/>
    <n v="19"/>
    <n v="0"/>
    <n v="1"/>
  </r>
  <r>
    <n v="2.2999999999999998"/>
    <s v="Rohit Sharma (C)"/>
    <x v="1"/>
    <n v="0"/>
    <x v="5"/>
    <n v="19"/>
    <n v="1"/>
    <n v="1"/>
  </r>
  <r>
    <n v="2.4"/>
    <s v="Sunil Gavaskar"/>
    <x v="1"/>
    <n v="5"/>
    <x v="6"/>
    <n v="24"/>
    <n v="0"/>
    <n v="1"/>
  </r>
  <r>
    <n v="2.5"/>
    <s v="Sachin Tendulkar"/>
    <x v="1"/>
    <n v="3"/>
    <x v="2"/>
    <n v="27"/>
    <n v="0"/>
    <n v="1"/>
  </r>
  <r>
    <n v="2.6"/>
    <s v="Sunil Gavaskar"/>
    <x v="1"/>
    <n v="2"/>
    <x v="2"/>
    <n v="29"/>
    <n v="0"/>
    <n v="1"/>
  </r>
  <r>
    <n v="3.1"/>
    <s v="Sunil Gavaskar"/>
    <x v="2"/>
    <n v="5"/>
    <x v="2"/>
    <n v="34"/>
    <n v="0"/>
    <n v="1"/>
  </r>
  <r>
    <n v="3.2"/>
    <s v="Sunil Gavaskar"/>
    <x v="2"/>
    <n v="5"/>
    <x v="6"/>
    <n v="39"/>
    <n v="0"/>
    <n v="1"/>
  </r>
  <r>
    <n v="3.3"/>
    <s v="Sachin Tendulkar"/>
    <x v="2"/>
    <n v="0"/>
    <x v="5"/>
    <n v="39"/>
    <n v="1"/>
    <n v="1"/>
  </r>
  <r>
    <n v="3.4"/>
    <s v="Ravi Shastri "/>
    <x v="2"/>
    <n v="6"/>
    <x v="0"/>
    <n v="45"/>
    <n v="0"/>
    <n v="1"/>
  </r>
  <r>
    <n v="3.5"/>
    <s v="Ravi Shastri "/>
    <x v="2"/>
    <n v="4"/>
    <x v="0"/>
    <n v="49"/>
    <n v="0"/>
    <n v="1"/>
  </r>
  <r>
    <n v="3.6"/>
    <s v="Ravi Shastri "/>
    <x v="2"/>
    <n v="0"/>
    <x v="5"/>
    <n v="49"/>
    <n v="1"/>
    <n v="1"/>
  </r>
  <r>
    <n v="4.0999999999999996"/>
    <s v="Sunil Gavaskar"/>
    <x v="0"/>
    <n v="1"/>
    <x v="2"/>
    <n v="50"/>
    <n v="0"/>
    <n v="1"/>
  </r>
  <r>
    <n v="4.2"/>
    <s v="Virat Kohli"/>
    <x v="0"/>
    <n v="6"/>
    <x v="0"/>
    <n v="56"/>
    <n v="0"/>
    <n v="1"/>
  </r>
  <r>
    <n v="4.3"/>
    <s v="Virat Kohli"/>
    <x v="0"/>
    <n v="3"/>
    <x v="2"/>
    <n v="59"/>
    <n v="0"/>
    <n v="1"/>
  </r>
  <r>
    <n v="4.4000000000000004"/>
    <s v="Sunil Gavaskar"/>
    <x v="0"/>
    <n v="0"/>
    <x v="5"/>
    <n v="59"/>
    <n v="1"/>
    <n v="1"/>
  </r>
  <r>
    <n v="4.5"/>
    <s v="Shikhar Dhawan"/>
    <x v="0"/>
    <n v="0"/>
    <x v="3"/>
    <n v="59"/>
    <n v="0"/>
    <n v="0"/>
  </r>
  <r>
    <n v="4.5999999999999996"/>
    <s v="Shikhar Dhawan"/>
    <x v="0"/>
    <n v="1"/>
    <x v="2"/>
    <n v="60"/>
    <n v="0"/>
    <n v="1"/>
  </r>
  <r>
    <n v="5.0999999999999996"/>
    <s v="Virat Kohli"/>
    <x v="3"/>
    <n v="0"/>
    <x v="3"/>
    <n v="60"/>
    <n v="0"/>
    <n v="0"/>
  </r>
  <r>
    <n v="5.2"/>
    <s v="Virat Kohli"/>
    <x v="3"/>
    <n v="5"/>
    <x v="6"/>
    <n v="65"/>
    <n v="0"/>
    <n v="1"/>
  </r>
  <r>
    <n v="5.3"/>
    <s v="Shikhar Dhawan"/>
    <x v="3"/>
    <n v="0"/>
    <x v="3"/>
    <n v="65"/>
    <n v="0"/>
    <n v="0"/>
  </r>
  <r>
    <n v="5.4"/>
    <s v="Shikhar Dhawan"/>
    <x v="3"/>
    <n v="4"/>
    <x v="0"/>
    <n v="69"/>
    <n v="0"/>
    <n v="1"/>
  </r>
  <r>
    <n v="5.5"/>
    <s v="Shikhar Dhawan"/>
    <x v="3"/>
    <n v="5"/>
    <x v="6"/>
    <n v="74"/>
    <n v="0"/>
    <n v="1"/>
  </r>
  <r>
    <n v="5.6"/>
    <s v="Virat Kohli"/>
    <x v="3"/>
    <n v="2"/>
    <x v="2"/>
    <n v="76"/>
    <n v="0"/>
    <n v="1"/>
  </r>
  <r>
    <n v="6.1"/>
    <s v="Shikhar Dhawan"/>
    <x v="2"/>
    <n v="5"/>
    <x v="6"/>
    <n v="81"/>
    <n v="0"/>
    <n v="1"/>
  </r>
  <r>
    <n v="6.2"/>
    <s v="Virat Kohli"/>
    <x v="2"/>
    <n v="4"/>
    <x v="0"/>
    <n v="85"/>
    <n v="0"/>
    <n v="1"/>
  </r>
  <r>
    <n v="6.3"/>
    <s v="Virat Kohli"/>
    <x v="2"/>
    <n v="4"/>
    <x v="0"/>
    <n v="89"/>
    <n v="0"/>
    <n v="1"/>
  </r>
  <r>
    <n v="6.4"/>
    <s v="Virat Kohli"/>
    <x v="2"/>
    <n v="6"/>
    <x v="0"/>
    <n v="95"/>
    <n v="0"/>
    <n v="1"/>
  </r>
  <r>
    <n v="6.5"/>
    <s v="Virat Kohli"/>
    <x v="2"/>
    <n v="5"/>
    <x v="6"/>
    <n v="100"/>
    <n v="0"/>
    <n v="1"/>
  </r>
  <r>
    <n v="6.6"/>
    <s v="Shikhar Dhawan"/>
    <x v="2"/>
    <n v="0"/>
    <x v="3"/>
    <n v="100"/>
    <n v="0"/>
    <n v="0"/>
  </r>
  <r>
    <n v="7.1"/>
    <s v="Virat Kohli"/>
    <x v="4"/>
    <n v="4"/>
    <x v="0"/>
    <n v="104"/>
    <n v="0"/>
    <n v="1"/>
  </r>
  <r>
    <n v="7.2"/>
    <s v="Virat Kohli"/>
    <x v="4"/>
    <n v="2"/>
    <x v="2"/>
    <n v="106"/>
    <n v="0"/>
    <n v="1"/>
  </r>
  <r>
    <n v="7.3"/>
    <s v="Virat Kohli"/>
    <x v="4"/>
    <n v="1"/>
    <x v="1"/>
    <n v="107"/>
    <n v="0"/>
    <n v="0"/>
  </r>
  <r>
    <n v="7.4"/>
    <s v="Shikhar Dhawan"/>
    <x v="4"/>
    <n v="1"/>
    <x v="2"/>
    <n v="108"/>
    <n v="0"/>
    <n v="1"/>
  </r>
  <r>
    <n v="7.5"/>
    <s v="Virat Kohli"/>
    <x v="4"/>
    <n v="4"/>
    <x v="0"/>
    <n v="112"/>
    <n v="0"/>
    <n v="1"/>
  </r>
  <r>
    <n v="7.6"/>
    <s v="Virat Kohli"/>
    <x v="4"/>
    <n v="0"/>
    <x v="3"/>
    <n v="112"/>
    <n v="0"/>
    <n v="0"/>
  </r>
  <r>
    <n v="8.1"/>
    <s v="Virat Kohli"/>
    <x v="5"/>
    <n v="2"/>
    <x v="2"/>
    <n v="114"/>
    <n v="0"/>
    <n v="1"/>
  </r>
  <r>
    <n v="8.1999999999999993"/>
    <s v="Shikhar Dhawan"/>
    <x v="5"/>
    <n v="1"/>
    <x v="2"/>
    <n v="115"/>
    <n v="0"/>
    <n v="1"/>
  </r>
  <r>
    <n v="8.3000000000000007"/>
    <s v="Virat Kohli"/>
    <x v="5"/>
    <n v="4"/>
    <x v="0"/>
    <n v="119"/>
    <n v="0"/>
    <n v="1"/>
  </r>
  <r>
    <n v="8.4"/>
    <s v="Shikhar Dhawan"/>
    <x v="5"/>
    <n v="0"/>
    <x v="5"/>
    <n v="119"/>
    <n v="1"/>
    <n v="1"/>
  </r>
  <r>
    <n v="8.5"/>
    <s v="Virat Kohli"/>
    <x v="5"/>
    <n v="4"/>
    <x v="0"/>
    <n v="123"/>
    <n v="0"/>
    <n v="1"/>
  </r>
  <r>
    <n v="8.6"/>
    <s v="Virat Kohli"/>
    <x v="5"/>
    <n v="5"/>
    <x v="6"/>
    <n v="128"/>
    <n v="0"/>
    <n v="1"/>
  </r>
  <r>
    <n v="9.1"/>
    <s v="Shikhar Dhawan"/>
    <x v="1"/>
    <n v="0"/>
    <x v="5"/>
    <n v="128"/>
    <n v="1"/>
    <n v="1"/>
  </r>
  <r>
    <n v="9.1999999999999993"/>
    <s v="Shikhar Dhawan"/>
    <x v="1"/>
    <n v="5"/>
    <x v="6"/>
    <n v="133"/>
    <n v="0"/>
    <n v="1"/>
  </r>
  <r>
    <n v="9.3000000000000007"/>
    <s v="Virat Kohli"/>
    <x v="1"/>
    <n v="0"/>
    <x v="3"/>
    <n v="133"/>
    <n v="0"/>
    <n v="0"/>
  </r>
  <r>
    <n v="9.4"/>
    <s v="Virat Kohli"/>
    <x v="1"/>
    <n v="1"/>
    <x v="7"/>
    <n v="134"/>
    <n v="0"/>
    <n v="0"/>
  </r>
  <r>
    <n v="9.5"/>
    <s v="Shikhar Dhawan"/>
    <x v="1"/>
    <n v="1"/>
    <x v="7"/>
    <n v="135"/>
    <n v="0"/>
    <n v="0"/>
  </r>
  <r>
    <n v="9.6"/>
    <s v="Virat Kohli"/>
    <x v="1"/>
    <n v="0"/>
    <x v="5"/>
    <n v="135"/>
    <n v="1"/>
    <n v="1"/>
  </r>
  <r>
    <n v="10.1"/>
    <s v="Shikhar Dhawan"/>
    <x v="4"/>
    <n v="1"/>
    <x v="7"/>
    <n v="136"/>
    <n v="0"/>
    <n v="0"/>
  </r>
  <r>
    <n v="10.199999999999999"/>
    <s v="Parthiv Patel"/>
    <x v="4"/>
    <n v="3"/>
    <x v="2"/>
    <n v="139"/>
    <n v="0"/>
    <n v="1"/>
  </r>
  <r>
    <n v="10.3"/>
    <s v="Shikhar Dhawan"/>
    <x v="4"/>
    <n v="1"/>
    <x v="7"/>
    <n v="140"/>
    <n v="0"/>
    <n v="0"/>
  </r>
  <r>
    <n v="10.4"/>
    <s v="Parthiv Patel"/>
    <x v="4"/>
    <n v="3"/>
    <x v="2"/>
    <n v="143"/>
    <n v="0"/>
    <n v="1"/>
  </r>
  <r>
    <n v="10.5"/>
    <s v="Shikhar Dhawan"/>
    <x v="4"/>
    <n v="0"/>
    <x v="3"/>
    <n v="143"/>
    <n v="0"/>
    <n v="0"/>
  </r>
  <r>
    <n v="10.6"/>
    <s v="Parthiv Patel"/>
    <x v="4"/>
    <n v="2"/>
    <x v="2"/>
    <n v="145"/>
    <n v="0"/>
    <n v="1"/>
  </r>
  <r>
    <n v="11.1"/>
    <s v="Shikhar Dhawan"/>
    <x v="1"/>
    <n v="3"/>
    <x v="2"/>
    <n v="148"/>
    <n v="0"/>
    <n v="1"/>
  </r>
  <r>
    <n v="11.2"/>
    <s v="Parthiv Patel"/>
    <x v="1"/>
    <n v="5"/>
    <x v="6"/>
    <n v="153"/>
    <n v="0"/>
    <n v="1"/>
  </r>
  <r>
    <n v="11.3"/>
    <s v="Shikhar Dhawan"/>
    <x v="1"/>
    <n v="3"/>
    <x v="2"/>
    <n v="156"/>
    <n v="0"/>
    <n v="1"/>
  </r>
  <r>
    <n v="11.4"/>
    <s v="Parthiv Patel"/>
    <x v="1"/>
    <n v="3"/>
    <x v="2"/>
    <n v="159"/>
    <n v="0"/>
    <n v="1"/>
  </r>
  <r>
    <n v="11.5"/>
    <s v="Shikhar Dhawan"/>
    <x v="1"/>
    <n v="0"/>
    <x v="5"/>
    <n v="159"/>
    <n v="1"/>
    <n v="1"/>
  </r>
  <r>
    <n v="11.6"/>
    <s v="Hardik Pandya "/>
    <x v="1"/>
    <n v="0"/>
    <x v="3"/>
    <n v="159"/>
    <n v="0"/>
    <n v="0"/>
  </r>
  <r>
    <n v="12.1"/>
    <s v="Parthiv Patel"/>
    <x v="0"/>
    <n v="6"/>
    <x v="0"/>
    <n v="165"/>
    <n v="0"/>
    <n v="1"/>
  </r>
  <r>
    <n v="12.2"/>
    <s v="Parthiv Patel"/>
    <x v="0"/>
    <n v="0"/>
    <x v="3"/>
    <n v="165"/>
    <n v="0"/>
    <n v="0"/>
  </r>
  <r>
    <n v="12.3"/>
    <s v="Parthiv Patel"/>
    <x v="0"/>
    <n v="0"/>
    <x v="5"/>
    <n v="165"/>
    <n v="1"/>
    <n v="1"/>
  </r>
  <r>
    <n v="12.4"/>
    <s v="Ravindra Jadeja "/>
    <x v="0"/>
    <n v="0"/>
    <x v="3"/>
    <n v="165"/>
    <n v="0"/>
    <n v="0"/>
  </r>
  <r>
    <n v="12.5"/>
    <s v="Ravindra Jadeja "/>
    <x v="0"/>
    <n v="1"/>
    <x v="2"/>
    <n v="166"/>
    <n v="0"/>
    <n v="1"/>
  </r>
  <r>
    <n v="12.6"/>
    <s v="Hardik Pandya "/>
    <x v="0"/>
    <n v="3"/>
    <x v="4"/>
    <n v="169"/>
    <n v="0"/>
    <n v="1"/>
  </r>
  <r>
    <n v="13.1"/>
    <s v="Hardik Pandya "/>
    <x v="3"/>
    <n v="3"/>
    <x v="4"/>
    <n v="172"/>
    <n v="0"/>
    <n v="1"/>
  </r>
  <r>
    <n v="13.2"/>
    <s v="Ravindra Jadeja "/>
    <x v="3"/>
    <n v="4"/>
    <x v="0"/>
    <n v="176"/>
    <n v="0"/>
    <n v="1"/>
  </r>
  <r>
    <n v="13.3"/>
    <s v="Ravindra Jadeja "/>
    <x v="3"/>
    <n v="1"/>
    <x v="1"/>
    <n v="177"/>
    <n v="0"/>
    <n v="0"/>
  </r>
  <r>
    <n v="13.4"/>
    <s v="Hardik Pandya "/>
    <x v="3"/>
    <n v="2"/>
    <x v="2"/>
    <n v="179"/>
    <n v="0"/>
    <n v="1"/>
  </r>
  <r>
    <n v="13.5"/>
    <s v="Ravindra Jadeja "/>
    <x v="3"/>
    <n v="1"/>
    <x v="7"/>
    <n v="180"/>
    <n v="0"/>
    <n v="0"/>
  </r>
  <r>
    <n v="13.6"/>
    <s v="Hardik Pandya "/>
    <x v="3"/>
    <n v="0"/>
    <x v="3"/>
    <n v="180"/>
    <n v="0"/>
    <n v="0"/>
  </r>
  <r>
    <n v="14.1"/>
    <s v="Ravindra Jadeja "/>
    <x v="2"/>
    <n v="1"/>
    <x v="2"/>
    <n v="181"/>
    <n v="0"/>
    <n v="1"/>
  </r>
  <r>
    <n v="14.2"/>
    <s v="Hardik Pandya "/>
    <x v="2"/>
    <n v="2"/>
    <x v="2"/>
    <n v="183"/>
    <n v="0"/>
    <n v="1"/>
  </r>
  <r>
    <n v="14.3"/>
    <s v="Hardik Pandya "/>
    <x v="2"/>
    <n v="2"/>
    <x v="2"/>
    <n v="185"/>
    <n v="0"/>
    <n v="1"/>
  </r>
  <r>
    <n v="14.4"/>
    <s v="Hardik Pandya "/>
    <x v="2"/>
    <n v="3"/>
    <x v="2"/>
    <n v="188"/>
    <n v="0"/>
    <n v="1"/>
  </r>
  <r>
    <n v="14.5"/>
    <s v="Ravindra Jadeja "/>
    <x v="2"/>
    <n v="3"/>
    <x v="2"/>
    <n v="191"/>
    <n v="0"/>
    <n v="1"/>
  </r>
  <r>
    <n v="14.6"/>
    <s v="Hardik Pandya "/>
    <x v="2"/>
    <n v="2"/>
    <x v="2"/>
    <n v="193"/>
    <n v="0"/>
    <n v="1"/>
  </r>
  <r>
    <n v="15.1"/>
    <s v="Ravindra Jadeja "/>
    <x v="5"/>
    <n v="5"/>
    <x v="6"/>
    <n v="198"/>
    <n v="0"/>
    <n v="1"/>
  </r>
  <r>
    <n v="15.2"/>
    <s v="Hardik Pandya "/>
    <x v="5"/>
    <n v="3"/>
    <x v="4"/>
    <n v="201"/>
    <n v="0"/>
    <n v="1"/>
  </r>
  <r>
    <n v="15.3"/>
    <s v="Ravindra Jadeja "/>
    <x v="5"/>
    <n v="3"/>
    <x v="2"/>
    <n v="204"/>
    <n v="0"/>
    <n v="1"/>
  </r>
  <r>
    <n v="15.4"/>
    <s v="Hardik Pandya "/>
    <x v="5"/>
    <n v="1"/>
    <x v="7"/>
    <n v="205"/>
    <n v="0"/>
    <n v="0"/>
  </r>
  <r>
    <n v="15.5"/>
    <s v="Ravindra Jadeja "/>
    <x v="5"/>
    <n v="5"/>
    <x v="6"/>
    <n v="210"/>
    <n v="0"/>
    <n v="1"/>
  </r>
  <r>
    <n v="15.6"/>
    <s v="Hardik Pandya "/>
    <x v="5"/>
    <n v="0"/>
    <x v="3"/>
    <n v="210"/>
    <n v="0"/>
    <n v="0"/>
  </r>
  <r>
    <n v="16.100000000000001"/>
    <s v="Jasprit Bumrah"/>
    <x v="1"/>
    <n v="3"/>
    <x v="4"/>
    <n v="213"/>
    <n v="0"/>
    <n v="1"/>
  </r>
  <r>
    <n v="16.2"/>
    <s v="Ravindra Jadeja "/>
    <x v="1"/>
    <n v="1"/>
    <x v="7"/>
    <n v="214"/>
    <n v="0"/>
    <n v="0"/>
  </r>
  <r>
    <n v="16.3"/>
    <s v="Jasprit Bumrah"/>
    <x v="1"/>
    <n v="0"/>
    <x v="3"/>
    <n v="214"/>
    <n v="0"/>
    <n v="0"/>
  </r>
  <r>
    <n v="16.399999999999999"/>
    <s v="Jasprit Bumrah"/>
    <x v="1"/>
    <n v="6"/>
    <x v="0"/>
    <n v="220"/>
    <n v="0"/>
    <n v="1"/>
  </r>
  <r>
    <n v="16.5"/>
    <s v="Ravindra Jadeja "/>
    <x v="1"/>
    <n v="1"/>
    <x v="2"/>
    <n v="221"/>
    <n v="0"/>
    <n v="1"/>
  </r>
  <r>
    <n v="16.600000000000001"/>
    <s v="Jasprit Bumrah"/>
    <x v="1"/>
    <n v="1"/>
    <x v="2"/>
    <n v="222"/>
    <n v="0"/>
    <n v="1"/>
  </r>
  <r>
    <n v="17.100000000000001"/>
    <s v="Jasprit Bumrah"/>
    <x v="2"/>
    <n v="0"/>
    <x v="3"/>
    <n v="222"/>
    <n v="0"/>
    <n v="0"/>
  </r>
  <r>
    <n v="17.2"/>
    <s v="Jasprit Bumrah"/>
    <x v="2"/>
    <n v="3"/>
    <x v="2"/>
    <n v="225"/>
    <n v="0"/>
    <n v="1"/>
  </r>
  <r>
    <n v="17.3"/>
    <s v="Ravindra Jadeja "/>
    <x v="2"/>
    <n v="1"/>
    <x v="2"/>
    <n v="226"/>
    <n v="0"/>
    <n v="1"/>
  </r>
  <r>
    <n v="17.399999999999999"/>
    <s v="Jasprit Bumrah"/>
    <x v="2"/>
    <n v="1"/>
    <x v="1"/>
    <n v="227"/>
    <n v="0"/>
    <n v="0"/>
  </r>
  <r>
    <n v="17.5"/>
    <s v="Ravindra Jadeja "/>
    <x v="2"/>
    <n v="2"/>
    <x v="2"/>
    <n v="229"/>
    <n v="0"/>
    <n v="1"/>
  </r>
  <r>
    <n v="17.600000000000001"/>
    <s v="Ravindra Jadeja "/>
    <x v="2"/>
    <n v="3"/>
    <x v="2"/>
    <n v="232"/>
    <n v="0"/>
    <n v="1"/>
  </r>
  <r>
    <n v="18.100000000000001"/>
    <s v="Ravindra Jadeja "/>
    <x v="3"/>
    <n v="5"/>
    <x v="6"/>
    <n v="237"/>
    <n v="0"/>
    <n v="1"/>
  </r>
  <r>
    <n v="18.2"/>
    <s v="Jasprit Bumrah"/>
    <x v="3"/>
    <n v="1"/>
    <x v="2"/>
    <n v="238"/>
    <n v="0"/>
    <n v="1"/>
  </r>
  <r>
    <n v="18.3"/>
    <s v="Ravindra Jadeja "/>
    <x v="3"/>
    <n v="3"/>
    <x v="4"/>
    <n v="241"/>
    <n v="0"/>
    <n v="1"/>
  </r>
  <r>
    <n v="18.399999999999999"/>
    <s v="Jasprit Bumrah"/>
    <x v="3"/>
    <n v="4"/>
    <x v="0"/>
    <n v="245"/>
    <n v="0"/>
    <n v="1"/>
  </r>
  <r>
    <n v="18.5"/>
    <s v="Jasprit Bumrah"/>
    <x v="3"/>
    <n v="5"/>
    <x v="6"/>
    <n v="250"/>
    <n v="0"/>
    <n v="1"/>
  </r>
  <r>
    <n v="18.600000000000001"/>
    <s v="Ravindra Jadeja "/>
    <x v="3"/>
    <n v="1"/>
    <x v="2"/>
    <n v="251"/>
    <n v="0"/>
    <n v="1"/>
  </r>
  <r>
    <n v="19.100000000000001"/>
    <s v="Ravindra Jadeja "/>
    <x v="0"/>
    <n v="6"/>
    <x v="0"/>
    <n v="257"/>
    <n v="0"/>
    <n v="1"/>
  </r>
  <r>
    <n v="19.2"/>
    <s v="Ravindra Jadeja "/>
    <x v="0"/>
    <n v="1"/>
    <x v="2"/>
    <n v="258"/>
    <n v="0"/>
    <n v="1"/>
  </r>
  <r>
    <n v="19.3"/>
    <s v="Jasprit Bumrah"/>
    <x v="0"/>
    <n v="3"/>
    <x v="4"/>
    <n v="261"/>
    <n v="0"/>
    <n v="1"/>
  </r>
  <r>
    <n v="19.399999999999999"/>
    <s v="Ravindra Jadeja "/>
    <x v="0"/>
    <n v="2"/>
    <x v="2"/>
    <n v="263"/>
    <n v="0"/>
    <n v="1"/>
  </r>
  <r>
    <n v="19.5"/>
    <s v="Ravindra Jadeja "/>
    <x v="0"/>
    <n v="1"/>
    <x v="2"/>
    <n v="264"/>
    <n v="0"/>
    <n v="1"/>
  </r>
  <r>
    <n v="19.600000000000001"/>
    <s v="Jasprit Bumrah"/>
    <x v="0"/>
    <n v="0"/>
    <x v="3"/>
    <n v="264"/>
    <n v="0"/>
    <n v="0"/>
  </r>
  <r>
    <n v="20.100000000000001"/>
    <s v="Ravindra Jadeja "/>
    <x v="3"/>
    <n v="2"/>
    <x v="2"/>
    <n v="266"/>
    <n v="0"/>
    <n v="1"/>
  </r>
  <r>
    <n v="20.2"/>
    <s v="Ravindra Jadeja "/>
    <x v="3"/>
    <n v="0"/>
    <x v="5"/>
    <n v="266"/>
    <n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s v="Caught"/>
    <n v="0"/>
    <n v="9"/>
    <n v="5"/>
    <n v="0"/>
    <n v="1"/>
    <n v="180"/>
  </r>
  <r>
    <x v="1"/>
    <s v="Run Out"/>
    <n v="1"/>
    <n v="9"/>
    <n v="4"/>
    <n v="0"/>
    <n v="0"/>
    <n v="225"/>
  </r>
  <r>
    <x v="2"/>
    <s v="LBW"/>
    <n v="0"/>
    <n v="18"/>
    <n v="6"/>
    <n v="0"/>
    <n v="0"/>
    <n v="300"/>
  </r>
  <r>
    <x v="3"/>
    <s v="Caught and Bowled"/>
    <n v="1"/>
    <n v="10"/>
    <n v="3"/>
    <n v="1"/>
    <n v="1"/>
    <n v="333.33333333333337"/>
  </r>
  <r>
    <x v="4"/>
    <s v="Bowled"/>
    <n v="3"/>
    <n v="60"/>
    <n v="16"/>
    <n v="2"/>
    <n v="6"/>
    <n v="375"/>
  </r>
  <r>
    <x v="5"/>
    <s v="Bowled"/>
    <n v="4"/>
    <n v="28"/>
    <n v="12"/>
    <n v="0"/>
    <n v="1"/>
    <n v="233.33333333333334"/>
  </r>
  <r>
    <x v="6"/>
    <s v="Caught"/>
    <n v="1"/>
    <n v="22"/>
    <n v="7"/>
    <n v="1"/>
    <n v="0"/>
    <n v="314.28571428571428"/>
  </r>
  <r>
    <x v="7"/>
    <s v="Bowled"/>
    <n v="3"/>
    <n v="11"/>
    <n v="8"/>
    <n v="0"/>
    <n v="0"/>
    <n v="137.5"/>
  </r>
  <r>
    <x v="8"/>
    <s v="LBW"/>
    <n v="1"/>
    <n v="47"/>
    <n v="20"/>
    <n v="1"/>
    <n v="1"/>
    <n v="235"/>
  </r>
  <r>
    <x v="9"/>
    <s v="Caught"/>
    <n v="3"/>
    <n v="20"/>
    <n v="8"/>
    <n v="1"/>
    <n v="1"/>
    <n v="250"/>
  </r>
  <r>
    <x v="10"/>
    <s v="Not Out"/>
    <n v="0"/>
    <n v="0"/>
    <n v="0"/>
    <n v="0"/>
    <n v="0"/>
    <n v="0"/>
  </r>
  <r>
    <x v="11"/>
    <m/>
    <m/>
    <s v="32 (wd 4, nb 7, lb 21)"/>
    <m/>
    <m/>
    <m/>
    <m/>
  </r>
  <r>
    <x v="12"/>
    <m/>
    <m/>
    <s v="234 (10 wickets, 19.2 Ov)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" firstHeaderRow="0" firstDataRow="1" firstDataCol="1"/>
  <pivotFields count="8">
    <pivotField axis="axisRow" multipleItemSelectionAllowed="1" showAll="0">
      <items count="14">
        <item h="1" x="11"/>
        <item x="7"/>
        <item x="9"/>
        <item x="10"/>
        <item x="6"/>
        <item x="3"/>
        <item x="8"/>
        <item x="0"/>
        <item x="1"/>
        <item x="5"/>
        <item x="2"/>
        <item h="1" x="12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6s" fld="5" baseField="0" baseItem="1"/>
    <dataField name="Sum of 4s" fld="6" baseField="0" baseItem="1"/>
    <dataField name="Sum of Dots" fld="2" baseField="0" baseItem="1"/>
    <dataField name="Sum of Runs" fld="3" baseField="0" baseItem="1"/>
    <dataField name="Sum of Balls" fld="4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 rowPageCount="1" colPageCount="1"/>
  <pivotFields count="8">
    <pivotField dataField="1" showAll="0"/>
    <pivotField showAll="0"/>
    <pivotField axis="axisRow" showAll="0">
      <items count="7">
        <item x="0"/>
        <item x="4"/>
        <item x="5"/>
        <item x="3"/>
        <item x="2"/>
        <item x="1"/>
        <item t="default"/>
      </items>
    </pivotField>
    <pivotField dataField="1" showAll="0"/>
    <pivotField axis="axisPage" multipleItemSelectionAllowed="1" showAll="0">
      <items count="9">
        <item h="1" x="0"/>
        <item x="3"/>
        <item h="1" x="4"/>
        <item h="1" x="7"/>
        <item h="1" x="6"/>
        <item h="1" x="2"/>
        <item h="1" x="5"/>
        <item h="1" x="1"/>
        <item t="default"/>
      </items>
    </pivotField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Wicket" fld="6" baseField="0" baseItem="0"/>
    <dataField name="Sum of Runs" fld="3" baseField="0" baseItem="0"/>
    <dataField name="Count of Balls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2">
    <pivotField axis="axisRow" showAll="0">
      <items count="6">
        <item m="1" x="3"/>
        <item x="1"/>
        <item m="1" x="4"/>
        <item h="1" x="2"/>
        <item x="0"/>
        <item t="default"/>
      </items>
    </pivotField>
    <pivotField dataField="1" showAll="0"/>
  </pivotFields>
  <rowFields count="1">
    <field x="0"/>
  </rowFields>
  <rowItems count="3">
    <i>
      <x v="1"/>
    </i>
    <i>
      <x v="4"/>
    </i>
    <i t="grand">
      <x/>
    </i>
  </rowItems>
  <colItems count="1">
    <i/>
  </colItems>
  <dataFields count="1">
    <dataField name="Sum of BALL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Run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H15" totalsRowShown="0" headerRowDxfId="12" dataDxfId="10" headerRowBorderDxfId="11" tableBorderDxfId="9" totalsRowBorderDxfId="8">
  <autoFilter ref="A2:H15"/>
  <tableColumns count="8">
    <tableColumn id="1" name="Player" dataDxfId="7"/>
    <tableColumn id="2" name="Out" dataDxfId="6"/>
    <tableColumn id="8" name="Dots" dataDxfId="5">
      <calculatedColumnFormula>VLOOKUP(Table1[[#This Row],[Player]],'Runs Scored'!$A$2:$C$12,3,FALSE)</calculatedColumnFormula>
    </tableColumn>
    <tableColumn id="3" name="Runs" dataDxfId="4"/>
    <tableColumn id="4" name="Balls" dataDxfId="3"/>
    <tableColumn id="5" name="6s" dataDxfId="2"/>
    <tableColumn id="6" name="4s" dataDxfId="1"/>
    <tableColumn id="7" name="Strike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G11" sqref="G11"/>
    </sheetView>
  </sheetViews>
  <sheetFormatPr defaultRowHeight="12.75" x14ac:dyDescent="0.2"/>
  <cols>
    <col min="2" max="2" width="13.7109375" bestFit="1" customWidth="1"/>
    <col min="6" max="6" width="15.42578125" bestFit="1" customWidth="1"/>
  </cols>
  <sheetData>
    <row r="1" spans="1:21" s="21" customFormat="1" ht="15" x14ac:dyDescent="0.25">
      <c r="A1" s="20" t="s">
        <v>63</v>
      </c>
      <c r="B1" s="20" t="s">
        <v>91</v>
      </c>
      <c r="C1" s="20" t="s">
        <v>40</v>
      </c>
      <c r="D1" s="20" t="s">
        <v>84</v>
      </c>
      <c r="F1" s="12" t="s">
        <v>60</v>
      </c>
      <c r="G1" s="12" t="s">
        <v>76</v>
      </c>
      <c r="H1" s="12" t="s">
        <v>69</v>
      </c>
      <c r="I1" s="13" t="s">
        <v>77</v>
      </c>
      <c r="J1" s="13" t="s">
        <v>85</v>
      </c>
      <c r="K1" s="13" t="s">
        <v>78</v>
      </c>
      <c r="L1" s="13" t="s">
        <v>86</v>
      </c>
      <c r="M1" s="13" t="s">
        <v>79</v>
      </c>
      <c r="N1" s="13" t="s">
        <v>87</v>
      </c>
      <c r="O1" s="13" t="s">
        <v>80</v>
      </c>
      <c r="P1" s="13" t="s">
        <v>88</v>
      </c>
      <c r="Q1" s="13" t="s">
        <v>81</v>
      </c>
      <c r="R1" s="13" t="s">
        <v>89</v>
      </c>
      <c r="S1" s="13" t="s">
        <v>50</v>
      </c>
      <c r="T1" s="13" t="s">
        <v>75</v>
      </c>
      <c r="U1" s="13" t="s">
        <v>90</v>
      </c>
    </row>
    <row r="2" spans="1:21" x14ac:dyDescent="0.2">
      <c r="A2" s="15">
        <v>1</v>
      </c>
      <c r="B2" s="15" t="s">
        <v>44</v>
      </c>
      <c r="C2" s="15">
        <v>13</v>
      </c>
      <c r="D2" s="15">
        <v>6</v>
      </c>
      <c r="F2" s="14" t="s">
        <v>18</v>
      </c>
      <c r="G2" s="14">
        <v>60</v>
      </c>
      <c r="H2" s="14">
        <v>3</v>
      </c>
      <c r="I2" s="15">
        <v>0</v>
      </c>
      <c r="J2" s="15">
        <f>I2*1</f>
        <v>0</v>
      </c>
      <c r="K2" s="15">
        <v>3</v>
      </c>
      <c r="L2" s="15">
        <f>K2*2</f>
        <v>6</v>
      </c>
      <c r="M2" s="15">
        <v>1</v>
      </c>
      <c r="N2" s="15">
        <f>M2*3</f>
        <v>3</v>
      </c>
      <c r="O2" s="15">
        <v>6</v>
      </c>
      <c r="P2" s="15">
        <f>O2*4</f>
        <v>24</v>
      </c>
      <c r="Q2" s="15">
        <v>2</v>
      </c>
      <c r="R2" s="15">
        <f>Q2*6</f>
        <v>12</v>
      </c>
      <c r="S2" s="16">
        <v>3</v>
      </c>
      <c r="T2" s="15">
        <f>S2*5</f>
        <v>15</v>
      </c>
      <c r="U2" s="15">
        <f>T2+R2+P2+N2+L2+J2</f>
        <v>60</v>
      </c>
    </row>
    <row r="3" spans="1:21" x14ac:dyDescent="0.2">
      <c r="A3" s="15">
        <v>2</v>
      </c>
      <c r="B3" s="15" t="s">
        <v>48</v>
      </c>
      <c r="C3" s="15">
        <v>16</v>
      </c>
      <c r="D3" s="15">
        <v>6</v>
      </c>
      <c r="F3" s="14" t="s">
        <v>59</v>
      </c>
      <c r="G3" s="14">
        <v>47</v>
      </c>
      <c r="H3" s="14">
        <v>1</v>
      </c>
      <c r="I3" s="15">
        <v>7</v>
      </c>
      <c r="J3" s="15">
        <f t="shared" ref="J3:J11" si="0">I3*1</f>
        <v>7</v>
      </c>
      <c r="K3" s="15">
        <v>3</v>
      </c>
      <c r="L3" s="15">
        <f t="shared" ref="L3:L11" si="1">K3*2</f>
        <v>6</v>
      </c>
      <c r="M3" s="15">
        <v>3</v>
      </c>
      <c r="N3" s="15">
        <f t="shared" ref="N3:N11" si="2">M3*3</f>
        <v>9</v>
      </c>
      <c r="O3" s="15">
        <v>1</v>
      </c>
      <c r="P3" s="15">
        <f t="shared" ref="P3:P11" si="3">O3*4</f>
        <v>4</v>
      </c>
      <c r="Q3" s="15">
        <v>1</v>
      </c>
      <c r="R3" s="15">
        <f t="shared" ref="R3:R11" si="4">Q3*6</f>
        <v>6</v>
      </c>
      <c r="S3" s="15">
        <v>3</v>
      </c>
      <c r="T3" s="15">
        <f t="shared" ref="T3:T11" si="5">S3*5</f>
        <v>15</v>
      </c>
      <c r="U3" s="15">
        <f t="shared" ref="U3:U11" si="6">T3+R3+P3+N3+L3+J3</f>
        <v>47</v>
      </c>
    </row>
    <row r="4" spans="1:21" x14ac:dyDescent="0.2">
      <c r="A4" s="15">
        <v>3</v>
      </c>
      <c r="B4" s="15" t="s">
        <v>51</v>
      </c>
      <c r="C4" s="15">
        <v>20</v>
      </c>
      <c r="D4" s="15">
        <v>6</v>
      </c>
      <c r="F4" s="14" t="s">
        <v>53</v>
      </c>
      <c r="G4" s="14">
        <v>28</v>
      </c>
      <c r="H4" s="14">
        <v>4</v>
      </c>
      <c r="I4" s="15">
        <v>3</v>
      </c>
      <c r="J4" s="15">
        <f t="shared" si="0"/>
        <v>3</v>
      </c>
      <c r="K4" s="15">
        <v>0</v>
      </c>
      <c r="L4" s="15">
        <f t="shared" si="1"/>
        <v>0</v>
      </c>
      <c r="M4" s="15">
        <v>2</v>
      </c>
      <c r="N4" s="15">
        <f t="shared" si="2"/>
        <v>6</v>
      </c>
      <c r="O4" s="15">
        <v>1</v>
      </c>
      <c r="P4" s="15">
        <f t="shared" si="3"/>
        <v>4</v>
      </c>
      <c r="Q4" s="15">
        <v>0</v>
      </c>
      <c r="R4" s="15">
        <f t="shared" si="4"/>
        <v>0</v>
      </c>
      <c r="S4" s="15">
        <v>3</v>
      </c>
      <c r="T4" s="15">
        <f t="shared" si="5"/>
        <v>15</v>
      </c>
      <c r="U4" s="15">
        <f t="shared" si="6"/>
        <v>28</v>
      </c>
    </row>
    <row r="5" spans="1:21" x14ac:dyDescent="0.2">
      <c r="A5" s="15">
        <v>4</v>
      </c>
      <c r="B5" s="15" t="s">
        <v>44</v>
      </c>
      <c r="C5" s="15">
        <v>11</v>
      </c>
      <c r="D5" s="15">
        <v>6</v>
      </c>
      <c r="F5" s="14" t="s">
        <v>35</v>
      </c>
      <c r="G5" s="14">
        <v>20</v>
      </c>
      <c r="H5" s="14">
        <v>3</v>
      </c>
      <c r="I5" s="15">
        <v>2</v>
      </c>
      <c r="J5" s="15">
        <f t="shared" si="0"/>
        <v>2</v>
      </c>
      <c r="K5" s="15">
        <v>0</v>
      </c>
      <c r="L5" s="15">
        <f t="shared" si="1"/>
        <v>0</v>
      </c>
      <c r="M5" s="15">
        <v>1</v>
      </c>
      <c r="N5" s="15">
        <f t="shared" si="2"/>
        <v>3</v>
      </c>
      <c r="O5" s="15">
        <v>1</v>
      </c>
      <c r="P5" s="15">
        <f t="shared" si="3"/>
        <v>4</v>
      </c>
      <c r="Q5" s="15">
        <v>1</v>
      </c>
      <c r="R5" s="15">
        <f t="shared" si="4"/>
        <v>6</v>
      </c>
      <c r="S5" s="15">
        <v>1</v>
      </c>
      <c r="T5" s="15">
        <f t="shared" si="5"/>
        <v>5</v>
      </c>
      <c r="U5" s="15">
        <f t="shared" si="6"/>
        <v>20</v>
      </c>
    </row>
    <row r="6" spans="1:21" x14ac:dyDescent="0.2">
      <c r="A6" s="15">
        <v>5</v>
      </c>
      <c r="B6" s="15" t="s">
        <v>54</v>
      </c>
      <c r="C6" s="15">
        <v>16</v>
      </c>
      <c r="D6" s="15">
        <v>6</v>
      </c>
      <c r="F6" s="14" t="s">
        <v>16</v>
      </c>
      <c r="G6" s="14">
        <v>22</v>
      </c>
      <c r="H6" s="14">
        <v>1</v>
      </c>
      <c r="I6" s="15">
        <v>0</v>
      </c>
      <c r="J6" s="15">
        <f t="shared" si="0"/>
        <v>0</v>
      </c>
      <c r="K6" s="15">
        <v>1</v>
      </c>
      <c r="L6" s="15">
        <f t="shared" si="1"/>
        <v>2</v>
      </c>
      <c r="M6" s="15">
        <v>3</v>
      </c>
      <c r="N6" s="15">
        <f t="shared" si="2"/>
        <v>9</v>
      </c>
      <c r="O6" s="15">
        <v>0</v>
      </c>
      <c r="P6" s="15">
        <f t="shared" si="3"/>
        <v>0</v>
      </c>
      <c r="Q6" s="15">
        <v>1</v>
      </c>
      <c r="R6" s="15">
        <f t="shared" si="4"/>
        <v>6</v>
      </c>
      <c r="S6" s="15">
        <v>1</v>
      </c>
      <c r="T6" s="15">
        <f t="shared" si="5"/>
        <v>5</v>
      </c>
      <c r="U6" s="15">
        <f t="shared" si="6"/>
        <v>22</v>
      </c>
    </row>
    <row r="7" spans="1:21" x14ac:dyDescent="0.2">
      <c r="A7" s="15">
        <v>6</v>
      </c>
      <c r="B7" s="15" t="s">
        <v>51</v>
      </c>
      <c r="C7" s="15">
        <v>24</v>
      </c>
      <c r="D7" s="15">
        <v>6</v>
      </c>
      <c r="F7" s="14" t="s">
        <v>58</v>
      </c>
      <c r="G7" s="14">
        <v>11</v>
      </c>
      <c r="H7" s="14">
        <v>3</v>
      </c>
      <c r="I7" s="15">
        <v>0</v>
      </c>
      <c r="J7" s="15">
        <f t="shared" si="0"/>
        <v>0</v>
      </c>
      <c r="K7" s="15">
        <v>4</v>
      </c>
      <c r="L7" s="15">
        <f t="shared" si="1"/>
        <v>8</v>
      </c>
      <c r="M7" s="15">
        <v>1</v>
      </c>
      <c r="N7" s="15">
        <f t="shared" si="2"/>
        <v>3</v>
      </c>
      <c r="O7" s="15">
        <v>0</v>
      </c>
      <c r="P7" s="15">
        <f t="shared" si="3"/>
        <v>0</v>
      </c>
      <c r="Q7" s="15">
        <v>0</v>
      </c>
      <c r="R7" s="15">
        <f t="shared" si="4"/>
        <v>0</v>
      </c>
      <c r="S7" s="15">
        <v>0</v>
      </c>
      <c r="T7" s="15">
        <f t="shared" si="5"/>
        <v>0</v>
      </c>
      <c r="U7" s="15">
        <f t="shared" si="6"/>
        <v>11</v>
      </c>
    </row>
    <row r="8" spans="1:21" x14ac:dyDescent="0.2">
      <c r="A8" s="15">
        <v>7</v>
      </c>
      <c r="B8" s="15" t="s">
        <v>55</v>
      </c>
      <c r="C8" s="15">
        <v>12</v>
      </c>
      <c r="D8" s="15">
        <v>6</v>
      </c>
      <c r="F8" s="14" t="s">
        <v>11</v>
      </c>
      <c r="G8" s="14">
        <v>18</v>
      </c>
      <c r="H8" s="14">
        <v>0</v>
      </c>
      <c r="I8" s="15">
        <v>0</v>
      </c>
      <c r="J8" s="15">
        <v>1</v>
      </c>
      <c r="K8" s="15">
        <v>1</v>
      </c>
      <c r="L8" s="15">
        <f t="shared" si="1"/>
        <v>2</v>
      </c>
      <c r="M8" s="15">
        <v>0</v>
      </c>
      <c r="N8" s="15">
        <f t="shared" si="2"/>
        <v>0</v>
      </c>
      <c r="O8" s="15">
        <v>0</v>
      </c>
      <c r="P8" s="15">
        <f t="shared" si="3"/>
        <v>0</v>
      </c>
      <c r="Q8" s="15">
        <v>0</v>
      </c>
      <c r="R8" s="15">
        <f t="shared" si="4"/>
        <v>0</v>
      </c>
      <c r="S8" s="15">
        <v>3</v>
      </c>
      <c r="T8" s="15">
        <f t="shared" si="5"/>
        <v>15</v>
      </c>
      <c r="U8" s="15">
        <f t="shared" si="6"/>
        <v>18</v>
      </c>
    </row>
    <row r="9" spans="1:21" x14ac:dyDescent="0.2">
      <c r="A9" s="15">
        <v>8</v>
      </c>
      <c r="B9" s="15" t="s">
        <v>56</v>
      </c>
      <c r="C9" s="15">
        <v>16</v>
      </c>
      <c r="D9" s="15">
        <v>6</v>
      </c>
      <c r="F9" s="14" t="s">
        <v>20</v>
      </c>
      <c r="G9" s="14">
        <v>9</v>
      </c>
      <c r="H9" s="14">
        <v>0</v>
      </c>
      <c r="I9" s="15">
        <v>0</v>
      </c>
      <c r="J9" s="15">
        <f t="shared" si="0"/>
        <v>0</v>
      </c>
      <c r="K9" s="15">
        <v>1</v>
      </c>
      <c r="L9" s="15">
        <f t="shared" si="1"/>
        <v>2</v>
      </c>
      <c r="M9" s="15">
        <v>1</v>
      </c>
      <c r="N9" s="15">
        <f t="shared" si="2"/>
        <v>3</v>
      </c>
      <c r="O9" s="15">
        <v>1</v>
      </c>
      <c r="P9" s="15">
        <f t="shared" si="3"/>
        <v>4</v>
      </c>
      <c r="Q9" s="15">
        <v>0</v>
      </c>
      <c r="R9" s="15">
        <f t="shared" si="4"/>
        <v>0</v>
      </c>
      <c r="S9" s="15">
        <v>0</v>
      </c>
      <c r="T9" s="15">
        <f t="shared" si="5"/>
        <v>0</v>
      </c>
      <c r="U9" s="15">
        <f t="shared" si="6"/>
        <v>9</v>
      </c>
    </row>
    <row r="10" spans="1:21" x14ac:dyDescent="0.2">
      <c r="A10" s="15">
        <v>9</v>
      </c>
      <c r="B10" s="15" t="s">
        <v>48</v>
      </c>
      <c r="C10" s="15">
        <v>7</v>
      </c>
      <c r="D10" s="15">
        <v>6</v>
      </c>
      <c r="F10" s="14" t="s">
        <v>6</v>
      </c>
      <c r="G10" s="14">
        <v>9</v>
      </c>
      <c r="H10" s="14">
        <v>1</v>
      </c>
      <c r="I10" s="15">
        <v>0</v>
      </c>
      <c r="J10" s="15">
        <f t="shared" si="0"/>
        <v>0</v>
      </c>
      <c r="K10" s="15">
        <v>0</v>
      </c>
      <c r="L10" s="15">
        <f t="shared" si="1"/>
        <v>0</v>
      </c>
      <c r="M10" s="15">
        <v>3</v>
      </c>
      <c r="N10" s="15">
        <f t="shared" si="2"/>
        <v>9</v>
      </c>
      <c r="O10" s="15">
        <v>0</v>
      </c>
      <c r="P10" s="15">
        <f t="shared" si="3"/>
        <v>0</v>
      </c>
      <c r="Q10" s="15">
        <v>0</v>
      </c>
      <c r="R10" s="15">
        <f t="shared" si="4"/>
        <v>0</v>
      </c>
      <c r="S10" s="15">
        <v>0</v>
      </c>
      <c r="T10" s="15">
        <f t="shared" si="5"/>
        <v>0</v>
      </c>
      <c r="U10" s="15">
        <f t="shared" si="6"/>
        <v>9</v>
      </c>
    </row>
    <row r="11" spans="1:21" x14ac:dyDescent="0.2">
      <c r="A11" s="15">
        <v>10</v>
      </c>
      <c r="B11" s="15" t="s">
        <v>55</v>
      </c>
      <c r="C11" s="15">
        <v>10</v>
      </c>
      <c r="D11" s="15">
        <v>6</v>
      </c>
      <c r="F11" s="14" t="s">
        <v>13</v>
      </c>
      <c r="G11" s="14">
        <v>10</v>
      </c>
      <c r="H11" s="14">
        <v>1</v>
      </c>
      <c r="I11" s="15">
        <v>0</v>
      </c>
      <c r="J11" s="15">
        <f t="shared" si="0"/>
        <v>0</v>
      </c>
      <c r="K11" s="15">
        <v>0</v>
      </c>
      <c r="L11" s="15">
        <f t="shared" si="1"/>
        <v>0</v>
      </c>
      <c r="M11" s="15">
        <v>0</v>
      </c>
      <c r="N11" s="15">
        <f t="shared" si="2"/>
        <v>0</v>
      </c>
      <c r="O11" s="15">
        <v>1</v>
      </c>
      <c r="P11" s="15">
        <f t="shared" si="3"/>
        <v>4</v>
      </c>
      <c r="Q11" s="15">
        <v>1</v>
      </c>
      <c r="R11" s="15">
        <f t="shared" si="4"/>
        <v>6</v>
      </c>
      <c r="S11" s="15">
        <v>0</v>
      </c>
      <c r="T11" s="15">
        <f t="shared" si="5"/>
        <v>0</v>
      </c>
      <c r="U11" s="15">
        <f t="shared" si="6"/>
        <v>10</v>
      </c>
    </row>
    <row r="12" spans="1:21" x14ac:dyDescent="0.2">
      <c r="A12" s="15">
        <v>11</v>
      </c>
      <c r="B12" s="15" t="s">
        <v>48</v>
      </c>
      <c r="C12" s="15">
        <v>14</v>
      </c>
      <c r="D12" s="15">
        <v>6</v>
      </c>
    </row>
    <row r="13" spans="1:21" x14ac:dyDescent="0.2">
      <c r="A13" s="15">
        <v>12</v>
      </c>
      <c r="B13" s="15" t="s">
        <v>44</v>
      </c>
      <c r="C13" s="15">
        <v>10</v>
      </c>
      <c r="D13" s="15">
        <v>6</v>
      </c>
    </row>
    <row r="14" spans="1:21" ht="15" x14ac:dyDescent="0.25">
      <c r="A14" s="15">
        <v>13</v>
      </c>
      <c r="B14" s="15" t="s">
        <v>54</v>
      </c>
      <c r="C14" s="15">
        <v>11</v>
      </c>
      <c r="D14" s="15">
        <v>6</v>
      </c>
      <c r="F14" s="8" t="s">
        <v>60</v>
      </c>
      <c r="G14" s="8" t="s">
        <v>61</v>
      </c>
      <c r="H14" s="8" t="s">
        <v>40</v>
      </c>
      <c r="I14" s="8" t="s">
        <v>62</v>
      </c>
      <c r="J14" s="8" t="s">
        <v>63</v>
      </c>
      <c r="K14" s="8" t="s">
        <v>64</v>
      </c>
      <c r="L14" s="8" t="s">
        <v>65</v>
      </c>
      <c r="M14" s="8" t="s">
        <v>66</v>
      </c>
      <c r="N14" s="8" t="s">
        <v>67</v>
      </c>
      <c r="O14" s="8" t="s">
        <v>68</v>
      </c>
      <c r="P14" s="8" t="s">
        <v>69</v>
      </c>
      <c r="Q14" s="8" t="s">
        <v>70</v>
      </c>
      <c r="R14" s="8" t="s">
        <v>71</v>
      </c>
      <c r="S14" s="8" t="s">
        <v>72</v>
      </c>
      <c r="T14" s="8" t="s">
        <v>73</v>
      </c>
      <c r="U14" s="8" t="s">
        <v>74</v>
      </c>
    </row>
    <row r="15" spans="1:21" x14ac:dyDescent="0.2">
      <c r="A15" s="15">
        <v>14</v>
      </c>
      <c r="B15" s="15" t="s">
        <v>51</v>
      </c>
      <c r="C15" s="15">
        <v>13</v>
      </c>
      <c r="D15" s="15">
        <v>6</v>
      </c>
      <c r="F15" s="4" t="s">
        <v>48</v>
      </c>
      <c r="G15" s="4">
        <v>4</v>
      </c>
      <c r="H15" s="4">
        <v>49</v>
      </c>
      <c r="I15" s="4">
        <v>24</v>
      </c>
      <c r="J15" s="6">
        <f t="shared" ref="J15:J19" si="7">I15/6</f>
        <v>4</v>
      </c>
      <c r="K15" s="4">
        <v>0</v>
      </c>
      <c r="L15" s="4">
        <f t="shared" ref="L15:L20" si="8">K15*4</f>
        <v>0</v>
      </c>
      <c r="M15" s="4">
        <v>1</v>
      </c>
      <c r="N15" s="4">
        <f t="shared" ref="N15:N20" si="9">M15*6</f>
        <v>6</v>
      </c>
      <c r="O15" s="4">
        <f t="shared" ref="O15:O20" si="10">L15+N15</f>
        <v>6</v>
      </c>
      <c r="P15" s="4">
        <v>3</v>
      </c>
      <c r="Q15" s="4">
        <v>3</v>
      </c>
      <c r="R15" s="4">
        <v>0</v>
      </c>
      <c r="S15" s="4">
        <v>2</v>
      </c>
      <c r="T15" s="4">
        <f t="shared" ref="T15:T20" si="11">S15*3</f>
        <v>6</v>
      </c>
      <c r="U15" s="6">
        <f t="shared" ref="U15:U20" si="12">T15+R15+Q15</f>
        <v>9</v>
      </c>
    </row>
    <row r="16" spans="1:21" x14ac:dyDescent="0.2">
      <c r="A16" s="15">
        <v>15</v>
      </c>
      <c r="B16" s="15" t="s">
        <v>56</v>
      </c>
      <c r="C16" s="15">
        <v>17</v>
      </c>
      <c r="D16" s="15">
        <v>6</v>
      </c>
      <c r="F16" s="4" t="s">
        <v>51</v>
      </c>
      <c r="G16" s="4">
        <v>2</v>
      </c>
      <c r="H16" s="4">
        <v>67</v>
      </c>
      <c r="I16" s="4">
        <v>24</v>
      </c>
      <c r="J16" s="6">
        <f t="shared" si="7"/>
        <v>4</v>
      </c>
      <c r="K16" s="4">
        <v>3</v>
      </c>
      <c r="L16" s="4">
        <f t="shared" si="8"/>
        <v>12</v>
      </c>
      <c r="M16" s="4">
        <v>2</v>
      </c>
      <c r="N16" s="4">
        <f t="shared" si="9"/>
        <v>12</v>
      </c>
      <c r="O16" s="4">
        <f t="shared" si="10"/>
        <v>24</v>
      </c>
      <c r="P16" s="4">
        <v>3</v>
      </c>
      <c r="Q16" s="4">
        <v>0</v>
      </c>
      <c r="R16" s="4">
        <v>1</v>
      </c>
      <c r="S16" s="4">
        <v>0</v>
      </c>
      <c r="T16" s="4">
        <f t="shared" si="11"/>
        <v>0</v>
      </c>
      <c r="U16" s="6">
        <f t="shared" si="12"/>
        <v>1</v>
      </c>
    </row>
    <row r="17" spans="1:21" x14ac:dyDescent="0.2">
      <c r="A17" s="15">
        <v>16</v>
      </c>
      <c r="B17" s="15" t="s">
        <v>48</v>
      </c>
      <c r="C17" s="15">
        <v>12</v>
      </c>
      <c r="D17" s="15">
        <v>6</v>
      </c>
      <c r="F17" s="4" t="s">
        <v>44</v>
      </c>
      <c r="G17" s="4">
        <v>2</v>
      </c>
      <c r="H17" s="4">
        <v>47</v>
      </c>
      <c r="I17" s="4">
        <v>24</v>
      </c>
      <c r="J17" s="6">
        <f t="shared" si="7"/>
        <v>4</v>
      </c>
      <c r="K17" s="4">
        <v>1</v>
      </c>
      <c r="L17" s="4">
        <f t="shared" si="8"/>
        <v>4</v>
      </c>
      <c r="M17" s="4">
        <v>3</v>
      </c>
      <c r="N17" s="4">
        <f t="shared" si="9"/>
        <v>18</v>
      </c>
      <c r="O17" s="4">
        <f t="shared" si="10"/>
        <v>22</v>
      </c>
      <c r="P17" s="4">
        <v>5</v>
      </c>
      <c r="Q17" s="4">
        <v>0</v>
      </c>
      <c r="R17" s="4">
        <v>1</v>
      </c>
      <c r="S17" s="4">
        <v>2</v>
      </c>
      <c r="T17" s="4">
        <f t="shared" si="11"/>
        <v>6</v>
      </c>
      <c r="U17" s="6">
        <f t="shared" si="12"/>
        <v>7</v>
      </c>
    </row>
    <row r="18" spans="1:21" x14ac:dyDescent="0.2">
      <c r="A18" s="15">
        <v>17</v>
      </c>
      <c r="B18" s="15" t="s">
        <v>51</v>
      </c>
      <c r="C18" s="15">
        <v>10</v>
      </c>
      <c r="D18" s="15">
        <v>6</v>
      </c>
      <c r="F18" s="4" t="s">
        <v>56</v>
      </c>
      <c r="G18" s="4">
        <v>1</v>
      </c>
      <c r="H18" s="4">
        <v>33</v>
      </c>
      <c r="I18" s="4">
        <v>12</v>
      </c>
      <c r="J18" s="6">
        <f t="shared" si="7"/>
        <v>2</v>
      </c>
      <c r="K18" s="4">
        <v>2</v>
      </c>
      <c r="L18" s="4">
        <f t="shared" si="8"/>
        <v>8</v>
      </c>
      <c r="M18" s="4">
        <v>0</v>
      </c>
      <c r="N18" s="4">
        <f t="shared" si="9"/>
        <v>0</v>
      </c>
      <c r="O18" s="4">
        <f t="shared" si="10"/>
        <v>8</v>
      </c>
      <c r="P18" s="4">
        <v>1</v>
      </c>
      <c r="Q18" s="4">
        <v>1</v>
      </c>
      <c r="R18" s="4">
        <v>0</v>
      </c>
      <c r="S18" s="4">
        <v>1</v>
      </c>
      <c r="T18" s="4">
        <f t="shared" si="11"/>
        <v>3</v>
      </c>
      <c r="U18" s="6">
        <f t="shared" si="12"/>
        <v>4</v>
      </c>
    </row>
    <row r="19" spans="1:21" x14ac:dyDescent="0.2">
      <c r="A19" s="15">
        <v>18</v>
      </c>
      <c r="B19" s="15" t="s">
        <v>54</v>
      </c>
      <c r="C19" s="15">
        <v>19</v>
      </c>
      <c r="D19" s="15">
        <v>6</v>
      </c>
      <c r="F19" s="4" t="s">
        <v>55</v>
      </c>
      <c r="G19" s="4">
        <v>0</v>
      </c>
      <c r="H19" s="4">
        <v>22</v>
      </c>
      <c r="I19" s="4">
        <v>12</v>
      </c>
      <c r="J19" s="6">
        <f t="shared" si="7"/>
        <v>2</v>
      </c>
      <c r="K19" s="4">
        <v>2</v>
      </c>
      <c r="L19" s="4">
        <f t="shared" si="8"/>
        <v>8</v>
      </c>
      <c r="M19" s="4">
        <v>0</v>
      </c>
      <c r="N19" s="4">
        <f t="shared" si="9"/>
        <v>0</v>
      </c>
      <c r="O19" s="4">
        <f t="shared" si="10"/>
        <v>8</v>
      </c>
      <c r="P19" s="4">
        <v>2</v>
      </c>
      <c r="Q19" s="4">
        <v>2</v>
      </c>
      <c r="R19" s="4">
        <v>1</v>
      </c>
      <c r="S19" s="4">
        <v>0</v>
      </c>
      <c r="T19" s="4">
        <f t="shared" si="11"/>
        <v>0</v>
      </c>
      <c r="U19" s="6">
        <f t="shared" si="12"/>
        <v>3</v>
      </c>
    </row>
    <row r="20" spans="1:21" x14ac:dyDescent="0.2">
      <c r="A20" s="15">
        <v>19</v>
      </c>
      <c r="B20" s="15" t="s">
        <v>44</v>
      </c>
      <c r="C20" s="15">
        <v>13</v>
      </c>
      <c r="D20" s="15">
        <v>6</v>
      </c>
      <c r="F20" s="4" t="s">
        <v>54</v>
      </c>
      <c r="G20" s="4">
        <v>1</v>
      </c>
      <c r="H20" s="4">
        <v>48</v>
      </c>
      <c r="I20" s="4">
        <v>20</v>
      </c>
      <c r="J20" s="4">
        <v>3.2</v>
      </c>
      <c r="K20" s="4">
        <v>5</v>
      </c>
      <c r="L20" s="4">
        <f t="shared" si="8"/>
        <v>20</v>
      </c>
      <c r="M20" s="4">
        <v>0</v>
      </c>
      <c r="N20" s="4">
        <f t="shared" si="9"/>
        <v>0</v>
      </c>
      <c r="O20" s="4">
        <f t="shared" si="10"/>
        <v>20</v>
      </c>
      <c r="P20" s="4">
        <v>5</v>
      </c>
      <c r="Q20" s="4">
        <v>1</v>
      </c>
      <c r="R20" s="4">
        <v>1</v>
      </c>
      <c r="S20" s="4">
        <v>2</v>
      </c>
      <c r="T20" s="4">
        <f t="shared" si="11"/>
        <v>6</v>
      </c>
      <c r="U20" s="6">
        <f t="shared" si="12"/>
        <v>8</v>
      </c>
    </row>
    <row r="21" spans="1:21" x14ac:dyDescent="0.2">
      <c r="A21" s="15">
        <v>20</v>
      </c>
      <c r="B21" s="15" t="s">
        <v>54</v>
      </c>
      <c r="C21" s="15">
        <v>2</v>
      </c>
      <c r="D21" s="15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4"/>
  <sheetViews>
    <sheetView workbookViewId="0">
      <selection activeCell="A18" sqref="A14:B24"/>
    </sheetView>
  </sheetViews>
  <sheetFormatPr defaultColWidth="12.5703125" defaultRowHeight="15.75" customHeight="1" x14ac:dyDescent="0.2"/>
  <cols>
    <col min="1" max="1" width="16.7109375" bestFit="1" customWidth="1"/>
    <col min="2" max="2" width="7" bestFit="1" customWidth="1"/>
    <col min="3" max="3" width="5.7109375" bestFit="1" customWidth="1"/>
    <col min="4" max="4" width="8.5703125" bestFit="1" customWidth="1"/>
    <col min="5" max="5" width="14.5703125" bestFit="1" customWidth="1"/>
    <col min="6" max="6" width="9.42578125" bestFit="1" customWidth="1"/>
    <col min="7" max="7" width="15.42578125" bestFit="1" customWidth="1"/>
    <col min="8" max="8" width="8.140625" bestFit="1" customWidth="1"/>
    <col min="9" max="9" width="12.85546875" bestFit="1" customWidth="1"/>
    <col min="10" max="10" width="6.85546875" bestFit="1" customWidth="1"/>
    <col min="11" max="11" width="12.7109375" bestFit="1" customWidth="1"/>
    <col min="12" max="12" width="6.5703125" bestFit="1" customWidth="1"/>
    <col min="13" max="13" width="12.42578125" bestFit="1" customWidth="1"/>
    <col min="14" max="14" width="11.85546875" bestFit="1" customWidth="1"/>
    <col min="15" max="15" width="18" bestFit="1" customWidth="1"/>
    <col min="16" max="16" width="6.140625" bestFit="1" customWidth="1"/>
  </cols>
  <sheetData>
    <row r="1" spans="1:16" s="22" customFormat="1" ht="15.75" customHeight="1" x14ac:dyDescent="0.25">
      <c r="A1" s="12" t="s">
        <v>60</v>
      </c>
      <c r="B1" s="12" t="s">
        <v>76</v>
      </c>
      <c r="C1" s="12" t="s">
        <v>69</v>
      </c>
      <c r="D1" s="13" t="s">
        <v>77</v>
      </c>
      <c r="E1" s="13" t="s">
        <v>85</v>
      </c>
      <c r="F1" s="13" t="s">
        <v>78</v>
      </c>
      <c r="G1" s="13" t="s">
        <v>86</v>
      </c>
      <c r="H1" s="13" t="s">
        <v>79</v>
      </c>
      <c r="I1" s="13" t="s">
        <v>87</v>
      </c>
      <c r="J1" s="13" t="s">
        <v>80</v>
      </c>
      <c r="K1" s="13" t="s">
        <v>88</v>
      </c>
      <c r="L1" s="13" t="s">
        <v>81</v>
      </c>
      <c r="M1" s="13" t="s">
        <v>89</v>
      </c>
      <c r="N1" s="13" t="s">
        <v>50</v>
      </c>
      <c r="O1" s="13" t="s">
        <v>75</v>
      </c>
      <c r="P1" s="13" t="s">
        <v>90</v>
      </c>
    </row>
    <row r="2" spans="1:16" ht="12.75" x14ac:dyDescent="0.2">
      <c r="A2" s="14" t="s">
        <v>18</v>
      </c>
      <c r="B2" s="14">
        <v>60</v>
      </c>
      <c r="C2" s="14">
        <v>3</v>
      </c>
      <c r="D2" s="15">
        <v>0</v>
      </c>
      <c r="E2" s="15">
        <f>D2*1</f>
        <v>0</v>
      </c>
      <c r="F2" s="15">
        <v>3</v>
      </c>
      <c r="G2" s="15">
        <f>F2*2</f>
        <v>6</v>
      </c>
      <c r="H2" s="15">
        <v>1</v>
      </c>
      <c r="I2" s="15">
        <f>H2*3</f>
        <v>3</v>
      </c>
      <c r="J2" s="15">
        <v>6</v>
      </c>
      <c r="K2" s="15">
        <f>J2*4</f>
        <v>24</v>
      </c>
      <c r="L2" s="15">
        <v>2</v>
      </c>
      <c r="M2" s="15">
        <f>L2*6</f>
        <v>12</v>
      </c>
      <c r="N2" s="16">
        <v>3</v>
      </c>
      <c r="O2" s="15">
        <f>N2*5</f>
        <v>15</v>
      </c>
      <c r="P2" s="15">
        <f>O2+M2+K2+I2+G2+E2</f>
        <v>60</v>
      </c>
    </row>
    <row r="3" spans="1:16" ht="12.75" x14ac:dyDescent="0.2">
      <c r="A3" s="4" t="s">
        <v>28</v>
      </c>
      <c r="B3" s="14">
        <v>47</v>
      </c>
      <c r="C3" s="14">
        <v>1</v>
      </c>
      <c r="D3" s="15">
        <v>7</v>
      </c>
      <c r="E3" s="15">
        <f t="shared" ref="E3:E11" si="0">D3*1</f>
        <v>7</v>
      </c>
      <c r="F3" s="15">
        <v>3</v>
      </c>
      <c r="G3" s="15">
        <f t="shared" ref="G3:G11" si="1">F3*2</f>
        <v>6</v>
      </c>
      <c r="H3" s="15">
        <v>3</v>
      </c>
      <c r="I3" s="15">
        <f t="shared" ref="I3:I11" si="2">H3*3</f>
        <v>9</v>
      </c>
      <c r="J3" s="15">
        <v>1</v>
      </c>
      <c r="K3" s="15">
        <f t="shared" ref="K3:K11" si="3">J3*4</f>
        <v>4</v>
      </c>
      <c r="L3" s="15">
        <v>1</v>
      </c>
      <c r="M3" s="15">
        <f t="shared" ref="M3:M11" si="4">L3*6</f>
        <v>6</v>
      </c>
      <c r="N3" s="15">
        <v>3</v>
      </c>
      <c r="O3" s="15">
        <f t="shared" ref="O3:O11" si="5">N3*5</f>
        <v>15</v>
      </c>
      <c r="P3" s="15">
        <f t="shared" ref="P3:P11" si="6">O3+M3+K3+I3+G3+E3</f>
        <v>47</v>
      </c>
    </row>
    <row r="4" spans="1:16" ht="12.75" x14ac:dyDescent="0.2">
      <c r="A4" s="14" t="s">
        <v>22</v>
      </c>
      <c r="B4" s="14">
        <v>28</v>
      </c>
      <c r="C4" s="14">
        <v>4</v>
      </c>
      <c r="D4" s="15">
        <v>3</v>
      </c>
      <c r="E4" s="15">
        <f t="shared" si="0"/>
        <v>3</v>
      </c>
      <c r="F4" s="15">
        <v>0</v>
      </c>
      <c r="G4" s="15">
        <f t="shared" si="1"/>
        <v>0</v>
      </c>
      <c r="H4" s="15">
        <v>2</v>
      </c>
      <c r="I4" s="15">
        <f t="shared" si="2"/>
        <v>6</v>
      </c>
      <c r="J4" s="15">
        <v>1</v>
      </c>
      <c r="K4" s="15">
        <f t="shared" si="3"/>
        <v>4</v>
      </c>
      <c r="L4" s="15">
        <v>0</v>
      </c>
      <c r="M4" s="15">
        <f t="shared" si="4"/>
        <v>0</v>
      </c>
      <c r="N4" s="15">
        <v>3</v>
      </c>
      <c r="O4" s="15">
        <f t="shared" si="5"/>
        <v>15</v>
      </c>
      <c r="P4" s="15">
        <f t="shared" si="6"/>
        <v>28</v>
      </c>
    </row>
    <row r="5" spans="1:16" ht="12.75" x14ac:dyDescent="0.2">
      <c r="A5" s="14" t="s">
        <v>35</v>
      </c>
      <c r="B5" s="14">
        <v>20</v>
      </c>
      <c r="C5" s="14">
        <v>3</v>
      </c>
      <c r="D5" s="15">
        <v>2</v>
      </c>
      <c r="E5" s="15">
        <f t="shared" si="0"/>
        <v>2</v>
      </c>
      <c r="F5" s="15">
        <v>0</v>
      </c>
      <c r="G5" s="15">
        <f t="shared" si="1"/>
        <v>0</v>
      </c>
      <c r="H5" s="15">
        <v>1</v>
      </c>
      <c r="I5" s="15">
        <f t="shared" si="2"/>
        <v>3</v>
      </c>
      <c r="J5" s="15">
        <v>1</v>
      </c>
      <c r="K5" s="15">
        <f t="shared" si="3"/>
        <v>4</v>
      </c>
      <c r="L5" s="15">
        <v>1</v>
      </c>
      <c r="M5" s="15">
        <f t="shared" si="4"/>
        <v>6</v>
      </c>
      <c r="N5" s="15">
        <v>1</v>
      </c>
      <c r="O5" s="15">
        <f t="shared" si="5"/>
        <v>5</v>
      </c>
      <c r="P5" s="15">
        <f t="shared" si="6"/>
        <v>20</v>
      </c>
    </row>
    <row r="6" spans="1:16" ht="12.75" x14ac:dyDescent="0.2">
      <c r="A6" s="14" t="s">
        <v>16</v>
      </c>
      <c r="B6" s="14">
        <v>22</v>
      </c>
      <c r="C6" s="14">
        <v>1</v>
      </c>
      <c r="D6" s="15">
        <v>0</v>
      </c>
      <c r="E6" s="15">
        <f t="shared" si="0"/>
        <v>0</v>
      </c>
      <c r="F6" s="15">
        <v>1</v>
      </c>
      <c r="G6" s="15">
        <f t="shared" si="1"/>
        <v>2</v>
      </c>
      <c r="H6" s="15">
        <v>3</v>
      </c>
      <c r="I6" s="15">
        <f t="shared" si="2"/>
        <v>9</v>
      </c>
      <c r="J6" s="15">
        <v>0</v>
      </c>
      <c r="K6" s="15">
        <f t="shared" si="3"/>
        <v>0</v>
      </c>
      <c r="L6" s="15">
        <v>1</v>
      </c>
      <c r="M6" s="15">
        <f t="shared" si="4"/>
        <v>6</v>
      </c>
      <c r="N6" s="15">
        <v>1</v>
      </c>
      <c r="O6" s="15">
        <f t="shared" si="5"/>
        <v>5</v>
      </c>
      <c r="P6" s="15">
        <f t="shared" si="6"/>
        <v>22</v>
      </c>
    </row>
    <row r="7" spans="1:16" ht="12.75" x14ac:dyDescent="0.2">
      <c r="A7" s="4" t="s">
        <v>24</v>
      </c>
      <c r="B7" s="14">
        <v>11</v>
      </c>
      <c r="C7" s="14">
        <v>3</v>
      </c>
      <c r="D7" s="15">
        <v>0</v>
      </c>
      <c r="E7" s="15">
        <f t="shared" si="0"/>
        <v>0</v>
      </c>
      <c r="F7" s="15">
        <v>4</v>
      </c>
      <c r="G7" s="15">
        <f t="shared" si="1"/>
        <v>8</v>
      </c>
      <c r="H7" s="15">
        <v>1</v>
      </c>
      <c r="I7" s="15">
        <f t="shared" si="2"/>
        <v>3</v>
      </c>
      <c r="J7" s="15">
        <v>0</v>
      </c>
      <c r="K7" s="15">
        <f t="shared" si="3"/>
        <v>0</v>
      </c>
      <c r="L7" s="15">
        <v>0</v>
      </c>
      <c r="M7" s="15">
        <f t="shared" si="4"/>
        <v>0</v>
      </c>
      <c r="N7" s="15">
        <v>0</v>
      </c>
      <c r="O7" s="15">
        <f t="shared" si="5"/>
        <v>0</v>
      </c>
      <c r="P7" s="15">
        <f t="shared" si="6"/>
        <v>11</v>
      </c>
    </row>
    <row r="8" spans="1:16" ht="12.75" x14ac:dyDescent="0.2">
      <c r="A8" s="14" t="s">
        <v>11</v>
      </c>
      <c r="B8" s="14">
        <v>18</v>
      </c>
      <c r="C8" s="14">
        <v>0</v>
      </c>
      <c r="D8" s="15">
        <v>0</v>
      </c>
      <c r="E8" s="15">
        <v>1</v>
      </c>
      <c r="F8" s="15">
        <v>1</v>
      </c>
      <c r="G8" s="15">
        <f t="shared" si="1"/>
        <v>2</v>
      </c>
      <c r="H8" s="15">
        <v>0</v>
      </c>
      <c r="I8" s="15">
        <f t="shared" si="2"/>
        <v>0</v>
      </c>
      <c r="J8" s="15">
        <v>0</v>
      </c>
      <c r="K8" s="15">
        <f t="shared" si="3"/>
        <v>0</v>
      </c>
      <c r="L8" s="15">
        <v>0</v>
      </c>
      <c r="M8" s="15">
        <f t="shared" si="4"/>
        <v>0</v>
      </c>
      <c r="N8" s="15">
        <v>3</v>
      </c>
      <c r="O8" s="15">
        <f t="shared" si="5"/>
        <v>15</v>
      </c>
      <c r="P8" s="15">
        <f t="shared" si="6"/>
        <v>18</v>
      </c>
    </row>
    <row r="9" spans="1:16" ht="12.75" x14ac:dyDescent="0.2">
      <c r="A9" s="14" t="s">
        <v>20</v>
      </c>
      <c r="B9" s="14">
        <v>9</v>
      </c>
      <c r="C9" s="14">
        <v>0</v>
      </c>
      <c r="D9" s="15">
        <v>0</v>
      </c>
      <c r="E9" s="15">
        <f t="shared" si="0"/>
        <v>0</v>
      </c>
      <c r="F9" s="15">
        <v>1</v>
      </c>
      <c r="G9" s="15">
        <f t="shared" si="1"/>
        <v>2</v>
      </c>
      <c r="H9" s="15">
        <v>1</v>
      </c>
      <c r="I9" s="15">
        <f t="shared" si="2"/>
        <v>3</v>
      </c>
      <c r="J9" s="15">
        <v>1</v>
      </c>
      <c r="K9" s="15">
        <f t="shared" si="3"/>
        <v>4</v>
      </c>
      <c r="L9" s="15">
        <v>0</v>
      </c>
      <c r="M9" s="15">
        <f t="shared" si="4"/>
        <v>0</v>
      </c>
      <c r="N9" s="15">
        <v>0</v>
      </c>
      <c r="O9" s="15">
        <f t="shared" si="5"/>
        <v>0</v>
      </c>
      <c r="P9" s="15">
        <f t="shared" si="6"/>
        <v>9</v>
      </c>
    </row>
    <row r="10" spans="1:16" ht="12.75" x14ac:dyDescent="0.2">
      <c r="A10" s="14" t="s">
        <v>6</v>
      </c>
      <c r="B10" s="14">
        <v>9</v>
      </c>
      <c r="C10" s="14">
        <v>1</v>
      </c>
      <c r="D10" s="15">
        <v>0</v>
      </c>
      <c r="E10" s="15">
        <f t="shared" si="0"/>
        <v>0</v>
      </c>
      <c r="F10" s="15">
        <v>0</v>
      </c>
      <c r="G10" s="15">
        <f t="shared" si="1"/>
        <v>0</v>
      </c>
      <c r="H10" s="15">
        <v>3</v>
      </c>
      <c r="I10" s="15">
        <f t="shared" si="2"/>
        <v>9</v>
      </c>
      <c r="J10" s="15">
        <v>0</v>
      </c>
      <c r="K10" s="15">
        <f t="shared" si="3"/>
        <v>0</v>
      </c>
      <c r="L10" s="15">
        <v>0</v>
      </c>
      <c r="M10" s="15">
        <f t="shared" si="4"/>
        <v>0</v>
      </c>
      <c r="N10" s="15">
        <v>0</v>
      </c>
      <c r="O10" s="15">
        <f t="shared" si="5"/>
        <v>0</v>
      </c>
      <c r="P10" s="15">
        <f t="shared" si="6"/>
        <v>9</v>
      </c>
    </row>
    <row r="11" spans="1:16" ht="12.75" x14ac:dyDescent="0.2">
      <c r="A11" s="14" t="s">
        <v>13</v>
      </c>
      <c r="B11" s="14">
        <v>10</v>
      </c>
      <c r="C11" s="14">
        <v>1</v>
      </c>
      <c r="D11" s="15">
        <v>0</v>
      </c>
      <c r="E11" s="15">
        <f t="shared" si="0"/>
        <v>0</v>
      </c>
      <c r="F11" s="15">
        <v>0</v>
      </c>
      <c r="G11" s="15">
        <f t="shared" si="1"/>
        <v>0</v>
      </c>
      <c r="H11" s="15">
        <v>0</v>
      </c>
      <c r="I11" s="15">
        <f t="shared" si="2"/>
        <v>0</v>
      </c>
      <c r="J11" s="15">
        <v>1</v>
      </c>
      <c r="K11" s="15">
        <f t="shared" si="3"/>
        <v>4</v>
      </c>
      <c r="L11" s="15">
        <v>1</v>
      </c>
      <c r="M11" s="15">
        <f t="shared" si="4"/>
        <v>6</v>
      </c>
      <c r="N11" s="15">
        <v>0</v>
      </c>
      <c r="O11" s="15">
        <f t="shared" si="5"/>
        <v>0</v>
      </c>
      <c r="P11" s="15">
        <f t="shared" si="6"/>
        <v>10</v>
      </c>
    </row>
    <row r="12" spans="1:16" ht="15.75" customHeight="1" x14ac:dyDescent="0.2">
      <c r="A12" s="25" t="s">
        <v>31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</row>
    <row r="14" spans="1:16" ht="12.75" x14ac:dyDescent="0.2">
      <c r="A14" s="14" t="s">
        <v>20</v>
      </c>
      <c r="B14" s="15">
        <f>VLOOKUP(A14,$A$2:$B$12,2,FALSE)</f>
        <v>9</v>
      </c>
    </row>
    <row r="15" spans="1:16" ht="12.75" x14ac:dyDescent="0.2">
      <c r="A15" s="14" t="s">
        <v>6</v>
      </c>
      <c r="B15" s="15">
        <f t="shared" ref="B15:B24" si="7">VLOOKUP(A15,$A$2:$B$12,2,FALSE)</f>
        <v>9</v>
      </c>
    </row>
    <row r="16" spans="1:16" ht="12.75" x14ac:dyDescent="0.2">
      <c r="A16" s="14" t="s">
        <v>11</v>
      </c>
      <c r="B16" s="15">
        <f t="shared" si="7"/>
        <v>18</v>
      </c>
    </row>
    <row r="17" spans="1:2" ht="12.75" x14ac:dyDescent="0.2">
      <c r="A17" s="14" t="s">
        <v>13</v>
      </c>
      <c r="B17" s="15">
        <f t="shared" si="7"/>
        <v>10</v>
      </c>
    </row>
    <row r="18" spans="1:2" ht="12.75" x14ac:dyDescent="0.2">
      <c r="A18" s="14" t="s">
        <v>18</v>
      </c>
      <c r="B18" s="15">
        <f t="shared" si="7"/>
        <v>60</v>
      </c>
    </row>
    <row r="19" spans="1:2" ht="12.75" x14ac:dyDescent="0.2">
      <c r="A19" s="14" t="s">
        <v>22</v>
      </c>
      <c r="B19" s="15">
        <f t="shared" si="7"/>
        <v>28</v>
      </c>
    </row>
    <row r="20" spans="1:2" ht="12.75" x14ac:dyDescent="0.2">
      <c r="A20" s="14" t="s">
        <v>16</v>
      </c>
      <c r="B20" s="15">
        <f t="shared" si="7"/>
        <v>22</v>
      </c>
    </row>
    <row r="21" spans="1:2" ht="12.75" x14ac:dyDescent="0.2">
      <c r="A21" s="14" t="s">
        <v>24</v>
      </c>
      <c r="B21" s="15">
        <f t="shared" si="7"/>
        <v>11</v>
      </c>
    </row>
    <row r="22" spans="1:2" ht="12.75" x14ac:dyDescent="0.2">
      <c r="A22" s="14" t="s">
        <v>28</v>
      </c>
      <c r="B22" s="15">
        <f t="shared" si="7"/>
        <v>47</v>
      </c>
    </row>
    <row r="23" spans="1:2" ht="12.75" x14ac:dyDescent="0.2">
      <c r="A23" s="14" t="s">
        <v>35</v>
      </c>
      <c r="B23" s="15">
        <f t="shared" si="7"/>
        <v>20</v>
      </c>
    </row>
    <row r="24" spans="1:2" ht="12.75" x14ac:dyDescent="0.2">
      <c r="A24" s="14" t="s">
        <v>31</v>
      </c>
      <c r="B24" s="15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"/>
  <sheetViews>
    <sheetView workbookViewId="0">
      <selection activeCell="D10" sqref="A1:E14"/>
    </sheetView>
  </sheetViews>
  <sheetFormatPr defaultColWidth="12.5703125" defaultRowHeight="15.75" customHeight="1" x14ac:dyDescent="0.2"/>
  <cols>
    <col min="1" max="1" width="16.7109375" bestFit="1" customWidth="1"/>
    <col min="2" max="2" width="10.5703125" bestFit="1" customWidth="1"/>
    <col min="3" max="3" width="14" bestFit="1" customWidth="1"/>
    <col min="4" max="4" width="23.42578125" bestFit="1" customWidth="1"/>
    <col min="5" max="5" width="18" bestFit="1" customWidth="1"/>
    <col min="7" max="7" width="16.7109375" bestFit="1" customWidth="1"/>
  </cols>
  <sheetData>
    <row r="1" spans="1:26" ht="15.75" customHeight="1" x14ac:dyDescent="0.25">
      <c r="A1" s="56" t="s">
        <v>0</v>
      </c>
      <c r="B1" s="57"/>
      <c r="C1" s="57"/>
      <c r="D1" s="57"/>
      <c r="E1" s="5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G3" s="4" t="s">
        <v>20</v>
      </c>
    </row>
    <row r="4" spans="1:26" ht="12.75" x14ac:dyDescent="0.2">
      <c r="A4" s="4" t="s">
        <v>11</v>
      </c>
      <c r="B4" s="4" t="s">
        <v>7</v>
      </c>
      <c r="C4" s="4" t="s">
        <v>8</v>
      </c>
      <c r="D4" s="4" t="s">
        <v>9</v>
      </c>
      <c r="E4" s="4" t="s">
        <v>12</v>
      </c>
      <c r="G4" s="4" t="s">
        <v>6</v>
      </c>
    </row>
    <row r="5" spans="1:26" ht="12.75" x14ac:dyDescent="0.2">
      <c r="A5" s="4" t="s">
        <v>13</v>
      </c>
      <c r="B5" s="4" t="s">
        <v>7</v>
      </c>
      <c r="C5" s="4" t="s">
        <v>14</v>
      </c>
      <c r="D5" s="4" t="s">
        <v>9</v>
      </c>
      <c r="E5" s="4" t="s">
        <v>15</v>
      </c>
      <c r="G5" s="4" t="s">
        <v>11</v>
      </c>
    </row>
    <row r="6" spans="1:26" ht="12.75" x14ac:dyDescent="0.2">
      <c r="A6" s="4" t="s">
        <v>16</v>
      </c>
      <c r="B6" s="4" t="s">
        <v>7</v>
      </c>
      <c r="C6" s="4" t="s">
        <v>14</v>
      </c>
      <c r="D6" s="4" t="s">
        <v>9</v>
      </c>
      <c r="E6" s="4" t="s">
        <v>17</v>
      </c>
      <c r="G6" s="4" t="s">
        <v>13</v>
      </c>
    </row>
    <row r="7" spans="1:26" ht="12.75" x14ac:dyDescent="0.2">
      <c r="A7" s="4" t="s">
        <v>18</v>
      </c>
      <c r="B7" s="4" t="s">
        <v>7</v>
      </c>
      <c r="C7" s="4" t="s">
        <v>8</v>
      </c>
      <c r="D7" s="4" t="s">
        <v>9</v>
      </c>
      <c r="E7" s="4" t="s">
        <v>19</v>
      </c>
      <c r="G7" s="4" t="s">
        <v>18</v>
      </c>
    </row>
    <row r="8" spans="1:26" ht="12.75" x14ac:dyDescent="0.2">
      <c r="A8" s="4" t="s">
        <v>20</v>
      </c>
      <c r="B8" s="4" t="s">
        <v>7</v>
      </c>
      <c r="C8" s="4" t="s">
        <v>8</v>
      </c>
      <c r="D8" s="4" t="s">
        <v>9</v>
      </c>
      <c r="E8" s="4" t="s">
        <v>21</v>
      </c>
      <c r="G8" s="4" t="s">
        <v>22</v>
      </c>
    </row>
    <row r="9" spans="1:26" ht="12.75" x14ac:dyDescent="0.2">
      <c r="A9" s="4" t="s">
        <v>22</v>
      </c>
      <c r="B9" s="4" t="s">
        <v>7</v>
      </c>
      <c r="C9" s="4" t="s">
        <v>14</v>
      </c>
      <c r="D9" s="4" t="s">
        <v>9</v>
      </c>
      <c r="E9" s="4" t="s">
        <v>23</v>
      </c>
      <c r="G9" s="4" t="s">
        <v>16</v>
      </c>
    </row>
    <row r="10" spans="1:26" ht="12.75" x14ac:dyDescent="0.2">
      <c r="A10" s="4" t="s">
        <v>24</v>
      </c>
      <c r="B10" s="4" t="s">
        <v>25</v>
      </c>
      <c r="C10" s="4" t="s">
        <v>8</v>
      </c>
      <c r="D10" s="4" t="s">
        <v>26</v>
      </c>
      <c r="E10" s="4" t="s">
        <v>27</v>
      </c>
      <c r="G10" s="4" t="s">
        <v>24</v>
      </c>
    </row>
    <row r="11" spans="1:26" ht="12.75" x14ac:dyDescent="0.2">
      <c r="A11" s="4" t="s">
        <v>28</v>
      </c>
      <c r="B11" s="4" t="s">
        <v>25</v>
      </c>
      <c r="C11" s="4" t="s">
        <v>14</v>
      </c>
      <c r="D11" s="4" t="s">
        <v>29</v>
      </c>
      <c r="E11" s="4" t="s">
        <v>30</v>
      </c>
      <c r="G11" s="4" t="s">
        <v>28</v>
      </c>
    </row>
    <row r="12" spans="1:26" ht="12.75" x14ac:dyDescent="0.2">
      <c r="A12" s="4" t="s">
        <v>31</v>
      </c>
      <c r="B12" s="4" t="s">
        <v>32</v>
      </c>
      <c r="C12" s="4" t="s">
        <v>8</v>
      </c>
      <c r="D12" s="4" t="s">
        <v>33</v>
      </c>
      <c r="E12" s="4" t="s">
        <v>34</v>
      </c>
      <c r="G12" s="4" t="s">
        <v>35</v>
      </c>
    </row>
    <row r="13" spans="1:26" ht="12.75" x14ac:dyDescent="0.2">
      <c r="A13" s="4" t="s">
        <v>35</v>
      </c>
      <c r="B13" s="4" t="s">
        <v>32</v>
      </c>
      <c r="C13" s="4" t="s">
        <v>8</v>
      </c>
      <c r="D13" s="4" t="s">
        <v>33</v>
      </c>
      <c r="E13" s="4" t="s">
        <v>36</v>
      </c>
      <c r="G13" s="4" t="s">
        <v>31</v>
      </c>
    </row>
    <row r="14" spans="1:26" ht="12.75" x14ac:dyDescent="0.2">
      <c r="A14" s="4" t="s">
        <v>37</v>
      </c>
      <c r="B14" s="4" t="s">
        <v>32</v>
      </c>
      <c r="C14" s="4" t="s">
        <v>14</v>
      </c>
      <c r="D14" s="4" t="s">
        <v>38</v>
      </c>
      <c r="E14" s="4" t="s">
        <v>39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7"/>
  <sheetViews>
    <sheetView topLeftCell="F1" workbookViewId="0">
      <selection activeCell="O2" sqref="O2:O7"/>
    </sheetView>
  </sheetViews>
  <sheetFormatPr defaultColWidth="12.5703125" defaultRowHeight="15.75" customHeight="1" x14ac:dyDescent="0.2"/>
  <cols>
    <col min="6" max="6" width="12.7109375" bestFit="1" customWidth="1"/>
    <col min="7" max="7" width="19.5703125" bestFit="1" customWidth="1"/>
    <col min="8" max="8" width="12.7109375" bestFit="1" customWidth="1"/>
    <col min="9" max="9" width="19.5703125" bestFit="1" customWidth="1"/>
    <col min="10" max="10" width="22.28515625" bestFit="1" customWidth="1"/>
    <col min="11" max="11" width="5.7109375" bestFit="1" customWidth="1"/>
    <col min="12" max="12" width="13.5703125" bestFit="1" customWidth="1"/>
    <col min="13" max="13" width="11.42578125" bestFit="1" customWidth="1"/>
    <col min="14" max="14" width="20" bestFit="1" customWidth="1"/>
    <col min="15" max="15" width="20.28515625" bestFit="1" customWidth="1"/>
    <col min="16" max="16" width="13.28515625" bestFit="1" customWidth="1"/>
  </cols>
  <sheetData>
    <row r="1" spans="1:34" s="24" customFormat="1" ht="15.75" customHeight="1" x14ac:dyDescent="0.25">
      <c r="A1" s="8" t="s">
        <v>60</v>
      </c>
      <c r="B1" s="8" t="s">
        <v>61</v>
      </c>
      <c r="C1" s="8" t="s">
        <v>40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  <c r="N1" s="8" t="s">
        <v>72</v>
      </c>
      <c r="O1" s="8" t="s">
        <v>73</v>
      </c>
      <c r="P1" s="8" t="s">
        <v>74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ht="12.75" x14ac:dyDescent="0.2">
      <c r="A2" s="4" t="s">
        <v>48</v>
      </c>
      <c r="B2" s="4">
        <v>4</v>
      </c>
      <c r="C2" s="4">
        <v>49</v>
      </c>
      <c r="D2" s="4">
        <v>24</v>
      </c>
      <c r="E2" s="6">
        <f t="shared" ref="E2:E6" si="0">D2/6</f>
        <v>4</v>
      </c>
      <c r="F2" s="4">
        <v>0</v>
      </c>
      <c r="G2" s="4">
        <f t="shared" ref="G2:G7" si="1">F2*4</f>
        <v>0</v>
      </c>
      <c r="H2" s="4">
        <v>1</v>
      </c>
      <c r="I2" s="4">
        <f t="shared" ref="I2:I7" si="2">H2*6</f>
        <v>6</v>
      </c>
      <c r="J2" s="4">
        <f t="shared" ref="J2:J7" si="3">G2+I2</f>
        <v>6</v>
      </c>
      <c r="K2" s="4">
        <v>3</v>
      </c>
      <c r="L2" s="4">
        <v>3</v>
      </c>
      <c r="M2" s="4">
        <v>0</v>
      </c>
      <c r="N2" s="4">
        <v>2</v>
      </c>
      <c r="O2" s="4">
        <f t="shared" ref="O2:O7" si="4">N2*3</f>
        <v>6</v>
      </c>
      <c r="P2" s="6">
        <f t="shared" ref="P2:P7" si="5">O2+M2+L2</f>
        <v>9</v>
      </c>
    </row>
    <row r="3" spans="1:34" ht="12.75" x14ac:dyDescent="0.2">
      <c r="A3" s="4" t="s">
        <v>51</v>
      </c>
      <c r="B3" s="4">
        <v>2</v>
      </c>
      <c r="C3" s="4">
        <v>67</v>
      </c>
      <c r="D3" s="4">
        <v>24</v>
      </c>
      <c r="E3" s="6">
        <f t="shared" si="0"/>
        <v>4</v>
      </c>
      <c r="F3" s="4">
        <v>3</v>
      </c>
      <c r="G3" s="4">
        <f t="shared" si="1"/>
        <v>12</v>
      </c>
      <c r="H3" s="4">
        <v>3</v>
      </c>
      <c r="I3" s="4">
        <f t="shared" si="2"/>
        <v>18</v>
      </c>
      <c r="J3" s="4">
        <f t="shared" si="3"/>
        <v>30</v>
      </c>
      <c r="K3" s="4">
        <v>2</v>
      </c>
      <c r="L3" s="4">
        <v>0</v>
      </c>
      <c r="M3" s="4">
        <v>1</v>
      </c>
      <c r="N3" s="4">
        <v>0</v>
      </c>
      <c r="O3" s="4">
        <f t="shared" si="4"/>
        <v>0</v>
      </c>
      <c r="P3" s="6">
        <f t="shared" si="5"/>
        <v>1</v>
      </c>
    </row>
    <row r="4" spans="1:34" ht="12.75" x14ac:dyDescent="0.2">
      <c r="A4" s="4" t="s">
        <v>44</v>
      </c>
      <c r="B4" s="4">
        <v>2</v>
      </c>
      <c r="C4" s="4">
        <v>47</v>
      </c>
      <c r="D4" s="4">
        <v>24</v>
      </c>
      <c r="E4" s="6">
        <f t="shared" si="0"/>
        <v>4</v>
      </c>
      <c r="F4" s="4">
        <v>1</v>
      </c>
      <c r="G4" s="4">
        <f t="shared" si="1"/>
        <v>4</v>
      </c>
      <c r="H4" s="4">
        <v>3</v>
      </c>
      <c r="I4" s="4">
        <f t="shared" si="2"/>
        <v>18</v>
      </c>
      <c r="J4" s="4">
        <f t="shared" si="3"/>
        <v>22</v>
      </c>
      <c r="K4" s="4">
        <v>5</v>
      </c>
      <c r="L4" s="4">
        <v>0</v>
      </c>
      <c r="M4" s="4">
        <v>1</v>
      </c>
      <c r="N4" s="4">
        <v>2</v>
      </c>
      <c r="O4" s="4">
        <f t="shared" si="4"/>
        <v>6</v>
      </c>
      <c r="P4" s="6">
        <f t="shared" si="5"/>
        <v>7</v>
      </c>
    </row>
    <row r="5" spans="1:34" ht="12.75" x14ac:dyDescent="0.2">
      <c r="A5" s="4" t="s">
        <v>56</v>
      </c>
      <c r="B5" s="4">
        <v>1</v>
      </c>
      <c r="C5" s="4">
        <v>33</v>
      </c>
      <c r="D5" s="4">
        <v>12</v>
      </c>
      <c r="E5" s="6">
        <f t="shared" si="0"/>
        <v>2</v>
      </c>
      <c r="F5" s="4">
        <v>2</v>
      </c>
      <c r="G5" s="4">
        <f t="shared" si="1"/>
        <v>8</v>
      </c>
      <c r="H5" s="4">
        <v>0</v>
      </c>
      <c r="I5" s="4">
        <f t="shared" si="2"/>
        <v>0</v>
      </c>
      <c r="J5" s="4">
        <f t="shared" si="3"/>
        <v>8</v>
      </c>
      <c r="K5" s="4">
        <v>1</v>
      </c>
      <c r="L5" s="4">
        <v>1</v>
      </c>
      <c r="M5" s="4">
        <v>0</v>
      </c>
      <c r="N5" s="4">
        <v>1</v>
      </c>
      <c r="O5" s="4">
        <f t="shared" si="4"/>
        <v>3</v>
      </c>
      <c r="P5" s="6">
        <f t="shared" si="5"/>
        <v>4</v>
      </c>
    </row>
    <row r="6" spans="1:34" ht="12.75" x14ac:dyDescent="0.2">
      <c r="A6" s="4" t="s">
        <v>55</v>
      </c>
      <c r="B6" s="4">
        <v>0</v>
      </c>
      <c r="C6" s="4">
        <v>22</v>
      </c>
      <c r="D6" s="4">
        <v>12</v>
      </c>
      <c r="E6" s="6">
        <f t="shared" si="0"/>
        <v>2</v>
      </c>
      <c r="F6" s="4">
        <v>2</v>
      </c>
      <c r="G6" s="4">
        <f t="shared" si="1"/>
        <v>8</v>
      </c>
      <c r="H6" s="4">
        <v>0</v>
      </c>
      <c r="I6" s="4">
        <f t="shared" si="2"/>
        <v>0</v>
      </c>
      <c r="J6" s="4">
        <f t="shared" si="3"/>
        <v>8</v>
      </c>
      <c r="K6" s="4">
        <v>2</v>
      </c>
      <c r="L6" s="4">
        <v>2</v>
      </c>
      <c r="M6" s="4">
        <v>1</v>
      </c>
      <c r="N6" s="4">
        <v>0</v>
      </c>
      <c r="O6" s="4">
        <f t="shared" si="4"/>
        <v>0</v>
      </c>
      <c r="P6" s="6">
        <f t="shared" si="5"/>
        <v>3</v>
      </c>
    </row>
    <row r="7" spans="1:34" ht="12.75" x14ac:dyDescent="0.2">
      <c r="A7" s="4" t="s">
        <v>54</v>
      </c>
      <c r="B7" s="4">
        <v>1</v>
      </c>
      <c r="C7" s="4">
        <v>48</v>
      </c>
      <c r="D7" s="4">
        <v>20</v>
      </c>
      <c r="E7" s="4">
        <v>3.2</v>
      </c>
      <c r="F7" s="4">
        <v>5</v>
      </c>
      <c r="G7" s="4">
        <f t="shared" si="1"/>
        <v>20</v>
      </c>
      <c r="H7" s="4">
        <v>0</v>
      </c>
      <c r="I7" s="4">
        <f t="shared" si="2"/>
        <v>0</v>
      </c>
      <c r="J7" s="4">
        <f t="shared" si="3"/>
        <v>20</v>
      </c>
      <c r="K7" s="4">
        <v>3</v>
      </c>
      <c r="L7" s="4">
        <v>1</v>
      </c>
      <c r="M7" s="4">
        <v>1</v>
      </c>
      <c r="N7" s="4">
        <v>2</v>
      </c>
      <c r="O7" s="4">
        <f t="shared" si="4"/>
        <v>6</v>
      </c>
      <c r="P7" s="6">
        <f t="shared" si="5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3" sqref="A3"/>
    </sheetView>
  </sheetViews>
  <sheetFormatPr defaultRowHeight="12.75" x14ac:dyDescent="0.2"/>
  <cols>
    <col min="1" max="1" width="16.7109375" customWidth="1"/>
    <col min="2" max="3" width="9.85546875" customWidth="1"/>
    <col min="4" max="4" width="11.85546875" customWidth="1"/>
    <col min="5" max="6" width="12.42578125" customWidth="1"/>
  </cols>
  <sheetData>
    <row r="3" spans="1:6" x14ac:dyDescent="0.2">
      <c r="A3" s="9" t="s">
        <v>82</v>
      </c>
      <c r="B3" t="s">
        <v>118</v>
      </c>
      <c r="C3" t="s">
        <v>119</v>
      </c>
      <c r="D3" t="s">
        <v>120</v>
      </c>
      <c r="E3" t="s">
        <v>92</v>
      </c>
      <c r="F3" t="s">
        <v>116</v>
      </c>
    </row>
    <row r="4" spans="1:6" x14ac:dyDescent="0.2">
      <c r="A4" s="10" t="s">
        <v>24</v>
      </c>
      <c r="B4" s="11">
        <v>0</v>
      </c>
      <c r="C4" s="11">
        <v>0</v>
      </c>
      <c r="D4" s="11">
        <v>3</v>
      </c>
      <c r="E4" s="11">
        <v>11</v>
      </c>
      <c r="F4" s="11">
        <v>8</v>
      </c>
    </row>
    <row r="5" spans="1:6" x14ac:dyDescent="0.2">
      <c r="A5" s="10" t="s">
        <v>35</v>
      </c>
      <c r="B5" s="11">
        <v>1</v>
      </c>
      <c r="C5" s="11">
        <v>1</v>
      </c>
      <c r="D5" s="11">
        <v>3</v>
      </c>
      <c r="E5" s="11">
        <v>20</v>
      </c>
      <c r="F5" s="11">
        <v>8</v>
      </c>
    </row>
    <row r="6" spans="1:6" x14ac:dyDescent="0.2">
      <c r="A6" s="10" t="s">
        <v>31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</row>
    <row r="7" spans="1:6" x14ac:dyDescent="0.2">
      <c r="A7" s="10" t="s">
        <v>16</v>
      </c>
      <c r="B7" s="11">
        <v>1</v>
      </c>
      <c r="C7" s="11">
        <v>0</v>
      </c>
      <c r="D7" s="11">
        <v>1</v>
      </c>
      <c r="E7" s="11">
        <v>22</v>
      </c>
      <c r="F7" s="11">
        <v>7</v>
      </c>
    </row>
    <row r="8" spans="1:6" x14ac:dyDescent="0.2">
      <c r="A8" s="10" t="s">
        <v>13</v>
      </c>
      <c r="B8" s="11">
        <v>1</v>
      </c>
      <c r="C8" s="11">
        <v>1</v>
      </c>
      <c r="D8" s="11">
        <v>1</v>
      </c>
      <c r="E8" s="11">
        <v>10</v>
      </c>
      <c r="F8" s="11">
        <v>3</v>
      </c>
    </row>
    <row r="9" spans="1:6" x14ac:dyDescent="0.2">
      <c r="A9" s="10" t="s">
        <v>28</v>
      </c>
      <c r="B9" s="11">
        <v>1</v>
      </c>
      <c r="C9" s="11">
        <v>1</v>
      </c>
      <c r="D9" s="11">
        <v>1</v>
      </c>
      <c r="E9" s="11">
        <v>47</v>
      </c>
      <c r="F9" s="11">
        <v>20</v>
      </c>
    </row>
    <row r="10" spans="1:6" x14ac:dyDescent="0.2">
      <c r="A10" s="10" t="s">
        <v>20</v>
      </c>
      <c r="B10" s="11">
        <v>0</v>
      </c>
      <c r="C10" s="11">
        <v>1</v>
      </c>
      <c r="D10" s="11">
        <v>0</v>
      </c>
      <c r="E10" s="11">
        <v>9</v>
      </c>
      <c r="F10" s="11">
        <v>5</v>
      </c>
    </row>
    <row r="11" spans="1:6" x14ac:dyDescent="0.2">
      <c r="A11" s="10" t="s">
        <v>6</v>
      </c>
      <c r="B11" s="11">
        <v>0</v>
      </c>
      <c r="C11" s="11">
        <v>0</v>
      </c>
      <c r="D11" s="11">
        <v>1</v>
      </c>
      <c r="E11" s="11">
        <v>9</v>
      </c>
      <c r="F11" s="11">
        <v>4</v>
      </c>
    </row>
    <row r="12" spans="1:6" x14ac:dyDescent="0.2">
      <c r="A12" s="10" t="s">
        <v>22</v>
      </c>
      <c r="B12" s="11">
        <v>0</v>
      </c>
      <c r="C12" s="11">
        <v>1</v>
      </c>
      <c r="D12" s="11">
        <v>4</v>
      </c>
      <c r="E12" s="11">
        <v>28</v>
      </c>
      <c r="F12" s="11">
        <v>12</v>
      </c>
    </row>
    <row r="13" spans="1:6" x14ac:dyDescent="0.2">
      <c r="A13" s="10" t="s">
        <v>11</v>
      </c>
      <c r="B13" s="11">
        <v>0</v>
      </c>
      <c r="C13" s="11">
        <v>0</v>
      </c>
      <c r="D13" s="11">
        <v>0</v>
      </c>
      <c r="E13" s="11">
        <v>18</v>
      </c>
      <c r="F13" s="11">
        <v>6</v>
      </c>
    </row>
    <row r="14" spans="1:6" x14ac:dyDescent="0.2">
      <c r="A14" s="10" t="s">
        <v>18</v>
      </c>
      <c r="B14" s="11">
        <v>2</v>
      </c>
      <c r="C14" s="11">
        <v>6</v>
      </c>
      <c r="D14" s="11">
        <v>3</v>
      </c>
      <c r="E14" s="11">
        <v>60</v>
      </c>
      <c r="F14" s="11">
        <v>16</v>
      </c>
    </row>
    <row r="15" spans="1:6" x14ac:dyDescent="0.2">
      <c r="A15" s="10" t="s">
        <v>83</v>
      </c>
      <c r="B15" s="11">
        <v>6</v>
      </c>
      <c r="C15" s="11">
        <v>11</v>
      </c>
      <c r="D15" s="11">
        <v>17</v>
      </c>
      <c r="E15" s="11">
        <v>234</v>
      </c>
      <c r="F15" s="11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zoomScale="81" zoomScaleNormal="100" workbookViewId="0">
      <selection activeCell="A2" sqref="A2:H15"/>
    </sheetView>
  </sheetViews>
  <sheetFormatPr defaultRowHeight="12.75" x14ac:dyDescent="0.2"/>
  <cols>
    <col min="1" max="1" width="16.7109375" bestFit="1" customWidth="1"/>
    <col min="2" max="2" width="18.140625" bestFit="1" customWidth="1"/>
    <col min="3" max="3" width="12" bestFit="1" customWidth="1"/>
    <col min="8" max="8" width="15.5703125" bestFit="1" customWidth="1"/>
  </cols>
  <sheetData>
    <row r="2" spans="1:8" x14ac:dyDescent="0.2">
      <c r="A2" s="43" t="s">
        <v>60</v>
      </c>
      <c r="B2" s="44" t="s">
        <v>97</v>
      </c>
      <c r="C2" s="44" t="s">
        <v>69</v>
      </c>
      <c r="D2" s="44" t="s">
        <v>40</v>
      </c>
      <c r="E2" s="44" t="s">
        <v>84</v>
      </c>
      <c r="F2" s="44" t="s">
        <v>93</v>
      </c>
      <c r="G2" s="44" t="s">
        <v>94</v>
      </c>
      <c r="H2" s="45" t="s">
        <v>95</v>
      </c>
    </row>
    <row r="3" spans="1:8" x14ac:dyDescent="0.2">
      <c r="A3" s="40" t="s">
        <v>20</v>
      </c>
      <c r="B3" s="31" t="s">
        <v>109</v>
      </c>
      <c r="C3" s="14">
        <f>VLOOKUP(Table1[[#This Row],[Player]],'Runs Scored'!$A$2:$C$12,3,FALSE)</f>
        <v>0</v>
      </c>
      <c r="D3" s="15">
        <f>VLOOKUP(A3,'Runs Scored'!$A$2:$B$12,2,FALSE)</f>
        <v>9</v>
      </c>
      <c r="E3" s="15">
        <v>5</v>
      </c>
      <c r="F3" s="15">
        <f>VLOOKUP(A3,'Runs Scored'!$A$2:$P$12,12,FALSE)</f>
        <v>0</v>
      </c>
      <c r="G3" s="15">
        <f>VLOOKUP(A3,'Runs Scored'!$A$2:$P$12,10,FALSE)</f>
        <v>1</v>
      </c>
      <c r="H3" s="42">
        <f>(D3/E3)*100</f>
        <v>180</v>
      </c>
    </row>
    <row r="4" spans="1:8" x14ac:dyDescent="0.2">
      <c r="A4" s="40" t="s">
        <v>6</v>
      </c>
      <c r="B4" s="31" t="s">
        <v>113</v>
      </c>
      <c r="C4" s="14">
        <f>VLOOKUP(Table1[[#This Row],[Player]],'Runs Scored'!$A$2:$C$12,3,FALSE)</f>
        <v>1</v>
      </c>
      <c r="D4" s="15">
        <f>VLOOKUP(A4,'Runs Scored'!$A$2:$B$12,2,FALSE)</f>
        <v>9</v>
      </c>
      <c r="E4" s="15">
        <v>4</v>
      </c>
      <c r="F4" s="15">
        <f>VLOOKUP(A4,'Runs Scored'!$A$2:$P$12,12,FALSE)</f>
        <v>0</v>
      </c>
      <c r="G4" s="15">
        <f>VLOOKUP(A4,'Runs Scored'!$A$2:$P$12,10,FALSE)</f>
        <v>0</v>
      </c>
      <c r="H4" s="42">
        <f t="shared" ref="H4:H12" si="0">(D4/E4)*100</f>
        <v>225</v>
      </c>
    </row>
    <row r="5" spans="1:8" x14ac:dyDescent="0.2">
      <c r="A5" s="40" t="s">
        <v>11</v>
      </c>
      <c r="B5" s="31" t="s">
        <v>112</v>
      </c>
      <c r="C5" s="14">
        <f>VLOOKUP(Table1[[#This Row],[Player]],'Runs Scored'!$A$2:$C$12,3,FALSE)</f>
        <v>0</v>
      </c>
      <c r="D5" s="15">
        <f>VLOOKUP(A5,'Runs Scored'!$A$2:$B$12,2,FALSE)</f>
        <v>18</v>
      </c>
      <c r="E5" s="15">
        <v>6</v>
      </c>
      <c r="F5" s="15">
        <f>VLOOKUP(A5,'Runs Scored'!$A$2:$P$12,12,FALSE)</f>
        <v>0</v>
      </c>
      <c r="G5" s="15">
        <f>VLOOKUP(A5,'Runs Scored'!$A$2:$P$12,10,FALSE)</f>
        <v>0</v>
      </c>
      <c r="H5" s="42">
        <f t="shared" si="0"/>
        <v>300</v>
      </c>
    </row>
    <row r="6" spans="1:8" x14ac:dyDescent="0.2">
      <c r="A6" s="40" t="s">
        <v>13</v>
      </c>
      <c r="B6" s="31" t="s">
        <v>111</v>
      </c>
      <c r="C6" s="14">
        <f>VLOOKUP(Table1[[#This Row],[Player]],'Runs Scored'!$A$2:$C$12,3,FALSE)</f>
        <v>1</v>
      </c>
      <c r="D6" s="15">
        <f>VLOOKUP(A6,'Runs Scored'!$A$2:$B$12,2,FALSE)</f>
        <v>10</v>
      </c>
      <c r="E6" s="15">
        <v>3</v>
      </c>
      <c r="F6" s="15">
        <f>VLOOKUP(A6,'Runs Scored'!$A$2:$P$12,12,FALSE)</f>
        <v>1</v>
      </c>
      <c r="G6" s="15">
        <f>VLOOKUP(A6,'Runs Scored'!$A$2:$P$12,10,FALSE)</f>
        <v>1</v>
      </c>
      <c r="H6" s="42">
        <f t="shared" si="0"/>
        <v>333.33333333333337</v>
      </c>
    </row>
    <row r="7" spans="1:8" x14ac:dyDescent="0.2">
      <c r="A7" s="40" t="s">
        <v>18</v>
      </c>
      <c r="B7" s="31" t="s">
        <v>110</v>
      </c>
      <c r="C7" s="14">
        <f>VLOOKUP(Table1[[#This Row],[Player]],'Runs Scored'!$A$2:$C$12,3,FALSE)</f>
        <v>3</v>
      </c>
      <c r="D7" s="15">
        <f>VLOOKUP(A7,'Runs Scored'!$A$2:$B$12,2,FALSE)</f>
        <v>60</v>
      </c>
      <c r="E7" s="15">
        <v>16</v>
      </c>
      <c r="F7" s="15">
        <f>VLOOKUP(A7,'Runs Scored'!$A$2:$P$12,12,FALSE)</f>
        <v>2</v>
      </c>
      <c r="G7" s="15">
        <f>VLOOKUP(A7,'Runs Scored'!$A$2:$P$12,10,FALSE)</f>
        <v>6</v>
      </c>
      <c r="H7" s="42">
        <f t="shared" si="0"/>
        <v>375</v>
      </c>
    </row>
    <row r="8" spans="1:8" x14ac:dyDescent="0.2">
      <c r="A8" s="40" t="s">
        <v>22</v>
      </c>
      <c r="B8" s="31" t="s">
        <v>110</v>
      </c>
      <c r="C8" s="14">
        <f>VLOOKUP(Table1[[#This Row],[Player]],'Runs Scored'!$A$2:$C$12,3,FALSE)</f>
        <v>4</v>
      </c>
      <c r="D8" s="15">
        <f>VLOOKUP(A8,'Runs Scored'!$A$2:$B$12,2,FALSE)</f>
        <v>28</v>
      </c>
      <c r="E8" s="15">
        <v>12</v>
      </c>
      <c r="F8" s="15">
        <f>VLOOKUP(A8,'Runs Scored'!$A$2:$P$12,12,FALSE)</f>
        <v>0</v>
      </c>
      <c r="G8" s="15">
        <f>VLOOKUP(A8,'Runs Scored'!$A$2:$P$12,10,FALSE)</f>
        <v>1</v>
      </c>
      <c r="H8" s="42">
        <f t="shared" si="0"/>
        <v>233.33333333333334</v>
      </c>
    </row>
    <row r="9" spans="1:8" x14ac:dyDescent="0.2">
      <c r="A9" s="40" t="s">
        <v>16</v>
      </c>
      <c r="B9" s="31" t="s">
        <v>109</v>
      </c>
      <c r="C9" s="14">
        <f>VLOOKUP(Table1[[#This Row],[Player]],'Runs Scored'!$A$2:$C$12,3,FALSE)</f>
        <v>1</v>
      </c>
      <c r="D9" s="15">
        <f>VLOOKUP(A9,'Runs Scored'!$A$2:$B$12,2,FALSE)</f>
        <v>22</v>
      </c>
      <c r="E9" s="15">
        <v>7</v>
      </c>
      <c r="F9" s="15">
        <v>1</v>
      </c>
      <c r="G9" s="15">
        <v>0</v>
      </c>
      <c r="H9" s="42">
        <f t="shared" si="0"/>
        <v>314.28571428571428</v>
      </c>
    </row>
    <row r="10" spans="1:8" x14ac:dyDescent="0.2">
      <c r="A10" s="40" t="s">
        <v>24</v>
      </c>
      <c r="B10" s="31" t="s">
        <v>110</v>
      </c>
      <c r="C10" s="14">
        <f>VLOOKUP(Table1[[#This Row],[Player]],'Runs Scored'!$A$2:$C$12,3,FALSE)</f>
        <v>3</v>
      </c>
      <c r="D10" s="15">
        <f>VLOOKUP(A10,'Runs Scored'!$A$2:$B$12,2,FALSE)</f>
        <v>11</v>
      </c>
      <c r="E10" s="15">
        <v>8</v>
      </c>
      <c r="F10" s="15">
        <f>VLOOKUP(A10,'Runs Scored'!$A$2:$P$12,12,FALSE)</f>
        <v>0</v>
      </c>
      <c r="G10" s="15">
        <f>VLOOKUP(A10,'Runs Scored'!$A$2:$P$12,10,FALSE)</f>
        <v>0</v>
      </c>
      <c r="H10" s="42">
        <f t="shared" si="0"/>
        <v>137.5</v>
      </c>
    </row>
    <row r="11" spans="1:8" x14ac:dyDescent="0.2">
      <c r="A11" s="40" t="s">
        <v>28</v>
      </c>
      <c r="B11" s="31" t="s">
        <v>112</v>
      </c>
      <c r="C11" s="14">
        <f>VLOOKUP(Table1[[#This Row],[Player]],'Runs Scored'!$A$2:$C$12,3,FALSE)</f>
        <v>1</v>
      </c>
      <c r="D11" s="15">
        <f>VLOOKUP(A11,'Runs Scored'!$A$2:$B$12,2,FALSE)</f>
        <v>47</v>
      </c>
      <c r="E11" s="15">
        <v>20</v>
      </c>
      <c r="F11" s="15">
        <f>VLOOKUP(A11,'Runs Scored'!$A$2:$P$12,12,FALSE)</f>
        <v>1</v>
      </c>
      <c r="G11" s="15">
        <f>VLOOKUP(A11,'Runs Scored'!$A$2:$P$12,10,FALSE)</f>
        <v>1</v>
      </c>
      <c r="H11" s="42">
        <f t="shared" si="0"/>
        <v>235</v>
      </c>
    </row>
    <row r="12" spans="1:8" x14ac:dyDescent="0.2">
      <c r="A12" s="40" t="s">
        <v>35</v>
      </c>
      <c r="B12" s="31" t="s">
        <v>109</v>
      </c>
      <c r="C12" s="14">
        <f>VLOOKUP(Table1[[#This Row],[Player]],'Runs Scored'!$A$2:$C$12,3,FALSE)</f>
        <v>3</v>
      </c>
      <c r="D12" s="15">
        <f>VLOOKUP(A12,'Runs Scored'!$A$2:$B$12,2,FALSE)</f>
        <v>20</v>
      </c>
      <c r="E12" s="15">
        <v>8</v>
      </c>
      <c r="F12" s="15">
        <f>VLOOKUP(A12,'Runs Scored'!$A$2:$P$12,12,FALSE)</f>
        <v>1</v>
      </c>
      <c r="G12" s="15">
        <f>VLOOKUP(A12,'Runs Scored'!$A$2:$P$12,10,FALSE)</f>
        <v>1</v>
      </c>
      <c r="H12" s="42">
        <f t="shared" si="0"/>
        <v>250</v>
      </c>
    </row>
    <row r="13" spans="1:8" x14ac:dyDescent="0.2">
      <c r="A13" s="40" t="s">
        <v>31</v>
      </c>
      <c r="B13" s="31" t="s">
        <v>108</v>
      </c>
      <c r="C13" s="14">
        <f>VLOOKUP(Table1[[#This Row],[Player]],'Runs Scored'!$A$2:$C$12,3,FALSE)</f>
        <v>0</v>
      </c>
      <c r="D13" s="15">
        <f>VLOOKUP(A13,'Runs Scored'!$A$2:$B$12,2,FALSE)</f>
        <v>0</v>
      </c>
      <c r="E13" s="15">
        <v>0</v>
      </c>
      <c r="F13" s="15">
        <f>VLOOKUP(A13,'Runs Scored'!$A$2:$P$12,12,FALSE)</f>
        <v>0</v>
      </c>
      <c r="G13" s="15">
        <f>VLOOKUP(A13,'Runs Scored'!$A$2:$P$12,10,FALSE)</f>
        <v>0</v>
      </c>
      <c r="H13" s="42">
        <v>0</v>
      </c>
    </row>
    <row r="14" spans="1:8" x14ac:dyDescent="0.2">
      <c r="A14" s="41" t="s">
        <v>96</v>
      </c>
      <c r="B14" s="37"/>
      <c r="C14" s="53"/>
      <c r="D14" s="38" t="s">
        <v>103</v>
      </c>
      <c r="E14" s="39"/>
      <c r="F14" s="39"/>
      <c r="G14" s="39"/>
      <c r="H14" s="39"/>
    </row>
    <row r="15" spans="1:8" x14ac:dyDescent="0.2">
      <c r="A15" s="46" t="s">
        <v>90</v>
      </c>
      <c r="B15" s="47"/>
      <c r="C15" s="54"/>
      <c r="D15" s="48" t="s">
        <v>104</v>
      </c>
      <c r="E15" s="49"/>
      <c r="F15" s="49"/>
      <c r="G15" s="49"/>
      <c r="H15" s="4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4.28515625" bestFit="1" customWidth="1"/>
    <col min="3" max="3" width="12.42578125" bestFit="1" customWidth="1"/>
    <col min="4" max="4" width="13.7109375" customWidth="1"/>
  </cols>
  <sheetData>
    <row r="1" spans="1:4" x14ac:dyDescent="0.2">
      <c r="A1" s="9" t="s">
        <v>41</v>
      </c>
      <c r="B1" t="s">
        <v>47</v>
      </c>
    </row>
    <row r="3" spans="1:4" x14ac:dyDescent="0.2">
      <c r="A3" s="9" t="s">
        <v>82</v>
      </c>
      <c r="B3" t="s">
        <v>115</v>
      </c>
      <c r="C3" t="s">
        <v>92</v>
      </c>
      <c r="D3" t="s">
        <v>117</v>
      </c>
    </row>
    <row r="4" spans="1:4" x14ac:dyDescent="0.2">
      <c r="A4" s="10" t="s">
        <v>44</v>
      </c>
      <c r="B4" s="11">
        <v>0</v>
      </c>
      <c r="C4" s="11">
        <v>0</v>
      </c>
      <c r="D4" s="11">
        <v>5</v>
      </c>
    </row>
    <row r="5" spans="1:4" x14ac:dyDescent="0.2">
      <c r="A5" s="10" t="s">
        <v>55</v>
      </c>
      <c r="B5" s="11">
        <v>0</v>
      </c>
      <c r="C5" s="11">
        <v>0</v>
      </c>
      <c r="D5" s="11">
        <v>2</v>
      </c>
    </row>
    <row r="6" spans="1:4" x14ac:dyDescent="0.2">
      <c r="A6" s="10" t="s">
        <v>56</v>
      </c>
      <c r="B6" s="11">
        <v>0</v>
      </c>
      <c r="C6" s="11">
        <v>0</v>
      </c>
      <c r="D6" s="11">
        <v>1</v>
      </c>
    </row>
    <row r="7" spans="1:4" x14ac:dyDescent="0.2">
      <c r="A7" s="10" t="s">
        <v>54</v>
      </c>
      <c r="B7" s="11">
        <v>0</v>
      </c>
      <c r="C7" s="11">
        <v>0</v>
      </c>
      <c r="D7" s="11">
        <v>3</v>
      </c>
    </row>
    <row r="8" spans="1:4" x14ac:dyDescent="0.2">
      <c r="A8" s="10" t="s">
        <v>51</v>
      </c>
      <c r="B8" s="11">
        <v>0</v>
      </c>
      <c r="C8" s="11">
        <v>0</v>
      </c>
      <c r="D8" s="11">
        <v>2</v>
      </c>
    </row>
    <row r="9" spans="1:4" x14ac:dyDescent="0.2">
      <c r="A9" s="10" t="s">
        <v>48</v>
      </c>
      <c r="B9" s="11">
        <v>0</v>
      </c>
      <c r="C9" s="11">
        <v>0</v>
      </c>
      <c r="D9" s="11">
        <v>3</v>
      </c>
    </row>
    <row r="10" spans="1:4" x14ac:dyDescent="0.2">
      <c r="A10" s="10" t="s">
        <v>83</v>
      </c>
      <c r="B10" s="11">
        <v>0</v>
      </c>
      <c r="C10" s="11">
        <v>0</v>
      </c>
      <c r="D10" s="11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62" workbookViewId="0">
      <selection activeCell="I6" sqref="A1:K7"/>
    </sheetView>
  </sheetViews>
  <sheetFormatPr defaultRowHeight="12.75" x14ac:dyDescent="0.2"/>
  <cols>
    <col min="1" max="1" width="12.7109375" bestFit="1" customWidth="1"/>
    <col min="7" max="8" width="12.7109375" bestFit="1" customWidth="1"/>
    <col min="9" max="9" width="13.5703125" bestFit="1" customWidth="1"/>
    <col min="10" max="10" width="11.42578125" bestFit="1" customWidth="1"/>
    <col min="11" max="11" width="10.140625" bestFit="1" customWidth="1"/>
  </cols>
  <sheetData>
    <row r="1" spans="1:11" ht="15" x14ac:dyDescent="0.25">
      <c r="A1" s="50" t="s">
        <v>60</v>
      </c>
      <c r="B1" s="50" t="s">
        <v>63</v>
      </c>
      <c r="C1" s="51" t="s">
        <v>105</v>
      </c>
      <c r="D1" s="52" t="s">
        <v>40</v>
      </c>
      <c r="E1" s="50" t="s">
        <v>61</v>
      </c>
      <c r="F1" s="8" t="s">
        <v>69</v>
      </c>
      <c r="G1" s="8" t="s">
        <v>64</v>
      </c>
      <c r="H1" s="8" t="s">
        <v>66</v>
      </c>
      <c r="I1" s="50" t="s">
        <v>70</v>
      </c>
      <c r="J1" s="50" t="s">
        <v>71</v>
      </c>
      <c r="K1" s="51" t="s">
        <v>106</v>
      </c>
    </row>
    <row r="2" spans="1:11" x14ac:dyDescent="0.2">
      <c r="A2" s="14" t="s">
        <v>48</v>
      </c>
      <c r="B2" s="30">
        <v>4</v>
      </c>
      <c r="C2" s="15">
        <v>0</v>
      </c>
      <c r="D2" s="15">
        <v>49</v>
      </c>
      <c r="E2" s="14">
        <v>4</v>
      </c>
      <c r="F2" s="4">
        <v>3</v>
      </c>
      <c r="G2" s="4">
        <v>0</v>
      </c>
      <c r="H2" s="4">
        <v>1</v>
      </c>
      <c r="I2" s="14">
        <v>3</v>
      </c>
      <c r="J2" s="14">
        <v>0</v>
      </c>
      <c r="K2" s="14">
        <f>D2/B2</f>
        <v>12.25</v>
      </c>
    </row>
    <row r="3" spans="1:11" x14ac:dyDescent="0.2">
      <c r="A3" s="14" t="s">
        <v>51</v>
      </c>
      <c r="B3" s="30">
        <v>4</v>
      </c>
      <c r="C3" s="15">
        <v>0</v>
      </c>
      <c r="D3" s="15">
        <v>67</v>
      </c>
      <c r="E3" s="14">
        <v>2</v>
      </c>
      <c r="F3" s="4">
        <v>2</v>
      </c>
      <c r="G3" s="4">
        <v>3</v>
      </c>
      <c r="H3" s="4">
        <v>3</v>
      </c>
      <c r="I3" s="14">
        <v>0</v>
      </c>
      <c r="J3" s="14">
        <v>1</v>
      </c>
      <c r="K3" s="14">
        <f t="shared" ref="K3:K7" si="0">D3/B3</f>
        <v>16.75</v>
      </c>
    </row>
    <row r="4" spans="1:11" x14ac:dyDescent="0.2">
      <c r="A4" s="14" t="s">
        <v>44</v>
      </c>
      <c r="B4" s="30">
        <v>4</v>
      </c>
      <c r="C4" s="15">
        <v>0</v>
      </c>
      <c r="D4" s="15">
        <v>47</v>
      </c>
      <c r="E4" s="14">
        <v>2</v>
      </c>
      <c r="F4" s="4">
        <v>5</v>
      </c>
      <c r="G4" s="4">
        <v>1</v>
      </c>
      <c r="H4" s="4">
        <v>3</v>
      </c>
      <c r="I4" s="14">
        <v>0</v>
      </c>
      <c r="J4" s="14">
        <v>1</v>
      </c>
      <c r="K4" s="14">
        <f t="shared" si="0"/>
        <v>11.75</v>
      </c>
    </row>
    <row r="5" spans="1:11" x14ac:dyDescent="0.2">
      <c r="A5" s="14" t="s">
        <v>56</v>
      </c>
      <c r="B5" s="30">
        <v>2</v>
      </c>
      <c r="C5" s="15">
        <v>0</v>
      </c>
      <c r="D5" s="15">
        <v>33</v>
      </c>
      <c r="E5" s="14">
        <v>1</v>
      </c>
      <c r="F5" s="4">
        <v>1</v>
      </c>
      <c r="G5" s="4">
        <v>2</v>
      </c>
      <c r="H5" s="4">
        <v>0</v>
      </c>
      <c r="I5" s="14">
        <v>1</v>
      </c>
      <c r="J5" s="14">
        <v>0</v>
      </c>
      <c r="K5" s="14">
        <f t="shared" si="0"/>
        <v>16.5</v>
      </c>
    </row>
    <row r="6" spans="1:11" x14ac:dyDescent="0.2">
      <c r="A6" s="14" t="s">
        <v>55</v>
      </c>
      <c r="B6" s="30">
        <v>2</v>
      </c>
      <c r="C6" s="15">
        <v>0</v>
      </c>
      <c r="D6" s="15">
        <v>22</v>
      </c>
      <c r="E6" s="14">
        <v>0</v>
      </c>
      <c r="F6" s="4">
        <v>2</v>
      </c>
      <c r="G6" s="4">
        <v>2</v>
      </c>
      <c r="H6" s="4">
        <v>0</v>
      </c>
      <c r="I6" s="14">
        <v>2</v>
      </c>
      <c r="J6" s="14">
        <v>1</v>
      </c>
      <c r="K6" s="14">
        <f t="shared" si="0"/>
        <v>11</v>
      </c>
    </row>
    <row r="7" spans="1:11" x14ac:dyDescent="0.2">
      <c r="A7" s="14" t="s">
        <v>54</v>
      </c>
      <c r="B7" s="14">
        <v>3.2</v>
      </c>
      <c r="C7" s="15">
        <v>0</v>
      </c>
      <c r="D7" s="15">
        <v>48</v>
      </c>
      <c r="E7" s="14">
        <v>1</v>
      </c>
      <c r="F7" s="4">
        <v>3</v>
      </c>
      <c r="G7" s="4">
        <v>5</v>
      </c>
      <c r="H7" s="4">
        <v>0</v>
      </c>
      <c r="I7" s="14">
        <v>1</v>
      </c>
      <c r="J7" s="14">
        <v>1</v>
      </c>
      <c r="K7" s="14">
        <f t="shared" si="0"/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Q999"/>
  <sheetViews>
    <sheetView tabSelected="1" workbookViewId="0">
      <selection activeCell="D121" sqref="D121"/>
    </sheetView>
  </sheetViews>
  <sheetFormatPr defaultColWidth="12.5703125" defaultRowHeight="15.75" customHeight="1" x14ac:dyDescent="0.2"/>
  <cols>
    <col min="1" max="1" width="6" bestFit="1" customWidth="1"/>
    <col min="2" max="2" width="20.42578125" customWidth="1"/>
    <col min="5" max="5" width="14.7109375" bestFit="1" customWidth="1"/>
    <col min="8" max="8" width="17.28515625" bestFit="1" customWidth="1"/>
    <col min="10" max="10" width="16.7109375" bestFit="1" customWidth="1"/>
    <col min="11" max="11" width="14.85546875" bestFit="1" customWidth="1"/>
    <col min="13" max="14" width="14" customWidth="1"/>
  </cols>
  <sheetData>
    <row r="1" spans="1:17" ht="15" x14ac:dyDescent="0.25">
      <c r="A1" s="27" t="s">
        <v>84</v>
      </c>
      <c r="B1" s="17" t="s">
        <v>7</v>
      </c>
      <c r="C1" s="17" t="s">
        <v>32</v>
      </c>
      <c r="D1" s="17" t="s">
        <v>40</v>
      </c>
      <c r="E1" s="17" t="s">
        <v>41</v>
      </c>
      <c r="F1" s="17" t="s">
        <v>42</v>
      </c>
      <c r="G1" s="17" t="s">
        <v>43</v>
      </c>
      <c r="H1" s="28" t="s">
        <v>98</v>
      </c>
      <c r="I1" s="5"/>
      <c r="J1" s="34" t="s">
        <v>99</v>
      </c>
      <c r="K1" s="34" t="s">
        <v>100</v>
      </c>
      <c r="L1" s="5"/>
      <c r="M1" s="17" t="s">
        <v>63</v>
      </c>
      <c r="N1" s="17" t="s">
        <v>91</v>
      </c>
      <c r="O1" s="17" t="s">
        <v>40</v>
      </c>
      <c r="P1" s="17" t="s">
        <v>84</v>
      </c>
      <c r="Q1" s="17" t="s">
        <v>114</v>
      </c>
    </row>
    <row r="2" spans="1:17" ht="15" hidden="1" x14ac:dyDescent="0.25">
      <c r="A2" s="29">
        <v>1.1000000000000001</v>
      </c>
      <c r="B2" s="14" t="s">
        <v>20</v>
      </c>
      <c r="C2" s="14" t="s">
        <v>44</v>
      </c>
      <c r="D2" s="18">
        <v>4</v>
      </c>
      <c r="E2" s="14" t="s">
        <v>45</v>
      </c>
      <c r="F2" s="14">
        <v>4</v>
      </c>
      <c r="G2" s="14">
        <f t="shared" ref="G2:G117" si="0">IF(TRIM(UPPER(E2))="Wicket",1,0)</f>
        <v>0</v>
      </c>
      <c r="H2" s="18">
        <f>IF(AND(E2&lt;&gt;"Wide Ball", E2&lt;&gt;"No Ball", E2&lt;&gt;"Dot", E2&lt;&gt;"", B2&lt;&gt;""), 1, 0)</f>
        <v>1</v>
      </c>
      <c r="I2" s="5"/>
      <c r="J2" s="14" t="s">
        <v>20</v>
      </c>
      <c r="K2" s="18">
        <f>SUMIFS(H:H, B:B, J2)</f>
        <v>5</v>
      </c>
      <c r="L2" s="5"/>
      <c r="M2" s="19">
        <v>1</v>
      </c>
      <c r="N2" s="14" t="s">
        <v>44</v>
      </c>
      <c r="O2" s="19">
        <f>SUM(D2:D7)</f>
        <v>13</v>
      </c>
      <c r="P2" s="18">
        <v>6</v>
      </c>
      <c r="Q2" s="55">
        <f>O2/P2</f>
        <v>2.1666666666666665</v>
      </c>
    </row>
    <row r="3" spans="1:17" ht="15" hidden="1" x14ac:dyDescent="0.25">
      <c r="A3" s="29">
        <v>1.2</v>
      </c>
      <c r="B3" s="14" t="s">
        <v>20</v>
      </c>
      <c r="C3" s="14" t="s">
        <v>44</v>
      </c>
      <c r="D3" s="18">
        <v>1</v>
      </c>
      <c r="E3" s="14" t="s">
        <v>46</v>
      </c>
      <c r="F3" s="30">
        <f t="shared" ref="F3:F115" si="1">F2+D3</f>
        <v>5</v>
      </c>
      <c r="G3" s="14">
        <f t="shared" si="0"/>
        <v>0</v>
      </c>
      <c r="H3" s="18">
        <f t="shared" ref="H3:H66" si="2">IF(AND(E3&lt;&gt;"Wide Ball", E3&lt;&gt;"No Ball", E3&lt;&gt;"Dot", E3&lt;&gt;"", B3&lt;&gt;""), 1, 0)</f>
        <v>0</v>
      </c>
      <c r="I3" s="5"/>
      <c r="J3" s="14" t="s">
        <v>6</v>
      </c>
      <c r="K3" s="18">
        <f t="shared" ref="K3:K11" si="3">SUMIFS(H:H, B:B, J3)</f>
        <v>4</v>
      </c>
      <c r="L3" s="5"/>
      <c r="M3" s="19">
        <v>2</v>
      </c>
      <c r="N3" s="14" t="s">
        <v>48</v>
      </c>
      <c r="O3" s="19">
        <f>SUM(D8:D13)</f>
        <v>16</v>
      </c>
      <c r="P3" s="18">
        <v>6</v>
      </c>
      <c r="Q3" s="55">
        <f t="shared" ref="Q3:Q21" si="4">O3/P3</f>
        <v>2.6666666666666665</v>
      </c>
    </row>
    <row r="4" spans="1:17" ht="15" hidden="1" x14ac:dyDescent="0.25">
      <c r="A4" s="29">
        <v>1.3</v>
      </c>
      <c r="B4" s="14" t="s">
        <v>6</v>
      </c>
      <c r="C4" s="14" t="s">
        <v>44</v>
      </c>
      <c r="D4" s="18">
        <v>3</v>
      </c>
      <c r="E4" s="14" t="s">
        <v>40</v>
      </c>
      <c r="F4" s="30">
        <f t="shared" si="1"/>
        <v>8</v>
      </c>
      <c r="G4" s="14">
        <f t="shared" si="0"/>
        <v>0</v>
      </c>
      <c r="H4" s="18">
        <f t="shared" si="2"/>
        <v>1</v>
      </c>
      <c r="I4" s="5"/>
      <c r="J4" s="14" t="s">
        <v>11</v>
      </c>
      <c r="K4" s="18">
        <f t="shared" si="3"/>
        <v>6</v>
      </c>
      <c r="L4" s="5"/>
      <c r="M4" s="19">
        <v>3</v>
      </c>
      <c r="N4" s="14" t="s">
        <v>51</v>
      </c>
      <c r="O4" s="19">
        <f>SUM(D14:D19)</f>
        <v>20</v>
      </c>
      <c r="P4" s="18">
        <v>6</v>
      </c>
      <c r="Q4" s="55">
        <f t="shared" si="4"/>
        <v>3.3333333333333335</v>
      </c>
    </row>
    <row r="5" spans="1:17" ht="15" hidden="1" x14ac:dyDescent="0.25">
      <c r="A5" s="29">
        <v>1.4</v>
      </c>
      <c r="B5" s="14" t="s">
        <v>20</v>
      </c>
      <c r="C5" s="14" t="s">
        <v>44</v>
      </c>
      <c r="D5" s="18">
        <v>2</v>
      </c>
      <c r="E5" s="14" t="s">
        <v>40</v>
      </c>
      <c r="F5" s="30">
        <f t="shared" si="1"/>
        <v>10</v>
      </c>
      <c r="G5" s="14">
        <f t="shared" si="0"/>
        <v>0</v>
      </c>
      <c r="H5" s="18">
        <f t="shared" si="2"/>
        <v>1</v>
      </c>
      <c r="I5" s="5"/>
      <c r="J5" s="14" t="s">
        <v>52</v>
      </c>
      <c r="K5" s="18">
        <f t="shared" si="3"/>
        <v>3</v>
      </c>
      <c r="L5" s="5"/>
      <c r="M5" s="19">
        <v>4</v>
      </c>
      <c r="N5" s="14" t="s">
        <v>44</v>
      </c>
      <c r="O5" s="19">
        <f>SUM(D20:D25)</f>
        <v>11</v>
      </c>
      <c r="P5" s="18">
        <v>6</v>
      </c>
      <c r="Q5" s="55">
        <f t="shared" si="4"/>
        <v>1.8333333333333333</v>
      </c>
    </row>
    <row r="6" spans="1:17" ht="15" hidden="1" x14ac:dyDescent="0.25">
      <c r="A6" s="29">
        <v>1.5</v>
      </c>
      <c r="B6" s="14" t="s">
        <v>20</v>
      </c>
      <c r="C6" s="14" t="s">
        <v>44</v>
      </c>
      <c r="D6" s="18">
        <v>3</v>
      </c>
      <c r="E6" s="14" t="s">
        <v>40</v>
      </c>
      <c r="F6" s="30">
        <f t="shared" si="1"/>
        <v>13</v>
      </c>
      <c r="G6" s="14">
        <f t="shared" si="0"/>
        <v>0</v>
      </c>
      <c r="H6" s="18">
        <f t="shared" si="2"/>
        <v>1</v>
      </c>
      <c r="I6" s="5"/>
      <c r="J6" s="14" t="s">
        <v>18</v>
      </c>
      <c r="K6" s="18">
        <f t="shared" si="3"/>
        <v>16</v>
      </c>
      <c r="L6" s="5"/>
      <c r="M6" s="19">
        <v>5</v>
      </c>
      <c r="N6" s="14" t="s">
        <v>54</v>
      </c>
      <c r="O6" s="19">
        <f>SUM(D26:D31)</f>
        <v>16</v>
      </c>
      <c r="P6" s="18">
        <v>6</v>
      </c>
      <c r="Q6" s="55">
        <f t="shared" si="4"/>
        <v>2.6666666666666665</v>
      </c>
    </row>
    <row r="7" spans="1:17" ht="15" hidden="1" x14ac:dyDescent="0.25">
      <c r="A7" s="29">
        <v>1.6</v>
      </c>
      <c r="B7" s="14" t="s">
        <v>6</v>
      </c>
      <c r="C7" s="14" t="s">
        <v>44</v>
      </c>
      <c r="D7" s="18">
        <v>0</v>
      </c>
      <c r="E7" s="14" t="s">
        <v>47</v>
      </c>
      <c r="F7" s="30">
        <f t="shared" si="1"/>
        <v>13</v>
      </c>
      <c r="G7" s="14">
        <f t="shared" si="0"/>
        <v>0</v>
      </c>
      <c r="H7" s="18">
        <f t="shared" si="2"/>
        <v>0</v>
      </c>
      <c r="I7" s="5"/>
      <c r="J7" s="14" t="s">
        <v>53</v>
      </c>
      <c r="K7" s="18">
        <f t="shared" si="3"/>
        <v>12</v>
      </c>
      <c r="L7" s="5"/>
      <c r="M7" s="19">
        <v>6</v>
      </c>
      <c r="N7" s="14" t="s">
        <v>51</v>
      </c>
      <c r="O7" s="19">
        <f>SUM(D32:D37)</f>
        <v>24</v>
      </c>
      <c r="P7" s="18">
        <v>6</v>
      </c>
      <c r="Q7" s="55">
        <f t="shared" si="4"/>
        <v>4</v>
      </c>
    </row>
    <row r="8" spans="1:17" ht="15" hidden="1" x14ac:dyDescent="0.25">
      <c r="A8" s="29">
        <v>2.1</v>
      </c>
      <c r="B8" s="14" t="s">
        <v>20</v>
      </c>
      <c r="C8" s="14" t="s">
        <v>48</v>
      </c>
      <c r="D8" s="18">
        <v>3</v>
      </c>
      <c r="E8" s="14" t="s">
        <v>49</v>
      </c>
      <c r="F8" s="30">
        <f t="shared" si="1"/>
        <v>16</v>
      </c>
      <c r="G8" s="14">
        <f t="shared" si="0"/>
        <v>0</v>
      </c>
      <c r="H8" s="18">
        <f t="shared" si="2"/>
        <v>1</v>
      </c>
      <c r="I8" s="5"/>
      <c r="J8" s="14" t="s">
        <v>16</v>
      </c>
      <c r="K8" s="18">
        <f t="shared" si="3"/>
        <v>7</v>
      </c>
      <c r="L8" s="5"/>
      <c r="M8" s="19">
        <v>7</v>
      </c>
      <c r="N8" s="14" t="s">
        <v>55</v>
      </c>
      <c r="O8" s="19">
        <f>SUM(D38:D43)</f>
        <v>12</v>
      </c>
      <c r="P8" s="18">
        <v>6</v>
      </c>
      <c r="Q8" s="55">
        <f t="shared" si="4"/>
        <v>2</v>
      </c>
    </row>
    <row r="9" spans="1:17" ht="15" hidden="1" x14ac:dyDescent="0.25">
      <c r="A9" s="29">
        <v>2.2000000000000002</v>
      </c>
      <c r="B9" s="14" t="s">
        <v>6</v>
      </c>
      <c r="C9" s="14" t="s">
        <v>48</v>
      </c>
      <c r="D9" s="18">
        <v>3</v>
      </c>
      <c r="E9" s="14" t="s">
        <v>40</v>
      </c>
      <c r="F9" s="30">
        <f t="shared" si="1"/>
        <v>19</v>
      </c>
      <c r="G9" s="14">
        <f t="shared" si="0"/>
        <v>0</v>
      </c>
      <c r="H9" s="18">
        <f t="shared" si="2"/>
        <v>1</v>
      </c>
      <c r="I9" s="5"/>
      <c r="J9" s="14" t="s">
        <v>58</v>
      </c>
      <c r="K9" s="18">
        <f t="shared" si="3"/>
        <v>8</v>
      </c>
      <c r="L9" s="5"/>
      <c r="M9" s="19">
        <v>8</v>
      </c>
      <c r="N9" s="14" t="s">
        <v>56</v>
      </c>
      <c r="O9" s="19">
        <f>SUM(D44:D49)</f>
        <v>16</v>
      </c>
      <c r="P9" s="18">
        <v>6</v>
      </c>
      <c r="Q9" s="55">
        <f t="shared" si="4"/>
        <v>2.6666666666666665</v>
      </c>
    </row>
    <row r="10" spans="1:17" ht="15" hidden="1" x14ac:dyDescent="0.25">
      <c r="A10" s="29">
        <v>2.2999999999999998</v>
      </c>
      <c r="B10" s="14" t="s">
        <v>20</v>
      </c>
      <c r="C10" s="14" t="s">
        <v>48</v>
      </c>
      <c r="D10" s="18">
        <v>0</v>
      </c>
      <c r="E10" s="14" t="s">
        <v>43</v>
      </c>
      <c r="F10" s="30">
        <f t="shared" si="1"/>
        <v>19</v>
      </c>
      <c r="G10" s="14">
        <f t="shared" si="0"/>
        <v>1</v>
      </c>
      <c r="H10" s="18">
        <f t="shared" si="2"/>
        <v>1</v>
      </c>
      <c r="I10" s="5"/>
      <c r="J10" s="14" t="s">
        <v>59</v>
      </c>
      <c r="K10" s="18">
        <f t="shared" si="3"/>
        <v>20</v>
      </c>
      <c r="L10" s="5"/>
      <c r="M10" s="19">
        <v>9</v>
      </c>
      <c r="N10" s="14" t="s">
        <v>48</v>
      </c>
      <c r="O10" s="19">
        <f>SUM(D50:D55)</f>
        <v>7</v>
      </c>
      <c r="P10" s="18">
        <v>6</v>
      </c>
      <c r="Q10" s="55">
        <f t="shared" si="4"/>
        <v>1.1666666666666667</v>
      </c>
    </row>
    <row r="11" spans="1:17" ht="15" x14ac:dyDescent="0.25">
      <c r="A11" s="29">
        <v>2.4</v>
      </c>
      <c r="B11" s="14" t="s">
        <v>11</v>
      </c>
      <c r="C11" s="14" t="s">
        <v>48</v>
      </c>
      <c r="D11" s="18">
        <v>5</v>
      </c>
      <c r="E11" s="31" t="s">
        <v>50</v>
      </c>
      <c r="F11" s="30">
        <f t="shared" si="1"/>
        <v>24</v>
      </c>
      <c r="G11" s="14">
        <f t="shared" si="0"/>
        <v>0</v>
      </c>
      <c r="H11" s="18">
        <f t="shared" si="2"/>
        <v>1</v>
      </c>
      <c r="I11" s="5"/>
      <c r="J11" s="14" t="s">
        <v>35</v>
      </c>
      <c r="K11" s="18">
        <f t="shared" si="3"/>
        <v>8</v>
      </c>
      <c r="L11" s="5"/>
      <c r="M11" s="19">
        <v>10</v>
      </c>
      <c r="N11" s="14" t="s">
        <v>55</v>
      </c>
      <c r="O11" s="19">
        <f>SUM(D56:D61)</f>
        <v>10</v>
      </c>
      <c r="P11" s="18">
        <v>6</v>
      </c>
      <c r="Q11" s="55">
        <f t="shared" si="4"/>
        <v>1.6666666666666667</v>
      </c>
    </row>
    <row r="12" spans="1:17" ht="15" hidden="1" x14ac:dyDescent="0.25">
      <c r="A12" s="29">
        <v>2.5</v>
      </c>
      <c r="B12" s="14" t="s">
        <v>6</v>
      </c>
      <c r="C12" s="14" t="s">
        <v>48</v>
      </c>
      <c r="D12" s="18">
        <v>3</v>
      </c>
      <c r="E12" s="14" t="s">
        <v>40</v>
      </c>
      <c r="F12" s="30">
        <f t="shared" si="1"/>
        <v>27</v>
      </c>
      <c r="G12" s="14">
        <f t="shared" si="0"/>
        <v>0</v>
      </c>
      <c r="H12" s="18">
        <f t="shared" si="2"/>
        <v>1</v>
      </c>
      <c r="I12" s="5"/>
      <c r="J12" s="35" t="s">
        <v>90</v>
      </c>
      <c r="K12" s="35">
        <f>SUM(K2:K11)</f>
        <v>89</v>
      </c>
      <c r="L12" s="5"/>
      <c r="M12" s="19">
        <v>11</v>
      </c>
      <c r="N12" s="14" t="s">
        <v>48</v>
      </c>
      <c r="O12" s="19">
        <f>SUM(D62:D67)</f>
        <v>14</v>
      </c>
      <c r="P12" s="18">
        <v>6</v>
      </c>
      <c r="Q12" s="55">
        <f t="shared" si="4"/>
        <v>2.3333333333333335</v>
      </c>
    </row>
    <row r="13" spans="1:17" ht="15" hidden="1" x14ac:dyDescent="0.25">
      <c r="A13" s="29">
        <v>2.6</v>
      </c>
      <c r="B13" s="14" t="s">
        <v>11</v>
      </c>
      <c r="C13" s="14" t="s">
        <v>48</v>
      </c>
      <c r="D13" s="18">
        <v>2</v>
      </c>
      <c r="E13" s="14" t="s">
        <v>40</v>
      </c>
      <c r="F13" s="30">
        <f t="shared" si="1"/>
        <v>29</v>
      </c>
      <c r="G13" s="14">
        <f t="shared" si="0"/>
        <v>0</v>
      </c>
      <c r="H13" s="18">
        <f t="shared" si="2"/>
        <v>1</v>
      </c>
      <c r="I13" s="5"/>
      <c r="K13" s="5"/>
      <c r="L13" s="5"/>
      <c r="M13" s="19">
        <v>12</v>
      </c>
      <c r="N13" s="14" t="s">
        <v>44</v>
      </c>
      <c r="O13" s="19">
        <f>SUM(D68:D73)</f>
        <v>10</v>
      </c>
      <c r="P13" s="18">
        <v>6</v>
      </c>
      <c r="Q13" s="55">
        <f t="shared" si="4"/>
        <v>1.6666666666666667</v>
      </c>
    </row>
    <row r="14" spans="1:17" ht="15" x14ac:dyDescent="0.25">
      <c r="A14" s="29">
        <v>3.1</v>
      </c>
      <c r="B14" s="14" t="s">
        <v>11</v>
      </c>
      <c r="C14" s="14" t="s">
        <v>51</v>
      </c>
      <c r="D14" s="18">
        <v>5</v>
      </c>
      <c r="E14" s="14" t="s">
        <v>40</v>
      </c>
      <c r="F14" s="30">
        <f>F13+D14</f>
        <v>34</v>
      </c>
      <c r="G14" s="14">
        <f t="shared" si="0"/>
        <v>0</v>
      </c>
      <c r="H14" s="18">
        <f t="shared" si="2"/>
        <v>1</v>
      </c>
      <c r="I14" s="5"/>
      <c r="J14" s="34" t="s">
        <v>101</v>
      </c>
      <c r="K14" s="34" t="s">
        <v>102</v>
      </c>
      <c r="L14" s="5"/>
      <c r="M14" s="19">
        <v>13</v>
      </c>
      <c r="N14" s="14" t="s">
        <v>54</v>
      </c>
      <c r="O14" s="19">
        <f>SUM(D74:D79)</f>
        <v>11</v>
      </c>
      <c r="P14" s="18">
        <v>6</v>
      </c>
      <c r="Q14" s="55">
        <f t="shared" si="4"/>
        <v>1.8333333333333333</v>
      </c>
    </row>
    <row r="15" spans="1:17" ht="15" x14ac:dyDescent="0.25">
      <c r="A15" s="29">
        <v>3.2</v>
      </c>
      <c r="B15" s="14" t="s">
        <v>11</v>
      </c>
      <c r="C15" s="14" t="s">
        <v>51</v>
      </c>
      <c r="D15" s="18">
        <v>5</v>
      </c>
      <c r="E15" s="14" t="s">
        <v>50</v>
      </c>
      <c r="F15" s="30">
        <f t="shared" si="1"/>
        <v>39</v>
      </c>
      <c r="G15" s="14">
        <f t="shared" si="0"/>
        <v>0</v>
      </c>
      <c r="H15" s="18">
        <f t="shared" si="2"/>
        <v>1</v>
      </c>
      <c r="I15" s="5"/>
      <c r="J15" s="33" t="s">
        <v>46</v>
      </c>
      <c r="K15" s="18">
        <v>4</v>
      </c>
      <c r="L15" s="5"/>
      <c r="M15" s="19">
        <v>14</v>
      </c>
      <c r="N15" s="14" t="s">
        <v>51</v>
      </c>
      <c r="O15" s="19">
        <f>SUM(D80:D85)</f>
        <v>13</v>
      </c>
      <c r="P15" s="18">
        <v>6</v>
      </c>
      <c r="Q15" s="55">
        <f t="shared" si="4"/>
        <v>2.1666666666666665</v>
      </c>
    </row>
    <row r="16" spans="1:17" ht="15" hidden="1" x14ac:dyDescent="0.25">
      <c r="A16" s="29">
        <v>3.3</v>
      </c>
      <c r="B16" s="14" t="s">
        <v>6</v>
      </c>
      <c r="C16" s="14" t="s">
        <v>51</v>
      </c>
      <c r="D16" s="18">
        <v>0</v>
      </c>
      <c r="E16" s="14" t="s">
        <v>43</v>
      </c>
      <c r="F16" s="30">
        <f t="shared" si="1"/>
        <v>39</v>
      </c>
      <c r="G16" s="14">
        <f t="shared" si="0"/>
        <v>1</v>
      </c>
      <c r="H16" s="18">
        <f t="shared" si="2"/>
        <v>1</v>
      </c>
      <c r="I16" s="5"/>
      <c r="J16" s="33" t="s">
        <v>57</v>
      </c>
      <c r="K16" s="18">
        <v>7</v>
      </c>
      <c r="L16" s="5"/>
      <c r="M16" s="19">
        <v>15</v>
      </c>
      <c r="N16" s="14" t="s">
        <v>56</v>
      </c>
      <c r="O16" s="19">
        <f>SUM(D86:D91)</f>
        <v>17</v>
      </c>
      <c r="P16" s="18">
        <v>6</v>
      </c>
      <c r="Q16" s="55">
        <f t="shared" si="4"/>
        <v>2.8333333333333335</v>
      </c>
    </row>
    <row r="17" spans="1:17" ht="15" hidden="1" x14ac:dyDescent="0.25">
      <c r="A17" s="29">
        <v>3.4</v>
      </c>
      <c r="B17" s="14" t="s">
        <v>52</v>
      </c>
      <c r="C17" s="14" t="s">
        <v>51</v>
      </c>
      <c r="D17" s="18">
        <v>6</v>
      </c>
      <c r="E17" s="31" t="s">
        <v>45</v>
      </c>
      <c r="F17" s="30">
        <f>F16+D17</f>
        <v>45</v>
      </c>
      <c r="G17" s="14">
        <f t="shared" si="0"/>
        <v>0</v>
      </c>
      <c r="H17" s="18">
        <f t="shared" si="2"/>
        <v>1</v>
      </c>
      <c r="I17" s="5"/>
      <c r="J17" s="35" t="s">
        <v>90</v>
      </c>
      <c r="K17" s="36">
        <f>SUM(K15:K16)</f>
        <v>11</v>
      </c>
      <c r="L17" s="5"/>
      <c r="M17" s="19">
        <v>16</v>
      </c>
      <c r="N17" s="14" t="s">
        <v>48</v>
      </c>
      <c r="O17" s="19">
        <f>SUM(D92:D97)</f>
        <v>12</v>
      </c>
      <c r="P17" s="18">
        <v>6</v>
      </c>
      <c r="Q17" s="55">
        <f t="shared" si="4"/>
        <v>2</v>
      </c>
    </row>
    <row r="18" spans="1:17" ht="15" hidden="1" x14ac:dyDescent="0.25">
      <c r="A18" s="29">
        <v>3.5</v>
      </c>
      <c r="B18" s="14" t="s">
        <v>52</v>
      </c>
      <c r="C18" s="14" t="s">
        <v>51</v>
      </c>
      <c r="D18" s="18">
        <v>4</v>
      </c>
      <c r="E18" s="14" t="s">
        <v>45</v>
      </c>
      <c r="F18" s="30">
        <f t="shared" si="1"/>
        <v>49</v>
      </c>
      <c r="G18" s="14">
        <f t="shared" si="0"/>
        <v>0</v>
      </c>
      <c r="H18" s="18">
        <f t="shared" si="2"/>
        <v>1</v>
      </c>
      <c r="I18" s="5"/>
      <c r="J18" s="5"/>
      <c r="K18" s="5"/>
      <c r="L18" s="5"/>
      <c r="M18" s="19">
        <v>17</v>
      </c>
      <c r="N18" s="14" t="s">
        <v>51</v>
      </c>
      <c r="O18" s="19">
        <f>SUM(D98:D103)</f>
        <v>10</v>
      </c>
      <c r="P18" s="18">
        <v>6</v>
      </c>
      <c r="Q18" s="55">
        <f t="shared" si="4"/>
        <v>1.6666666666666667</v>
      </c>
    </row>
    <row r="19" spans="1:17" ht="15" hidden="1" x14ac:dyDescent="0.25">
      <c r="A19" s="29">
        <v>3.6</v>
      </c>
      <c r="B19" s="14" t="s">
        <v>52</v>
      </c>
      <c r="C19" s="14" t="s">
        <v>51</v>
      </c>
      <c r="D19" s="18">
        <v>0</v>
      </c>
      <c r="E19" s="14" t="s">
        <v>43</v>
      </c>
      <c r="F19" s="30">
        <f t="shared" si="1"/>
        <v>49</v>
      </c>
      <c r="G19" s="14">
        <f t="shared" si="0"/>
        <v>1</v>
      </c>
      <c r="H19" s="18">
        <f t="shared" si="2"/>
        <v>1</v>
      </c>
      <c r="I19" s="5"/>
      <c r="J19" s="5"/>
      <c r="K19" s="5"/>
      <c r="L19" s="5"/>
      <c r="M19" s="19">
        <v>18</v>
      </c>
      <c r="N19" s="14" t="s">
        <v>54</v>
      </c>
      <c r="O19" s="19">
        <f>SUM(D104:D109)</f>
        <v>19</v>
      </c>
      <c r="P19" s="18">
        <v>6</v>
      </c>
      <c r="Q19" s="55">
        <f t="shared" si="4"/>
        <v>3.1666666666666665</v>
      </c>
    </row>
    <row r="20" spans="1:17" ht="15" hidden="1" x14ac:dyDescent="0.25">
      <c r="A20" s="29">
        <v>4.0999999999999996</v>
      </c>
      <c r="B20" s="14" t="s">
        <v>11</v>
      </c>
      <c r="C20" s="14" t="s">
        <v>44</v>
      </c>
      <c r="D20" s="18">
        <v>1</v>
      </c>
      <c r="E20" s="14" t="s">
        <v>40</v>
      </c>
      <c r="F20" s="30">
        <f t="shared" si="1"/>
        <v>50</v>
      </c>
      <c r="G20" s="14">
        <f t="shared" si="0"/>
        <v>0</v>
      </c>
      <c r="H20" s="18">
        <f t="shared" si="2"/>
        <v>1</v>
      </c>
      <c r="I20" s="5"/>
      <c r="J20" s="5"/>
      <c r="K20" s="5"/>
      <c r="L20" s="5"/>
      <c r="M20" s="19">
        <v>19</v>
      </c>
      <c r="N20" s="14" t="s">
        <v>44</v>
      </c>
      <c r="O20" s="19">
        <f>SUM(D110:D115)</f>
        <v>13</v>
      </c>
      <c r="P20" s="18">
        <v>6</v>
      </c>
      <c r="Q20" s="55">
        <f t="shared" si="4"/>
        <v>2.1666666666666665</v>
      </c>
    </row>
    <row r="21" spans="1:17" ht="15" hidden="1" x14ac:dyDescent="0.25">
      <c r="A21" s="29">
        <v>4.2</v>
      </c>
      <c r="B21" s="14" t="s">
        <v>18</v>
      </c>
      <c r="C21" s="14" t="s">
        <v>44</v>
      </c>
      <c r="D21" s="18">
        <v>6</v>
      </c>
      <c r="E21" s="14" t="s">
        <v>45</v>
      </c>
      <c r="F21" s="30">
        <f t="shared" si="1"/>
        <v>56</v>
      </c>
      <c r="G21" s="14">
        <f t="shared" si="0"/>
        <v>0</v>
      </c>
      <c r="H21" s="18">
        <f t="shared" si="2"/>
        <v>1</v>
      </c>
      <c r="I21" s="5"/>
      <c r="J21" s="5"/>
      <c r="K21" s="5"/>
      <c r="L21" s="5"/>
      <c r="M21" s="19">
        <v>20</v>
      </c>
      <c r="N21" s="14" t="s">
        <v>54</v>
      </c>
      <c r="O21" s="19">
        <f>SUM(D116:D117)</f>
        <v>2</v>
      </c>
      <c r="P21" s="18">
        <v>2</v>
      </c>
      <c r="Q21" s="55">
        <f t="shared" si="4"/>
        <v>1</v>
      </c>
    </row>
    <row r="22" spans="1:17" ht="15" hidden="1" x14ac:dyDescent="0.25">
      <c r="A22" s="29">
        <v>4.3</v>
      </c>
      <c r="B22" s="14" t="s">
        <v>18</v>
      </c>
      <c r="C22" s="14" t="s">
        <v>44</v>
      </c>
      <c r="D22" s="18">
        <v>3</v>
      </c>
      <c r="E22" s="14" t="s">
        <v>40</v>
      </c>
      <c r="F22" s="30">
        <f t="shared" si="1"/>
        <v>59</v>
      </c>
      <c r="G22" s="14">
        <f t="shared" si="0"/>
        <v>0</v>
      </c>
      <c r="H22" s="18">
        <f t="shared" si="2"/>
        <v>1</v>
      </c>
      <c r="I22" s="5"/>
      <c r="J22" s="5"/>
      <c r="K22" s="5"/>
      <c r="L22" s="5"/>
    </row>
    <row r="23" spans="1:17" ht="15" hidden="1" x14ac:dyDescent="0.25">
      <c r="A23" s="29">
        <v>4.4000000000000004</v>
      </c>
      <c r="B23" s="14" t="s">
        <v>11</v>
      </c>
      <c r="C23" s="14" t="s">
        <v>44</v>
      </c>
      <c r="D23" s="18">
        <v>0</v>
      </c>
      <c r="E23" s="14" t="s">
        <v>43</v>
      </c>
      <c r="F23" s="30">
        <f t="shared" si="1"/>
        <v>59</v>
      </c>
      <c r="G23" s="14">
        <f t="shared" si="0"/>
        <v>1</v>
      </c>
      <c r="H23" s="18">
        <f t="shared" si="2"/>
        <v>1</v>
      </c>
      <c r="I23" s="5"/>
      <c r="J23" s="5"/>
      <c r="K23" s="5"/>
      <c r="L23" s="5"/>
    </row>
    <row r="24" spans="1:17" ht="15" hidden="1" x14ac:dyDescent="0.25">
      <c r="A24" s="29">
        <v>4.5</v>
      </c>
      <c r="B24" s="14" t="s">
        <v>53</v>
      </c>
      <c r="C24" s="14" t="s">
        <v>44</v>
      </c>
      <c r="D24" s="18">
        <v>0</v>
      </c>
      <c r="E24" s="14" t="s">
        <v>47</v>
      </c>
      <c r="F24" s="30">
        <f t="shared" si="1"/>
        <v>59</v>
      </c>
      <c r="G24" s="14">
        <f t="shared" si="0"/>
        <v>0</v>
      </c>
      <c r="H24" s="18">
        <f t="shared" si="2"/>
        <v>0</v>
      </c>
      <c r="I24" s="5"/>
      <c r="J24" s="5"/>
      <c r="K24" s="5"/>
      <c r="L24" s="5"/>
    </row>
    <row r="25" spans="1:17" ht="15" hidden="1" x14ac:dyDescent="0.25">
      <c r="A25" s="29">
        <v>4.5999999999999996</v>
      </c>
      <c r="B25" s="14" t="s">
        <v>53</v>
      </c>
      <c r="C25" s="14" t="s">
        <v>44</v>
      </c>
      <c r="D25" s="18">
        <v>1</v>
      </c>
      <c r="E25" s="14" t="s">
        <v>40</v>
      </c>
      <c r="F25" s="30">
        <f t="shared" si="1"/>
        <v>60</v>
      </c>
      <c r="G25" s="14">
        <f t="shared" si="0"/>
        <v>0</v>
      </c>
      <c r="H25" s="18">
        <f t="shared" si="2"/>
        <v>1</v>
      </c>
      <c r="I25" s="5"/>
      <c r="J25" s="5"/>
      <c r="K25" s="5"/>
      <c r="L25" s="5"/>
    </row>
    <row r="26" spans="1:17" ht="15" hidden="1" x14ac:dyDescent="0.25">
      <c r="A26" s="29">
        <v>5.0999999999999996</v>
      </c>
      <c r="B26" s="14" t="s">
        <v>18</v>
      </c>
      <c r="C26" s="14" t="s">
        <v>54</v>
      </c>
      <c r="D26" s="18">
        <v>0</v>
      </c>
      <c r="E26" s="14" t="s">
        <v>47</v>
      </c>
      <c r="F26" s="30">
        <f t="shared" si="1"/>
        <v>60</v>
      </c>
      <c r="G26" s="14">
        <f t="shared" si="0"/>
        <v>0</v>
      </c>
      <c r="H26" s="18">
        <f t="shared" si="2"/>
        <v>0</v>
      </c>
      <c r="I26" s="5"/>
      <c r="J26" s="5"/>
      <c r="K26" s="5"/>
      <c r="L26" s="5"/>
    </row>
    <row r="27" spans="1:17" ht="15" x14ac:dyDescent="0.25">
      <c r="A27" s="29">
        <v>5.2</v>
      </c>
      <c r="B27" s="14" t="s">
        <v>18</v>
      </c>
      <c r="C27" s="14" t="s">
        <v>54</v>
      </c>
      <c r="D27" s="18">
        <v>5</v>
      </c>
      <c r="E27" s="14" t="s">
        <v>50</v>
      </c>
      <c r="F27" s="30">
        <f t="shared" si="1"/>
        <v>65</v>
      </c>
      <c r="G27" s="14">
        <f t="shared" si="0"/>
        <v>0</v>
      </c>
      <c r="H27" s="18">
        <f t="shared" si="2"/>
        <v>1</v>
      </c>
      <c r="I27" s="5"/>
      <c r="J27" s="5"/>
      <c r="K27" s="5"/>
      <c r="L27" s="5"/>
    </row>
    <row r="28" spans="1:17" ht="15" hidden="1" x14ac:dyDescent="0.25">
      <c r="A28" s="29">
        <v>5.3</v>
      </c>
      <c r="B28" s="14" t="s">
        <v>53</v>
      </c>
      <c r="C28" s="14" t="s">
        <v>54</v>
      </c>
      <c r="D28" s="18">
        <v>0</v>
      </c>
      <c r="E28" s="14" t="s">
        <v>47</v>
      </c>
      <c r="F28" s="30">
        <f t="shared" si="1"/>
        <v>65</v>
      </c>
      <c r="G28" s="14">
        <f t="shared" si="0"/>
        <v>0</v>
      </c>
      <c r="H28" s="18">
        <f t="shared" si="2"/>
        <v>0</v>
      </c>
      <c r="I28" s="5"/>
      <c r="J28" s="5"/>
      <c r="K28" s="5"/>
      <c r="L28" s="5"/>
    </row>
    <row r="29" spans="1:17" ht="15" hidden="1" x14ac:dyDescent="0.25">
      <c r="A29" s="29">
        <v>5.4</v>
      </c>
      <c r="B29" s="14" t="s">
        <v>53</v>
      </c>
      <c r="C29" s="14" t="s">
        <v>54</v>
      </c>
      <c r="D29" s="18">
        <v>4</v>
      </c>
      <c r="E29" s="14" t="s">
        <v>45</v>
      </c>
      <c r="F29" s="30">
        <f t="shared" si="1"/>
        <v>69</v>
      </c>
      <c r="G29" s="14">
        <f t="shared" si="0"/>
        <v>0</v>
      </c>
      <c r="H29" s="18">
        <f t="shared" si="2"/>
        <v>1</v>
      </c>
      <c r="I29" s="5"/>
      <c r="J29" s="5"/>
      <c r="K29" s="5"/>
      <c r="L29" s="5"/>
    </row>
    <row r="30" spans="1:17" ht="15" x14ac:dyDescent="0.25">
      <c r="A30" s="29">
        <v>5.5</v>
      </c>
      <c r="B30" s="14" t="s">
        <v>53</v>
      </c>
      <c r="C30" s="14" t="s">
        <v>54</v>
      </c>
      <c r="D30" s="18">
        <v>5</v>
      </c>
      <c r="E30" s="14" t="s">
        <v>50</v>
      </c>
      <c r="F30" s="30">
        <f t="shared" si="1"/>
        <v>74</v>
      </c>
      <c r="G30" s="14">
        <f t="shared" si="0"/>
        <v>0</v>
      </c>
      <c r="H30" s="18">
        <f t="shared" si="2"/>
        <v>1</v>
      </c>
      <c r="I30" s="5"/>
      <c r="J30" s="5"/>
      <c r="K30" s="5"/>
      <c r="L30" s="5"/>
    </row>
    <row r="31" spans="1:17" ht="15" hidden="1" x14ac:dyDescent="0.25">
      <c r="A31" s="29">
        <v>5.6</v>
      </c>
      <c r="B31" s="14" t="s">
        <v>18</v>
      </c>
      <c r="C31" s="14" t="s">
        <v>54</v>
      </c>
      <c r="D31" s="18">
        <v>2</v>
      </c>
      <c r="E31" s="14" t="s">
        <v>40</v>
      </c>
      <c r="F31" s="30">
        <f t="shared" si="1"/>
        <v>76</v>
      </c>
      <c r="G31" s="14">
        <f t="shared" si="0"/>
        <v>0</v>
      </c>
      <c r="H31" s="18">
        <f t="shared" si="2"/>
        <v>1</v>
      </c>
      <c r="I31" s="5"/>
      <c r="J31" s="5"/>
      <c r="K31" s="5"/>
      <c r="L31" s="5"/>
    </row>
    <row r="32" spans="1:17" ht="15" x14ac:dyDescent="0.25">
      <c r="A32" s="29">
        <v>6.1</v>
      </c>
      <c r="B32" s="14" t="s">
        <v>53</v>
      </c>
      <c r="C32" s="14" t="s">
        <v>51</v>
      </c>
      <c r="D32" s="18">
        <v>5</v>
      </c>
      <c r="E32" s="14" t="s">
        <v>50</v>
      </c>
      <c r="F32" s="30">
        <f t="shared" si="1"/>
        <v>81</v>
      </c>
      <c r="G32" s="14">
        <f t="shared" si="0"/>
        <v>0</v>
      </c>
      <c r="H32" s="18">
        <f t="shared" si="2"/>
        <v>1</v>
      </c>
      <c r="I32" s="5"/>
      <c r="J32" s="5"/>
      <c r="K32" s="5"/>
      <c r="L32" s="5"/>
    </row>
    <row r="33" spans="1:12" ht="15" hidden="1" x14ac:dyDescent="0.25">
      <c r="A33" s="29">
        <v>6.2</v>
      </c>
      <c r="B33" s="14" t="s">
        <v>18</v>
      </c>
      <c r="C33" s="14" t="s">
        <v>51</v>
      </c>
      <c r="D33" s="18">
        <v>4</v>
      </c>
      <c r="E33" s="14" t="s">
        <v>45</v>
      </c>
      <c r="F33" s="30">
        <f t="shared" si="1"/>
        <v>85</v>
      </c>
      <c r="G33" s="14">
        <f t="shared" si="0"/>
        <v>0</v>
      </c>
      <c r="H33" s="18">
        <f t="shared" si="2"/>
        <v>1</v>
      </c>
      <c r="I33" s="5"/>
      <c r="J33" s="5"/>
      <c r="K33" s="5"/>
      <c r="L33" s="5"/>
    </row>
    <row r="34" spans="1:12" ht="15" hidden="1" x14ac:dyDescent="0.25">
      <c r="A34" s="29">
        <v>6.3</v>
      </c>
      <c r="B34" s="14" t="s">
        <v>18</v>
      </c>
      <c r="C34" s="14" t="s">
        <v>51</v>
      </c>
      <c r="D34" s="18">
        <v>4</v>
      </c>
      <c r="E34" s="14" t="s">
        <v>45</v>
      </c>
      <c r="F34" s="30">
        <f t="shared" si="1"/>
        <v>89</v>
      </c>
      <c r="G34" s="14">
        <f t="shared" si="0"/>
        <v>0</v>
      </c>
      <c r="H34" s="18">
        <f t="shared" si="2"/>
        <v>1</v>
      </c>
      <c r="I34" s="5"/>
      <c r="J34" s="5"/>
      <c r="K34" s="5"/>
      <c r="L34" s="5"/>
    </row>
    <row r="35" spans="1:12" ht="15" hidden="1" x14ac:dyDescent="0.25">
      <c r="A35" s="29">
        <v>6.4</v>
      </c>
      <c r="B35" s="14" t="s">
        <v>18</v>
      </c>
      <c r="C35" s="14" t="s">
        <v>51</v>
      </c>
      <c r="D35" s="18">
        <v>6</v>
      </c>
      <c r="E35" s="14" t="s">
        <v>45</v>
      </c>
      <c r="F35" s="30">
        <f t="shared" si="1"/>
        <v>95</v>
      </c>
      <c r="G35" s="14">
        <f t="shared" si="0"/>
        <v>0</v>
      </c>
      <c r="H35" s="18">
        <f t="shared" si="2"/>
        <v>1</v>
      </c>
      <c r="I35" s="5"/>
      <c r="J35" s="5"/>
      <c r="K35" s="5"/>
      <c r="L35" s="5"/>
    </row>
    <row r="36" spans="1:12" ht="15" x14ac:dyDescent="0.25">
      <c r="A36" s="29">
        <v>6.5</v>
      </c>
      <c r="B36" s="14" t="s">
        <v>18</v>
      </c>
      <c r="C36" s="14" t="s">
        <v>51</v>
      </c>
      <c r="D36" s="18">
        <v>5</v>
      </c>
      <c r="E36" s="14" t="s">
        <v>50</v>
      </c>
      <c r="F36" s="30">
        <f t="shared" si="1"/>
        <v>100</v>
      </c>
      <c r="G36" s="14">
        <f t="shared" si="0"/>
        <v>0</v>
      </c>
      <c r="H36" s="18">
        <f t="shared" si="2"/>
        <v>1</v>
      </c>
      <c r="I36" s="5"/>
      <c r="J36" s="5"/>
      <c r="K36" s="5"/>
      <c r="L36" s="5"/>
    </row>
    <row r="37" spans="1:12" ht="15" hidden="1" x14ac:dyDescent="0.25">
      <c r="A37" s="29">
        <v>6.6</v>
      </c>
      <c r="B37" s="14" t="s">
        <v>53</v>
      </c>
      <c r="C37" s="14" t="s">
        <v>51</v>
      </c>
      <c r="D37" s="18">
        <v>0</v>
      </c>
      <c r="E37" s="14" t="s">
        <v>47</v>
      </c>
      <c r="F37" s="30">
        <f t="shared" si="1"/>
        <v>100</v>
      </c>
      <c r="G37" s="14">
        <f t="shared" si="0"/>
        <v>0</v>
      </c>
      <c r="H37" s="18">
        <f t="shared" si="2"/>
        <v>0</v>
      </c>
      <c r="I37" s="5"/>
      <c r="J37" s="5"/>
      <c r="K37" s="5"/>
      <c r="L37" s="5"/>
    </row>
    <row r="38" spans="1:12" ht="15" hidden="1" x14ac:dyDescent="0.25">
      <c r="A38" s="29">
        <v>7.1</v>
      </c>
      <c r="B38" s="14" t="s">
        <v>18</v>
      </c>
      <c r="C38" s="14" t="s">
        <v>55</v>
      </c>
      <c r="D38" s="18">
        <v>4</v>
      </c>
      <c r="E38" s="14" t="s">
        <v>45</v>
      </c>
      <c r="F38" s="30">
        <f t="shared" si="1"/>
        <v>104</v>
      </c>
      <c r="G38" s="14">
        <f t="shared" si="0"/>
        <v>0</v>
      </c>
      <c r="H38" s="18">
        <f t="shared" si="2"/>
        <v>1</v>
      </c>
      <c r="I38" s="5"/>
      <c r="J38" s="5"/>
      <c r="K38" s="5"/>
      <c r="L38" s="5"/>
    </row>
    <row r="39" spans="1:12" ht="15" hidden="1" x14ac:dyDescent="0.25">
      <c r="A39" s="29">
        <v>7.2</v>
      </c>
      <c r="B39" s="14" t="s">
        <v>18</v>
      </c>
      <c r="C39" s="14" t="s">
        <v>55</v>
      </c>
      <c r="D39" s="18">
        <v>2</v>
      </c>
      <c r="E39" s="14" t="s">
        <v>40</v>
      </c>
      <c r="F39" s="30">
        <f t="shared" si="1"/>
        <v>106</v>
      </c>
      <c r="G39" s="14">
        <f t="shared" si="0"/>
        <v>0</v>
      </c>
      <c r="H39" s="18">
        <f t="shared" si="2"/>
        <v>1</v>
      </c>
      <c r="I39" s="5"/>
      <c r="J39" s="5"/>
      <c r="K39" s="5"/>
      <c r="L39" s="5"/>
    </row>
    <row r="40" spans="1:12" ht="15" hidden="1" x14ac:dyDescent="0.25">
      <c r="A40" s="29">
        <v>7.3</v>
      </c>
      <c r="B40" s="14" t="s">
        <v>18</v>
      </c>
      <c r="C40" s="14" t="s">
        <v>55</v>
      </c>
      <c r="D40" s="18">
        <v>1</v>
      </c>
      <c r="E40" s="14" t="s">
        <v>46</v>
      </c>
      <c r="F40" s="30">
        <f t="shared" si="1"/>
        <v>107</v>
      </c>
      <c r="G40" s="14">
        <f t="shared" si="0"/>
        <v>0</v>
      </c>
      <c r="H40" s="18">
        <f t="shared" si="2"/>
        <v>0</v>
      </c>
      <c r="I40" s="5"/>
      <c r="J40" s="5"/>
      <c r="K40" s="5"/>
      <c r="L40" s="5"/>
    </row>
    <row r="41" spans="1:12" ht="15" hidden="1" x14ac:dyDescent="0.25">
      <c r="A41" s="29">
        <v>7.4</v>
      </c>
      <c r="B41" s="14" t="s">
        <v>53</v>
      </c>
      <c r="C41" s="14" t="s">
        <v>55</v>
      </c>
      <c r="D41" s="18">
        <v>1</v>
      </c>
      <c r="E41" s="14" t="s">
        <v>40</v>
      </c>
      <c r="F41" s="30">
        <f t="shared" si="1"/>
        <v>108</v>
      </c>
      <c r="G41" s="14">
        <f t="shared" si="0"/>
        <v>0</v>
      </c>
      <c r="H41" s="18">
        <f t="shared" si="2"/>
        <v>1</v>
      </c>
      <c r="I41" s="5"/>
      <c r="J41" s="5"/>
      <c r="K41" s="5"/>
      <c r="L41" s="5"/>
    </row>
    <row r="42" spans="1:12" ht="15" hidden="1" x14ac:dyDescent="0.25">
      <c r="A42" s="29">
        <v>7.5</v>
      </c>
      <c r="B42" s="14" t="s">
        <v>18</v>
      </c>
      <c r="C42" s="14" t="s">
        <v>55</v>
      </c>
      <c r="D42" s="18">
        <v>4</v>
      </c>
      <c r="E42" s="14" t="s">
        <v>45</v>
      </c>
      <c r="F42" s="30">
        <f t="shared" si="1"/>
        <v>112</v>
      </c>
      <c r="G42" s="14">
        <f t="shared" si="0"/>
        <v>0</v>
      </c>
      <c r="H42" s="18">
        <f t="shared" si="2"/>
        <v>1</v>
      </c>
      <c r="I42" s="5"/>
      <c r="J42" s="5"/>
      <c r="K42" s="5"/>
      <c r="L42" s="5"/>
    </row>
    <row r="43" spans="1:12" ht="15" hidden="1" x14ac:dyDescent="0.25">
      <c r="A43" s="29">
        <v>7.6</v>
      </c>
      <c r="B43" s="14" t="s">
        <v>18</v>
      </c>
      <c r="C43" s="14" t="s">
        <v>55</v>
      </c>
      <c r="D43" s="18">
        <v>0</v>
      </c>
      <c r="E43" s="14" t="s">
        <v>47</v>
      </c>
      <c r="F43" s="30">
        <f t="shared" si="1"/>
        <v>112</v>
      </c>
      <c r="G43" s="14">
        <f t="shared" si="0"/>
        <v>0</v>
      </c>
      <c r="H43" s="18">
        <f t="shared" si="2"/>
        <v>0</v>
      </c>
      <c r="I43" s="5"/>
      <c r="J43" s="5"/>
      <c r="K43" s="5"/>
      <c r="L43" s="5"/>
    </row>
    <row r="44" spans="1:12" ht="15" hidden="1" x14ac:dyDescent="0.25">
      <c r="A44" s="29">
        <v>8.1</v>
      </c>
      <c r="B44" s="14" t="s">
        <v>18</v>
      </c>
      <c r="C44" s="14" t="s">
        <v>56</v>
      </c>
      <c r="D44" s="18">
        <v>2</v>
      </c>
      <c r="E44" s="14" t="s">
        <v>40</v>
      </c>
      <c r="F44" s="30">
        <f t="shared" si="1"/>
        <v>114</v>
      </c>
      <c r="G44" s="14">
        <f t="shared" si="0"/>
        <v>0</v>
      </c>
      <c r="H44" s="18">
        <f t="shared" si="2"/>
        <v>1</v>
      </c>
      <c r="I44" s="5"/>
      <c r="J44" s="5"/>
      <c r="K44" s="5"/>
      <c r="L44" s="5"/>
    </row>
    <row r="45" spans="1:12" ht="15" hidden="1" x14ac:dyDescent="0.25">
      <c r="A45" s="29">
        <v>8.1999999999999993</v>
      </c>
      <c r="B45" s="14" t="s">
        <v>53</v>
      </c>
      <c r="C45" s="14" t="s">
        <v>56</v>
      </c>
      <c r="D45" s="18">
        <v>1</v>
      </c>
      <c r="E45" s="14" t="s">
        <v>40</v>
      </c>
      <c r="F45" s="30">
        <f t="shared" si="1"/>
        <v>115</v>
      </c>
      <c r="G45" s="14">
        <f t="shared" si="0"/>
        <v>0</v>
      </c>
      <c r="H45" s="18">
        <f t="shared" si="2"/>
        <v>1</v>
      </c>
      <c r="I45" s="5"/>
      <c r="J45" s="5"/>
      <c r="K45" s="5"/>
      <c r="L45" s="5"/>
    </row>
    <row r="46" spans="1:12" ht="15" hidden="1" x14ac:dyDescent="0.25">
      <c r="A46" s="29">
        <v>8.3000000000000007</v>
      </c>
      <c r="B46" s="14" t="s">
        <v>18</v>
      </c>
      <c r="C46" s="14" t="s">
        <v>56</v>
      </c>
      <c r="D46" s="18">
        <v>4</v>
      </c>
      <c r="E46" s="14" t="s">
        <v>45</v>
      </c>
      <c r="F46" s="30">
        <f t="shared" si="1"/>
        <v>119</v>
      </c>
      <c r="G46" s="14">
        <f t="shared" si="0"/>
        <v>0</v>
      </c>
      <c r="H46" s="18">
        <f t="shared" si="2"/>
        <v>1</v>
      </c>
      <c r="I46" s="5"/>
      <c r="J46" s="5"/>
      <c r="K46" s="5"/>
      <c r="L46" s="5"/>
    </row>
    <row r="47" spans="1:12" ht="15" hidden="1" x14ac:dyDescent="0.25">
      <c r="A47" s="29">
        <v>8.4</v>
      </c>
      <c r="B47" s="14" t="s">
        <v>53</v>
      </c>
      <c r="C47" s="14" t="s">
        <v>56</v>
      </c>
      <c r="D47" s="18">
        <v>0</v>
      </c>
      <c r="E47" s="14" t="s">
        <v>43</v>
      </c>
      <c r="F47" s="30">
        <f t="shared" si="1"/>
        <v>119</v>
      </c>
      <c r="G47" s="14">
        <f t="shared" si="0"/>
        <v>1</v>
      </c>
      <c r="H47" s="18">
        <f t="shared" si="2"/>
        <v>1</v>
      </c>
      <c r="I47" s="5"/>
      <c r="J47" s="5"/>
      <c r="K47" s="5"/>
      <c r="L47" s="5"/>
    </row>
    <row r="48" spans="1:12" ht="15" hidden="1" x14ac:dyDescent="0.25">
      <c r="A48" s="29">
        <v>8.5</v>
      </c>
      <c r="B48" s="14" t="s">
        <v>18</v>
      </c>
      <c r="C48" s="14" t="s">
        <v>56</v>
      </c>
      <c r="D48" s="18">
        <v>4</v>
      </c>
      <c r="E48" s="14" t="s">
        <v>45</v>
      </c>
      <c r="F48" s="30">
        <f t="shared" si="1"/>
        <v>123</v>
      </c>
      <c r="G48" s="14">
        <f t="shared" si="0"/>
        <v>0</v>
      </c>
      <c r="H48" s="18">
        <f t="shared" si="2"/>
        <v>1</v>
      </c>
      <c r="I48" s="5"/>
      <c r="J48" s="5"/>
      <c r="K48" s="5"/>
      <c r="L48" s="5"/>
    </row>
    <row r="49" spans="1:12" ht="15" x14ac:dyDescent="0.25">
      <c r="A49" s="29">
        <v>8.6</v>
      </c>
      <c r="B49" s="14" t="s">
        <v>18</v>
      </c>
      <c r="C49" s="14" t="s">
        <v>56</v>
      </c>
      <c r="D49" s="18">
        <v>5</v>
      </c>
      <c r="E49" s="14" t="s">
        <v>50</v>
      </c>
      <c r="F49" s="30">
        <f t="shared" si="1"/>
        <v>128</v>
      </c>
      <c r="G49" s="14">
        <f t="shared" si="0"/>
        <v>0</v>
      </c>
      <c r="H49" s="18">
        <f t="shared" si="2"/>
        <v>1</v>
      </c>
      <c r="I49" s="5"/>
      <c r="J49" s="5"/>
      <c r="K49" s="5"/>
      <c r="L49" s="5"/>
    </row>
    <row r="50" spans="1:12" ht="15" hidden="1" x14ac:dyDescent="0.25">
      <c r="A50" s="29">
        <v>9.1</v>
      </c>
      <c r="B50" s="14" t="s">
        <v>53</v>
      </c>
      <c r="C50" s="14" t="s">
        <v>48</v>
      </c>
      <c r="D50" s="18">
        <v>0</v>
      </c>
      <c r="E50" s="14" t="s">
        <v>43</v>
      </c>
      <c r="F50" s="30">
        <f t="shared" si="1"/>
        <v>128</v>
      </c>
      <c r="G50" s="14">
        <f t="shared" si="0"/>
        <v>1</v>
      </c>
      <c r="H50" s="18">
        <f t="shared" si="2"/>
        <v>1</v>
      </c>
      <c r="I50" s="5"/>
      <c r="J50" s="5"/>
      <c r="K50" s="5"/>
      <c r="L50" s="5"/>
    </row>
    <row r="51" spans="1:12" ht="15" x14ac:dyDescent="0.25">
      <c r="A51" s="29">
        <v>9.1999999999999993</v>
      </c>
      <c r="B51" s="14" t="s">
        <v>53</v>
      </c>
      <c r="C51" s="14" t="s">
        <v>48</v>
      </c>
      <c r="D51" s="18">
        <v>5</v>
      </c>
      <c r="E51" s="14" t="s">
        <v>50</v>
      </c>
      <c r="F51" s="30">
        <f t="shared" si="1"/>
        <v>133</v>
      </c>
      <c r="G51" s="14">
        <f t="shared" si="0"/>
        <v>0</v>
      </c>
      <c r="H51" s="18">
        <f t="shared" si="2"/>
        <v>1</v>
      </c>
      <c r="I51" s="5"/>
      <c r="J51" s="5"/>
      <c r="K51" s="5"/>
      <c r="L51" s="5"/>
    </row>
    <row r="52" spans="1:12" ht="15" hidden="1" x14ac:dyDescent="0.25">
      <c r="A52" s="29">
        <v>9.3000000000000007</v>
      </c>
      <c r="B52" s="14" t="s">
        <v>18</v>
      </c>
      <c r="C52" s="14" t="s">
        <v>48</v>
      </c>
      <c r="D52" s="18">
        <v>0</v>
      </c>
      <c r="E52" s="14" t="s">
        <v>47</v>
      </c>
      <c r="F52" s="30">
        <f t="shared" si="1"/>
        <v>133</v>
      </c>
      <c r="G52" s="14">
        <f t="shared" si="0"/>
        <v>0</v>
      </c>
      <c r="H52" s="18">
        <f t="shared" si="2"/>
        <v>0</v>
      </c>
      <c r="I52" s="5"/>
      <c r="J52" s="5"/>
      <c r="K52" s="5"/>
      <c r="L52" s="5"/>
    </row>
    <row r="53" spans="1:12" ht="15" hidden="1" x14ac:dyDescent="0.25">
      <c r="A53" s="29">
        <v>9.4</v>
      </c>
      <c r="B53" s="14" t="s">
        <v>18</v>
      </c>
      <c r="C53" s="14" t="s">
        <v>48</v>
      </c>
      <c r="D53" s="18">
        <v>1</v>
      </c>
      <c r="E53" s="14" t="s">
        <v>57</v>
      </c>
      <c r="F53" s="30">
        <f t="shared" si="1"/>
        <v>134</v>
      </c>
      <c r="G53" s="14">
        <f t="shared" si="0"/>
        <v>0</v>
      </c>
      <c r="H53" s="18">
        <f t="shared" si="2"/>
        <v>0</v>
      </c>
      <c r="I53" s="5"/>
      <c r="J53" s="5"/>
      <c r="K53" s="5"/>
      <c r="L53" s="5"/>
    </row>
    <row r="54" spans="1:12" ht="15" hidden="1" x14ac:dyDescent="0.25">
      <c r="A54" s="29">
        <v>9.5</v>
      </c>
      <c r="B54" s="14" t="s">
        <v>53</v>
      </c>
      <c r="C54" s="14" t="s">
        <v>48</v>
      </c>
      <c r="D54" s="18">
        <v>1</v>
      </c>
      <c r="E54" s="14" t="s">
        <v>57</v>
      </c>
      <c r="F54" s="30">
        <f t="shared" si="1"/>
        <v>135</v>
      </c>
      <c r="G54" s="14">
        <f t="shared" si="0"/>
        <v>0</v>
      </c>
      <c r="H54" s="18">
        <f t="shared" si="2"/>
        <v>0</v>
      </c>
      <c r="I54" s="5"/>
      <c r="J54" s="5"/>
      <c r="K54" s="5"/>
      <c r="L54" s="5"/>
    </row>
    <row r="55" spans="1:12" ht="15" hidden="1" x14ac:dyDescent="0.25">
      <c r="A55" s="29">
        <v>9.6</v>
      </c>
      <c r="B55" s="14" t="s">
        <v>18</v>
      </c>
      <c r="C55" s="14" t="s">
        <v>48</v>
      </c>
      <c r="D55" s="18">
        <v>0</v>
      </c>
      <c r="E55" s="14" t="s">
        <v>43</v>
      </c>
      <c r="F55" s="30">
        <f t="shared" si="1"/>
        <v>135</v>
      </c>
      <c r="G55" s="14">
        <f t="shared" si="0"/>
        <v>1</v>
      </c>
      <c r="H55" s="18">
        <f t="shared" si="2"/>
        <v>1</v>
      </c>
      <c r="I55" s="5"/>
      <c r="J55" s="5"/>
      <c r="K55" s="5"/>
      <c r="L55" s="5"/>
    </row>
    <row r="56" spans="1:12" ht="15" hidden="1" x14ac:dyDescent="0.25">
      <c r="A56" s="29">
        <v>10.1</v>
      </c>
      <c r="B56" s="14" t="s">
        <v>53</v>
      </c>
      <c r="C56" s="14" t="s">
        <v>55</v>
      </c>
      <c r="D56" s="18">
        <v>1</v>
      </c>
      <c r="E56" s="14" t="s">
        <v>57</v>
      </c>
      <c r="F56" s="30">
        <f t="shared" si="1"/>
        <v>136</v>
      </c>
      <c r="G56" s="14">
        <f t="shared" si="0"/>
        <v>0</v>
      </c>
      <c r="H56" s="18">
        <f t="shared" si="2"/>
        <v>0</v>
      </c>
      <c r="I56" s="5"/>
      <c r="J56" s="5"/>
      <c r="K56" s="5"/>
      <c r="L56" s="5"/>
    </row>
    <row r="57" spans="1:12" ht="15" hidden="1" x14ac:dyDescent="0.25">
      <c r="A57" s="29">
        <v>10.199999999999999</v>
      </c>
      <c r="B57" s="14" t="s">
        <v>16</v>
      </c>
      <c r="C57" s="14" t="s">
        <v>55</v>
      </c>
      <c r="D57" s="18">
        <v>3</v>
      </c>
      <c r="E57" s="14" t="s">
        <v>40</v>
      </c>
      <c r="F57" s="30">
        <f t="shared" si="1"/>
        <v>139</v>
      </c>
      <c r="G57" s="14">
        <f t="shared" si="0"/>
        <v>0</v>
      </c>
      <c r="H57" s="18">
        <f t="shared" si="2"/>
        <v>1</v>
      </c>
      <c r="I57" s="5"/>
      <c r="J57" s="5"/>
      <c r="K57" s="5"/>
      <c r="L57" s="5"/>
    </row>
    <row r="58" spans="1:12" ht="15" hidden="1" x14ac:dyDescent="0.25">
      <c r="A58" s="29">
        <v>10.3</v>
      </c>
      <c r="B58" s="14" t="s">
        <v>53</v>
      </c>
      <c r="C58" s="14" t="s">
        <v>55</v>
      </c>
      <c r="D58" s="18">
        <v>1</v>
      </c>
      <c r="E58" s="14" t="s">
        <v>57</v>
      </c>
      <c r="F58" s="30">
        <f t="shared" si="1"/>
        <v>140</v>
      </c>
      <c r="G58" s="14">
        <f t="shared" si="0"/>
        <v>0</v>
      </c>
      <c r="H58" s="18">
        <f t="shared" si="2"/>
        <v>0</v>
      </c>
      <c r="I58" s="5"/>
      <c r="J58" s="5"/>
      <c r="K58" s="5"/>
      <c r="L58" s="5"/>
    </row>
    <row r="59" spans="1:12" ht="15" hidden="1" x14ac:dyDescent="0.25">
      <c r="A59" s="29">
        <v>10.4</v>
      </c>
      <c r="B59" s="14" t="s">
        <v>16</v>
      </c>
      <c r="C59" s="14" t="s">
        <v>55</v>
      </c>
      <c r="D59" s="18">
        <v>3</v>
      </c>
      <c r="E59" s="14" t="s">
        <v>40</v>
      </c>
      <c r="F59" s="30">
        <f t="shared" si="1"/>
        <v>143</v>
      </c>
      <c r="G59" s="14">
        <f t="shared" si="0"/>
        <v>0</v>
      </c>
      <c r="H59" s="18">
        <f t="shared" si="2"/>
        <v>1</v>
      </c>
      <c r="I59" s="5"/>
      <c r="J59" s="5"/>
      <c r="K59" s="5"/>
      <c r="L59" s="5"/>
    </row>
    <row r="60" spans="1:12" ht="15" hidden="1" x14ac:dyDescent="0.25">
      <c r="A60" s="29">
        <v>10.5</v>
      </c>
      <c r="B60" s="14" t="s">
        <v>53</v>
      </c>
      <c r="C60" s="14" t="s">
        <v>55</v>
      </c>
      <c r="D60" s="18">
        <v>0</v>
      </c>
      <c r="E60" s="14" t="s">
        <v>47</v>
      </c>
      <c r="F60" s="30">
        <f t="shared" si="1"/>
        <v>143</v>
      </c>
      <c r="G60" s="14">
        <f t="shared" si="0"/>
        <v>0</v>
      </c>
      <c r="H60" s="18">
        <f t="shared" si="2"/>
        <v>0</v>
      </c>
      <c r="I60" s="5"/>
      <c r="J60" s="5"/>
      <c r="K60" s="5"/>
      <c r="L60" s="5"/>
    </row>
    <row r="61" spans="1:12" ht="15" hidden="1" x14ac:dyDescent="0.25">
      <c r="A61" s="29">
        <v>10.6</v>
      </c>
      <c r="B61" s="14" t="s">
        <v>16</v>
      </c>
      <c r="C61" s="14" t="s">
        <v>55</v>
      </c>
      <c r="D61" s="18">
        <v>2</v>
      </c>
      <c r="E61" s="14" t="s">
        <v>40</v>
      </c>
      <c r="F61" s="30">
        <f t="shared" si="1"/>
        <v>145</v>
      </c>
      <c r="G61" s="14">
        <f t="shared" si="0"/>
        <v>0</v>
      </c>
      <c r="H61" s="18">
        <f t="shared" si="2"/>
        <v>1</v>
      </c>
      <c r="I61" s="5"/>
      <c r="J61" s="5"/>
      <c r="K61" s="5"/>
      <c r="L61" s="5"/>
    </row>
    <row r="62" spans="1:12" ht="15" hidden="1" x14ac:dyDescent="0.25">
      <c r="A62" s="29">
        <v>11.1</v>
      </c>
      <c r="B62" s="14" t="s">
        <v>53</v>
      </c>
      <c r="C62" s="14" t="s">
        <v>48</v>
      </c>
      <c r="D62" s="18">
        <v>3</v>
      </c>
      <c r="E62" s="14" t="s">
        <v>40</v>
      </c>
      <c r="F62" s="30">
        <f t="shared" si="1"/>
        <v>148</v>
      </c>
      <c r="G62" s="14">
        <f t="shared" si="0"/>
        <v>0</v>
      </c>
      <c r="H62" s="18">
        <f t="shared" si="2"/>
        <v>1</v>
      </c>
      <c r="I62" s="5"/>
      <c r="J62" s="5"/>
      <c r="K62" s="5"/>
      <c r="L62" s="5"/>
    </row>
    <row r="63" spans="1:12" ht="15" x14ac:dyDescent="0.25">
      <c r="A63" s="29">
        <v>11.2</v>
      </c>
      <c r="B63" s="14" t="s">
        <v>16</v>
      </c>
      <c r="C63" s="14" t="s">
        <v>48</v>
      </c>
      <c r="D63" s="18">
        <v>5</v>
      </c>
      <c r="E63" s="14" t="s">
        <v>50</v>
      </c>
      <c r="F63" s="30">
        <f t="shared" si="1"/>
        <v>153</v>
      </c>
      <c r="G63" s="14">
        <f t="shared" si="0"/>
        <v>0</v>
      </c>
      <c r="H63" s="18">
        <f t="shared" si="2"/>
        <v>1</v>
      </c>
      <c r="I63" s="5"/>
      <c r="J63" s="5"/>
      <c r="K63" s="5"/>
      <c r="L63" s="5"/>
    </row>
    <row r="64" spans="1:12" ht="15" hidden="1" x14ac:dyDescent="0.25">
      <c r="A64" s="29">
        <v>11.3</v>
      </c>
      <c r="B64" s="14" t="s">
        <v>53</v>
      </c>
      <c r="C64" s="14" t="s">
        <v>48</v>
      </c>
      <c r="D64" s="18">
        <v>3</v>
      </c>
      <c r="E64" s="14" t="s">
        <v>40</v>
      </c>
      <c r="F64" s="30">
        <f t="shared" si="1"/>
        <v>156</v>
      </c>
      <c r="G64" s="14">
        <f t="shared" si="0"/>
        <v>0</v>
      </c>
      <c r="H64" s="18">
        <f t="shared" si="2"/>
        <v>1</v>
      </c>
      <c r="I64" s="5"/>
      <c r="J64" s="5"/>
      <c r="K64" s="5"/>
      <c r="L64" s="5"/>
    </row>
    <row r="65" spans="1:12" ht="15" hidden="1" x14ac:dyDescent="0.25">
      <c r="A65" s="29">
        <v>11.4</v>
      </c>
      <c r="B65" s="14" t="s">
        <v>16</v>
      </c>
      <c r="C65" s="14" t="s">
        <v>48</v>
      </c>
      <c r="D65" s="18">
        <v>3</v>
      </c>
      <c r="E65" s="14" t="s">
        <v>40</v>
      </c>
      <c r="F65" s="30">
        <f t="shared" si="1"/>
        <v>159</v>
      </c>
      <c r="G65" s="14">
        <f t="shared" si="0"/>
        <v>0</v>
      </c>
      <c r="H65" s="18">
        <f t="shared" si="2"/>
        <v>1</v>
      </c>
      <c r="I65" s="5"/>
      <c r="J65" s="5"/>
      <c r="K65" s="5"/>
      <c r="L65" s="5"/>
    </row>
    <row r="66" spans="1:12" ht="15" hidden="1" x14ac:dyDescent="0.25">
      <c r="A66" s="29">
        <v>11.5</v>
      </c>
      <c r="B66" s="14" t="s">
        <v>53</v>
      </c>
      <c r="C66" s="14" t="s">
        <v>48</v>
      </c>
      <c r="D66" s="18">
        <v>0</v>
      </c>
      <c r="E66" s="14" t="s">
        <v>43</v>
      </c>
      <c r="F66" s="30">
        <f t="shared" si="1"/>
        <v>159</v>
      </c>
      <c r="G66" s="14">
        <f t="shared" si="0"/>
        <v>1</v>
      </c>
      <c r="H66" s="18">
        <f t="shared" si="2"/>
        <v>1</v>
      </c>
      <c r="I66" s="5"/>
      <c r="J66" s="5"/>
      <c r="K66" s="5"/>
      <c r="L66" s="5"/>
    </row>
    <row r="67" spans="1:12" ht="15" hidden="1" x14ac:dyDescent="0.25">
      <c r="A67" s="29">
        <v>11.6</v>
      </c>
      <c r="B67" s="14" t="s">
        <v>58</v>
      </c>
      <c r="C67" s="14" t="s">
        <v>48</v>
      </c>
      <c r="D67" s="18">
        <v>0</v>
      </c>
      <c r="E67" s="14" t="s">
        <v>47</v>
      </c>
      <c r="F67" s="30">
        <f t="shared" si="1"/>
        <v>159</v>
      </c>
      <c r="G67" s="14">
        <f t="shared" si="0"/>
        <v>0</v>
      </c>
      <c r="H67" s="18">
        <f t="shared" ref="H67:H117" si="5">IF(AND(E67&lt;&gt;"Wide Ball", E67&lt;&gt;"No Ball", E67&lt;&gt;"Dot", E67&lt;&gt;"", B67&lt;&gt;""), 1, 0)</f>
        <v>0</v>
      </c>
      <c r="I67" s="5"/>
      <c r="J67" s="5"/>
      <c r="K67" s="5"/>
      <c r="L67" s="5"/>
    </row>
    <row r="68" spans="1:12" ht="15" hidden="1" x14ac:dyDescent="0.25">
      <c r="A68" s="29">
        <v>12.1</v>
      </c>
      <c r="B68" s="14" t="s">
        <v>16</v>
      </c>
      <c r="C68" s="14" t="s">
        <v>44</v>
      </c>
      <c r="D68" s="18">
        <v>6</v>
      </c>
      <c r="E68" s="14" t="s">
        <v>45</v>
      </c>
      <c r="F68" s="30">
        <f t="shared" si="1"/>
        <v>165</v>
      </c>
      <c r="G68" s="14">
        <f t="shared" si="0"/>
        <v>0</v>
      </c>
      <c r="H68" s="18">
        <f t="shared" si="5"/>
        <v>1</v>
      </c>
      <c r="I68" s="5"/>
      <c r="J68" s="5"/>
      <c r="K68" s="5"/>
      <c r="L68" s="5"/>
    </row>
    <row r="69" spans="1:12" ht="15" hidden="1" x14ac:dyDescent="0.25">
      <c r="A69" s="29">
        <v>12.2</v>
      </c>
      <c r="B69" s="14" t="s">
        <v>16</v>
      </c>
      <c r="C69" s="14" t="s">
        <v>44</v>
      </c>
      <c r="D69" s="18">
        <v>0</v>
      </c>
      <c r="E69" s="14" t="s">
        <v>47</v>
      </c>
      <c r="F69" s="30">
        <f t="shared" si="1"/>
        <v>165</v>
      </c>
      <c r="G69" s="14">
        <f t="shared" si="0"/>
        <v>0</v>
      </c>
      <c r="H69" s="18">
        <f t="shared" si="5"/>
        <v>0</v>
      </c>
      <c r="I69" s="5"/>
      <c r="J69" s="5"/>
      <c r="K69" s="5"/>
      <c r="L69" s="5"/>
    </row>
    <row r="70" spans="1:12" ht="15" hidden="1" x14ac:dyDescent="0.25">
      <c r="A70" s="29">
        <v>12.3</v>
      </c>
      <c r="B70" s="14" t="s">
        <v>16</v>
      </c>
      <c r="C70" s="14" t="s">
        <v>44</v>
      </c>
      <c r="D70" s="18">
        <v>0</v>
      </c>
      <c r="E70" s="14" t="s">
        <v>43</v>
      </c>
      <c r="F70" s="30">
        <f t="shared" si="1"/>
        <v>165</v>
      </c>
      <c r="G70" s="14">
        <f t="shared" si="0"/>
        <v>1</v>
      </c>
      <c r="H70" s="18">
        <f t="shared" si="5"/>
        <v>1</v>
      </c>
      <c r="I70" s="5"/>
      <c r="J70" s="5"/>
      <c r="K70" s="5"/>
      <c r="L70" s="5"/>
    </row>
    <row r="71" spans="1:12" ht="15" hidden="1" x14ac:dyDescent="0.25">
      <c r="A71" s="29">
        <v>12.4</v>
      </c>
      <c r="B71" s="14" t="s">
        <v>59</v>
      </c>
      <c r="C71" s="14" t="s">
        <v>44</v>
      </c>
      <c r="D71" s="18">
        <v>0</v>
      </c>
      <c r="E71" s="14" t="s">
        <v>47</v>
      </c>
      <c r="F71" s="30">
        <f t="shared" si="1"/>
        <v>165</v>
      </c>
      <c r="G71" s="14">
        <f t="shared" si="0"/>
        <v>0</v>
      </c>
      <c r="H71" s="18">
        <f t="shared" si="5"/>
        <v>0</v>
      </c>
      <c r="I71" s="5"/>
      <c r="J71" s="5"/>
      <c r="K71" s="5"/>
      <c r="L71" s="5"/>
    </row>
    <row r="72" spans="1:12" ht="15" hidden="1" x14ac:dyDescent="0.25">
      <c r="A72" s="29">
        <v>12.5</v>
      </c>
      <c r="B72" s="14" t="s">
        <v>59</v>
      </c>
      <c r="C72" s="14" t="s">
        <v>44</v>
      </c>
      <c r="D72" s="18">
        <v>1</v>
      </c>
      <c r="E72" s="14" t="s">
        <v>40</v>
      </c>
      <c r="F72" s="30">
        <f t="shared" si="1"/>
        <v>166</v>
      </c>
      <c r="G72" s="14">
        <f t="shared" si="0"/>
        <v>0</v>
      </c>
      <c r="H72" s="18">
        <f t="shared" si="5"/>
        <v>1</v>
      </c>
      <c r="I72" s="5"/>
      <c r="J72" s="5"/>
      <c r="K72" s="5"/>
      <c r="L72" s="5"/>
    </row>
    <row r="73" spans="1:12" ht="15" hidden="1" x14ac:dyDescent="0.25">
      <c r="A73" s="29">
        <v>12.6</v>
      </c>
      <c r="B73" s="14" t="s">
        <v>58</v>
      </c>
      <c r="C73" s="14" t="s">
        <v>44</v>
      </c>
      <c r="D73" s="18">
        <v>3</v>
      </c>
      <c r="E73" s="14" t="s">
        <v>49</v>
      </c>
      <c r="F73" s="30">
        <f t="shared" si="1"/>
        <v>169</v>
      </c>
      <c r="G73" s="14">
        <f t="shared" si="0"/>
        <v>0</v>
      </c>
      <c r="H73" s="18">
        <f t="shared" si="5"/>
        <v>1</v>
      </c>
      <c r="I73" s="5"/>
      <c r="J73" s="5"/>
      <c r="K73" s="5"/>
      <c r="L73" s="5"/>
    </row>
    <row r="74" spans="1:12" ht="15" hidden="1" x14ac:dyDescent="0.25">
      <c r="A74" s="29">
        <v>13.1</v>
      </c>
      <c r="B74" s="14" t="s">
        <v>58</v>
      </c>
      <c r="C74" s="14" t="s">
        <v>54</v>
      </c>
      <c r="D74" s="18">
        <v>3</v>
      </c>
      <c r="E74" s="14" t="s">
        <v>49</v>
      </c>
      <c r="F74" s="30">
        <f t="shared" si="1"/>
        <v>172</v>
      </c>
      <c r="G74" s="14">
        <f t="shared" si="0"/>
        <v>0</v>
      </c>
      <c r="H74" s="18">
        <f t="shared" si="5"/>
        <v>1</v>
      </c>
      <c r="I74" s="5"/>
      <c r="J74" s="5"/>
      <c r="K74" s="5"/>
      <c r="L74" s="5"/>
    </row>
    <row r="75" spans="1:12" ht="15" hidden="1" x14ac:dyDescent="0.25">
      <c r="A75" s="29">
        <v>13.2</v>
      </c>
      <c r="B75" s="14" t="s">
        <v>59</v>
      </c>
      <c r="C75" s="14" t="s">
        <v>54</v>
      </c>
      <c r="D75" s="18">
        <v>4</v>
      </c>
      <c r="E75" s="14" t="s">
        <v>45</v>
      </c>
      <c r="F75" s="30">
        <f t="shared" si="1"/>
        <v>176</v>
      </c>
      <c r="G75" s="14">
        <f t="shared" si="0"/>
        <v>0</v>
      </c>
      <c r="H75" s="18">
        <f t="shared" si="5"/>
        <v>1</v>
      </c>
      <c r="I75" s="5"/>
      <c r="J75" s="5"/>
      <c r="K75" s="5"/>
      <c r="L75" s="5"/>
    </row>
    <row r="76" spans="1:12" ht="15" hidden="1" x14ac:dyDescent="0.25">
      <c r="A76" s="29">
        <v>13.3</v>
      </c>
      <c r="B76" s="14" t="s">
        <v>59</v>
      </c>
      <c r="C76" s="14" t="s">
        <v>54</v>
      </c>
      <c r="D76" s="18">
        <v>1</v>
      </c>
      <c r="E76" s="14" t="s">
        <v>46</v>
      </c>
      <c r="F76" s="30">
        <f t="shared" si="1"/>
        <v>177</v>
      </c>
      <c r="G76" s="14">
        <f t="shared" si="0"/>
        <v>0</v>
      </c>
      <c r="H76" s="18">
        <f t="shared" si="5"/>
        <v>0</v>
      </c>
      <c r="I76" s="5"/>
      <c r="J76" s="5"/>
      <c r="K76" s="5"/>
      <c r="L76" s="5"/>
    </row>
    <row r="77" spans="1:12" ht="15" hidden="1" x14ac:dyDescent="0.25">
      <c r="A77" s="29">
        <v>13.4</v>
      </c>
      <c r="B77" s="14" t="s">
        <v>58</v>
      </c>
      <c r="C77" s="14" t="s">
        <v>54</v>
      </c>
      <c r="D77" s="18">
        <v>2</v>
      </c>
      <c r="E77" s="14" t="s">
        <v>40</v>
      </c>
      <c r="F77" s="30">
        <f t="shared" si="1"/>
        <v>179</v>
      </c>
      <c r="G77" s="14">
        <f t="shared" si="0"/>
        <v>0</v>
      </c>
      <c r="H77" s="18">
        <f t="shared" si="5"/>
        <v>1</v>
      </c>
      <c r="I77" s="5"/>
      <c r="J77" s="5"/>
      <c r="K77" s="5"/>
      <c r="L77" s="5"/>
    </row>
    <row r="78" spans="1:12" ht="15" hidden="1" x14ac:dyDescent="0.25">
      <c r="A78" s="29">
        <v>13.5</v>
      </c>
      <c r="B78" s="14" t="s">
        <v>59</v>
      </c>
      <c r="C78" s="14" t="s">
        <v>54</v>
      </c>
      <c r="D78" s="18">
        <v>1</v>
      </c>
      <c r="E78" s="14" t="s">
        <v>57</v>
      </c>
      <c r="F78" s="30">
        <f t="shared" si="1"/>
        <v>180</v>
      </c>
      <c r="G78" s="14">
        <f t="shared" si="0"/>
        <v>0</v>
      </c>
      <c r="H78" s="18">
        <f t="shared" si="5"/>
        <v>0</v>
      </c>
      <c r="I78" s="5"/>
      <c r="J78" s="5"/>
      <c r="K78" s="5"/>
      <c r="L78" s="5"/>
    </row>
    <row r="79" spans="1:12" ht="15" hidden="1" x14ac:dyDescent="0.25">
      <c r="A79" s="29">
        <v>13.6</v>
      </c>
      <c r="B79" s="14" t="s">
        <v>58</v>
      </c>
      <c r="C79" s="14" t="s">
        <v>54</v>
      </c>
      <c r="D79" s="18">
        <v>0</v>
      </c>
      <c r="E79" s="14" t="s">
        <v>47</v>
      </c>
      <c r="F79" s="30">
        <f t="shared" si="1"/>
        <v>180</v>
      </c>
      <c r="G79" s="14">
        <f t="shared" si="0"/>
        <v>0</v>
      </c>
      <c r="H79" s="18">
        <f t="shared" si="5"/>
        <v>0</v>
      </c>
      <c r="I79" s="5"/>
      <c r="J79" s="5"/>
      <c r="K79" s="5"/>
      <c r="L79" s="5"/>
    </row>
    <row r="80" spans="1:12" ht="15" hidden="1" x14ac:dyDescent="0.25">
      <c r="A80" s="29">
        <v>14.1</v>
      </c>
      <c r="B80" s="14" t="s">
        <v>59</v>
      </c>
      <c r="C80" s="14" t="s">
        <v>51</v>
      </c>
      <c r="D80" s="18">
        <v>1</v>
      </c>
      <c r="E80" s="14" t="s">
        <v>40</v>
      </c>
      <c r="F80" s="30">
        <f t="shared" si="1"/>
        <v>181</v>
      </c>
      <c r="G80" s="14">
        <f t="shared" si="0"/>
        <v>0</v>
      </c>
      <c r="H80" s="18">
        <f t="shared" si="5"/>
        <v>1</v>
      </c>
      <c r="I80" s="5"/>
      <c r="J80" s="5"/>
      <c r="K80" s="5"/>
      <c r="L80" s="5"/>
    </row>
    <row r="81" spans="1:12" ht="15" hidden="1" x14ac:dyDescent="0.25">
      <c r="A81" s="29">
        <v>14.2</v>
      </c>
      <c r="B81" s="14" t="s">
        <v>58</v>
      </c>
      <c r="C81" s="14" t="s">
        <v>51</v>
      </c>
      <c r="D81" s="18">
        <v>2</v>
      </c>
      <c r="E81" s="14" t="s">
        <v>40</v>
      </c>
      <c r="F81" s="30">
        <f t="shared" si="1"/>
        <v>183</v>
      </c>
      <c r="G81" s="14">
        <f t="shared" si="0"/>
        <v>0</v>
      </c>
      <c r="H81" s="18">
        <f t="shared" si="5"/>
        <v>1</v>
      </c>
      <c r="I81" s="5"/>
      <c r="J81" s="5"/>
      <c r="K81" s="5"/>
      <c r="L81" s="5"/>
    </row>
    <row r="82" spans="1:12" ht="15" hidden="1" x14ac:dyDescent="0.25">
      <c r="A82" s="29">
        <v>14.3</v>
      </c>
      <c r="B82" s="14" t="s">
        <v>58</v>
      </c>
      <c r="C82" s="14" t="s">
        <v>51</v>
      </c>
      <c r="D82" s="18">
        <v>2</v>
      </c>
      <c r="E82" s="14" t="s">
        <v>40</v>
      </c>
      <c r="F82" s="30">
        <f t="shared" si="1"/>
        <v>185</v>
      </c>
      <c r="G82" s="14">
        <f t="shared" si="0"/>
        <v>0</v>
      </c>
      <c r="H82" s="18">
        <f t="shared" si="5"/>
        <v>1</v>
      </c>
      <c r="I82" s="5"/>
      <c r="J82" s="5"/>
      <c r="K82" s="5"/>
      <c r="L82" s="5"/>
    </row>
    <row r="83" spans="1:12" ht="15" hidden="1" x14ac:dyDescent="0.25">
      <c r="A83" s="29">
        <v>14.4</v>
      </c>
      <c r="B83" s="14" t="s">
        <v>58</v>
      </c>
      <c r="C83" s="14" t="s">
        <v>51</v>
      </c>
      <c r="D83" s="18">
        <v>3</v>
      </c>
      <c r="E83" s="14" t="s">
        <v>40</v>
      </c>
      <c r="F83" s="30">
        <f t="shared" si="1"/>
        <v>188</v>
      </c>
      <c r="G83" s="14">
        <f t="shared" si="0"/>
        <v>0</v>
      </c>
      <c r="H83" s="18">
        <f t="shared" si="5"/>
        <v>1</v>
      </c>
      <c r="I83" s="5"/>
      <c r="J83" s="5"/>
      <c r="K83" s="5"/>
      <c r="L83" s="5"/>
    </row>
    <row r="84" spans="1:12" ht="15" hidden="1" x14ac:dyDescent="0.25">
      <c r="A84" s="29">
        <v>14.5</v>
      </c>
      <c r="B84" s="14" t="s">
        <v>59</v>
      </c>
      <c r="C84" s="14" t="s">
        <v>51</v>
      </c>
      <c r="D84" s="18">
        <v>3</v>
      </c>
      <c r="E84" s="14" t="s">
        <v>40</v>
      </c>
      <c r="F84" s="30">
        <f t="shared" si="1"/>
        <v>191</v>
      </c>
      <c r="G84" s="14">
        <f t="shared" si="0"/>
        <v>0</v>
      </c>
      <c r="H84" s="18">
        <f t="shared" si="5"/>
        <v>1</v>
      </c>
      <c r="I84" s="5"/>
      <c r="J84" s="5"/>
      <c r="K84" s="5"/>
      <c r="L84" s="5"/>
    </row>
    <row r="85" spans="1:12" ht="15" hidden="1" x14ac:dyDescent="0.25">
      <c r="A85" s="29">
        <v>14.6</v>
      </c>
      <c r="B85" s="14" t="s">
        <v>58</v>
      </c>
      <c r="C85" s="14" t="s">
        <v>51</v>
      </c>
      <c r="D85" s="18">
        <v>2</v>
      </c>
      <c r="E85" s="14" t="s">
        <v>40</v>
      </c>
      <c r="F85" s="30">
        <f t="shared" si="1"/>
        <v>193</v>
      </c>
      <c r="G85" s="14">
        <f t="shared" si="0"/>
        <v>0</v>
      </c>
      <c r="H85" s="18">
        <f t="shared" si="5"/>
        <v>1</v>
      </c>
      <c r="I85" s="5"/>
      <c r="J85" s="5"/>
      <c r="K85" s="5"/>
      <c r="L85" s="5"/>
    </row>
    <row r="86" spans="1:12" ht="12.75" x14ac:dyDescent="0.2">
      <c r="A86" s="32">
        <v>15.1</v>
      </c>
      <c r="B86" s="14" t="s">
        <v>59</v>
      </c>
      <c r="C86" s="14" t="s">
        <v>56</v>
      </c>
      <c r="D86" s="18">
        <v>5</v>
      </c>
      <c r="E86" s="14" t="s">
        <v>50</v>
      </c>
      <c r="F86" s="30">
        <f t="shared" si="1"/>
        <v>198</v>
      </c>
      <c r="G86" s="14">
        <f t="shared" si="0"/>
        <v>0</v>
      </c>
      <c r="H86" s="18">
        <f t="shared" si="5"/>
        <v>1</v>
      </c>
      <c r="I86" s="5"/>
      <c r="J86" s="5"/>
      <c r="K86" s="5"/>
      <c r="L86" s="5"/>
    </row>
    <row r="87" spans="1:12" ht="12.75" hidden="1" x14ac:dyDescent="0.2">
      <c r="A87" s="32">
        <v>15.2</v>
      </c>
      <c r="B87" s="14" t="s">
        <v>58</v>
      </c>
      <c r="C87" s="14" t="s">
        <v>56</v>
      </c>
      <c r="D87" s="18">
        <v>3</v>
      </c>
      <c r="E87" s="14" t="s">
        <v>49</v>
      </c>
      <c r="F87" s="30">
        <f t="shared" si="1"/>
        <v>201</v>
      </c>
      <c r="G87" s="14">
        <f t="shared" si="0"/>
        <v>0</v>
      </c>
      <c r="H87" s="18">
        <f t="shared" si="5"/>
        <v>1</v>
      </c>
      <c r="I87" s="5"/>
      <c r="J87" s="5"/>
      <c r="K87" s="5"/>
      <c r="L87" s="5"/>
    </row>
    <row r="88" spans="1:12" ht="12.75" hidden="1" x14ac:dyDescent="0.2">
      <c r="A88" s="32">
        <v>15.3</v>
      </c>
      <c r="B88" s="14" t="s">
        <v>59</v>
      </c>
      <c r="C88" s="14" t="s">
        <v>56</v>
      </c>
      <c r="D88" s="18">
        <v>3</v>
      </c>
      <c r="E88" s="14" t="s">
        <v>40</v>
      </c>
      <c r="F88" s="30">
        <f t="shared" si="1"/>
        <v>204</v>
      </c>
      <c r="G88" s="14">
        <f t="shared" si="0"/>
        <v>0</v>
      </c>
      <c r="H88" s="18">
        <f t="shared" si="5"/>
        <v>1</v>
      </c>
      <c r="I88" s="5"/>
      <c r="J88" s="5"/>
      <c r="K88" s="5"/>
      <c r="L88" s="5"/>
    </row>
    <row r="89" spans="1:12" ht="12.75" hidden="1" x14ac:dyDescent="0.2">
      <c r="A89" s="32">
        <v>15.4</v>
      </c>
      <c r="B89" s="14" t="s">
        <v>58</v>
      </c>
      <c r="C89" s="14" t="s">
        <v>56</v>
      </c>
      <c r="D89" s="18">
        <v>1</v>
      </c>
      <c r="E89" s="14" t="s">
        <v>57</v>
      </c>
      <c r="F89" s="30">
        <f t="shared" si="1"/>
        <v>205</v>
      </c>
      <c r="G89" s="14">
        <f t="shared" si="0"/>
        <v>0</v>
      </c>
      <c r="H89" s="18">
        <f t="shared" si="5"/>
        <v>0</v>
      </c>
      <c r="I89" s="5"/>
      <c r="J89" s="5"/>
      <c r="K89" s="5"/>
      <c r="L89" s="5"/>
    </row>
    <row r="90" spans="1:12" ht="12.75" x14ac:dyDescent="0.2">
      <c r="A90" s="32">
        <v>15.5</v>
      </c>
      <c r="B90" s="14" t="s">
        <v>59</v>
      </c>
      <c r="C90" s="14" t="s">
        <v>56</v>
      </c>
      <c r="D90" s="18">
        <v>5</v>
      </c>
      <c r="E90" s="14" t="s">
        <v>50</v>
      </c>
      <c r="F90" s="30">
        <f t="shared" si="1"/>
        <v>210</v>
      </c>
      <c r="G90" s="14">
        <f t="shared" si="0"/>
        <v>0</v>
      </c>
      <c r="H90" s="18">
        <f t="shared" si="5"/>
        <v>1</v>
      </c>
      <c r="I90" s="5"/>
      <c r="J90" s="5"/>
      <c r="K90" s="5"/>
      <c r="L90" s="5"/>
    </row>
    <row r="91" spans="1:12" ht="12.75" hidden="1" x14ac:dyDescent="0.2">
      <c r="A91" s="32">
        <v>15.6</v>
      </c>
      <c r="B91" s="14" t="s">
        <v>58</v>
      </c>
      <c r="C91" s="14" t="s">
        <v>56</v>
      </c>
      <c r="D91" s="18">
        <v>0</v>
      </c>
      <c r="E91" s="14" t="s">
        <v>47</v>
      </c>
      <c r="F91" s="30">
        <f t="shared" si="1"/>
        <v>210</v>
      </c>
      <c r="G91" s="14">
        <f t="shared" si="0"/>
        <v>0</v>
      </c>
      <c r="H91" s="18">
        <f t="shared" si="5"/>
        <v>0</v>
      </c>
      <c r="I91" s="5"/>
      <c r="J91" s="5"/>
      <c r="K91" s="5"/>
      <c r="L91" s="5"/>
    </row>
    <row r="92" spans="1:12" ht="12.75" hidden="1" x14ac:dyDescent="0.2">
      <c r="A92" s="32">
        <v>16.100000000000001</v>
      </c>
      <c r="B92" s="14" t="s">
        <v>35</v>
      </c>
      <c r="C92" s="14" t="s">
        <v>48</v>
      </c>
      <c r="D92" s="18">
        <v>3</v>
      </c>
      <c r="E92" s="14" t="s">
        <v>49</v>
      </c>
      <c r="F92" s="30">
        <f t="shared" si="1"/>
        <v>213</v>
      </c>
      <c r="G92" s="14">
        <f t="shared" si="0"/>
        <v>0</v>
      </c>
      <c r="H92" s="18">
        <f t="shared" si="5"/>
        <v>1</v>
      </c>
      <c r="I92" s="5"/>
      <c r="J92" s="5"/>
      <c r="K92" s="5"/>
      <c r="L92" s="5"/>
    </row>
    <row r="93" spans="1:12" ht="12.75" hidden="1" x14ac:dyDescent="0.2">
      <c r="A93" s="32">
        <v>16.2</v>
      </c>
      <c r="B93" s="14" t="s">
        <v>59</v>
      </c>
      <c r="C93" s="14" t="s">
        <v>48</v>
      </c>
      <c r="D93" s="18">
        <v>1</v>
      </c>
      <c r="E93" s="14" t="s">
        <v>57</v>
      </c>
      <c r="F93" s="30">
        <f t="shared" si="1"/>
        <v>214</v>
      </c>
      <c r="G93" s="14">
        <f t="shared" si="0"/>
        <v>0</v>
      </c>
      <c r="H93" s="18">
        <f t="shared" si="5"/>
        <v>0</v>
      </c>
      <c r="I93" s="5"/>
      <c r="J93" s="5"/>
      <c r="K93" s="5"/>
      <c r="L93" s="5"/>
    </row>
    <row r="94" spans="1:12" ht="12.75" hidden="1" x14ac:dyDescent="0.2">
      <c r="A94" s="32">
        <v>16.3</v>
      </c>
      <c r="B94" s="14" t="s">
        <v>35</v>
      </c>
      <c r="C94" s="14" t="s">
        <v>48</v>
      </c>
      <c r="D94" s="18">
        <v>0</v>
      </c>
      <c r="E94" s="14" t="s">
        <v>47</v>
      </c>
      <c r="F94" s="30">
        <f t="shared" si="1"/>
        <v>214</v>
      </c>
      <c r="G94" s="14">
        <f t="shared" si="0"/>
        <v>0</v>
      </c>
      <c r="H94" s="18">
        <f t="shared" si="5"/>
        <v>0</v>
      </c>
      <c r="I94" s="5"/>
      <c r="J94" s="5"/>
      <c r="K94" s="5"/>
      <c r="L94" s="5"/>
    </row>
    <row r="95" spans="1:12" ht="12.75" hidden="1" x14ac:dyDescent="0.2">
      <c r="A95" s="32">
        <v>16.399999999999999</v>
      </c>
      <c r="B95" s="14" t="s">
        <v>35</v>
      </c>
      <c r="C95" s="14" t="s">
        <v>48</v>
      </c>
      <c r="D95" s="18">
        <v>6</v>
      </c>
      <c r="E95" s="14" t="s">
        <v>45</v>
      </c>
      <c r="F95" s="30">
        <f t="shared" si="1"/>
        <v>220</v>
      </c>
      <c r="G95" s="14">
        <f t="shared" si="0"/>
        <v>0</v>
      </c>
      <c r="H95" s="18">
        <f t="shared" si="5"/>
        <v>1</v>
      </c>
      <c r="I95" s="5"/>
      <c r="J95" s="5"/>
      <c r="K95" s="5"/>
      <c r="L95" s="5"/>
    </row>
    <row r="96" spans="1:12" ht="12.75" hidden="1" x14ac:dyDescent="0.2">
      <c r="A96" s="32">
        <v>16.5</v>
      </c>
      <c r="B96" s="14" t="s">
        <v>59</v>
      </c>
      <c r="C96" s="14" t="s">
        <v>48</v>
      </c>
      <c r="D96" s="18">
        <v>1</v>
      </c>
      <c r="E96" s="14" t="s">
        <v>40</v>
      </c>
      <c r="F96" s="30">
        <f t="shared" si="1"/>
        <v>221</v>
      </c>
      <c r="G96" s="14">
        <f t="shared" si="0"/>
        <v>0</v>
      </c>
      <c r="H96" s="18">
        <f t="shared" si="5"/>
        <v>1</v>
      </c>
      <c r="I96" s="5"/>
      <c r="J96" s="5"/>
      <c r="K96" s="5"/>
      <c r="L96" s="5"/>
    </row>
    <row r="97" spans="1:12" ht="12.75" hidden="1" x14ac:dyDescent="0.2">
      <c r="A97" s="32">
        <v>16.600000000000001</v>
      </c>
      <c r="B97" s="14" t="s">
        <v>35</v>
      </c>
      <c r="C97" s="14" t="s">
        <v>48</v>
      </c>
      <c r="D97" s="18">
        <v>1</v>
      </c>
      <c r="E97" s="14" t="s">
        <v>40</v>
      </c>
      <c r="F97" s="30">
        <f t="shared" si="1"/>
        <v>222</v>
      </c>
      <c r="G97" s="14">
        <f t="shared" si="0"/>
        <v>0</v>
      </c>
      <c r="H97" s="18">
        <f t="shared" si="5"/>
        <v>1</v>
      </c>
      <c r="I97" s="5"/>
      <c r="J97" s="5"/>
      <c r="K97" s="5"/>
      <c r="L97" s="5"/>
    </row>
    <row r="98" spans="1:12" ht="12.75" hidden="1" x14ac:dyDescent="0.2">
      <c r="A98" s="32">
        <v>17.100000000000001</v>
      </c>
      <c r="B98" s="14" t="s">
        <v>35</v>
      </c>
      <c r="C98" s="14" t="s">
        <v>51</v>
      </c>
      <c r="D98" s="18">
        <v>0</v>
      </c>
      <c r="E98" s="14" t="s">
        <v>47</v>
      </c>
      <c r="F98" s="30">
        <f t="shared" si="1"/>
        <v>222</v>
      </c>
      <c r="G98" s="14">
        <f t="shared" si="0"/>
        <v>0</v>
      </c>
      <c r="H98" s="18">
        <f t="shared" si="5"/>
        <v>0</v>
      </c>
      <c r="I98" s="5"/>
      <c r="J98" s="5"/>
      <c r="K98" s="5"/>
      <c r="L98" s="5"/>
    </row>
    <row r="99" spans="1:12" ht="12.75" hidden="1" x14ac:dyDescent="0.2">
      <c r="A99" s="32">
        <v>17.2</v>
      </c>
      <c r="B99" s="14" t="s">
        <v>35</v>
      </c>
      <c r="C99" s="14" t="s">
        <v>51</v>
      </c>
      <c r="D99" s="18">
        <v>3</v>
      </c>
      <c r="E99" s="14" t="s">
        <v>40</v>
      </c>
      <c r="F99" s="30">
        <f t="shared" si="1"/>
        <v>225</v>
      </c>
      <c r="G99" s="14">
        <f t="shared" si="0"/>
        <v>0</v>
      </c>
      <c r="H99" s="18">
        <f t="shared" si="5"/>
        <v>1</v>
      </c>
      <c r="I99" s="5"/>
      <c r="J99" s="5"/>
      <c r="K99" s="5"/>
      <c r="L99" s="5"/>
    </row>
    <row r="100" spans="1:12" ht="12.75" hidden="1" x14ac:dyDescent="0.2">
      <c r="A100" s="32">
        <v>17.3</v>
      </c>
      <c r="B100" s="14" t="s">
        <v>59</v>
      </c>
      <c r="C100" s="14" t="s">
        <v>51</v>
      </c>
      <c r="D100" s="18">
        <v>1</v>
      </c>
      <c r="E100" s="14" t="s">
        <v>40</v>
      </c>
      <c r="F100" s="30">
        <f t="shared" si="1"/>
        <v>226</v>
      </c>
      <c r="G100" s="14">
        <f t="shared" si="0"/>
        <v>0</v>
      </c>
      <c r="H100" s="18">
        <f t="shared" si="5"/>
        <v>1</v>
      </c>
      <c r="I100" s="5"/>
      <c r="J100" s="5"/>
      <c r="K100" s="5"/>
      <c r="L100" s="5"/>
    </row>
    <row r="101" spans="1:12" ht="12.75" hidden="1" x14ac:dyDescent="0.2">
      <c r="A101" s="32">
        <v>17.399999999999999</v>
      </c>
      <c r="B101" s="14" t="s">
        <v>35</v>
      </c>
      <c r="C101" s="14" t="s">
        <v>51</v>
      </c>
      <c r="D101" s="18">
        <v>1</v>
      </c>
      <c r="E101" s="14" t="s">
        <v>46</v>
      </c>
      <c r="F101" s="30">
        <f t="shared" si="1"/>
        <v>227</v>
      </c>
      <c r="G101" s="14">
        <f t="shared" si="0"/>
        <v>0</v>
      </c>
      <c r="H101" s="18">
        <f t="shared" si="5"/>
        <v>0</v>
      </c>
      <c r="I101" s="5"/>
      <c r="J101" s="5"/>
      <c r="K101" s="5"/>
      <c r="L101" s="5"/>
    </row>
    <row r="102" spans="1:12" ht="12.75" hidden="1" x14ac:dyDescent="0.2">
      <c r="A102" s="32">
        <v>17.5</v>
      </c>
      <c r="B102" s="14" t="s">
        <v>59</v>
      </c>
      <c r="C102" s="14" t="s">
        <v>51</v>
      </c>
      <c r="D102" s="18">
        <v>2</v>
      </c>
      <c r="E102" s="14" t="s">
        <v>40</v>
      </c>
      <c r="F102" s="30">
        <f t="shared" si="1"/>
        <v>229</v>
      </c>
      <c r="G102" s="14">
        <f t="shared" si="0"/>
        <v>0</v>
      </c>
      <c r="H102" s="18">
        <f t="shared" si="5"/>
        <v>1</v>
      </c>
      <c r="I102" s="5"/>
      <c r="J102" s="5"/>
      <c r="K102" s="5"/>
      <c r="L102" s="5"/>
    </row>
    <row r="103" spans="1:12" ht="12.75" hidden="1" x14ac:dyDescent="0.2">
      <c r="A103" s="32">
        <v>17.600000000000001</v>
      </c>
      <c r="B103" s="14" t="s">
        <v>59</v>
      </c>
      <c r="C103" s="14" t="s">
        <v>51</v>
      </c>
      <c r="D103" s="18">
        <v>3</v>
      </c>
      <c r="E103" s="14" t="s">
        <v>40</v>
      </c>
      <c r="F103" s="30">
        <f t="shared" si="1"/>
        <v>232</v>
      </c>
      <c r="G103" s="14">
        <f t="shared" si="0"/>
        <v>0</v>
      </c>
      <c r="H103" s="18">
        <f t="shared" si="5"/>
        <v>1</v>
      </c>
      <c r="I103" s="5"/>
      <c r="J103" s="5"/>
      <c r="K103" s="5"/>
      <c r="L103" s="5"/>
    </row>
    <row r="104" spans="1:12" ht="12.75" x14ac:dyDescent="0.2">
      <c r="A104" s="32">
        <v>18.100000000000001</v>
      </c>
      <c r="B104" s="14" t="s">
        <v>59</v>
      </c>
      <c r="C104" s="14" t="s">
        <v>54</v>
      </c>
      <c r="D104" s="18">
        <v>5</v>
      </c>
      <c r="E104" s="14" t="s">
        <v>50</v>
      </c>
      <c r="F104" s="30">
        <f t="shared" si="1"/>
        <v>237</v>
      </c>
      <c r="G104" s="14">
        <f t="shared" si="0"/>
        <v>0</v>
      </c>
      <c r="H104" s="18">
        <f t="shared" si="5"/>
        <v>1</v>
      </c>
      <c r="I104" s="5"/>
      <c r="J104" s="5"/>
      <c r="K104" s="5"/>
      <c r="L104" s="5"/>
    </row>
    <row r="105" spans="1:12" ht="12.75" hidden="1" x14ac:dyDescent="0.2">
      <c r="A105" s="32">
        <v>18.2</v>
      </c>
      <c r="B105" s="14" t="s">
        <v>35</v>
      </c>
      <c r="C105" s="14" t="s">
        <v>54</v>
      </c>
      <c r="D105" s="18">
        <v>1</v>
      </c>
      <c r="E105" s="14" t="s">
        <v>40</v>
      </c>
      <c r="F105" s="30">
        <f t="shared" si="1"/>
        <v>238</v>
      </c>
      <c r="G105" s="14">
        <f t="shared" si="0"/>
        <v>0</v>
      </c>
      <c r="H105" s="18">
        <f t="shared" si="5"/>
        <v>1</v>
      </c>
      <c r="I105" s="5"/>
      <c r="J105" s="5"/>
      <c r="K105" s="5"/>
      <c r="L105" s="5"/>
    </row>
    <row r="106" spans="1:12" ht="12.75" hidden="1" x14ac:dyDescent="0.2">
      <c r="A106" s="32">
        <v>18.3</v>
      </c>
      <c r="B106" s="14" t="s">
        <v>59</v>
      </c>
      <c r="C106" s="14" t="s">
        <v>54</v>
      </c>
      <c r="D106" s="18">
        <v>3</v>
      </c>
      <c r="E106" s="14" t="s">
        <v>49</v>
      </c>
      <c r="F106" s="30">
        <f t="shared" si="1"/>
        <v>241</v>
      </c>
      <c r="G106" s="14">
        <f t="shared" si="0"/>
        <v>0</v>
      </c>
      <c r="H106" s="18">
        <f t="shared" si="5"/>
        <v>1</v>
      </c>
      <c r="I106" s="5"/>
      <c r="J106" s="5"/>
      <c r="K106" s="5"/>
      <c r="L106" s="5"/>
    </row>
    <row r="107" spans="1:12" ht="12.75" hidden="1" x14ac:dyDescent="0.2">
      <c r="A107" s="32">
        <v>18.399999999999999</v>
      </c>
      <c r="B107" s="14" t="s">
        <v>35</v>
      </c>
      <c r="C107" s="14" t="s">
        <v>54</v>
      </c>
      <c r="D107" s="18">
        <v>4</v>
      </c>
      <c r="E107" s="14" t="s">
        <v>45</v>
      </c>
      <c r="F107" s="30">
        <f t="shared" si="1"/>
        <v>245</v>
      </c>
      <c r="G107" s="14">
        <f t="shared" si="0"/>
        <v>0</v>
      </c>
      <c r="H107" s="18">
        <f t="shared" si="5"/>
        <v>1</v>
      </c>
      <c r="I107" s="5"/>
      <c r="J107" s="5"/>
      <c r="K107" s="5"/>
      <c r="L107" s="5"/>
    </row>
    <row r="108" spans="1:12" ht="12.75" x14ac:dyDescent="0.2">
      <c r="A108" s="32">
        <v>18.5</v>
      </c>
      <c r="B108" s="14" t="s">
        <v>35</v>
      </c>
      <c r="C108" s="14" t="s">
        <v>54</v>
      </c>
      <c r="D108" s="18">
        <v>5</v>
      </c>
      <c r="E108" s="14" t="s">
        <v>50</v>
      </c>
      <c r="F108" s="30">
        <f t="shared" si="1"/>
        <v>250</v>
      </c>
      <c r="G108" s="14">
        <f t="shared" si="0"/>
        <v>0</v>
      </c>
      <c r="H108" s="18">
        <f t="shared" si="5"/>
        <v>1</v>
      </c>
      <c r="I108" s="5"/>
      <c r="J108" s="5"/>
      <c r="K108" s="5"/>
      <c r="L108" s="5"/>
    </row>
    <row r="109" spans="1:12" ht="12.75" hidden="1" x14ac:dyDescent="0.2">
      <c r="A109" s="32">
        <v>18.600000000000001</v>
      </c>
      <c r="B109" s="14" t="s">
        <v>59</v>
      </c>
      <c r="C109" s="14" t="s">
        <v>54</v>
      </c>
      <c r="D109" s="18">
        <v>1</v>
      </c>
      <c r="E109" s="14" t="s">
        <v>40</v>
      </c>
      <c r="F109" s="30">
        <f t="shared" si="1"/>
        <v>251</v>
      </c>
      <c r="G109" s="14">
        <f t="shared" si="0"/>
        <v>0</v>
      </c>
      <c r="H109" s="18">
        <f t="shared" si="5"/>
        <v>1</v>
      </c>
      <c r="I109" s="5"/>
      <c r="J109" s="5"/>
      <c r="K109" s="5"/>
      <c r="L109" s="5"/>
    </row>
    <row r="110" spans="1:12" ht="12.75" hidden="1" x14ac:dyDescent="0.2">
      <c r="A110" s="32">
        <v>19.100000000000001</v>
      </c>
      <c r="B110" s="14" t="s">
        <v>59</v>
      </c>
      <c r="C110" s="14" t="s">
        <v>44</v>
      </c>
      <c r="D110" s="18">
        <v>6</v>
      </c>
      <c r="E110" s="14" t="s">
        <v>45</v>
      </c>
      <c r="F110" s="30">
        <f t="shared" si="1"/>
        <v>257</v>
      </c>
      <c r="G110" s="14">
        <f t="shared" si="0"/>
        <v>0</v>
      </c>
      <c r="H110" s="18">
        <f t="shared" si="5"/>
        <v>1</v>
      </c>
      <c r="I110" s="5"/>
      <c r="J110" s="5"/>
      <c r="K110" s="5"/>
      <c r="L110" s="5"/>
    </row>
    <row r="111" spans="1:12" ht="12.75" hidden="1" x14ac:dyDescent="0.2">
      <c r="A111" s="32">
        <v>19.2</v>
      </c>
      <c r="B111" s="14" t="s">
        <v>59</v>
      </c>
      <c r="C111" s="14" t="s">
        <v>44</v>
      </c>
      <c r="D111" s="18">
        <v>1</v>
      </c>
      <c r="E111" s="14" t="s">
        <v>40</v>
      </c>
      <c r="F111" s="30">
        <f t="shared" si="1"/>
        <v>258</v>
      </c>
      <c r="G111" s="14">
        <f t="shared" si="0"/>
        <v>0</v>
      </c>
      <c r="H111" s="18">
        <f t="shared" si="5"/>
        <v>1</v>
      </c>
      <c r="I111" s="5"/>
      <c r="J111" s="5"/>
      <c r="K111" s="5"/>
      <c r="L111" s="5"/>
    </row>
    <row r="112" spans="1:12" ht="12.75" hidden="1" x14ac:dyDescent="0.2">
      <c r="A112" s="32">
        <v>19.3</v>
      </c>
      <c r="B112" s="14" t="s">
        <v>35</v>
      </c>
      <c r="C112" s="14" t="s">
        <v>44</v>
      </c>
      <c r="D112" s="18">
        <v>3</v>
      </c>
      <c r="E112" s="14" t="s">
        <v>49</v>
      </c>
      <c r="F112" s="30">
        <f t="shared" si="1"/>
        <v>261</v>
      </c>
      <c r="G112" s="14">
        <f t="shared" si="0"/>
        <v>0</v>
      </c>
      <c r="H112" s="18">
        <f t="shared" si="5"/>
        <v>1</v>
      </c>
      <c r="I112" s="5"/>
      <c r="J112" s="5"/>
      <c r="K112" s="5"/>
      <c r="L112" s="5"/>
    </row>
    <row r="113" spans="1:12" ht="12.75" hidden="1" x14ac:dyDescent="0.2">
      <c r="A113" s="32">
        <v>19.399999999999999</v>
      </c>
      <c r="B113" s="14" t="s">
        <v>59</v>
      </c>
      <c r="C113" s="14" t="s">
        <v>44</v>
      </c>
      <c r="D113" s="18">
        <v>2</v>
      </c>
      <c r="E113" s="14" t="s">
        <v>40</v>
      </c>
      <c r="F113" s="30">
        <f t="shared" si="1"/>
        <v>263</v>
      </c>
      <c r="G113" s="14">
        <f t="shared" si="0"/>
        <v>0</v>
      </c>
      <c r="H113" s="18">
        <f t="shared" si="5"/>
        <v>1</v>
      </c>
      <c r="I113" s="5"/>
      <c r="J113" s="5"/>
      <c r="K113" s="5"/>
      <c r="L113" s="5"/>
    </row>
    <row r="114" spans="1:12" ht="12.75" hidden="1" x14ac:dyDescent="0.2">
      <c r="A114" s="32">
        <v>19.5</v>
      </c>
      <c r="B114" s="14" t="s">
        <v>59</v>
      </c>
      <c r="C114" s="14" t="s">
        <v>44</v>
      </c>
      <c r="D114" s="18">
        <v>1</v>
      </c>
      <c r="E114" s="14" t="s">
        <v>40</v>
      </c>
      <c r="F114" s="30">
        <f t="shared" si="1"/>
        <v>264</v>
      </c>
      <c r="G114" s="14">
        <f t="shared" si="0"/>
        <v>0</v>
      </c>
      <c r="H114" s="18">
        <f t="shared" si="5"/>
        <v>1</v>
      </c>
      <c r="I114" s="5"/>
      <c r="J114" s="5"/>
      <c r="K114" s="5"/>
      <c r="L114" s="5"/>
    </row>
    <row r="115" spans="1:12" ht="12.75" hidden="1" x14ac:dyDescent="0.2">
      <c r="A115" s="32">
        <v>19.600000000000001</v>
      </c>
      <c r="B115" s="14" t="s">
        <v>35</v>
      </c>
      <c r="C115" s="14" t="s">
        <v>44</v>
      </c>
      <c r="D115" s="18">
        <v>0</v>
      </c>
      <c r="E115" s="14" t="s">
        <v>47</v>
      </c>
      <c r="F115" s="30">
        <f t="shared" si="1"/>
        <v>264</v>
      </c>
      <c r="G115" s="14">
        <f t="shared" si="0"/>
        <v>0</v>
      </c>
      <c r="H115" s="18">
        <f t="shared" si="5"/>
        <v>0</v>
      </c>
      <c r="I115" s="5"/>
      <c r="J115" s="5"/>
      <c r="K115" s="5"/>
      <c r="L115" s="5"/>
    </row>
    <row r="116" spans="1:12" ht="12.75" hidden="1" x14ac:dyDescent="0.2">
      <c r="A116" s="32">
        <v>20.100000000000001</v>
      </c>
      <c r="B116" s="14" t="s">
        <v>59</v>
      </c>
      <c r="C116" s="14" t="s">
        <v>54</v>
      </c>
      <c r="D116" s="18">
        <v>2</v>
      </c>
      <c r="E116" s="14" t="s">
        <v>40</v>
      </c>
      <c r="F116" s="14">
        <v>266</v>
      </c>
      <c r="G116" s="14">
        <f t="shared" si="0"/>
        <v>0</v>
      </c>
      <c r="H116" s="18">
        <f t="shared" si="5"/>
        <v>1</v>
      </c>
      <c r="I116" s="5"/>
      <c r="J116" s="5"/>
      <c r="K116" s="5"/>
      <c r="L116" s="5"/>
    </row>
    <row r="117" spans="1:12" ht="12.75" hidden="1" x14ac:dyDescent="0.2">
      <c r="A117" s="32">
        <v>20.2</v>
      </c>
      <c r="B117" s="14" t="s">
        <v>59</v>
      </c>
      <c r="C117" s="14" t="s">
        <v>54</v>
      </c>
      <c r="D117" s="18">
        <v>0</v>
      </c>
      <c r="E117" s="14" t="s">
        <v>43</v>
      </c>
      <c r="F117" s="14">
        <v>266</v>
      </c>
      <c r="G117" s="14">
        <f t="shared" si="0"/>
        <v>1</v>
      </c>
      <c r="H117" s="18">
        <f t="shared" si="5"/>
        <v>1</v>
      </c>
      <c r="I117" s="5"/>
      <c r="J117" s="5"/>
      <c r="K117" s="5"/>
      <c r="L117" s="5"/>
    </row>
    <row r="118" spans="1:12" ht="12.75" x14ac:dyDescent="0.2">
      <c r="A118" s="7"/>
      <c r="D118" s="5"/>
      <c r="H118" s="5"/>
      <c r="I118" s="5"/>
      <c r="J118" s="5"/>
      <c r="K118" s="5"/>
      <c r="L118" s="5"/>
    </row>
    <row r="119" spans="1:12" ht="12.75" x14ac:dyDescent="0.2">
      <c r="A119" s="7"/>
      <c r="D119" s="5"/>
      <c r="H119" s="5"/>
      <c r="I119" s="5"/>
      <c r="J119" s="5"/>
      <c r="K119" s="5"/>
      <c r="L119" s="5"/>
    </row>
    <row r="120" spans="1:12" ht="12.75" x14ac:dyDescent="0.2">
      <c r="A120" s="7"/>
      <c r="D120" s="5"/>
      <c r="H120" s="5"/>
      <c r="I120" s="5"/>
      <c r="J120" s="5"/>
      <c r="K120" s="5"/>
      <c r="L120" s="5"/>
    </row>
    <row r="121" spans="1:12" ht="12.75" x14ac:dyDescent="0.2">
      <c r="A121" s="7"/>
      <c r="D121" s="5"/>
      <c r="H121" s="5"/>
      <c r="I121" s="5"/>
      <c r="J121" s="5"/>
      <c r="K121" s="5"/>
      <c r="L121" s="5"/>
    </row>
    <row r="122" spans="1:12" ht="12.75" x14ac:dyDescent="0.2">
      <c r="A122" s="7"/>
      <c r="D122" s="5"/>
      <c r="H122" s="5"/>
      <c r="I122" s="5"/>
      <c r="J122" s="5"/>
      <c r="K122" s="5"/>
      <c r="L122" s="5"/>
    </row>
    <row r="123" spans="1:12" ht="12.75" x14ac:dyDescent="0.2">
      <c r="A123" s="7"/>
      <c r="D123" s="5"/>
      <c r="H123" s="5"/>
      <c r="I123" s="5"/>
      <c r="J123" s="5"/>
      <c r="K123" s="5"/>
      <c r="L123" s="5"/>
    </row>
    <row r="124" spans="1:12" ht="12.75" x14ac:dyDescent="0.2">
      <c r="A124" s="7"/>
      <c r="D124" s="5"/>
      <c r="H124" s="5"/>
      <c r="I124" s="5"/>
      <c r="J124" s="5"/>
      <c r="K124" s="5"/>
      <c r="L124" s="5"/>
    </row>
    <row r="125" spans="1:12" ht="12.75" x14ac:dyDescent="0.2">
      <c r="A125" s="7"/>
      <c r="D125" s="5"/>
      <c r="H125" s="5"/>
      <c r="I125" s="5"/>
      <c r="J125" s="5"/>
      <c r="K125" s="5"/>
      <c r="L125" s="5"/>
    </row>
    <row r="126" spans="1:12" ht="12.75" x14ac:dyDescent="0.2">
      <c r="A126" s="7"/>
      <c r="D126" s="5"/>
      <c r="H126" s="5"/>
      <c r="I126" s="5"/>
      <c r="J126" s="5"/>
      <c r="K126" s="5"/>
      <c r="L126" s="5"/>
    </row>
    <row r="127" spans="1:12" ht="12.75" x14ac:dyDescent="0.2">
      <c r="A127" s="7"/>
      <c r="D127" s="5"/>
      <c r="H127" s="5"/>
      <c r="I127" s="5"/>
      <c r="J127" s="5"/>
      <c r="K127" s="5"/>
      <c r="L127" s="5"/>
    </row>
    <row r="128" spans="1:12" ht="12.75" x14ac:dyDescent="0.2">
      <c r="A128" s="7"/>
      <c r="D128" s="5"/>
      <c r="H128" s="5"/>
      <c r="I128" s="5"/>
      <c r="J128" s="5"/>
      <c r="K128" s="5"/>
      <c r="L128" s="5"/>
    </row>
    <row r="129" spans="1:12" ht="12.75" x14ac:dyDescent="0.2">
      <c r="A129" s="7"/>
      <c r="D129" s="5"/>
      <c r="H129" s="5"/>
      <c r="I129" s="5"/>
      <c r="J129" s="5"/>
      <c r="K129" s="5"/>
      <c r="L129" s="5"/>
    </row>
    <row r="130" spans="1:12" ht="12.75" x14ac:dyDescent="0.2">
      <c r="A130" s="7"/>
      <c r="D130" s="5"/>
      <c r="H130" s="5"/>
      <c r="I130" s="5"/>
      <c r="J130" s="5"/>
      <c r="K130" s="5"/>
      <c r="L130" s="5"/>
    </row>
    <row r="131" spans="1:12" ht="12.75" x14ac:dyDescent="0.2">
      <c r="A131" s="7"/>
      <c r="D131" s="5"/>
      <c r="H131" s="5"/>
      <c r="I131" s="5"/>
      <c r="J131" s="5"/>
      <c r="K131" s="5"/>
      <c r="L131" s="5"/>
    </row>
    <row r="132" spans="1:12" ht="12.75" x14ac:dyDescent="0.2">
      <c r="A132" s="7"/>
      <c r="D132" s="5"/>
      <c r="H132" s="5"/>
      <c r="I132" s="5"/>
      <c r="J132" s="5"/>
      <c r="K132" s="5"/>
      <c r="L132" s="5"/>
    </row>
    <row r="133" spans="1:12" ht="12.75" x14ac:dyDescent="0.2">
      <c r="A133" s="7"/>
      <c r="D133" s="5"/>
      <c r="H133" s="5"/>
      <c r="I133" s="5"/>
      <c r="J133" s="5"/>
      <c r="K133" s="5"/>
      <c r="L133" s="5"/>
    </row>
    <row r="134" spans="1:12" ht="12.75" x14ac:dyDescent="0.2">
      <c r="A134" s="7"/>
      <c r="D134" s="5"/>
      <c r="H134" s="5"/>
      <c r="I134" s="5"/>
      <c r="J134" s="5"/>
      <c r="K134" s="5"/>
      <c r="L134" s="5"/>
    </row>
    <row r="135" spans="1:12" ht="12.75" x14ac:dyDescent="0.2">
      <c r="A135" s="7"/>
      <c r="D135" s="5"/>
      <c r="H135" s="5"/>
      <c r="I135" s="5"/>
      <c r="J135" s="5"/>
      <c r="K135" s="5"/>
      <c r="L135" s="5"/>
    </row>
    <row r="136" spans="1:12" ht="12.75" x14ac:dyDescent="0.2">
      <c r="A136" s="7"/>
      <c r="D136" s="5"/>
      <c r="H136" s="5"/>
      <c r="I136" s="5"/>
      <c r="J136" s="5"/>
      <c r="K136" s="5"/>
      <c r="L136" s="5"/>
    </row>
    <row r="137" spans="1:12" ht="12.75" x14ac:dyDescent="0.2">
      <c r="A137" s="7"/>
      <c r="D137" s="5"/>
      <c r="H137" s="5"/>
      <c r="I137" s="5"/>
      <c r="J137" s="5"/>
      <c r="K137" s="5"/>
      <c r="L137" s="5"/>
    </row>
    <row r="138" spans="1:12" ht="12.75" x14ac:dyDescent="0.2">
      <c r="A138" s="7"/>
      <c r="D138" s="5"/>
      <c r="H138" s="5"/>
      <c r="I138" s="5"/>
      <c r="J138" s="5"/>
      <c r="K138" s="5"/>
      <c r="L138" s="5"/>
    </row>
    <row r="139" spans="1:12" ht="12.75" x14ac:dyDescent="0.2">
      <c r="A139" s="7"/>
      <c r="D139" s="5"/>
      <c r="H139" s="5"/>
      <c r="I139" s="5"/>
      <c r="J139" s="5"/>
      <c r="K139" s="5"/>
      <c r="L139" s="5"/>
    </row>
    <row r="140" spans="1:12" ht="12.75" x14ac:dyDescent="0.2">
      <c r="A140" s="7"/>
      <c r="D140" s="5"/>
      <c r="H140" s="5"/>
      <c r="I140" s="5"/>
      <c r="J140" s="5"/>
      <c r="K140" s="5"/>
      <c r="L140" s="5"/>
    </row>
    <row r="141" spans="1:12" ht="12.75" x14ac:dyDescent="0.2">
      <c r="A141" s="7"/>
      <c r="D141" s="5"/>
      <c r="H141" s="5"/>
      <c r="I141" s="5"/>
      <c r="J141" s="5"/>
      <c r="K141" s="5"/>
      <c r="L141" s="5"/>
    </row>
    <row r="142" spans="1:12" ht="12.75" x14ac:dyDescent="0.2">
      <c r="A142" s="7"/>
      <c r="D142" s="5"/>
      <c r="H142" s="5"/>
      <c r="I142" s="5"/>
      <c r="J142" s="5"/>
      <c r="K142" s="5"/>
      <c r="L142" s="5"/>
    </row>
    <row r="143" spans="1:12" ht="12.75" x14ac:dyDescent="0.2">
      <c r="A143" s="7"/>
      <c r="D143" s="5"/>
      <c r="H143" s="5"/>
      <c r="I143" s="5"/>
      <c r="J143" s="5"/>
      <c r="K143" s="5"/>
      <c r="L143" s="5"/>
    </row>
    <row r="144" spans="1:12" ht="12.75" x14ac:dyDescent="0.2">
      <c r="A144" s="7"/>
      <c r="D144" s="5"/>
      <c r="H144" s="5"/>
      <c r="I144" s="5"/>
      <c r="J144" s="5"/>
      <c r="K144" s="5"/>
      <c r="L144" s="5"/>
    </row>
    <row r="145" spans="1:12" ht="12.75" x14ac:dyDescent="0.2">
      <c r="A145" s="7"/>
      <c r="D145" s="5"/>
      <c r="H145" s="5"/>
      <c r="I145" s="5"/>
      <c r="J145" s="5"/>
      <c r="K145" s="5"/>
      <c r="L145" s="5"/>
    </row>
    <row r="146" spans="1:12" ht="12.75" x14ac:dyDescent="0.2">
      <c r="A146" s="7"/>
      <c r="D146" s="5"/>
      <c r="H146" s="5"/>
      <c r="I146" s="5"/>
      <c r="J146" s="5"/>
      <c r="K146" s="5"/>
      <c r="L146" s="5"/>
    </row>
    <row r="147" spans="1:12" ht="12.75" x14ac:dyDescent="0.2">
      <c r="A147" s="7"/>
      <c r="D147" s="5"/>
      <c r="H147" s="5"/>
      <c r="I147" s="5"/>
      <c r="J147" s="5"/>
      <c r="K147" s="5"/>
      <c r="L147" s="5"/>
    </row>
    <row r="148" spans="1:12" ht="12.75" x14ac:dyDescent="0.2">
      <c r="A148" s="7"/>
      <c r="D148" s="5"/>
      <c r="H148" s="5"/>
      <c r="I148" s="5"/>
      <c r="J148" s="5"/>
      <c r="K148" s="5"/>
      <c r="L148" s="5"/>
    </row>
    <row r="149" spans="1:12" ht="12.75" x14ac:dyDescent="0.2">
      <c r="A149" s="7"/>
      <c r="D149" s="5"/>
      <c r="H149" s="5"/>
      <c r="I149" s="5"/>
      <c r="J149" s="5"/>
      <c r="K149" s="5"/>
      <c r="L149" s="5"/>
    </row>
    <row r="150" spans="1:12" ht="12.75" x14ac:dyDescent="0.2">
      <c r="A150" s="7"/>
      <c r="D150" s="5"/>
      <c r="H150" s="5"/>
      <c r="I150" s="5"/>
      <c r="J150" s="5"/>
      <c r="K150" s="5"/>
      <c r="L150" s="5"/>
    </row>
    <row r="151" spans="1:12" ht="12.75" x14ac:dyDescent="0.2">
      <c r="A151" s="7"/>
      <c r="D151" s="5"/>
      <c r="H151" s="5"/>
      <c r="I151" s="5"/>
      <c r="J151" s="5"/>
      <c r="K151" s="5"/>
      <c r="L151" s="5"/>
    </row>
    <row r="152" spans="1:12" ht="12.75" x14ac:dyDescent="0.2">
      <c r="A152" s="7"/>
      <c r="D152" s="5"/>
      <c r="H152" s="5"/>
      <c r="I152" s="5"/>
      <c r="J152" s="5"/>
      <c r="K152" s="5"/>
      <c r="L152" s="5"/>
    </row>
    <row r="153" spans="1:12" ht="12.75" x14ac:dyDescent="0.2">
      <c r="A153" s="7"/>
      <c r="D153" s="5"/>
      <c r="H153" s="5"/>
      <c r="I153" s="5"/>
      <c r="J153" s="5"/>
      <c r="K153" s="5"/>
      <c r="L153" s="5"/>
    </row>
    <row r="154" spans="1:12" ht="12.75" x14ac:dyDescent="0.2">
      <c r="A154" s="7"/>
      <c r="D154" s="5"/>
      <c r="H154" s="5"/>
      <c r="I154" s="5"/>
      <c r="J154" s="5"/>
      <c r="K154" s="5"/>
      <c r="L154" s="5"/>
    </row>
    <row r="155" spans="1:12" ht="12.75" x14ac:dyDescent="0.2">
      <c r="A155" s="7"/>
      <c r="D155" s="5"/>
      <c r="H155" s="5"/>
      <c r="I155" s="5"/>
      <c r="J155" s="5"/>
      <c r="K155" s="5"/>
      <c r="L155" s="5"/>
    </row>
    <row r="156" spans="1:12" ht="12.75" x14ac:dyDescent="0.2">
      <c r="A156" s="7"/>
      <c r="D156" s="5"/>
      <c r="H156" s="5"/>
      <c r="I156" s="5"/>
      <c r="J156" s="5"/>
      <c r="K156" s="5"/>
      <c r="L156" s="5"/>
    </row>
    <row r="157" spans="1:12" ht="12.75" x14ac:dyDescent="0.2">
      <c r="A157" s="7"/>
      <c r="D157" s="5"/>
      <c r="H157" s="5"/>
      <c r="I157" s="5"/>
      <c r="J157" s="5"/>
      <c r="K157" s="5"/>
      <c r="L157" s="5"/>
    </row>
    <row r="158" spans="1:12" ht="12.75" x14ac:dyDescent="0.2">
      <c r="A158" s="7"/>
      <c r="D158" s="5"/>
      <c r="H158" s="5"/>
      <c r="I158" s="5"/>
      <c r="J158" s="5"/>
      <c r="K158" s="5"/>
      <c r="L158" s="5"/>
    </row>
    <row r="159" spans="1:12" ht="12.75" x14ac:dyDescent="0.2">
      <c r="A159" s="7"/>
      <c r="D159" s="5"/>
      <c r="H159" s="5"/>
      <c r="I159" s="5"/>
      <c r="J159" s="5"/>
      <c r="K159" s="5"/>
      <c r="L159" s="5"/>
    </row>
    <row r="160" spans="1:12" ht="12.75" x14ac:dyDescent="0.2">
      <c r="A160" s="7"/>
      <c r="D160" s="5"/>
      <c r="H160" s="5"/>
      <c r="I160" s="5"/>
      <c r="J160" s="5"/>
      <c r="K160" s="5"/>
      <c r="L160" s="5"/>
    </row>
    <row r="161" spans="1:12" ht="12.75" x14ac:dyDescent="0.2">
      <c r="A161" s="7"/>
      <c r="D161" s="5"/>
      <c r="H161" s="5"/>
      <c r="I161" s="5"/>
      <c r="J161" s="5"/>
      <c r="K161" s="5"/>
      <c r="L161" s="5"/>
    </row>
    <row r="162" spans="1:12" ht="12.75" x14ac:dyDescent="0.2">
      <c r="A162" s="7"/>
      <c r="D162" s="5"/>
      <c r="H162" s="5"/>
      <c r="I162" s="5"/>
      <c r="J162" s="5"/>
      <c r="K162" s="5"/>
      <c r="L162" s="5"/>
    </row>
    <row r="163" spans="1:12" ht="12.75" x14ac:dyDescent="0.2">
      <c r="A163" s="7"/>
      <c r="D163" s="5"/>
      <c r="H163" s="5"/>
      <c r="I163" s="5"/>
      <c r="J163" s="5"/>
      <c r="K163" s="5"/>
      <c r="L163" s="5"/>
    </row>
    <row r="164" spans="1:12" ht="12.75" x14ac:dyDescent="0.2">
      <c r="A164" s="7"/>
      <c r="D164" s="5"/>
      <c r="H164" s="5"/>
      <c r="I164" s="5"/>
      <c r="J164" s="5"/>
      <c r="K164" s="5"/>
      <c r="L164" s="5"/>
    </row>
    <row r="165" spans="1:12" ht="12.75" x14ac:dyDescent="0.2">
      <c r="A165" s="7"/>
      <c r="D165" s="5"/>
      <c r="H165" s="5"/>
      <c r="I165" s="5"/>
      <c r="J165" s="5"/>
      <c r="K165" s="5"/>
      <c r="L165" s="5"/>
    </row>
    <row r="166" spans="1:12" ht="12.75" x14ac:dyDescent="0.2">
      <c r="A166" s="7"/>
      <c r="D166" s="5"/>
      <c r="H166" s="5"/>
      <c r="I166" s="5"/>
      <c r="J166" s="5"/>
      <c r="K166" s="5"/>
      <c r="L166" s="5"/>
    </row>
    <row r="167" spans="1:12" ht="12.75" x14ac:dyDescent="0.2">
      <c r="A167" s="7"/>
      <c r="D167" s="5"/>
      <c r="H167" s="5"/>
      <c r="I167" s="5"/>
      <c r="J167" s="5"/>
      <c r="K167" s="5"/>
      <c r="L167" s="5"/>
    </row>
    <row r="168" spans="1:12" ht="12.75" x14ac:dyDescent="0.2">
      <c r="A168" s="7"/>
      <c r="D168" s="5"/>
      <c r="H168" s="5"/>
      <c r="I168" s="5"/>
      <c r="J168" s="5"/>
      <c r="K168" s="5"/>
      <c r="L168" s="5"/>
    </row>
    <row r="169" spans="1:12" ht="12.75" x14ac:dyDescent="0.2">
      <c r="A169" s="7"/>
      <c r="D169" s="5"/>
      <c r="H169" s="5"/>
      <c r="I169" s="5"/>
      <c r="J169" s="5"/>
      <c r="K169" s="5"/>
      <c r="L169" s="5"/>
    </row>
    <row r="170" spans="1:12" ht="12.75" x14ac:dyDescent="0.2">
      <c r="A170" s="7"/>
      <c r="D170" s="5"/>
      <c r="H170" s="5"/>
      <c r="I170" s="5"/>
      <c r="J170" s="5"/>
      <c r="K170" s="5"/>
      <c r="L170" s="5"/>
    </row>
    <row r="171" spans="1:12" ht="12.75" x14ac:dyDescent="0.2">
      <c r="A171" s="7"/>
      <c r="D171" s="5"/>
      <c r="H171" s="5"/>
      <c r="I171" s="5"/>
      <c r="J171" s="5"/>
      <c r="K171" s="5"/>
      <c r="L171" s="5"/>
    </row>
    <row r="172" spans="1:12" ht="12.75" x14ac:dyDescent="0.2">
      <c r="A172" s="7"/>
      <c r="D172" s="5"/>
      <c r="H172" s="5"/>
      <c r="I172" s="5"/>
      <c r="J172" s="5"/>
      <c r="K172" s="5"/>
      <c r="L172" s="5"/>
    </row>
    <row r="173" spans="1:12" ht="12.75" x14ac:dyDescent="0.2">
      <c r="A173" s="7"/>
      <c r="D173" s="5"/>
      <c r="H173" s="5"/>
      <c r="I173" s="5"/>
      <c r="J173" s="5"/>
      <c r="K173" s="5"/>
      <c r="L173" s="5"/>
    </row>
    <row r="174" spans="1:12" ht="12.75" x14ac:dyDescent="0.2">
      <c r="A174" s="7"/>
      <c r="D174" s="5"/>
      <c r="H174" s="5"/>
      <c r="I174" s="5"/>
      <c r="J174" s="5"/>
      <c r="K174" s="5"/>
      <c r="L174" s="5"/>
    </row>
    <row r="175" spans="1:12" ht="12.75" x14ac:dyDescent="0.2">
      <c r="A175" s="7"/>
      <c r="D175" s="5"/>
      <c r="H175" s="5"/>
      <c r="I175" s="5"/>
      <c r="J175" s="5"/>
      <c r="K175" s="5"/>
      <c r="L175" s="5"/>
    </row>
    <row r="176" spans="1:12" ht="12.75" x14ac:dyDescent="0.2">
      <c r="A176" s="7"/>
      <c r="D176" s="5"/>
      <c r="H176" s="5"/>
      <c r="I176" s="5"/>
      <c r="J176" s="5"/>
      <c r="K176" s="5"/>
      <c r="L176" s="5"/>
    </row>
    <row r="177" spans="1:12" ht="12.75" x14ac:dyDescent="0.2">
      <c r="A177" s="7"/>
      <c r="D177" s="5"/>
      <c r="H177" s="5"/>
      <c r="I177" s="5"/>
      <c r="J177" s="5"/>
      <c r="K177" s="5"/>
      <c r="L177" s="5"/>
    </row>
    <row r="178" spans="1:12" ht="12.75" x14ac:dyDescent="0.2">
      <c r="A178" s="7"/>
      <c r="D178" s="5"/>
      <c r="H178" s="5"/>
      <c r="I178" s="5"/>
      <c r="J178" s="5"/>
      <c r="K178" s="5"/>
      <c r="L178" s="5"/>
    </row>
    <row r="179" spans="1:12" ht="12.75" x14ac:dyDescent="0.2">
      <c r="A179" s="7"/>
      <c r="D179" s="5"/>
      <c r="H179" s="5"/>
      <c r="I179" s="5"/>
      <c r="J179" s="5"/>
      <c r="K179" s="5"/>
      <c r="L179" s="5"/>
    </row>
    <row r="180" spans="1:12" ht="12.75" x14ac:dyDescent="0.2">
      <c r="A180" s="7"/>
      <c r="D180" s="5"/>
      <c r="H180" s="5"/>
      <c r="I180" s="5"/>
      <c r="J180" s="5"/>
      <c r="K180" s="5"/>
      <c r="L180" s="5"/>
    </row>
    <row r="181" spans="1:12" ht="12.75" x14ac:dyDescent="0.2">
      <c r="A181" s="7"/>
      <c r="D181" s="5"/>
      <c r="H181" s="5"/>
      <c r="I181" s="5"/>
      <c r="J181" s="5"/>
      <c r="K181" s="5"/>
      <c r="L181" s="5"/>
    </row>
    <row r="182" spans="1:12" ht="12.75" x14ac:dyDescent="0.2">
      <c r="A182" s="7"/>
      <c r="D182" s="5"/>
      <c r="H182" s="5"/>
      <c r="I182" s="5"/>
      <c r="J182" s="5"/>
      <c r="K182" s="5"/>
      <c r="L182" s="5"/>
    </row>
    <row r="183" spans="1:12" ht="12.75" x14ac:dyDescent="0.2">
      <c r="A183" s="7"/>
      <c r="D183" s="5"/>
      <c r="H183" s="5"/>
      <c r="I183" s="5"/>
      <c r="J183" s="5"/>
      <c r="K183" s="5"/>
      <c r="L183" s="5"/>
    </row>
    <row r="184" spans="1:12" ht="12.75" x14ac:dyDescent="0.2">
      <c r="A184" s="7"/>
      <c r="D184" s="5"/>
      <c r="H184" s="5"/>
      <c r="I184" s="5"/>
      <c r="J184" s="5"/>
      <c r="K184" s="5"/>
      <c r="L184" s="5"/>
    </row>
    <row r="185" spans="1:12" ht="12.75" x14ac:dyDescent="0.2">
      <c r="A185" s="7"/>
      <c r="D185" s="5"/>
      <c r="H185" s="5"/>
      <c r="I185" s="5"/>
      <c r="J185" s="5"/>
      <c r="K185" s="5"/>
      <c r="L185" s="5"/>
    </row>
    <row r="186" spans="1:12" ht="12.75" x14ac:dyDescent="0.2">
      <c r="A186" s="7"/>
      <c r="D186" s="5"/>
      <c r="H186" s="5"/>
      <c r="I186" s="5"/>
      <c r="J186" s="5"/>
      <c r="K186" s="5"/>
      <c r="L186" s="5"/>
    </row>
    <row r="187" spans="1:12" ht="12.75" x14ac:dyDescent="0.2">
      <c r="A187" s="7"/>
      <c r="D187" s="5"/>
      <c r="H187" s="5"/>
      <c r="I187" s="5"/>
      <c r="J187" s="5"/>
      <c r="K187" s="5"/>
      <c r="L187" s="5"/>
    </row>
    <row r="188" spans="1:12" ht="12.75" x14ac:dyDescent="0.2">
      <c r="A188" s="7"/>
      <c r="D188" s="5"/>
      <c r="H188" s="5"/>
      <c r="I188" s="5"/>
      <c r="J188" s="5"/>
      <c r="K188" s="5"/>
      <c r="L188" s="5"/>
    </row>
    <row r="189" spans="1:12" ht="12.75" x14ac:dyDescent="0.2">
      <c r="A189" s="7"/>
      <c r="D189" s="5"/>
      <c r="H189" s="5"/>
      <c r="I189" s="5"/>
      <c r="J189" s="5"/>
      <c r="K189" s="5"/>
      <c r="L189" s="5"/>
    </row>
    <row r="190" spans="1:12" ht="12.75" x14ac:dyDescent="0.2">
      <c r="A190" s="7"/>
      <c r="D190" s="5"/>
      <c r="H190" s="5"/>
      <c r="I190" s="5"/>
      <c r="J190" s="5"/>
      <c r="K190" s="5"/>
      <c r="L190" s="5"/>
    </row>
    <row r="191" spans="1:12" ht="12.75" x14ac:dyDescent="0.2">
      <c r="A191" s="7"/>
      <c r="D191" s="5"/>
      <c r="H191" s="5"/>
      <c r="I191" s="5"/>
      <c r="J191" s="5"/>
      <c r="K191" s="5"/>
      <c r="L191" s="5"/>
    </row>
    <row r="192" spans="1:12" ht="12.75" x14ac:dyDescent="0.2">
      <c r="A192" s="7"/>
      <c r="D192" s="5"/>
      <c r="H192" s="5"/>
      <c r="I192" s="5"/>
      <c r="J192" s="5"/>
      <c r="K192" s="5"/>
      <c r="L192" s="5"/>
    </row>
    <row r="193" spans="1:12" ht="12.75" x14ac:dyDescent="0.2">
      <c r="A193" s="7"/>
      <c r="D193" s="5"/>
      <c r="H193" s="5"/>
      <c r="I193" s="5"/>
      <c r="J193" s="5"/>
      <c r="K193" s="5"/>
      <c r="L193" s="5"/>
    </row>
    <row r="194" spans="1:12" ht="12.75" x14ac:dyDescent="0.2">
      <c r="A194" s="7"/>
      <c r="D194" s="5"/>
      <c r="H194" s="5"/>
      <c r="I194" s="5"/>
      <c r="J194" s="5"/>
      <c r="K194" s="5"/>
      <c r="L194" s="5"/>
    </row>
    <row r="195" spans="1:12" ht="12.75" x14ac:dyDescent="0.2">
      <c r="A195" s="7"/>
      <c r="D195" s="5"/>
      <c r="H195" s="5"/>
      <c r="I195" s="5"/>
      <c r="J195" s="5"/>
      <c r="K195" s="5"/>
      <c r="L195" s="5"/>
    </row>
    <row r="196" spans="1:12" ht="12.75" x14ac:dyDescent="0.2">
      <c r="A196" s="7"/>
      <c r="D196" s="5"/>
      <c r="H196" s="5"/>
      <c r="I196" s="5"/>
      <c r="J196" s="5"/>
      <c r="K196" s="5"/>
      <c r="L196" s="5"/>
    </row>
    <row r="197" spans="1:12" ht="12.75" x14ac:dyDescent="0.2">
      <c r="A197" s="7"/>
      <c r="D197" s="5"/>
      <c r="H197" s="5"/>
      <c r="I197" s="5"/>
      <c r="J197" s="5"/>
      <c r="K197" s="5"/>
      <c r="L197" s="5"/>
    </row>
    <row r="198" spans="1:12" ht="12.75" x14ac:dyDescent="0.2">
      <c r="A198" s="7"/>
      <c r="D198" s="5"/>
      <c r="H198" s="5"/>
      <c r="I198" s="5"/>
      <c r="J198" s="5"/>
      <c r="K198" s="5"/>
      <c r="L198" s="5"/>
    </row>
    <row r="199" spans="1:12" ht="12.75" x14ac:dyDescent="0.2">
      <c r="A199" s="7"/>
      <c r="D199" s="5"/>
      <c r="H199" s="5"/>
      <c r="I199" s="5"/>
      <c r="J199" s="5"/>
      <c r="K199" s="5"/>
      <c r="L199" s="5"/>
    </row>
    <row r="200" spans="1:12" ht="12.75" x14ac:dyDescent="0.2">
      <c r="A200" s="7"/>
      <c r="D200" s="5"/>
      <c r="H200" s="5"/>
      <c r="I200" s="5"/>
      <c r="J200" s="5"/>
      <c r="K200" s="5"/>
      <c r="L200" s="5"/>
    </row>
    <row r="201" spans="1:12" ht="12.75" x14ac:dyDescent="0.2">
      <c r="A201" s="7"/>
      <c r="D201" s="5"/>
      <c r="H201" s="5"/>
      <c r="I201" s="5"/>
      <c r="J201" s="5"/>
      <c r="K201" s="5"/>
      <c r="L201" s="5"/>
    </row>
    <row r="202" spans="1:12" ht="12.75" x14ac:dyDescent="0.2">
      <c r="A202" s="7"/>
      <c r="D202" s="5"/>
      <c r="H202" s="5"/>
      <c r="I202" s="5"/>
      <c r="J202" s="5"/>
      <c r="K202" s="5"/>
      <c r="L202" s="5"/>
    </row>
    <row r="203" spans="1:12" ht="12.75" x14ac:dyDescent="0.2">
      <c r="A203" s="7"/>
      <c r="D203" s="5"/>
      <c r="H203" s="5"/>
      <c r="I203" s="5"/>
      <c r="J203" s="5"/>
      <c r="K203" s="5"/>
      <c r="L203" s="5"/>
    </row>
    <row r="204" spans="1:12" ht="12.75" x14ac:dyDescent="0.2">
      <c r="A204" s="7"/>
      <c r="D204" s="5"/>
      <c r="H204" s="5"/>
      <c r="I204" s="5"/>
      <c r="J204" s="5"/>
      <c r="K204" s="5"/>
      <c r="L204" s="5"/>
    </row>
    <row r="205" spans="1:12" ht="12.75" x14ac:dyDescent="0.2">
      <c r="A205" s="7"/>
      <c r="D205" s="5"/>
      <c r="H205" s="5"/>
      <c r="I205" s="5"/>
      <c r="J205" s="5"/>
      <c r="K205" s="5"/>
      <c r="L205" s="5"/>
    </row>
    <row r="206" spans="1:12" ht="12.75" x14ac:dyDescent="0.2">
      <c r="A206" s="7"/>
      <c r="D206" s="5"/>
      <c r="H206" s="5"/>
      <c r="I206" s="5"/>
      <c r="J206" s="5"/>
      <c r="K206" s="5"/>
      <c r="L206" s="5"/>
    </row>
    <row r="207" spans="1:12" ht="12.75" x14ac:dyDescent="0.2">
      <c r="A207" s="7"/>
      <c r="D207" s="5"/>
      <c r="H207" s="5"/>
      <c r="I207" s="5"/>
      <c r="J207" s="5"/>
      <c r="K207" s="5"/>
      <c r="L207" s="5"/>
    </row>
    <row r="208" spans="1:12" ht="12.75" x14ac:dyDescent="0.2">
      <c r="A208" s="7"/>
      <c r="D208" s="5"/>
      <c r="H208" s="5"/>
      <c r="I208" s="5"/>
      <c r="J208" s="5"/>
      <c r="K208" s="5"/>
      <c r="L208" s="5"/>
    </row>
    <row r="209" spans="1:12" ht="12.75" x14ac:dyDescent="0.2">
      <c r="A209" s="7"/>
      <c r="D209" s="5"/>
      <c r="H209" s="5"/>
      <c r="I209" s="5"/>
      <c r="J209" s="5"/>
      <c r="K209" s="5"/>
      <c r="L209" s="5"/>
    </row>
    <row r="210" spans="1:12" ht="12.75" x14ac:dyDescent="0.2">
      <c r="A210" s="7"/>
      <c r="D210" s="5"/>
      <c r="H210" s="5"/>
      <c r="I210" s="5"/>
      <c r="J210" s="5"/>
      <c r="K210" s="5"/>
      <c r="L210" s="5"/>
    </row>
    <row r="211" spans="1:12" ht="12.75" x14ac:dyDescent="0.2">
      <c r="A211" s="7"/>
      <c r="D211" s="5"/>
      <c r="H211" s="5"/>
      <c r="I211" s="5"/>
      <c r="J211" s="5"/>
      <c r="K211" s="5"/>
      <c r="L211" s="5"/>
    </row>
    <row r="212" spans="1:12" ht="12.75" x14ac:dyDescent="0.2">
      <c r="A212" s="7"/>
      <c r="D212" s="5"/>
      <c r="H212" s="5"/>
      <c r="I212" s="5"/>
      <c r="J212" s="5"/>
      <c r="K212" s="5"/>
      <c r="L212" s="5"/>
    </row>
    <row r="213" spans="1:12" ht="12.75" x14ac:dyDescent="0.2">
      <c r="A213" s="7"/>
      <c r="D213" s="5"/>
      <c r="H213" s="5"/>
      <c r="I213" s="5"/>
      <c r="J213" s="5"/>
      <c r="K213" s="5"/>
      <c r="L213" s="5"/>
    </row>
    <row r="214" spans="1:12" ht="12.75" x14ac:dyDescent="0.2">
      <c r="A214" s="7"/>
      <c r="D214" s="5"/>
      <c r="H214" s="5"/>
      <c r="I214" s="5"/>
      <c r="J214" s="5"/>
      <c r="K214" s="5"/>
      <c r="L214" s="5"/>
    </row>
    <row r="215" spans="1:12" ht="12.75" x14ac:dyDescent="0.2">
      <c r="A215" s="7"/>
      <c r="D215" s="5"/>
      <c r="H215" s="5"/>
      <c r="I215" s="5"/>
      <c r="J215" s="5"/>
      <c r="K215" s="5"/>
      <c r="L215" s="5"/>
    </row>
    <row r="216" spans="1:12" ht="12.75" x14ac:dyDescent="0.2">
      <c r="A216" s="7"/>
      <c r="D216" s="5"/>
      <c r="H216" s="5"/>
      <c r="I216" s="5"/>
      <c r="J216" s="5"/>
      <c r="K216" s="5"/>
      <c r="L216" s="5"/>
    </row>
    <row r="217" spans="1:12" ht="12.75" x14ac:dyDescent="0.2">
      <c r="A217" s="7"/>
      <c r="D217" s="5"/>
      <c r="H217" s="5"/>
      <c r="I217" s="5"/>
      <c r="J217" s="5"/>
      <c r="K217" s="5"/>
      <c r="L217" s="5"/>
    </row>
    <row r="218" spans="1:12" ht="12.75" x14ac:dyDescent="0.2">
      <c r="A218" s="7"/>
      <c r="D218" s="5"/>
      <c r="H218" s="5"/>
      <c r="I218" s="5"/>
      <c r="J218" s="5"/>
      <c r="K218" s="5"/>
      <c r="L218" s="5"/>
    </row>
    <row r="219" spans="1:12" ht="12.75" x14ac:dyDescent="0.2">
      <c r="A219" s="7"/>
      <c r="D219" s="5"/>
      <c r="H219" s="5"/>
      <c r="I219" s="5"/>
      <c r="J219" s="5"/>
      <c r="K219" s="5"/>
      <c r="L219" s="5"/>
    </row>
    <row r="220" spans="1:12" ht="12.75" x14ac:dyDescent="0.2">
      <c r="A220" s="7"/>
      <c r="D220" s="5"/>
      <c r="H220" s="5"/>
      <c r="I220" s="5"/>
      <c r="J220" s="5"/>
      <c r="K220" s="5"/>
      <c r="L220" s="5"/>
    </row>
    <row r="221" spans="1:12" ht="12.75" x14ac:dyDescent="0.2">
      <c r="A221" s="7"/>
      <c r="D221" s="5"/>
      <c r="H221" s="5"/>
      <c r="I221" s="5"/>
      <c r="J221" s="5"/>
      <c r="K221" s="5"/>
      <c r="L221" s="5"/>
    </row>
    <row r="222" spans="1:12" ht="12.75" x14ac:dyDescent="0.2">
      <c r="A222" s="7"/>
      <c r="D222" s="5"/>
      <c r="H222" s="5"/>
      <c r="I222" s="5"/>
      <c r="J222" s="5"/>
      <c r="K222" s="5"/>
      <c r="L222" s="5"/>
    </row>
    <row r="223" spans="1:12" ht="12.75" x14ac:dyDescent="0.2">
      <c r="A223" s="7"/>
      <c r="D223" s="5"/>
      <c r="H223" s="5"/>
      <c r="I223" s="5"/>
      <c r="J223" s="5"/>
      <c r="K223" s="5"/>
      <c r="L223" s="5"/>
    </row>
    <row r="224" spans="1:12" ht="12.75" x14ac:dyDescent="0.2">
      <c r="A224" s="7"/>
      <c r="D224" s="5"/>
      <c r="H224" s="5"/>
      <c r="I224" s="5"/>
      <c r="J224" s="5"/>
      <c r="K224" s="5"/>
      <c r="L224" s="5"/>
    </row>
    <row r="225" spans="1:12" ht="12.75" x14ac:dyDescent="0.2">
      <c r="A225" s="7"/>
      <c r="D225" s="5"/>
      <c r="H225" s="5"/>
      <c r="I225" s="5"/>
      <c r="J225" s="5"/>
      <c r="K225" s="5"/>
      <c r="L225" s="5"/>
    </row>
    <row r="226" spans="1:12" ht="12.75" x14ac:dyDescent="0.2">
      <c r="A226" s="7"/>
      <c r="D226" s="5"/>
      <c r="H226" s="5"/>
      <c r="I226" s="5"/>
      <c r="J226" s="5"/>
      <c r="K226" s="5"/>
      <c r="L226" s="5"/>
    </row>
    <row r="227" spans="1:12" ht="12.75" x14ac:dyDescent="0.2">
      <c r="A227" s="7"/>
      <c r="D227" s="5"/>
      <c r="H227" s="5"/>
      <c r="I227" s="5"/>
      <c r="J227" s="5"/>
      <c r="K227" s="5"/>
      <c r="L227" s="5"/>
    </row>
    <row r="228" spans="1:12" ht="12.75" x14ac:dyDescent="0.2">
      <c r="A228" s="7"/>
      <c r="D228" s="5"/>
      <c r="H228" s="5"/>
      <c r="I228" s="5"/>
      <c r="J228" s="5"/>
      <c r="K228" s="5"/>
      <c r="L228" s="5"/>
    </row>
    <row r="229" spans="1:12" ht="12.75" x14ac:dyDescent="0.2">
      <c r="A229" s="7"/>
      <c r="D229" s="5"/>
      <c r="H229" s="5"/>
      <c r="I229" s="5"/>
      <c r="J229" s="5"/>
      <c r="K229" s="5"/>
      <c r="L229" s="5"/>
    </row>
    <row r="230" spans="1:12" ht="12.75" x14ac:dyDescent="0.2">
      <c r="A230" s="7"/>
      <c r="D230" s="5"/>
      <c r="H230" s="5"/>
      <c r="I230" s="5"/>
      <c r="J230" s="5"/>
      <c r="K230" s="5"/>
      <c r="L230" s="5"/>
    </row>
    <row r="231" spans="1:12" ht="12.75" x14ac:dyDescent="0.2">
      <c r="A231" s="7"/>
      <c r="D231" s="5"/>
      <c r="H231" s="5"/>
      <c r="I231" s="5"/>
      <c r="J231" s="5"/>
      <c r="K231" s="5"/>
      <c r="L231" s="5"/>
    </row>
    <row r="232" spans="1:12" ht="12.75" x14ac:dyDescent="0.2">
      <c r="A232" s="7"/>
      <c r="D232" s="5"/>
      <c r="H232" s="5"/>
      <c r="I232" s="5"/>
      <c r="J232" s="5"/>
      <c r="K232" s="5"/>
      <c r="L232" s="5"/>
    </row>
    <row r="233" spans="1:12" ht="12.75" x14ac:dyDescent="0.2">
      <c r="A233" s="7"/>
      <c r="D233" s="5"/>
      <c r="H233" s="5"/>
      <c r="I233" s="5"/>
      <c r="J233" s="5"/>
      <c r="K233" s="5"/>
      <c r="L233" s="5"/>
    </row>
    <row r="234" spans="1:12" ht="12.75" x14ac:dyDescent="0.2">
      <c r="A234" s="7"/>
      <c r="D234" s="5"/>
      <c r="H234" s="5"/>
      <c r="I234" s="5"/>
      <c r="J234" s="5"/>
      <c r="K234" s="5"/>
      <c r="L234" s="5"/>
    </row>
    <row r="235" spans="1:12" ht="12.75" x14ac:dyDescent="0.2">
      <c r="A235" s="7"/>
      <c r="D235" s="5"/>
      <c r="H235" s="5"/>
      <c r="I235" s="5"/>
      <c r="J235" s="5"/>
      <c r="K235" s="5"/>
      <c r="L235" s="5"/>
    </row>
    <row r="236" spans="1:12" ht="12.75" x14ac:dyDescent="0.2">
      <c r="A236" s="7"/>
      <c r="D236" s="5"/>
      <c r="H236" s="5"/>
      <c r="I236" s="5"/>
      <c r="J236" s="5"/>
      <c r="K236" s="5"/>
      <c r="L236" s="5"/>
    </row>
    <row r="237" spans="1:12" ht="12.75" x14ac:dyDescent="0.2">
      <c r="A237" s="7"/>
      <c r="D237" s="5"/>
      <c r="H237" s="5"/>
      <c r="I237" s="5"/>
      <c r="J237" s="5"/>
      <c r="K237" s="5"/>
      <c r="L237" s="5"/>
    </row>
    <row r="238" spans="1:12" ht="12.75" x14ac:dyDescent="0.2">
      <c r="A238" s="7"/>
      <c r="D238" s="5"/>
      <c r="H238" s="5"/>
      <c r="I238" s="5"/>
      <c r="J238" s="5"/>
      <c r="K238" s="5"/>
      <c r="L238" s="5"/>
    </row>
    <row r="239" spans="1:12" ht="12.75" x14ac:dyDescent="0.2">
      <c r="A239" s="7"/>
      <c r="D239" s="5"/>
      <c r="H239" s="5"/>
      <c r="I239" s="5"/>
      <c r="J239" s="5"/>
      <c r="K239" s="5"/>
      <c r="L239" s="5"/>
    </row>
    <row r="240" spans="1:12" ht="12.75" x14ac:dyDescent="0.2">
      <c r="A240" s="7"/>
      <c r="D240" s="5"/>
      <c r="H240" s="5"/>
      <c r="I240" s="5"/>
      <c r="J240" s="5"/>
      <c r="K240" s="5"/>
      <c r="L240" s="5"/>
    </row>
    <row r="241" spans="1:12" ht="12.75" x14ac:dyDescent="0.2">
      <c r="A241" s="7"/>
      <c r="D241" s="5"/>
      <c r="H241" s="5"/>
      <c r="I241" s="5"/>
      <c r="J241" s="5"/>
      <c r="K241" s="5"/>
      <c r="L241" s="5"/>
    </row>
    <row r="242" spans="1:12" ht="12.75" x14ac:dyDescent="0.2">
      <c r="A242" s="7"/>
      <c r="D242" s="5"/>
      <c r="H242" s="5"/>
      <c r="I242" s="5"/>
      <c r="J242" s="5"/>
      <c r="K242" s="5"/>
      <c r="L242" s="5"/>
    </row>
    <row r="243" spans="1:12" ht="12.75" x14ac:dyDescent="0.2">
      <c r="A243" s="7"/>
      <c r="D243" s="5"/>
      <c r="H243" s="5"/>
      <c r="I243" s="5"/>
      <c r="J243" s="5"/>
      <c r="K243" s="5"/>
      <c r="L243" s="5"/>
    </row>
    <row r="244" spans="1:12" ht="12.75" x14ac:dyDescent="0.2">
      <c r="A244" s="7"/>
      <c r="D244" s="5"/>
      <c r="H244" s="5"/>
      <c r="I244" s="5"/>
      <c r="J244" s="5"/>
      <c r="K244" s="5"/>
      <c r="L244" s="5"/>
    </row>
    <row r="245" spans="1:12" ht="12.75" x14ac:dyDescent="0.2">
      <c r="A245" s="7"/>
      <c r="D245" s="5"/>
      <c r="H245" s="5"/>
      <c r="I245" s="5"/>
      <c r="J245" s="5"/>
      <c r="K245" s="5"/>
      <c r="L245" s="5"/>
    </row>
    <row r="246" spans="1:12" ht="12.75" x14ac:dyDescent="0.2">
      <c r="A246" s="7"/>
      <c r="D246" s="5"/>
      <c r="H246" s="5"/>
      <c r="I246" s="5"/>
      <c r="J246" s="5"/>
      <c r="K246" s="5"/>
      <c r="L246" s="5"/>
    </row>
    <row r="247" spans="1:12" ht="12.75" x14ac:dyDescent="0.2">
      <c r="A247" s="7"/>
      <c r="D247" s="5"/>
      <c r="H247" s="5"/>
      <c r="I247" s="5"/>
      <c r="J247" s="5"/>
      <c r="K247" s="5"/>
      <c r="L247" s="5"/>
    </row>
    <row r="248" spans="1:12" ht="12.75" x14ac:dyDescent="0.2">
      <c r="A248" s="7"/>
      <c r="D248" s="5"/>
      <c r="H248" s="5"/>
      <c r="I248" s="5"/>
      <c r="J248" s="5"/>
      <c r="K248" s="5"/>
      <c r="L248" s="5"/>
    </row>
    <row r="249" spans="1:12" ht="12.75" x14ac:dyDescent="0.2">
      <c r="A249" s="7"/>
      <c r="D249" s="5"/>
      <c r="H249" s="5"/>
      <c r="I249" s="5"/>
      <c r="J249" s="5"/>
      <c r="K249" s="5"/>
      <c r="L249" s="5"/>
    </row>
    <row r="250" spans="1:12" ht="12.75" x14ac:dyDescent="0.2">
      <c r="A250" s="7"/>
      <c r="D250" s="5"/>
      <c r="H250" s="5"/>
      <c r="I250" s="5"/>
      <c r="J250" s="5"/>
      <c r="K250" s="5"/>
      <c r="L250" s="5"/>
    </row>
    <row r="251" spans="1:12" ht="12.75" x14ac:dyDescent="0.2">
      <c r="A251" s="7"/>
      <c r="D251" s="5"/>
      <c r="H251" s="5"/>
      <c r="I251" s="5"/>
      <c r="J251" s="5"/>
      <c r="K251" s="5"/>
      <c r="L251" s="5"/>
    </row>
    <row r="252" spans="1:12" ht="12.75" x14ac:dyDescent="0.2">
      <c r="A252" s="7"/>
      <c r="D252" s="5"/>
      <c r="H252" s="5"/>
      <c r="I252" s="5"/>
      <c r="J252" s="5"/>
      <c r="K252" s="5"/>
      <c r="L252" s="5"/>
    </row>
    <row r="253" spans="1:12" ht="12.75" x14ac:dyDescent="0.2">
      <c r="A253" s="7"/>
      <c r="D253" s="5"/>
      <c r="H253" s="5"/>
      <c r="I253" s="5"/>
      <c r="J253" s="5"/>
      <c r="K253" s="5"/>
      <c r="L253" s="5"/>
    </row>
    <row r="254" spans="1:12" ht="12.75" x14ac:dyDescent="0.2">
      <c r="A254" s="7"/>
      <c r="D254" s="5"/>
      <c r="H254" s="5"/>
      <c r="I254" s="5"/>
      <c r="J254" s="5"/>
      <c r="K254" s="5"/>
      <c r="L254" s="5"/>
    </row>
    <row r="255" spans="1:12" ht="12.75" x14ac:dyDescent="0.2">
      <c r="A255" s="7"/>
      <c r="D255" s="5"/>
      <c r="H255" s="5"/>
      <c r="I255" s="5"/>
      <c r="J255" s="5"/>
      <c r="K255" s="5"/>
      <c r="L255" s="5"/>
    </row>
    <row r="256" spans="1:12" ht="12.75" x14ac:dyDescent="0.2">
      <c r="A256" s="7"/>
      <c r="D256" s="5"/>
      <c r="H256" s="5"/>
      <c r="I256" s="5"/>
      <c r="J256" s="5"/>
      <c r="K256" s="5"/>
      <c r="L256" s="5"/>
    </row>
    <row r="257" spans="1:12" ht="12.75" x14ac:dyDescent="0.2">
      <c r="A257" s="7"/>
      <c r="D257" s="5"/>
      <c r="H257" s="5"/>
      <c r="I257" s="5"/>
      <c r="J257" s="5"/>
      <c r="K257" s="5"/>
      <c r="L257" s="5"/>
    </row>
    <row r="258" spans="1:12" ht="12.75" x14ac:dyDescent="0.2">
      <c r="A258" s="7"/>
      <c r="D258" s="5"/>
      <c r="H258" s="5"/>
      <c r="I258" s="5"/>
      <c r="J258" s="5"/>
      <c r="K258" s="5"/>
      <c r="L258" s="5"/>
    </row>
    <row r="259" spans="1:12" ht="12.75" x14ac:dyDescent="0.2">
      <c r="A259" s="7"/>
      <c r="D259" s="5"/>
      <c r="H259" s="5"/>
      <c r="I259" s="5"/>
      <c r="J259" s="5"/>
      <c r="K259" s="5"/>
      <c r="L259" s="5"/>
    </row>
    <row r="260" spans="1:12" ht="12.75" x14ac:dyDescent="0.2">
      <c r="A260" s="7"/>
      <c r="D260" s="5"/>
      <c r="H260" s="5"/>
      <c r="I260" s="5"/>
      <c r="J260" s="5"/>
      <c r="K260" s="5"/>
      <c r="L260" s="5"/>
    </row>
    <row r="261" spans="1:12" ht="12.75" x14ac:dyDescent="0.2">
      <c r="A261" s="7"/>
      <c r="D261" s="5"/>
      <c r="H261" s="5"/>
      <c r="I261" s="5"/>
      <c r="J261" s="5"/>
      <c r="K261" s="5"/>
      <c r="L261" s="5"/>
    </row>
    <row r="262" spans="1:12" ht="12.75" x14ac:dyDescent="0.2">
      <c r="A262" s="7"/>
      <c r="D262" s="5"/>
      <c r="H262" s="5"/>
      <c r="I262" s="5"/>
      <c r="J262" s="5"/>
      <c r="K262" s="5"/>
      <c r="L262" s="5"/>
    </row>
    <row r="263" spans="1:12" ht="12.75" x14ac:dyDescent="0.2">
      <c r="A263" s="7"/>
      <c r="D263" s="5"/>
      <c r="H263" s="5"/>
      <c r="I263" s="5"/>
      <c r="J263" s="5"/>
      <c r="K263" s="5"/>
      <c r="L263" s="5"/>
    </row>
    <row r="264" spans="1:12" ht="12.75" x14ac:dyDescent="0.2">
      <c r="A264" s="7"/>
      <c r="D264" s="5"/>
      <c r="H264" s="5"/>
      <c r="I264" s="5"/>
      <c r="J264" s="5"/>
      <c r="K264" s="5"/>
      <c r="L264" s="5"/>
    </row>
    <row r="265" spans="1:12" ht="12.75" x14ac:dyDescent="0.2">
      <c r="A265" s="7"/>
      <c r="D265" s="5"/>
      <c r="H265" s="5"/>
      <c r="I265" s="5"/>
      <c r="J265" s="5"/>
      <c r="K265" s="5"/>
      <c r="L265" s="5"/>
    </row>
    <row r="266" spans="1:12" ht="12.75" x14ac:dyDescent="0.2">
      <c r="A266" s="7"/>
      <c r="D266" s="5"/>
      <c r="H266" s="5"/>
      <c r="I266" s="5"/>
      <c r="J266" s="5"/>
      <c r="K266" s="5"/>
      <c r="L266" s="5"/>
    </row>
    <row r="267" spans="1:12" ht="12.75" x14ac:dyDescent="0.2">
      <c r="A267" s="7"/>
      <c r="D267" s="5"/>
      <c r="H267" s="5"/>
      <c r="I267" s="5"/>
      <c r="J267" s="5"/>
      <c r="K267" s="5"/>
      <c r="L267" s="5"/>
    </row>
    <row r="268" spans="1:12" ht="12.75" x14ac:dyDescent="0.2">
      <c r="A268" s="7"/>
      <c r="D268" s="5"/>
      <c r="H268" s="5"/>
      <c r="I268" s="5"/>
      <c r="J268" s="5"/>
      <c r="K268" s="5"/>
      <c r="L268" s="5"/>
    </row>
    <row r="269" spans="1:12" ht="12.75" x14ac:dyDescent="0.2">
      <c r="A269" s="7"/>
      <c r="D269" s="5"/>
      <c r="H269" s="5"/>
      <c r="I269" s="5"/>
      <c r="J269" s="5"/>
      <c r="K269" s="5"/>
      <c r="L269" s="5"/>
    </row>
    <row r="270" spans="1:12" ht="12.75" x14ac:dyDescent="0.2">
      <c r="A270" s="7"/>
      <c r="D270" s="5"/>
      <c r="H270" s="5"/>
      <c r="I270" s="5"/>
      <c r="J270" s="5"/>
      <c r="K270" s="5"/>
      <c r="L270" s="5"/>
    </row>
    <row r="271" spans="1:12" ht="12.75" x14ac:dyDescent="0.2">
      <c r="A271" s="7"/>
      <c r="D271" s="5"/>
      <c r="H271" s="5"/>
      <c r="I271" s="5"/>
      <c r="J271" s="5"/>
      <c r="K271" s="5"/>
      <c r="L271" s="5"/>
    </row>
    <row r="272" spans="1:12" ht="12.75" x14ac:dyDescent="0.2">
      <c r="A272" s="7"/>
      <c r="D272" s="5"/>
      <c r="H272" s="5"/>
      <c r="I272" s="5"/>
      <c r="J272" s="5"/>
      <c r="K272" s="5"/>
      <c r="L272" s="5"/>
    </row>
    <row r="273" spans="1:12" ht="12.75" x14ac:dyDescent="0.2">
      <c r="A273" s="7"/>
      <c r="D273" s="5"/>
      <c r="H273" s="5"/>
      <c r="I273" s="5"/>
      <c r="J273" s="5"/>
      <c r="K273" s="5"/>
      <c r="L273" s="5"/>
    </row>
    <row r="274" spans="1:12" ht="12.75" x14ac:dyDescent="0.2">
      <c r="A274" s="7"/>
      <c r="D274" s="5"/>
      <c r="H274" s="5"/>
      <c r="I274" s="5"/>
      <c r="J274" s="5"/>
      <c r="K274" s="5"/>
      <c r="L274" s="5"/>
    </row>
    <row r="275" spans="1:12" ht="12.75" x14ac:dyDescent="0.2">
      <c r="A275" s="7"/>
      <c r="D275" s="5"/>
      <c r="H275" s="5"/>
      <c r="I275" s="5"/>
      <c r="J275" s="5"/>
      <c r="K275" s="5"/>
      <c r="L275" s="5"/>
    </row>
    <row r="276" spans="1:12" ht="12.75" x14ac:dyDescent="0.2">
      <c r="A276" s="7"/>
      <c r="D276" s="5"/>
      <c r="H276" s="5"/>
      <c r="I276" s="5"/>
      <c r="J276" s="5"/>
      <c r="K276" s="5"/>
      <c r="L276" s="5"/>
    </row>
    <row r="277" spans="1:12" ht="12.75" x14ac:dyDescent="0.2">
      <c r="A277" s="7"/>
      <c r="D277" s="5"/>
      <c r="H277" s="5"/>
      <c r="I277" s="5"/>
      <c r="J277" s="5"/>
      <c r="K277" s="5"/>
      <c r="L277" s="5"/>
    </row>
    <row r="278" spans="1:12" ht="12.75" x14ac:dyDescent="0.2">
      <c r="A278" s="7"/>
      <c r="D278" s="5"/>
      <c r="H278" s="5"/>
      <c r="I278" s="5"/>
      <c r="J278" s="5"/>
      <c r="K278" s="5"/>
      <c r="L278" s="5"/>
    </row>
    <row r="279" spans="1:12" ht="12.75" x14ac:dyDescent="0.2">
      <c r="A279" s="7"/>
      <c r="D279" s="5"/>
      <c r="H279" s="5"/>
      <c r="I279" s="5"/>
      <c r="J279" s="5"/>
      <c r="K279" s="5"/>
      <c r="L279" s="5"/>
    </row>
    <row r="280" spans="1:12" ht="12.75" x14ac:dyDescent="0.2">
      <c r="A280" s="7"/>
      <c r="D280" s="5"/>
      <c r="H280" s="5"/>
      <c r="I280" s="5"/>
      <c r="J280" s="5"/>
      <c r="K280" s="5"/>
      <c r="L280" s="5"/>
    </row>
    <row r="281" spans="1:12" ht="12.75" x14ac:dyDescent="0.2">
      <c r="A281" s="7"/>
      <c r="D281" s="5"/>
      <c r="H281" s="5"/>
      <c r="I281" s="5"/>
      <c r="J281" s="5"/>
      <c r="K281" s="5"/>
      <c r="L281" s="5"/>
    </row>
    <row r="282" spans="1:12" ht="12.75" x14ac:dyDescent="0.2">
      <c r="A282" s="7"/>
      <c r="D282" s="5"/>
      <c r="H282" s="5"/>
      <c r="I282" s="5"/>
      <c r="J282" s="5"/>
      <c r="K282" s="5"/>
      <c r="L282" s="5"/>
    </row>
    <row r="283" spans="1:12" ht="12.75" x14ac:dyDescent="0.2">
      <c r="A283" s="7"/>
      <c r="D283" s="5"/>
      <c r="H283" s="5"/>
      <c r="I283" s="5"/>
      <c r="J283" s="5"/>
      <c r="K283" s="5"/>
      <c r="L283" s="5"/>
    </row>
    <row r="284" spans="1:12" ht="12.75" x14ac:dyDescent="0.2">
      <c r="A284" s="7"/>
      <c r="D284" s="5"/>
      <c r="H284" s="5"/>
      <c r="I284" s="5"/>
      <c r="J284" s="5"/>
      <c r="K284" s="5"/>
      <c r="L284" s="5"/>
    </row>
    <row r="285" spans="1:12" ht="12.75" x14ac:dyDescent="0.2">
      <c r="A285" s="7"/>
      <c r="D285" s="5"/>
      <c r="H285" s="5"/>
      <c r="I285" s="5"/>
      <c r="J285" s="5"/>
      <c r="K285" s="5"/>
      <c r="L285" s="5"/>
    </row>
    <row r="286" spans="1:12" ht="12.75" x14ac:dyDescent="0.2">
      <c r="A286" s="7"/>
      <c r="D286" s="5"/>
      <c r="H286" s="5"/>
      <c r="I286" s="5"/>
      <c r="J286" s="5"/>
      <c r="K286" s="5"/>
      <c r="L286" s="5"/>
    </row>
    <row r="287" spans="1:12" ht="12.75" x14ac:dyDescent="0.2">
      <c r="A287" s="7"/>
      <c r="D287" s="5"/>
      <c r="H287" s="5"/>
      <c r="I287" s="5"/>
      <c r="J287" s="5"/>
      <c r="K287" s="5"/>
      <c r="L287" s="5"/>
    </row>
    <row r="288" spans="1:12" ht="12.75" x14ac:dyDescent="0.2">
      <c r="A288" s="7"/>
      <c r="D288" s="5"/>
      <c r="H288" s="5"/>
      <c r="I288" s="5"/>
      <c r="J288" s="5"/>
      <c r="K288" s="5"/>
      <c r="L288" s="5"/>
    </row>
    <row r="289" spans="1:12" ht="12.75" x14ac:dyDescent="0.2">
      <c r="A289" s="7"/>
      <c r="D289" s="5"/>
      <c r="H289" s="5"/>
      <c r="I289" s="5"/>
      <c r="J289" s="5"/>
      <c r="K289" s="5"/>
      <c r="L289" s="5"/>
    </row>
    <row r="290" spans="1:12" ht="12.75" x14ac:dyDescent="0.2">
      <c r="A290" s="7"/>
      <c r="D290" s="5"/>
      <c r="H290" s="5"/>
      <c r="I290" s="5"/>
      <c r="J290" s="5"/>
      <c r="K290" s="5"/>
      <c r="L290" s="5"/>
    </row>
    <row r="291" spans="1:12" ht="12.75" x14ac:dyDescent="0.2">
      <c r="A291" s="7"/>
      <c r="D291" s="5"/>
      <c r="H291" s="5"/>
      <c r="I291" s="5"/>
      <c r="J291" s="5"/>
      <c r="K291" s="5"/>
      <c r="L291" s="5"/>
    </row>
    <row r="292" spans="1:12" ht="12.75" x14ac:dyDescent="0.2">
      <c r="A292" s="7"/>
      <c r="D292" s="5"/>
      <c r="H292" s="5"/>
      <c r="I292" s="5"/>
      <c r="J292" s="5"/>
      <c r="K292" s="5"/>
      <c r="L292" s="5"/>
    </row>
    <row r="293" spans="1:12" ht="12.75" x14ac:dyDescent="0.2">
      <c r="A293" s="7"/>
      <c r="D293" s="5"/>
      <c r="H293" s="5"/>
      <c r="I293" s="5"/>
      <c r="J293" s="5"/>
      <c r="K293" s="5"/>
      <c r="L293" s="5"/>
    </row>
    <row r="294" spans="1:12" ht="12.75" x14ac:dyDescent="0.2">
      <c r="A294" s="7"/>
      <c r="D294" s="5"/>
      <c r="H294" s="5"/>
      <c r="I294" s="5"/>
      <c r="J294" s="5"/>
      <c r="K294" s="5"/>
      <c r="L294" s="5"/>
    </row>
    <row r="295" spans="1:12" ht="12.75" x14ac:dyDescent="0.2">
      <c r="A295" s="7"/>
      <c r="D295" s="5"/>
      <c r="H295" s="5"/>
      <c r="I295" s="5"/>
      <c r="J295" s="5"/>
      <c r="K295" s="5"/>
      <c r="L295" s="5"/>
    </row>
    <row r="296" spans="1:12" ht="12.75" x14ac:dyDescent="0.2">
      <c r="A296" s="7"/>
      <c r="D296" s="5"/>
      <c r="H296" s="5"/>
      <c r="I296" s="5"/>
      <c r="J296" s="5"/>
      <c r="K296" s="5"/>
      <c r="L296" s="5"/>
    </row>
    <row r="297" spans="1:12" ht="12.75" x14ac:dyDescent="0.2">
      <c r="A297" s="7"/>
      <c r="D297" s="5"/>
      <c r="H297" s="5"/>
      <c r="I297" s="5"/>
      <c r="J297" s="5"/>
      <c r="K297" s="5"/>
      <c r="L297" s="5"/>
    </row>
    <row r="298" spans="1:12" ht="12.75" x14ac:dyDescent="0.2">
      <c r="A298" s="7"/>
      <c r="D298" s="5"/>
      <c r="H298" s="5"/>
      <c r="I298" s="5"/>
      <c r="J298" s="5"/>
      <c r="K298" s="5"/>
      <c r="L298" s="5"/>
    </row>
    <row r="299" spans="1:12" ht="12.75" x14ac:dyDescent="0.2">
      <c r="A299" s="7"/>
      <c r="D299" s="5"/>
      <c r="H299" s="5"/>
      <c r="I299" s="5"/>
      <c r="J299" s="5"/>
      <c r="K299" s="5"/>
      <c r="L299" s="5"/>
    </row>
    <row r="300" spans="1:12" ht="12.75" x14ac:dyDescent="0.2">
      <c r="A300" s="7"/>
      <c r="D300" s="5"/>
      <c r="H300" s="5"/>
      <c r="I300" s="5"/>
      <c r="J300" s="5"/>
      <c r="K300" s="5"/>
      <c r="L300" s="5"/>
    </row>
    <row r="301" spans="1:12" ht="12.75" x14ac:dyDescent="0.2">
      <c r="A301" s="7"/>
      <c r="D301" s="5"/>
      <c r="H301" s="5"/>
      <c r="I301" s="5"/>
      <c r="J301" s="5"/>
      <c r="K301" s="5"/>
      <c r="L301" s="5"/>
    </row>
    <row r="302" spans="1:12" ht="12.75" x14ac:dyDescent="0.2">
      <c r="A302" s="7"/>
      <c r="D302" s="5"/>
      <c r="H302" s="5"/>
      <c r="I302" s="5"/>
      <c r="J302" s="5"/>
      <c r="K302" s="5"/>
      <c r="L302" s="5"/>
    </row>
    <row r="303" spans="1:12" ht="12.75" x14ac:dyDescent="0.2">
      <c r="A303" s="7"/>
      <c r="D303" s="5"/>
      <c r="H303" s="5"/>
      <c r="I303" s="5"/>
      <c r="J303" s="5"/>
      <c r="K303" s="5"/>
      <c r="L303" s="5"/>
    </row>
    <row r="304" spans="1:12" ht="12.75" x14ac:dyDescent="0.2">
      <c r="A304" s="7"/>
      <c r="D304" s="5"/>
      <c r="H304" s="5"/>
      <c r="I304" s="5"/>
      <c r="J304" s="5"/>
      <c r="K304" s="5"/>
      <c r="L304" s="5"/>
    </row>
    <row r="305" spans="1:12" ht="12.75" x14ac:dyDescent="0.2">
      <c r="A305" s="7"/>
      <c r="D305" s="5"/>
      <c r="H305" s="5"/>
      <c r="I305" s="5"/>
      <c r="J305" s="5"/>
      <c r="K305" s="5"/>
      <c r="L305" s="5"/>
    </row>
    <row r="306" spans="1:12" ht="12.75" x14ac:dyDescent="0.2">
      <c r="A306" s="7"/>
      <c r="D306" s="5"/>
      <c r="H306" s="5"/>
      <c r="I306" s="5"/>
      <c r="J306" s="5"/>
      <c r="K306" s="5"/>
      <c r="L306" s="5"/>
    </row>
    <row r="307" spans="1:12" ht="12.75" x14ac:dyDescent="0.2">
      <c r="A307" s="7"/>
      <c r="D307" s="5"/>
      <c r="H307" s="5"/>
      <c r="I307" s="5"/>
      <c r="J307" s="5"/>
      <c r="K307" s="5"/>
      <c r="L307" s="5"/>
    </row>
    <row r="308" spans="1:12" ht="12.75" x14ac:dyDescent="0.2">
      <c r="A308" s="7"/>
      <c r="D308" s="5"/>
      <c r="H308" s="5"/>
      <c r="I308" s="5"/>
      <c r="J308" s="5"/>
      <c r="K308" s="5"/>
      <c r="L308" s="5"/>
    </row>
    <row r="309" spans="1:12" ht="12.75" x14ac:dyDescent="0.2">
      <c r="A309" s="7"/>
      <c r="D309" s="5"/>
      <c r="H309" s="5"/>
      <c r="I309" s="5"/>
      <c r="J309" s="5"/>
      <c r="K309" s="5"/>
      <c r="L309" s="5"/>
    </row>
    <row r="310" spans="1:12" ht="12.75" x14ac:dyDescent="0.2">
      <c r="A310" s="7"/>
      <c r="D310" s="5"/>
      <c r="H310" s="5"/>
      <c r="I310" s="5"/>
      <c r="J310" s="5"/>
      <c r="K310" s="5"/>
      <c r="L310" s="5"/>
    </row>
    <row r="311" spans="1:12" ht="12.75" x14ac:dyDescent="0.2">
      <c r="A311" s="7"/>
      <c r="D311" s="5"/>
      <c r="H311" s="5"/>
      <c r="I311" s="5"/>
      <c r="J311" s="5"/>
      <c r="K311" s="5"/>
      <c r="L311" s="5"/>
    </row>
    <row r="312" spans="1:12" ht="12.75" x14ac:dyDescent="0.2">
      <c r="A312" s="7"/>
      <c r="D312" s="5"/>
      <c r="H312" s="5"/>
      <c r="I312" s="5"/>
      <c r="J312" s="5"/>
      <c r="K312" s="5"/>
      <c r="L312" s="5"/>
    </row>
    <row r="313" spans="1:12" ht="12.75" x14ac:dyDescent="0.2">
      <c r="A313" s="7"/>
      <c r="D313" s="5"/>
      <c r="H313" s="5"/>
      <c r="I313" s="5"/>
      <c r="J313" s="5"/>
      <c r="K313" s="5"/>
      <c r="L313" s="5"/>
    </row>
    <row r="314" spans="1:12" ht="12.75" x14ac:dyDescent="0.2">
      <c r="A314" s="7"/>
      <c r="D314" s="5"/>
      <c r="H314" s="5"/>
      <c r="I314" s="5"/>
      <c r="J314" s="5"/>
      <c r="K314" s="5"/>
      <c r="L314" s="5"/>
    </row>
    <row r="315" spans="1:12" ht="12.75" x14ac:dyDescent="0.2">
      <c r="A315" s="7"/>
      <c r="D315" s="5"/>
      <c r="H315" s="5"/>
      <c r="I315" s="5"/>
      <c r="J315" s="5"/>
      <c r="K315" s="5"/>
      <c r="L315" s="5"/>
    </row>
    <row r="316" spans="1:12" ht="12.75" x14ac:dyDescent="0.2">
      <c r="A316" s="7"/>
      <c r="D316" s="5"/>
      <c r="H316" s="5"/>
      <c r="I316" s="5"/>
      <c r="J316" s="5"/>
      <c r="K316" s="5"/>
      <c r="L316" s="5"/>
    </row>
    <row r="317" spans="1:12" ht="12.75" x14ac:dyDescent="0.2">
      <c r="A317" s="7"/>
      <c r="D317" s="5"/>
      <c r="H317" s="5"/>
      <c r="I317" s="5"/>
      <c r="J317" s="5"/>
      <c r="K317" s="5"/>
      <c r="L317" s="5"/>
    </row>
    <row r="318" spans="1:12" ht="12.75" x14ac:dyDescent="0.2">
      <c r="A318" s="7"/>
      <c r="D318" s="5"/>
      <c r="H318" s="5"/>
      <c r="I318" s="5"/>
      <c r="J318" s="5"/>
      <c r="K318" s="5"/>
      <c r="L318" s="5"/>
    </row>
    <row r="319" spans="1:12" ht="12.75" x14ac:dyDescent="0.2">
      <c r="A319" s="7"/>
      <c r="D319" s="5"/>
      <c r="H319" s="5"/>
      <c r="I319" s="5"/>
      <c r="J319" s="5"/>
      <c r="K319" s="5"/>
      <c r="L319" s="5"/>
    </row>
    <row r="320" spans="1:12" ht="12.75" x14ac:dyDescent="0.2">
      <c r="A320" s="7"/>
      <c r="D320" s="5"/>
      <c r="H320" s="5"/>
      <c r="I320" s="5"/>
      <c r="J320" s="5"/>
      <c r="K320" s="5"/>
      <c r="L320" s="5"/>
    </row>
    <row r="321" spans="1:12" ht="12.75" x14ac:dyDescent="0.2">
      <c r="A321" s="7"/>
      <c r="D321" s="5"/>
      <c r="H321" s="5"/>
      <c r="I321" s="5"/>
      <c r="J321" s="5"/>
      <c r="K321" s="5"/>
      <c r="L321" s="5"/>
    </row>
    <row r="322" spans="1:12" ht="12.75" x14ac:dyDescent="0.2">
      <c r="A322" s="7"/>
      <c r="D322" s="5"/>
      <c r="H322" s="5"/>
      <c r="I322" s="5"/>
      <c r="J322" s="5"/>
      <c r="K322" s="5"/>
      <c r="L322" s="5"/>
    </row>
    <row r="323" spans="1:12" ht="12.75" x14ac:dyDescent="0.2">
      <c r="A323" s="7"/>
      <c r="D323" s="5"/>
      <c r="H323" s="5"/>
      <c r="I323" s="5"/>
      <c r="J323" s="5"/>
      <c r="K323" s="5"/>
      <c r="L323" s="5"/>
    </row>
    <row r="324" spans="1:12" ht="12.75" x14ac:dyDescent="0.2">
      <c r="A324" s="7"/>
      <c r="D324" s="5"/>
      <c r="H324" s="5"/>
      <c r="I324" s="5"/>
      <c r="J324" s="5"/>
      <c r="K324" s="5"/>
      <c r="L324" s="5"/>
    </row>
    <row r="325" spans="1:12" ht="12.75" x14ac:dyDescent="0.2">
      <c r="A325" s="7"/>
      <c r="D325" s="5"/>
      <c r="H325" s="5"/>
      <c r="I325" s="5"/>
      <c r="J325" s="5"/>
      <c r="K325" s="5"/>
      <c r="L325" s="5"/>
    </row>
    <row r="326" spans="1:12" ht="12.75" x14ac:dyDescent="0.2">
      <c r="A326" s="7"/>
      <c r="D326" s="5"/>
      <c r="H326" s="5"/>
      <c r="I326" s="5"/>
      <c r="J326" s="5"/>
      <c r="K326" s="5"/>
      <c r="L326" s="5"/>
    </row>
    <row r="327" spans="1:12" ht="12.75" x14ac:dyDescent="0.2">
      <c r="A327" s="7"/>
      <c r="D327" s="5"/>
      <c r="H327" s="5"/>
      <c r="I327" s="5"/>
      <c r="J327" s="5"/>
      <c r="K327" s="5"/>
      <c r="L327" s="5"/>
    </row>
    <row r="328" spans="1:12" ht="12.75" x14ac:dyDescent="0.2">
      <c r="A328" s="7"/>
      <c r="D328" s="5"/>
      <c r="H328" s="5"/>
      <c r="I328" s="5"/>
      <c r="J328" s="5"/>
      <c r="K328" s="5"/>
      <c r="L328" s="5"/>
    </row>
    <row r="329" spans="1:12" ht="12.75" x14ac:dyDescent="0.2">
      <c r="A329" s="7"/>
      <c r="D329" s="5"/>
      <c r="H329" s="5"/>
      <c r="I329" s="5"/>
      <c r="J329" s="5"/>
      <c r="K329" s="5"/>
      <c r="L329" s="5"/>
    </row>
    <row r="330" spans="1:12" ht="12.75" x14ac:dyDescent="0.2">
      <c r="A330" s="7"/>
      <c r="D330" s="5"/>
      <c r="H330" s="5"/>
      <c r="I330" s="5"/>
      <c r="J330" s="5"/>
      <c r="K330" s="5"/>
      <c r="L330" s="5"/>
    </row>
    <row r="331" spans="1:12" ht="12.75" x14ac:dyDescent="0.2">
      <c r="A331" s="7"/>
      <c r="D331" s="5"/>
      <c r="H331" s="5"/>
      <c r="I331" s="5"/>
      <c r="J331" s="5"/>
      <c r="K331" s="5"/>
      <c r="L331" s="5"/>
    </row>
    <row r="332" spans="1:12" ht="12.75" x14ac:dyDescent="0.2">
      <c r="A332" s="7"/>
      <c r="D332" s="5"/>
      <c r="H332" s="5"/>
      <c r="I332" s="5"/>
      <c r="J332" s="5"/>
      <c r="K332" s="5"/>
      <c r="L332" s="5"/>
    </row>
    <row r="333" spans="1:12" ht="12.75" x14ac:dyDescent="0.2">
      <c r="A333" s="7"/>
      <c r="D333" s="5"/>
      <c r="H333" s="5"/>
      <c r="I333" s="5"/>
      <c r="J333" s="5"/>
      <c r="K333" s="5"/>
      <c r="L333" s="5"/>
    </row>
    <row r="334" spans="1:12" ht="12.75" x14ac:dyDescent="0.2">
      <c r="A334" s="7"/>
      <c r="D334" s="5"/>
      <c r="H334" s="5"/>
      <c r="I334" s="5"/>
      <c r="J334" s="5"/>
      <c r="K334" s="5"/>
      <c r="L334" s="5"/>
    </row>
    <row r="335" spans="1:12" ht="12.75" x14ac:dyDescent="0.2">
      <c r="A335" s="7"/>
      <c r="D335" s="5"/>
      <c r="H335" s="5"/>
      <c r="I335" s="5"/>
      <c r="J335" s="5"/>
      <c r="K335" s="5"/>
      <c r="L335" s="5"/>
    </row>
    <row r="336" spans="1:12" ht="12.75" x14ac:dyDescent="0.2">
      <c r="A336" s="7"/>
      <c r="D336" s="5"/>
      <c r="H336" s="5"/>
      <c r="I336" s="5"/>
      <c r="J336" s="5"/>
      <c r="K336" s="5"/>
      <c r="L336" s="5"/>
    </row>
    <row r="337" spans="1:12" ht="12.75" x14ac:dyDescent="0.2">
      <c r="A337" s="7"/>
      <c r="D337" s="5"/>
      <c r="H337" s="5"/>
      <c r="I337" s="5"/>
      <c r="J337" s="5"/>
      <c r="K337" s="5"/>
      <c r="L337" s="5"/>
    </row>
    <row r="338" spans="1:12" ht="12.75" x14ac:dyDescent="0.2">
      <c r="A338" s="7"/>
      <c r="D338" s="5"/>
      <c r="H338" s="5"/>
      <c r="I338" s="5"/>
      <c r="J338" s="5"/>
      <c r="K338" s="5"/>
      <c r="L338" s="5"/>
    </row>
    <row r="339" spans="1:12" ht="12.75" x14ac:dyDescent="0.2">
      <c r="A339" s="7"/>
      <c r="D339" s="5"/>
      <c r="H339" s="5"/>
      <c r="I339" s="5"/>
      <c r="J339" s="5"/>
      <c r="K339" s="5"/>
      <c r="L339" s="5"/>
    </row>
    <row r="340" spans="1:12" ht="12.75" x14ac:dyDescent="0.2">
      <c r="A340" s="7"/>
      <c r="D340" s="5"/>
      <c r="H340" s="5"/>
      <c r="I340" s="5"/>
      <c r="J340" s="5"/>
      <c r="K340" s="5"/>
      <c r="L340" s="5"/>
    </row>
    <row r="341" spans="1:12" ht="12.75" x14ac:dyDescent="0.2">
      <c r="A341" s="7"/>
      <c r="D341" s="5"/>
      <c r="H341" s="5"/>
      <c r="I341" s="5"/>
      <c r="J341" s="5"/>
      <c r="K341" s="5"/>
      <c r="L341" s="5"/>
    </row>
    <row r="342" spans="1:12" ht="12.75" x14ac:dyDescent="0.2">
      <c r="A342" s="7"/>
      <c r="D342" s="5"/>
      <c r="H342" s="5"/>
      <c r="I342" s="5"/>
      <c r="J342" s="5"/>
      <c r="K342" s="5"/>
      <c r="L342" s="5"/>
    </row>
    <row r="343" spans="1:12" ht="12.75" x14ac:dyDescent="0.2">
      <c r="A343" s="7"/>
      <c r="D343" s="5"/>
      <c r="H343" s="5"/>
      <c r="I343" s="5"/>
      <c r="J343" s="5"/>
      <c r="K343" s="5"/>
      <c r="L343" s="5"/>
    </row>
    <row r="344" spans="1:12" ht="12.75" x14ac:dyDescent="0.2">
      <c r="A344" s="7"/>
      <c r="D344" s="5"/>
      <c r="H344" s="5"/>
      <c r="I344" s="5"/>
      <c r="J344" s="5"/>
      <c r="K344" s="5"/>
      <c r="L344" s="5"/>
    </row>
    <row r="345" spans="1:12" ht="12.75" x14ac:dyDescent="0.2">
      <c r="A345" s="7"/>
      <c r="D345" s="5"/>
      <c r="H345" s="5"/>
      <c r="I345" s="5"/>
      <c r="J345" s="5"/>
      <c r="K345" s="5"/>
      <c r="L345" s="5"/>
    </row>
    <row r="346" spans="1:12" ht="12.75" x14ac:dyDescent="0.2">
      <c r="A346" s="7"/>
      <c r="D346" s="5"/>
      <c r="H346" s="5"/>
      <c r="I346" s="5"/>
      <c r="J346" s="5"/>
      <c r="K346" s="5"/>
      <c r="L346" s="5"/>
    </row>
    <row r="347" spans="1:12" ht="12.75" x14ac:dyDescent="0.2">
      <c r="A347" s="7"/>
      <c r="D347" s="5"/>
      <c r="H347" s="5"/>
      <c r="I347" s="5"/>
      <c r="J347" s="5"/>
      <c r="K347" s="5"/>
      <c r="L347" s="5"/>
    </row>
    <row r="348" spans="1:12" ht="12.75" x14ac:dyDescent="0.2">
      <c r="A348" s="7"/>
      <c r="D348" s="5"/>
      <c r="H348" s="5"/>
      <c r="I348" s="5"/>
      <c r="J348" s="5"/>
      <c r="K348" s="5"/>
      <c r="L348" s="5"/>
    </row>
    <row r="349" spans="1:12" ht="12.75" x14ac:dyDescent="0.2">
      <c r="A349" s="7"/>
      <c r="D349" s="5"/>
      <c r="H349" s="5"/>
      <c r="I349" s="5"/>
      <c r="J349" s="5"/>
      <c r="K349" s="5"/>
      <c r="L349" s="5"/>
    </row>
    <row r="350" spans="1:12" ht="12.75" x14ac:dyDescent="0.2">
      <c r="A350" s="7"/>
      <c r="D350" s="5"/>
      <c r="H350" s="5"/>
      <c r="I350" s="5"/>
      <c r="J350" s="5"/>
      <c r="K350" s="5"/>
      <c r="L350" s="5"/>
    </row>
    <row r="351" spans="1:12" ht="12.75" x14ac:dyDescent="0.2">
      <c r="A351" s="7"/>
      <c r="D351" s="5"/>
      <c r="H351" s="5"/>
      <c r="I351" s="5"/>
      <c r="J351" s="5"/>
      <c r="K351" s="5"/>
      <c r="L351" s="5"/>
    </row>
    <row r="352" spans="1:12" ht="12.75" x14ac:dyDescent="0.2">
      <c r="A352" s="7"/>
      <c r="D352" s="5"/>
      <c r="H352" s="5"/>
      <c r="I352" s="5"/>
      <c r="J352" s="5"/>
      <c r="K352" s="5"/>
      <c r="L352" s="5"/>
    </row>
    <row r="353" spans="1:12" ht="12.75" x14ac:dyDescent="0.2">
      <c r="A353" s="7"/>
      <c r="D353" s="5"/>
      <c r="H353" s="5"/>
      <c r="I353" s="5"/>
      <c r="J353" s="5"/>
      <c r="K353" s="5"/>
      <c r="L353" s="5"/>
    </row>
    <row r="354" spans="1:12" ht="12.75" x14ac:dyDescent="0.2">
      <c r="A354" s="7"/>
      <c r="D354" s="5"/>
      <c r="H354" s="5"/>
      <c r="I354" s="5"/>
      <c r="J354" s="5"/>
      <c r="K354" s="5"/>
      <c r="L354" s="5"/>
    </row>
    <row r="355" spans="1:12" ht="12.75" x14ac:dyDescent="0.2">
      <c r="A355" s="7"/>
      <c r="D355" s="5"/>
      <c r="H355" s="5"/>
      <c r="I355" s="5"/>
      <c r="J355" s="5"/>
      <c r="K355" s="5"/>
      <c r="L355" s="5"/>
    </row>
    <row r="356" spans="1:12" ht="12.75" x14ac:dyDescent="0.2">
      <c r="A356" s="7"/>
      <c r="D356" s="5"/>
      <c r="H356" s="5"/>
      <c r="I356" s="5"/>
      <c r="J356" s="5"/>
      <c r="K356" s="5"/>
      <c r="L356" s="5"/>
    </row>
    <row r="357" spans="1:12" ht="12.75" x14ac:dyDescent="0.2">
      <c r="A357" s="7"/>
      <c r="D357" s="5"/>
      <c r="H357" s="5"/>
      <c r="I357" s="5"/>
      <c r="J357" s="5"/>
      <c r="K357" s="5"/>
      <c r="L357" s="5"/>
    </row>
    <row r="358" spans="1:12" ht="12.75" x14ac:dyDescent="0.2">
      <c r="A358" s="7"/>
      <c r="D358" s="5"/>
      <c r="H358" s="5"/>
      <c r="I358" s="5"/>
      <c r="J358" s="5"/>
      <c r="K358" s="5"/>
      <c r="L358" s="5"/>
    </row>
    <row r="359" spans="1:12" ht="12.75" x14ac:dyDescent="0.2">
      <c r="A359" s="7"/>
      <c r="D359" s="5"/>
      <c r="H359" s="5"/>
      <c r="I359" s="5"/>
      <c r="J359" s="5"/>
      <c r="K359" s="5"/>
      <c r="L359" s="5"/>
    </row>
    <row r="360" spans="1:12" ht="12.75" x14ac:dyDescent="0.2">
      <c r="A360" s="7"/>
      <c r="D360" s="5"/>
      <c r="H360" s="5"/>
      <c r="I360" s="5"/>
      <c r="J360" s="5"/>
      <c r="K360" s="5"/>
      <c r="L360" s="5"/>
    </row>
    <row r="361" spans="1:12" ht="12.75" x14ac:dyDescent="0.2">
      <c r="A361" s="7"/>
      <c r="D361" s="5"/>
      <c r="H361" s="5"/>
      <c r="I361" s="5"/>
      <c r="J361" s="5"/>
      <c r="K361" s="5"/>
      <c r="L361" s="5"/>
    </row>
    <row r="362" spans="1:12" ht="12.75" x14ac:dyDescent="0.2">
      <c r="A362" s="7"/>
      <c r="D362" s="5"/>
      <c r="H362" s="5"/>
      <c r="I362" s="5"/>
      <c r="J362" s="5"/>
      <c r="K362" s="5"/>
      <c r="L362" s="5"/>
    </row>
    <row r="363" spans="1:12" ht="12.75" x14ac:dyDescent="0.2">
      <c r="A363" s="7"/>
      <c r="D363" s="5"/>
      <c r="H363" s="5"/>
      <c r="I363" s="5"/>
      <c r="J363" s="5"/>
      <c r="K363" s="5"/>
      <c r="L363" s="5"/>
    </row>
    <row r="364" spans="1:12" ht="12.75" x14ac:dyDescent="0.2">
      <c r="A364" s="7"/>
      <c r="D364" s="5"/>
      <c r="H364" s="5"/>
      <c r="I364" s="5"/>
      <c r="J364" s="5"/>
      <c r="K364" s="5"/>
      <c r="L364" s="5"/>
    </row>
    <row r="365" spans="1:12" ht="12.75" x14ac:dyDescent="0.2">
      <c r="A365" s="7"/>
      <c r="D365" s="5"/>
      <c r="H365" s="5"/>
      <c r="I365" s="5"/>
      <c r="J365" s="5"/>
      <c r="K365" s="5"/>
      <c r="L365" s="5"/>
    </row>
    <row r="366" spans="1:12" ht="12.75" x14ac:dyDescent="0.2">
      <c r="A366" s="7"/>
      <c r="D366" s="5"/>
      <c r="H366" s="5"/>
      <c r="I366" s="5"/>
      <c r="J366" s="5"/>
      <c r="K366" s="5"/>
      <c r="L366" s="5"/>
    </row>
    <row r="367" spans="1:12" ht="12.75" x14ac:dyDescent="0.2">
      <c r="A367" s="7"/>
      <c r="D367" s="5"/>
      <c r="H367" s="5"/>
      <c r="I367" s="5"/>
      <c r="J367" s="5"/>
      <c r="K367" s="5"/>
      <c r="L367" s="5"/>
    </row>
    <row r="368" spans="1:12" ht="12.75" x14ac:dyDescent="0.2">
      <c r="A368" s="7"/>
      <c r="D368" s="5"/>
      <c r="H368" s="5"/>
      <c r="I368" s="5"/>
      <c r="J368" s="5"/>
      <c r="K368" s="5"/>
      <c r="L368" s="5"/>
    </row>
    <row r="369" spans="1:12" ht="12.75" x14ac:dyDescent="0.2">
      <c r="A369" s="7"/>
      <c r="D369" s="5"/>
      <c r="H369" s="5"/>
      <c r="I369" s="5"/>
      <c r="J369" s="5"/>
      <c r="K369" s="5"/>
      <c r="L369" s="5"/>
    </row>
    <row r="370" spans="1:12" ht="12.75" x14ac:dyDescent="0.2">
      <c r="A370" s="7"/>
      <c r="D370" s="5"/>
      <c r="H370" s="5"/>
      <c r="I370" s="5"/>
      <c r="J370" s="5"/>
      <c r="K370" s="5"/>
      <c r="L370" s="5"/>
    </row>
    <row r="371" spans="1:12" ht="12.75" x14ac:dyDescent="0.2">
      <c r="A371" s="7"/>
      <c r="D371" s="5"/>
      <c r="H371" s="5"/>
      <c r="I371" s="5"/>
      <c r="J371" s="5"/>
      <c r="K371" s="5"/>
      <c r="L371" s="5"/>
    </row>
    <row r="372" spans="1:12" ht="12.75" x14ac:dyDescent="0.2">
      <c r="A372" s="7"/>
      <c r="D372" s="5"/>
      <c r="H372" s="5"/>
      <c r="I372" s="5"/>
      <c r="J372" s="5"/>
      <c r="K372" s="5"/>
      <c r="L372" s="5"/>
    </row>
    <row r="373" spans="1:12" ht="12.75" x14ac:dyDescent="0.2">
      <c r="A373" s="7"/>
      <c r="D373" s="5"/>
      <c r="H373" s="5"/>
      <c r="I373" s="5"/>
      <c r="J373" s="5"/>
      <c r="K373" s="5"/>
      <c r="L373" s="5"/>
    </row>
    <row r="374" spans="1:12" ht="12.75" x14ac:dyDescent="0.2">
      <c r="A374" s="7"/>
      <c r="D374" s="5"/>
      <c r="H374" s="5"/>
      <c r="I374" s="5"/>
      <c r="J374" s="5"/>
      <c r="K374" s="5"/>
      <c r="L374" s="5"/>
    </row>
    <row r="375" spans="1:12" ht="12.75" x14ac:dyDescent="0.2">
      <c r="A375" s="7"/>
      <c r="D375" s="5"/>
      <c r="H375" s="5"/>
      <c r="I375" s="5"/>
      <c r="J375" s="5"/>
      <c r="K375" s="5"/>
      <c r="L375" s="5"/>
    </row>
    <row r="376" spans="1:12" ht="12.75" x14ac:dyDescent="0.2">
      <c r="A376" s="7"/>
      <c r="D376" s="5"/>
      <c r="H376" s="5"/>
      <c r="I376" s="5"/>
      <c r="J376" s="5"/>
      <c r="K376" s="5"/>
      <c r="L376" s="5"/>
    </row>
    <row r="377" spans="1:12" ht="12.75" x14ac:dyDescent="0.2">
      <c r="A377" s="7"/>
      <c r="D377" s="5"/>
      <c r="H377" s="5"/>
      <c r="I377" s="5"/>
      <c r="J377" s="5"/>
      <c r="K377" s="5"/>
      <c r="L377" s="5"/>
    </row>
    <row r="378" spans="1:12" ht="12.75" x14ac:dyDescent="0.2">
      <c r="A378" s="7"/>
      <c r="D378" s="5"/>
      <c r="H378" s="5"/>
      <c r="I378" s="5"/>
      <c r="J378" s="5"/>
      <c r="K378" s="5"/>
      <c r="L378" s="5"/>
    </row>
    <row r="379" spans="1:12" ht="12.75" x14ac:dyDescent="0.2">
      <c r="A379" s="7"/>
      <c r="D379" s="5"/>
      <c r="H379" s="5"/>
      <c r="I379" s="5"/>
      <c r="J379" s="5"/>
      <c r="K379" s="5"/>
      <c r="L379" s="5"/>
    </row>
    <row r="380" spans="1:12" ht="12.75" x14ac:dyDescent="0.2">
      <c r="A380" s="7"/>
      <c r="D380" s="5"/>
      <c r="H380" s="5"/>
      <c r="I380" s="5"/>
      <c r="J380" s="5"/>
      <c r="K380" s="5"/>
      <c r="L380" s="5"/>
    </row>
    <row r="381" spans="1:12" ht="12.75" x14ac:dyDescent="0.2">
      <c r="A381" s="7"/>
      <c r="D381" s="5"/>
      <c r="H381" s="5"/>
      <c r="I381" s="5"/>
      <c r="J381" s="5"/>
      <c r="K381" s="5"/>
      <c r="L381" s="5"/>
    </row>
    <row r="382" spans="1:12" ht="12.75" x14ac:dyDescent="0.2">
      <c r="A382" s="7"/>
      <c r="D382" s="5"/>
      <c r="H382" s="5"/>
      <c r="I382" s="5"/>
      <c r="J382" s="5"/>
      <c r="K382" s="5"/>
      <c r="L382" s="5"/>
    </row>
    <row r="383" spans="1:12" ht="12.75" x14ac:dyDescent="0.2">
      <c r="A383" s="7"/>
      <c r="D383" s="5"/>
      <c r="H383" s="5"/>
      <c r="I383" s="5"/>
      <c r="J383" s="5"/>
      <c r="K383" s="5"/>
      <c r="L383" s="5"/>
    </row>
    <row r="384" spans="1:12" ht="12.75" x14ac:dyDescent="0.2">
      <c r="A384" s="7"/>
      <c r="D384" s="5"/>
      <c r="H384" s="5"/>
      <c r="I384" s="5"/>
      <c r="J384" s="5"/>
      <c r="K384" s="5"/>
      <c r="L384" s="5"/>
    </row>
    <row r="385" spans="1:12" ht="12.75" x14ac:dyDescent="0.2">
      <c r="A385" s="7"/>
      <c r="D385" s="5"/>
      <c r="H385" s="5"/>
      <c r="I385" s="5"/>
      <c r="J385" s="5"/>
      <c r="K385" s="5"/>
      <c r="L385" s="5"/>
    </row>
    <row r="386" spans="1:12" ht="12.75" x14ac:dyDescent="0.2">
      <c r="A386" s="7"/>
      <c r="D386" s="5"/>
      <c r="H386" s="5"/>
      <c r="I386" s="5"/>
      <c r="J386" s="5"/>
      <c r="K386" s="5"/>
      <c r="L386" s="5"/>
    </row>
    <row r="387" spans="1:12" ht="12.75" x14ac:dyDescent="0.2">
      <c r="A387" s="7"/>
      <c r="D387" s="5"/>
      <c r="H387" s="5"/>
      <c r="I387" s="5"/>
      <c r="J387" s="5"/>
      <c r="K387" s="5"/>
      <c r="L387" s="5"/>
    </row>
    <row r="388" spans="1:12" ht="12.75" x14ac:dyDescent="0.2">
      <c r="A388" s="7"/>
      <c r="D388" s="5"/>
      <c r="H388" s="5"/>
      <c r="I388" s="5"/>
      <c r="J388" s="5"/>
      <c r="K388" s="5"/>
      <c r="L388" s="5"/>
    </row>
    <row r="389" spans="1:12" ht="12.75" x14ac:dyDescent="0.2">
      <c r="A389" s="7"/>
      <c r="D389" s="5"/>
      <c r="H389" s="5"/>
      <c r="I389" s="5"/>
      <c r="J389" s="5"/>
      <c r="K389" s="5"/>
      <c r="L389" s="5"/>
    </row>
    <row r="390" spans="1:12" ht="12.75" x14ac:dyDescent="0.2">
      <c r="A390" s="7"/>
      <c r="D390" s="5"/>
      <c r="H390" s="5"/>
      <c r="I390" s="5"/>
      <c r="J390" s="5"/>
      <c r="K390" s="5"/>
      <c r="L390" s="5"/>
    </row>
    <row r="391" spans="1:12" ht="12.75" x14ac:dyDescent="0.2">
      <c r="A391" s="7"/>
      <c r="D391" s="5"/>
      <c r="H391" s="5"/>
      <c r="I391" s="5"/>
      <c r="J391" s="5"/>
      <c r="K391" s="5"/>
      <c r="L391" s="5"/>
    </row>
    <row r="392" spans="1:12" ht="12.75" x14ac:dyDescent="0.2">
      <c r="A392" s="7"/>
      <c r="D392" s="5"/>
      <c r="H392" s="5"/>
      <c r="I392" s="5"/>
      <c r="J392" s="5"/>
      <c r="K392" s="5"/>
      <c r="L392" s="5"/>
    </row>
    <row r="393" spans="1:12" ht="12.75" x14ac:dyDescent="0.2">
      <c r="A393" s="7"/>
      <c r="D393" s="5"/>
      <c r="H393" s="5"/>
      <c r="I393" s="5"/>
      <c r="J393" s="5"/>
      <c r="K393" s="5"/>
      <c r="L393" s="5"/>
    </row>
    <row r="394" spans="1:12" ht="12.75" x14ac:dyDescent="0.2">
      <c r="A394" s="7"/>
      <c r="D394" s="5"/>
      <c r="H394" s="5"/>
      <c r="I394" s="5"/>
      <c r="J394" s="5"/>
      <c r="K394" s="5"/>
      <c r="L394" s="5"/>
    </row>
    <row r="395" spans="1:12" ht="12.75" x14ac:dyDescent="0.2">
      <c r="A395" s="7"/>
      <c r="D395" s="5"/>
      <c r="H395" s="5"/>
      <c r="I395" s="5"/>
      <c r="J395" s="5"/>
      <c r="K395" s="5"/>
      <c r="L395" s="5"/>
    </row>
    <row r="396" spans="1:12" ht="12.75" x14ac:dyDescent="0.2">
      <c r="A396" s="7"/>
      <c r="D396" s="5"/>
      <c r="H396" s="5"/>
      <c r="I396" s="5"/>
      <c r="J396" s="5"/>
      <c r="K396" s="5"/>
      <c r="L396" s="5"/>
    </row>
    <row r="397" spans="1:12" ht="12.75" x14ac:dyDescent="0.2">
      <c r="A397" s="7"/>
      <c r="D397" s="5"/>
      <c r="H397" s="5"/>
      <c r="I397" s="5"/>
      <c r="J397" s="5"/>
      <c r="K397" s="5"/>
      <c r="L397" s="5"/>
    </row>
    <row r="398" spans="1:12" ht="12.75" x14ac:dyDescent="0.2">
      <c r="A398" s="7"/>
      <c r="D398" s="5"/>
      <c r="H398" s="5"/>
      <c r="I398" s="5"/>
      <c r="J398" s="5"/>
      <c r="K398" s="5"/>
      <c r="L398" s="5"/>
    </row>
    <row r="399" spans="1:12" ht="12.75" x14ac:dyDescent="0.2">
      <c r="A399" s="7"/>
      <c r="D399" s="5"/>
      <c r="H399" s="5"/>
      <c r="I399" s="5"/>
      <c r="J399" s="5"/>
      <c r="K399" s="5"/>
      <c r="L399" s="5"/>
    </row>
    <row r="400" spans="1:12" ht="12.75" x14ac:dyDescent="0.2">
      <c r="A400" s="7"/>
      <c r="D400" s="5"/>
      <c r="H400" s="5"/>
      <c r="I400" s="5"/>
      <c r="J400" s="5"/>
      <c r="K400" s="5"/>
      <c r="L400" s="5"/>
    </row>
    <row r="401" spans="1:12" ht="12.75" x14ac:dyDescent="0.2">
      <c r="A401" s="7"/>
      <c r="D401" s="5"/>
      <c r="H401" s="5"/>
      <c r="I401" s="5"/>
      <c r="J401" s="5"/>
      <c r="K401" s="5"/>
      <c r="L401" s="5"/>
    </row>
    <row r="402" spans="1:12" ht="12.75" x14ac:dyDescent="0.2">
      <c r="A402" s="7"/>
      <c r="D402" s="5"/>
      <c r="H402" s="5"/>
      <c r="I402" s="5"/>
      <c r="J402" s="5"/>
      <c r="K402" s="5"/>
      <c r="L402" s="5"/>
    </row>
    <row r="403" spans="1:12" ht="12.75" x14ac:dyDescent="0.2">
      <c r="A403" s="7"/>
      <c r="D403" s="5"/>
      <c r="H403" s="5"/>
      <c r="I403" s="5"/>
      <c r="J403" s="5"/>
      <c r="K403" s="5"/>
      <c r="L403" s="5"/>
    </row>
    <row r="404" spans="1:12" ht="12.75" x14ac:dyDescent="0.2">
      <c r="A404" s="7"/>
      <c r="D404" s="5"/>
      <c r="H404" s="5"/>
      <c r="I404" s="5"/>
      <c r="J404" s="5"/>
      <c r="K404" s="5"/>
      <c r="L404" s="5"/>
    </row>
    <row r="405" spans="1:12" ht="12.75" x14ac:dyDescent="0.2">
      <c r="A405" s="7"/>
      <c r="D405" s="5"/>
      <c r="H405" s="5"/>
      <c r="I405" s="5"/>
      <c r="J405" s="5"/>
      <c r="K405" s="5"/>
      <c r="L405" s="5"/>
    </row>
    <row r="406" spans="1:12" ht="12.75" x14ac:dyDescent="0.2">
      <c r="A406" s="7"/>
      <c r="D406" s="5"/>
      <c r="H406" s="5"/>
      <c r="I406" s="5"/>
      <c r="J406" s="5"/>
      <c r="K406" s="5"/>
      <c r="L406" s="5"/>
    </row>
    <row r="407" spans="1:12" ht="12.75" x14ac:dyDescent="0.2">
      <c r="A407" s="7"/>
      <c r="D407" s="5"/>
      <c r="H407" s="5"/>
      <c r="I407" s="5"/>
      <c r="J407" s="5"/>
      <c r="K407" s="5"/>
      <c r="L407" s="5"/>
    </row>
    <row r="408" spans="1:12" ht="12.75" x14ac:dyDescent="0.2">
      <c r="A408" s="7"/>
      <c r="D408" s="5"/>
      <c r="H408" s="5"/>
      <c r="I408" s="5"/>
      <c r="J408" s="5"/>
      <c r="K408" s="5"/>
      <c r="L408" s="5"/>
    </row>
    <row r="409" spans="1:12" ht="12.75" x14ac:dyDescent="0.2">
      <c r="A409" s="7"/>
      <c r="D409" s="5"/>
      <c r="H409" s="5"/>
      <c r="I409" s="5"/>
      <c r="J409" s="5"/>
      <c r="K409" s="5"/>
      <c r="L409" s="5"/>
    </row>
    <row r="410" spans="1:12" ht="12.75" x14ac:dyDescent="0.2">
      <c r="A410" s="7"/>
      <c r="D410" s="5"/>
      <c r="H410" s="5"/>
      <c r="I410" s="5"/>
      <c r="J410" s="5"/>
      <c r="K410" s="5"/>
      <c r="L410" s="5"/>
    </row>
    <row r="411" spans="1:12" ht="12.75" x14ac:dyDescent="0.2">
      <c r="A411" s="7"/>
      <c r="D411" s="5"/>
      <c r="H411" s="5"/>
      <c r="I411" s="5"/>
      <c r="J411" s="5"/>
      <c r="K411" s="5"/>
      <c r="L411" s="5"/>
    </row>
    <row r="412" spans="1:12" ht="12.75" x14ac:dyDescent="0.2">
      <c r="A412" s="7"/>
      <c r="D412" s="5"/>
      <c r="H412" s="5"/>
      <c r="I412" s="5"/>
      <c r="J412" s="5"/>
      <c r="K412" s="5"/>
      <c r="L412" s="5"/>
    </row>
    <row r="413" spans="1:12" ht="12.75" x14ac:dyDescent="0.2">
      <c r="A413" s="7"/>
      <c r="D413" s="5"/>
      <c r="H413" s="5"/>
      <c r="I413" s="5"/>
      <c r="J413" s="5"/>
      <c r="K413" s="5"/>
      <c r="L413" s="5"/>
    </row>
    <row r="414" spans="1:12" ht="12.75" x14ac:dyDescent="0.2">
      <c r="A414" s="7"/>
      <c r="D414" s="5"/>
      <c r="H414" s="5"/>
      <c r="I414" s="5"/>
      <c r="J414" s="5"/>
      <c r="K414" s="5"/>
      <c r="L414" s="5"/>
    </row>
    <row r="415" spans="1:12" ht="12.75" x14ac:dyDescent="0.2">
      <c r="A415" s="7"/>
      <c r="D415" s="5"/>
      <c r="H415" s="5"/>
      <c r="I415" s="5"/>
      <c r="J415" s="5"/>
      <c r="K415" s="5"/>
      <c r="L415" s="5"/>
    </row>
    <row r="416" spans="1:12" ht="12.75" x14ac:dyDescent="0.2">
      <c r="A416" s="7"/>
      <c r="D416" s="5"/>
      <c r="H416" s="5"/>
      <c r="I416" s="5"/>
      <c r="J416" s="5"/>
      <c r="K416" s="5"/>
      <c r="L416" s="5"/>
    </row>
    <row r="417" spans="1:12" ht="12.75" x14ac:dyDescent="0.2">
      <c r="A417" s="7"/>
      <c r="D417" s="5"/>
      <c r="H417" s="5"/>
      <c r="I417" s="5"/>
      <c r="J417" s="5"/>
      <c r="K417" s="5"/>
      <c r="L417" s="5"/>
    </row>
    <row r="418" spans="1:12" ht="12.75" x14ac:dyDescent="0.2">
      <c r="A418" s="7"/>
      <c r="D418" s="5"/>
      <c r="H418" s="5"/>
      <c r="I418" s="5"/>
      <c r="J418" s="5"/>
      <c r="K418" s="5"/>
      <c r="L418" s="5"/>
    </row>
    <row r="419" spans="1:12" ht="12.75" x14ac:dyDescent="0.2">
      <c r="A419" s="7"/>
      <c r="D419" s="5"/>
      <c r="H419" s="5"/>
      <c r="I419" s="5"/>
      <c r="J419" s="5"/>
      <c r="K419" s="5"/>
      <c r="L419" s="5"/>
    </row>
    <row r="420" spans="1:12" ht="12.75" x14ac:dyDescent="0.2">
      <c r="A420" s="7"/>
      <c r="D420" s="5"/>
      <c r="H420" s="5"/>
      <c r="I420" s="5"/>
      <c r="J420" s="5"/>
      <c r="K420" s="5"/>
      <c r="L420" s="5"/>
    </row>
    <row r="421" spans="1:12" ht="12.75" x14ac:dyDescent="0.2">
      <c r="A421" s="7"/>
      <c r="D421" s="5"/>
      <c r="H421" s="5"/>
      <c r="I421" s="5"/>
      <c r="J421" s="5"/>
      <c r="K421" s="5"/>
      <c r="L421" s="5"/>
    </row>
    <row r="422" spans="1:12" ht="12.75" x14ac:dyDescent="0.2">
      <c r="A422" s="7"/>
      <c r="D422" s="5"/>
      <c r="H422" s="5"/>
      <c r="I422" s="5"/>
      <c r="J422" s="5"/>
      <c r="K422" s="5"/>
      <c r="L422" s="5"/>
    </row>
    <row r="423" spans="1:12" ht="12.75" x14ac:dyDescent="0.2">
      <c r="A423" s="7"/>
      <c r="D423" s="5"/>
      <c r="H423" s="5"/>
      <c r="I423" s="5"/>
      <c r="J423" s="5"/>
      <c r="K423" s="5"/>
      <c r="L423" s="5"/>
    </row>
    <row r="424" spans="1:12" ht="12.75" x14ac:dyDescent="0.2">
      <c r="A424" s="7"/>
      <c r="D424" s="5"/>
      <c r="H424" s="5"/>
      <c r="I424" s="5"/>
      <c r="J424" s="5"/>
      <c r="K424" s="5"/>
      <c r="L424" s="5"/>
    </row>
    <row r="425" spans="1:12" ht="12.75" x14ac:dyDescent="0.2">
      <c r="A425" s="7"/>
      <c r="D425" s="5"/>
      <c r="H425" s="5"/>
      <c r="I425" s="5"/>
      <c r="J425" s="5"/>
      <c r="K425" s="5"/>
      <c r="L425" s="5"/>
    </row>
    <row r="426" spans="1:12" ht="12.75" x14ac:dyDescent="0.2">
      <c r="A426" s="7"/>
      <c r="D426" s="5"/>
      <c r="H426" s="5"/>
      <c r="I426" s="5"/>
      <c r="J426" s="5"/>
      <c r="K426" s="5"/>
      <c r="L426" s="5"/>
    </row>
    <row r="427" spans="1:12" ht="12.75" x14ac:dyDescent="0.2">
      <c r="A427" s="7"/>
      <c r="D427" s="5"/>
      <c r="H427" s="5"/>
      <c r="I427" s="5"/>
      <c r="J427" s="5"/>
      <c r="K427" s="5"/>
      <c r="L427" s="5"/>
    </row>
    <row r="428" spans="1:12" ht="12.75" x14ac:dyDescent="0.2">
      <c r="A428" s="7"/>
      <c r="D428" s="5"/>
      <c r="H428" s="5"/>
      <c r="I428" s="5"/>
      <c r="J428" s="5"/>
      <c r="K428" s="5"/>
      <c r="L428" s="5"/>
    </row>
    <row r="429" spans="1:12" ht="12.75" x14ac:dyDescent="0.2">
      <c r="A429" s="7"/>
      <c r="D429" s="5"/>
      <c r="H429" s="5"/>
      <c r="I429" s="5"/>
      <c r="J429" s="5"/>
      <c r="K429" s="5"/>
      <c r="L429" s="5"/>
    </row>
    <row r="430" spans="1:12" ht="12.75" x14ac:dyDescent="0.2">
      <c r="A430" s="7"/>
      <c r="D430" s="5"/>
      <c r="H430" s="5"/>
      <c r="I430" s="5"/>
      <c r="J430" s="5"/>
      <c r="K430" s="5"/>
      <c r="L430" s="5"/>
    </row>
    <row r="431" spans="1:12" ht="12.75" x14ac:dyDescent="0.2">
      <c r="A431" s="7"/>
      <c r="D431" s="5"/>
      <c r="H431" s="5"/>
      <c r="I431" s="5"/>
      <c r="J431" s="5"/>
      <c r="K431" s="5"/>
      <c r="L431" s="5"/>
    </row>
    <row r="432" spans="1:12" ht="12.75" x14ac:dyDescent="0.2">
      <c r="A432" s="7"/>
      <c r="D432" s="5"/>
      <c r="H432" s="5"/>
      <c r="I432" s="5"/>
      <c r="J432" s="5"/>
      <c r="K432" s="5"/>
      <c r="L432" s="5"/>
    </row>
    <row r="433" spans="1:12" ht="12.75" x14ac:dyDescent="0.2">
      <c r="A433" s="7"/>
      <c r="D433" s="5"/>
      <c r="H433" s="5"/>
      <c r="I433" s="5"/>
      <c r="J433" s="5"/>
      <c r="K433" s="5"/>
      <c r="L433" s="5"/>
    </row>
    <row r="434" spans="1:12" ht="12.75" x14ac:dyDescent="0.2">
      <c r="A434" s="7"/>
      <c r="D434" s="5"/>
      <c r="H434" s="5"/>
      <c r="I434" s="5"/>
      <c r="J434" s="5"/>
      <c r="K434" s="5"/>
      <c r="L434" s="5"/>
    </row>
    <row r="435" spans="1:12" ht="12.75" x14ac:dyDescent="0.2">
      <c r="A435" s="7"/>
      <c r="D435" s="5"/>
      <c r="H435" s="5"/>
      <c r="I435" s="5"/>
      <c r="J435" s="5"/>
      <c r="K435" s="5"/>
      <c r="L435" s="5"/>
    </row>
    <row r="436" spans="1:12" ht="12.75" x14ac:dyDescent="0.2">
      <c r="A436" s="7"/>
      <c r="D436" s="5"/>
      <c r="H436" s="5"/>
      <c r="I436" s="5"/>
      <c r="J436" s="5"/>
      <c r="K436" s="5"/>
      <c r="L436" s="5"/>
    </row>
    <row r="437" spans="1:12" ht="12.75" x14ac:dyDescent="0.2">
      <c r="A437" s="7"/>
      <c r="D437" s="5"/>
      <c r="H437" s="5"/>
      <c r="I437" s="5"/>
      <c r="J437" s="5"/>
      <c r="K437" s="5"/>
      <c r="L437" s="5"/>
    </row>
    <row r="438" spans="1:12" ht="12.75" x14ac:dyDescent="0.2">
      <c r="A438" s="7"/>
      <c r="D438" s="5"/>
      <c r="H438" s="5"/>
      <c r="I438" s="5"/>
      <c r="J438" s="5"/>
      <c r="K438" s="5"/>
      <c r="L438" s="5"/>
    </row>
    <row r="439" spans="1:12" ht="12.75" x14ac:dyDescent="0.2">
      <c r="A439" s="7"/>
      <c r="D439" s="5"/>
      <c r="H439" s="5"/>
      <c r="I439" s="5"/>
      <c r="J439" s="5"/>
      <c r="K439" s="5"/>
      <c r="L439" s="5"/>
    </row>
    <row r="440" spans="1:12" ht="12.75" x14ac:dyDescent="0.2">
      <c r="A440" s="7"/>
      <c r="D440" s="5"/>
      <c r="H440" s="5"/>
      <c r="I440" s="5"/>
      <c r="J440" s="5"/>
      <c r="K440" s="5"/>
      <c r="L440" s="5"/>
    </row>
    <row r="441" spans="1:12" ht="12.75" x14ac:dyDescent="0.2">
      <c r="A441" s="7"/>
      <c r="D441" s="5"/>
      <c r="H441" s="5"/>
      <c r="I441" s="5"/>
      <c r="J441" s="5"/>
      <c r="K441" s="5"/>
      <c r="L441" s="5"/>
    </row>
    <row r="442" spans="1:12" ht="12.75" x14ac:dyDescent="0.2">
      <c r="A442" s="7"/>
      <c r="D442" s="5"/>
      <c r="H442" s="5"/>
      <c r="I442" s="5"/>
      <c r="J442" s="5"/>
      <c r="K442" s="5"/>
      <c r="L442" s="5"/>
    </row>
    <row r="443" spans="1:12" ht="12.75" x14ac:dyDescent="0.2">
      <c r="A443" s="7"/>
      <c r="D443" s="5"/>
      <c r="H443" s="5"/>
      <c r="I443" s="5"/>
      <c r="J443" s="5"/>
      <c r="K443" s="5"/>
      <c r="L443" s="5"/>
    </row>
    <row r="444" spans="1:12" ht="12.75" x14ac:dyDescent="0.2">
      <c r="A444" s="7"/>
      <c r="D444" s="5"/>
      <c r="H444" s="5"/>
      <c r="I444" s="5"/>
      <c r="J444" s="5"/>
      <c r="K444" s="5"/>
      <c r="L444" s="5"/>
    </row>
    <row r="445" spans="1:12" ht="12.75" x14ac:dyDescent="0.2">
      <c r="A445" s="7"/>
      <c r="D445" s="5"/>
      <c r="H445" s="5"/>
      <c r="I445" s="5"/>
      <c r="J445" s="5"/>
      <c r="K445" s="5"/>
      <c r="L445" s="5"/>
    </row>
    <row r="446" spans="1:12" ht="12.75" x14ac:dyDescent="0.2">
      <c r="A446" s="7"/>
      <c r="D446" s="5"/>
      <c r="H446" s="5"/>
      <c r="I446" s="5"/>
      <c r="J446" s="5"/>
      <c r="K446" s="5"/>
      <c r="L446" s="5"/>
    </row>
    <row r="447" spans="1:12" ht="12.75" x14ac:dyDescent="0.2">
      <c r="A447" s="7"/>
      <c r="D447" s="5"/>
      <c r="H447" s="5"/>
      <c r="I447" s="5"/>
      <c r="J447" s="5"/>
      <c r="K447" s="5"/>
      <c r="L447" s="5"/>
    </row>
    <row r="448" spans="1:12" ht="12.75" x14ac:dyDescent="0.2">
      <c r="A448" s="7"/>
      <c r="D448" s="5"/>
      <c r="H448" s="5"/>
      <c r="I448" s="5"/>
      <c r="J448" s="5"/>
      <c r="K448" s="5"/>
      <c r="L448" s="5"/>
    </row>
    <row r="449" spans="1:12" ht="12.75" x14ac:dyDescent="0.2">
      <c r="A449" s="7"/>
      <c r="D449" s="5"/>
      <c r="H449" s="5"/>
      <c r="I449" s="5"/>
      <c r="J449" s="5"/>
      <c r="K449" s="5"/>
      <c r="L449" s="5"/>
    </row>
    <row r="450" spans="1:12" ht="12.75" x14ac:dyDescent="0.2">
      <c r="A450" s="7"/>
      <c r="D450" s="5"/>
      <c r="H450" s="5"/>
      <c r="I450" s="5"/>
      <c r="J450" s="5"/>
      <c r="K450" s="5"/>
      <c r="L450" s="5"/>
    </row>
    <row r="451" spans="1:12" ht="12.75" x14ac:dyDescent="0.2">
      <c r="A451" s="7"/>
      <c r="D451" s="5"/>
      <c r="H451" s="5"/>
      <c r="I451" s="5"/>
      <c r="J451" s="5"/>
      <c r="K451" s="5"/>
      <c r="L451" s="5"/>
    </row>
    <row r="452" spans="1:12" ht="12.75" x14ac:dyDescent="0.2">
      <c r="A452" s="7"/>
      <c r="D452" s="5"/>
      <c r="H452" s="5"/>
      <c r="I452" s="5"/>
      <c r="J452" s="5"/>
      <c r="K452" s="5"/>
      <c r="L452" s="5"/>
    </row>
    <row r="453" spans="1:12" ht="12.75" x14ac:dyDescent="0.2">
      <c r="A453" s="7"/>
      <c r="D453" s="5"/>
      <c r="H453" s="5"/>
      <c r="I453" s="5"/>
      <c r="J453" s="5"/>
      <c r="K453" s="5"/>
      <c r="L453" s="5"/>
    </row>
    <row r="454" spans="1:12" ht="12.75" x14ac:dyDescent="0.2">
      <c r="A454" s="7"/>
      <c r="D454" s="5"/>
      <c r="H454" s="5"/>
      <c r="I454" s="5"/>
      <c r="J454" s="5"/>
      <c r="K454" s="5"/>
      <c r="L454" s="5"/>
    </row>
    <row r="455" spans="1:12" ht="12.75" x14ac:dyDescent="0.2">
      <c r="A455" s="7"/>
      <c r="D455" s="5"/>
      <c r="H455" s="5"/>
      <c r="I455" s="5"/>
      <c r="J455" s="5"/>
      <c r="K455" s="5"/>
      <c r="L455" s="5"/>
    </row>
    <row r="456" spans="1:12" ht="12.75" x14ac:dyDescent="0.2">
      <c r="A456" s="7"/>
      <c r="D456" s="5"/>
      <c r="H456" s="5"/>
      <c r="I456" s="5"/>
      <c r="J456" s="5"/>
      <c r="K456" s="5"/>
      <c r="L456" s="5"/>
    </row>
    <row r="457" spans="1:12" ht="12.75" x14ac:dyDescent="0.2">
      <c r="A457" s="7"/>
      <c r="D457" s="5"/>
      <c r="H457" s="5"/>
      <c r="I457" s="5"/>
      <c r="J457" s="5"/>
      <c r="K457" s="5"/>
      <c r="L457" s="5"/>
    </row>
    <row r="458" spans="1:12" ht="12.75" x14ac:dyDescent="0.2">
      <c r="A458" s="7"/>
      <c r="D458" s="5"/>
      <c r="H458" s="5"/>
      <c r="I458" s="5"/>
      <c r="J458" s="5"/>
      <c r="K458" s="5"/>
      <c r="L458" s="5"/>
    </row>
    <row r="459" spans="1:12" ht="12.75" x14ac:dyDescent="0.2">
      <c r="A459" s="7"/>
      <c r="D459" s="5"/>
      <c r="H459" s="5"/>
      <c r="I459" s="5"/>
      <c r="J459" s="5"/>
      <c r="K459" s="5"/>
      <c r="L459" s="5"/>
    </row>
    <row r="460" spans="1:12" ht="12.75" x14ac:dyDescent="0.2">
      <c r="A460" s="7"/>
      <c r="D460" s="5"/>
      <c r="H460" s="5"/>
      <c r="I460" s="5"/>
      <c r="J460" s="5"/>
      <c r="K460" s="5"/>
      <c r="L460" s="5"/>
    </row>
    <row r="461" spans="1:12" ht="12.75" x14ac:dyDescent="0.2">
      <c r="A461" s="7"/>
      <c r="D461" s="5"/>
      <c r="H461" s="5"/>
      <c r="I461" s="5"/>
      <c r="J461" s="5"/>
      <c r="K461" s="5"/>
      <c r="L461" s="5"/>
    </row>
    <row r="462" spans="1:12" ht="12.75" x14ac:dyDescent="0.2">
      <c r="A462" s="7"/>
      <c r="D462" s="5"/>
      <c r="H462" s="5"/>
      <c r="I462" s="5"/>
      <c r="J462" s="5"/>
      <c r="K462" s="5"/>
      <c r="L462" s="5"/>
    </row>
    <row r="463" spans="1:12" ht="12.75" x14ac:dyDescent="0.2">
      <c r="A463" s="7"/>
      <c r="D463" s="5"/>
      <c r="H463" s="5"/>
      <c r="I463" s="5"/>
      <c r="J463" s="5"/>
      <c r="K463" s="5"/>
      <c r="L463" s="5"/>
    </row>
    <row r="464" spans="1:12" ht="12.75" x14ac:dyDescent="0.2">
      <c r="A464" s="7"/>
      <c r="D464" s="5"/>
      <c r="H464" s="5"/>
      <c r="I464" s="5"/>
      <c r="J464" s="5"/>
      <c r="K464" s="5"/>
      <c r="L464" s="5"/>
    </row>
    <row r="465" spans="1:12" ht="12.75" x14ac:dyDescent="0.2">
      <c r="A465" s="7"/>
      <c r="D465" s="5"/>
      <c r="H465" s="5"/>
      <c r="I465" s="5"/>
      <c r="J465" s="5"/>
      <c r="K465" s="5"/>
      <c r="L465" s="5"/>
    </row>
    <row r="466" spans="1:12" ht="12.75" x14ac:dyDescent="0.2">
      <c r="A466" s="7"/>
      <c r="D466" s="5"/>
      <c r="H466" s="5"/>
      <c r="I466" s="5"/>
      <c r="J466" s="5"/>
      <c r="K466" s="5"/>
      <c r="L466" s="5"/>
    </row>
    <row r="467" spans="1:12" ht="12.75" x14ac:dyDescent="0.2">
      <c r="A467" s="7"/>
      <c r="D467" s="5"/>
      <c r="H467" s="5"/>
      <c r="I467" s="5"/>
      <c r="J467" s="5"/>
      <c r="K467" s="5"/>
      <c r="L467" s="5"/>
    </row>
    <row r="468" spans="1:12" ht="12.75" x14ac:dyDescent="0.2">
      <c r="A468" s="7"/>
      <c r="D468" s="5"/>
      <c r="H468" s="5"/>
      <c r="I468" s="5"/>
      <c r="J468" s="5"/>
      <c r="K468" s="5"/>
      <c r="L468" s="5"/>
    </row>
    <row r="469" spans="1:12" ht="12.75" x14ac:dyDescent="0.2">
      <c r="A469" s="7"/>
      <c r="D469" s="5"/>
      <c r="H469" s="5"/>
      <c r="I469" s="5"/>
      <c r="J469" s="5"/>
      <c r="K469" s="5"/>
      <c r="L469" s="5"/>
    </row>
    <row r="470" spans="1:12" ht="12.75" x14ac:dyDescent="0.2">
      <c r="A470" s="7"/>
      <c r="D470" s="5"/>
      <c r="H470" s="5"/>
      <c r="I470" s="5"/>
      <c r="J470" s="5"/>
      <c r="K470" s="5"/>
      <c r="L470" s="5"/>
    </row>
    <row r="471" spans="1:12" ht="12.75" x14ac:dyDescent="0.2">
      <c r="A471" s="7"/>
      <c r="D471" s="5"/>
      <c r="H471" s="5"/>
      <c r="I471" s="5"/>
      <c r="J471" s="5"/>
      <c r="K471" s="5"/>
      <c r="L471" s="5"/>
    </row>
    <row r="472" spans="1:12" ht="12.75" x14ac:dyDescent="0.2">
      <c r="A472" s="7"/>
      <c r="D472" s="5"/>
      <c r="H472" s="5"/>
      <c r="I472" s="5"/>
      <c r="J472" s="5"/>
      <c r="K472" s="5"/>
      <c r="L472" s="5"/>
    </row>
    <row r="473" spans="1:12" ht="12.75" x14ac:dyDescent="0.2">
      <c r="A473" s="7"/>
      <c r="D473" s="5"/>
      <c r="H473" s="5"/>
      <c r="I473" s="5"/>
      <c r="J473" s="5"/>
      <c r="K473" s="5"/>
      <c r="L473" s="5"/>
    </row>
    <row r="474" spans="1:12" ht="12.75" x14ac:dyDescent="0.2">
      <c r="A474" s="7"/>
      <c r="D474" s="5"/>
      <c r="H474" s="5"/>
      <c r="I474" s="5"/>
      <c r="J474" s="5"/>
      <c r="K474" s="5"/>
      <c r="L474" s="5"/>
    </row>
    <row r="475" spans="1:12" ht="12.75" x14ac:dyDescent="0.2">
      <c r="A475" s="7"/>
      <c r="D475" s="5"/>
      <c r="H475" s="5"/>
      <c r="I475" s="5"/>
      <c r="J475" s="5"/>
      <c r="K475" s="5"/>
      <c r="L475" s="5"/>
    </row>
    <row r="476" spans="1:12" ht="12.75" x14ac:dyDescent="0.2">
      <c r="A476" s="7"/>
      <c r="D476" s="5"/>
      <c r="H476" s="5"/>
      <c r="I476" s="5"/>
      <c r="J476" s="5"/>
      <c r="K476" s="5"/>
      <c r="L476" s="5"/>
    </row>
    <row r="477" spans="1:12" ht="12.75" x14ac:dyDescent="0.2">
      <c r="A477" s="7"/>
      <c r="D477" s="5"/>
      <c r="H477" s="5"/>
      <c r="I477" s="5"/>
      <c r="J477" s="5"/>
      <c r="K477" s="5"/>
      <c r="L477" s="5"/>
    </row>
    <row r="478" spans="1:12" ht="12.75" x14ac:dyDescent="0.2">
      <c r="A478" s="7"/>
      <c r="D478" s="5"/>
      <c r="H478" s="5"/>
      <c r="I478" s="5"/>
      <c r="J478" s="5"/>
      <c r="K478" s="5"/>
      <c r="L478" s="5"/>
    </row>
    <row r="479" spans="1:12" ht="12.75" x14ac:dyDescent="0.2">
      <c r="A479" s="7"/>
      <c r="D479" s="5"/>
      <c r="H479" s="5"/>
      <c r="I479" s="5"/>
      <c r="J479" s="5"/>
      <c r="K479" s="5"/>
      <c r="L479" s="5"/>
    </row>
    <row r="480" spans="1:12" ht="12.75" x14ac:dyDescent="0.2">
      <c r="A480" s="7"/>
      <c r="D480" s="5"/>
      <c r="H480" s="5"/>
      <c r="I480" s="5"/>
      <c r="J480" s="5"/>
      <c r="K480" s="5"/>
      <c r="L480" s="5"/>
    </row>
    <row r="481" spans="1:12" ht="12.75" x14ac:dyDescent="0.2">
      <c r="A481" s="7"/>
      <c r="D481" s="5"/>
      <c r="H481" s="5"/>
      <c r="I481" s="5"/>
      <c r="J481" s="5"/>
      <c r="K481" s="5"/>
      <c r="L481" s="5"/>
    </row>
    <row r="482" spans="1:12" ht="12.75" x14ac:dyDescent="0.2">
      <c r="A482" s="7"/>
      <c r="D482" s="5"/>
      <c r="H482" s="5"/>
      <c r="I482" s="5"/>
      <c r="J482" s="5"/>
      <c r="K482" s="5"/>
      <c r="L482" s="5"/>
    </row>
    <row r="483" spans="1:12" ht="12.75" x14ac:dyDescent="0.2">
      <c r="A483" s="7"/>
      <c r="D483" s="5"/>
      <c r="H483" s="5"/>
      <c r="I483" s="5"/>
      <c r="J483" s="5"/>
      <c r="K483" s="5"/>
      <c r="L483" s="5"/>
    </row>
    <row r="484" spans="1:12" ht="12.75" x14ac:dyDescent="0.2">
      <c r="A484" s="7"/>
      <c r="D484" s="5"/>
      <c r="H484" s="5"/>
      <c r="I484" s="5"/>
      <c r="J484" s="5"/>
      <c r="K484" s="5"/>
      <c r="L484" s="5"/>
    </row>
    <row r="485" spans="1:12" ht="12.75" x14ac:dyDescent="0.2">
      <c r="A485" s="7"/>
      <c r="D485" s="5"/>
      <c r="H485" s="5"/>
      <c r="I485" s="5"/>
      <c r="J485" s="5"/>
      <c r="K485" s="5"/>
      <c r="L485" s="5"/>
    </row>
    <row r="486" spans="1:12" ht="12.75" x14ac:dyDescent="0.2">
      <c r="A486" s="7"/>
      <c r="D486" s="5"/>
      <c r="H486" s="5"/>
      <c r="I486" s="5"/>
      <c r="J486" s="5"/>
      <c r="K486" s="5"/>
      <c r="L486" s="5"/>
    </row>
    <row r="487" spans="1:12" ht="12.75" x14ac:dyDescent="0.2">
      <c r="A487" s="7"/>
      <c r="D487" s="5"/>
      <c r="H487" s="5"/>
      <c r="I487" s="5"/>
      <c r="J487" s="5"/>
      <c r="K487" s="5"/>
      <c r="L487" s="5"/>
    </row>
    <row r="488" spans="1:12" ht="12.75" x14ac:dyDescent="0.2">
      <c r="A488" s="7"/>
      <c r="D488" s="5"/>
      <c r="H488" s="5"/>
      <c r="I488" s="5"/>
      <c r="J488" s="5"/>
      <c r="K488" s="5"/>
      <c r="L488" s="5"/>
    </row>
    <row r="489" spans="1:12" ht="12.75" x14ac:dyDescent="0.2">
      <c r="A489" s="7"/>
      <c r="D489" s="5"/>
      <c r="H489" s="5"/>
      <c r="I489" s="5"/>
      <c r="J489" s="5"/>
      <c r="K489" s="5"/>
      <c r="L489" s="5"/>
    </row>
    <row r="490" spans="1:12" ht="12.75" x14ac:dyDescent="0.2">
      <c r="A490" s="7"/>
      <c r="D490" s="5"/>
      <c r="H490" s="5"/>
      <c r="I490" s="5"/>
      <c r="J490" s="5"/>
      <c r="K490" s="5"/>
      <c r="L490" s="5"/>
    </row>
    <row r="491" spans="1:12" ht="12.75" x14ac:dyDescent="0.2">
      <c r="A491" s="7"/>
      <c r="D491" s="5"/>
      <c r="H491" s="5"/>
      <c r="I491" s="5"/>
      <c r="J491" s="5"/>
      <c r="K491" s="5"/>
      <c r="L491" s="5"/>
    </row>
    <row r="492" spans="1:12" ht="12.75" x14ac:dyDescent="0.2">
      <c r="A492" s="7"/>
      <c r="D492" s="5"/>
      <c r="H492" s="5"/>
      <c r="I492" s="5"/>
      <c r="J492" s="5"/>
      <c r="K492" s="5"/>
      <c r="L492" s="5"/>
    </row>
    <row r="493" spans="1:12" ht="12.75" x14ac:dyDescent="0.2">
      <c r="A493" s="7"/>
      <c r="D493" s="5"/>
      <c r="H493" s="5"/>
      <c r="I493" s="5"/>
      <c r="J493" s="5"/>
      <c r="K493" s="5"/>
      <c r="L493" s="5"/>
    </row>
    <row r="494" spans="1:12" ht="12.75" x14ac:dyDescent="0.2">
      <c r="A494" s="7"/>
      <c r="D494" s="5"/>
      <c r="H494" s="5"/>
      <c r="I494" s="5"/>
      <c r="J494" s="5"/>
      <c r="K494" s="5"/>
      <c r="L494" s="5"/>
    </row>
    <row r="495" spans="1:12" ht="12.75" x14ac:dyDescent="0.2">
      <c r="A495" s="7"/>
      <c r="D495" s="5"/>
      <c r="H495" s="5"/>
      <c r="I495" s="5"/>
      <c r="J495" s="5"/>
      <c r="K495" s="5"/>
      <c r="L495" s="5"/>
    </row>
    <row r="496" spans="1:12" ht="12.75" x14ac:dyDescent="0.2">
      <c r="A496" s="7"/>
      <c r="D496" s="5"/>
      <c r="H496" s="5"/>
      <c r="I496" s="5"/>
      <c r="J496" s="5"/>
      <c r="K496" s="5"/>
      <c r="L496" s="5"/>
    </row>
    <row r="497" spans="1:12" ht="12.75" x14ac:dyDescent="0.2">
      <c r="A497" s="7"/>
      <c r="D497" s="5"/>
      <c r="H497" s="5"/>
      <c r="I497" s="5"/>
      <c r="J497" s="5"/>
      <c r="K497" s="5"/>
      <c r="L497" s="5"/>
    </row>
    <row r="498" spans="1:12" ht="12.75" x14ac:dyDescent="0.2">
      <c r="A498" s="7"/>
      <c r="D498" s="5"/>
      <c r="H498" s="5"/>
      <c r="I498" s="5"/>
      <c r="J498" s="5"/>
      <c r="K498" s="5"/>
      <c r="L498" s="5"/>
    </row>
    <row r="499" spans="1:12" ht="12.75" x14ac:dyDescent="0.2">
      <c r="A499" s="7"/>
      <c r="D499" s="5"/>
      <c r="H499" s="5"/>
      <c r="I499" s="5"/>
      <c r="J499" s="5"/>
      <c r="K499" s="5"/>
      <c r="L499" s="5"/>
    </row>
    <row r="500" spans="1:12" ht="12.75" x14ac:dyDescent="0.2">
      <c r="A500" s="7"/>
      <c r="D500" s="5"/>
      <c r="H500" s="5"/>
      <c r="I500" s="5"/>
      <c r="J500" s="5"/>
      <c r="K500" s="5"/>
      <c r="L500" s="5"/>
    </row>
    <row r="501" spans="1:12" ht="12.75" x14ac:dyDescent="0.2">
      <c r="A501" s="7"/>
      <c r="D501" s="5"/>
      <c r="H501" s="5"/>
      <c r="I501" s="5"/>
      <c r="J501" s="5"/>
      <c r="K501" s="5"/>
      <c r="L501" s="5"/>
    </row>
    <row r="502" spans="1:12" ht="12.75" x14ac:dyDescent="0.2">
      <c r="A502" s="7"/>
      <c r="D502" s="5"/>
      <c r="H502" s="5"/>
      <c r="I502" s="5"/>
      <c r="J502" s="5"/>
      <c r="K502" s="5"/>
      <c r="L502" s="5"/>
    </row>
    <row r="503" spans="1:12" ht="12.75" x14ac:dyDescent="0.2">
      <c r="A503" s="7"/>
      <c r="D503" s="5"/>
      <c r="H503" s="5"/>
      <c r="I503" s="5"/>
      <c r="J503" s="5"/>
      <c r="K503" s="5"/>
      <c r="L503" s="5"/>
    </row>
    <row r="504" spans="1:12" ht="12.75" x14ac:dyDescent="0.2">
      <c r="A504" s="7"/>
      <c r="D504" s="5"/>
      <c r="H504" s="5"/>
      <c r="I504" s="5"/>
      <c r="J504" s="5"/>
      <c r="K504" s="5"/>
      <c r="L504" s="5"/>
    </row>
    <row r="505" spans="1:12" ht="12.75" x14ac:dyDescent="0.2">
      <c r="A505" s="7"/>
      <c r="D505" s="5"/>
      <c r="H505" s="5"/>
      <c r="I505" s="5"/>
      <c r="J505" s="5"/>
      <c r="K505" s="5"/>
      <c r="L505" s="5"/>
    </row>
    <row r="506" spans="1:12" ht="12.75" x14ac:dyDescent="0.2">
      <c r="A506" s="7"/>
      <c r="D506" s="5"/>
      <c r="H506" s="5"/>
      <c r="I506" s="5"/>
      <c r="J506" s="5"/>
      <c r="K506" s="5"/>
      <c r="L506" s="5"/>
    </row>
    <row r="507" spans="1:12" ht="12.75" x14ac:dyDescent="0.2">
      <c r="A507" s="7"/>
      <c r="D507" s="5"/>
      <c r="H507" s="5"/>
      <c r="I507" s="5"/>
      <c r="J507" s="5"/>
      <c r="K507" s="5"/>
      <c r="L507" s="5"/>
    </row>
    <row r="508" spans="1:12" ht="12.75" x14ac:dyDescent="0.2">
      <c r="A508" s="7"/>
      <c r="D508" s="5"/>
      <c r="H508" s="5"/>
      <c r="I508" s="5"/>
      <c r="J508" s="5"/>
      <c r="K508" s="5"/>
      <c r="L508" s="5"/>
    </row>
    <row r="509" spans="1:12" ht="12.75" x14ac:dyDescent="0.2">
      <c r="A509" s="7"/>
      <c r="D509" s="5"/>
      <c r="H509" s="5"/>
      <c r="I509" s="5"/>
      <c r="J509" s="5"/>
      <c r="K509" s="5"/>
      <c r="L509" s="5"/>
    </row>
    <row r="510" spans="1:12" ht="12.75" x14ac:dyDescent="0.2">
      <c r="A510" s="7"/>
      <c r="D510" s="5"/>
      <c r="H510" s="5"/>
      <c r="I510" s="5"/>
      <c r="J510" s="5"/>
      <c r="K510" s="5"/>
      <c r="L510" s="5"/>
    </row>
    <row r="511" spans="1:12" ht="12.75" x14ac:dyDescent="0.2">
      <c r="A511" s="7"/>
      <c r="D511" s="5"/>
      <c r="H511" s="5"/>
      <c r="I511" s="5"/>
      <c r="J511" s="5"/>
      <c r="K511" s="5"/>
      <c r="L511" s="5"/>
    </row>
    <row r="512" spans="1:12" ht="12.75" x14ac:dyDescent="0.2">
      <c r="A512" s="7"/>
      <c r="D512" s="5"/>
      <c r="H512" s="5"/>
      <c r="I512" s="5"/>
      <c r="J512" s="5"/>
      <c r="K512" s="5"/>
      <c r="L512" s="5"/>
    </row>
    <row r="513" spans="1:12" ht="12.75" x14ac:dyDescent="0.2">
      <c r="A513" s="7"/>
      <c r="D513" s="5"/>
      <c r="H513" s="5"/>
      <c r="I513" s="5"/>
      <c r="J513" s="5"/>
      <c r="K513" s="5"/>
      <c r="L513" s="5"/>
    </row>
    <row r="514" spans="1:12" ht="12.75" x14ac:dyDescent="0.2">
      <c r="A514" s="7"/>
      <c r="D514" s="5"/>
      <c r="H514" s="5"/>
      <c r="I514" s="5"/>
      <c r="J514" s="5"/>
      <c r="K514" s="5"/>
      <c r="L514" s="5"/>
    </row>
    <row r="515" spans="1:12" ht="12.75" x14ac:dyDescent="0.2">
      <c r="A515" s="7"/>
      <c r="D515" s="5"/>
      <c r="H515" s="5"/>
      <c r="I515" s="5"/>
      <c r="J515" s="5"/>
      <c r="K515" s="5"/>
      <c r="L515" s="5"/>
    </row>
    <row r="516" spans="1:12" ht="12.75" x14ac:dyDescent="0.2">
      <c r="A516" s="7"/>
      <c r="D516" s="5"/>
      <c r="H516" s="5"/>
      <c r="I516" s="5"/>
      <c r="J516" s="5"/>
      <c r="K516" s="5"/>
      <c r="L516" s="5"/>
    </row>
    <row r="517" spans="1:12" ht="12.75" x14ac:dyDescent="0.2">
      <c r="A517" s="7"/>
      <c r="D517" s="5"/>
      <c r="H517" s="5"/>
      <c r="I517" s="5"/>
      <c r="J517" s="5"/>
      <c r="K517" s="5"/>
      <c r="L517" s="5"/>
    </row>
    <row r="518" spans="1:12" ht="12.75" x14ac:dyDescent="0.2">
      <c r="A518" s="7"/>
      <c r="D518" s="5"/>
      <c r="H518" s="5"/>
      <c r="I518" s="5"/>
      <c r="J518" s="5"/>
      <c r="K518" s="5"/>
      <c r="L518" s="5"/>
    </row>
    <row r="519" spans="1:12" ht="12.75" x14ac:dyDescent="0.2">
      <c r="A519" s="7"/>
      <c r="D519" s="5"/>
      <c r="H519" s="5"/>
      <c r="I519" s="5"/>
      <c r="J519" s="5"/>
      <c r="K519" s="5"/>
      <c r="L519" s="5"/>
    </row>
    <row r="520" spans="1:12" ht="12.75" x14ac:dyDescent="0.2">
      <c r="A520" s="7"/>
      <c r="D520" s="5"/>
      <c r="H520" s="5"/>
      <c r="I520" s="5"/>
      <c r="J520" s="5"/>
      <c r="K520" s="5"/>
      <c r="L520" s="5"/>
    </row>
    <row r="521" spans="1:12" ht="12.75" x14ac:dyDescent="0.2">
      <c r="A521" s="7"/>
      <c r="D521" s="5"/>
      <c r="H521" s="5"/>
      <c r="I521" s="5"/>
      <c r="J521" s="5"/>
      <c r="K521" s="5"/>
      <c r="L521" s="5"/>
    </row>
    <row r="522" spans="1:12" ht="12.75" x14ac:dyDescent="0.2">
      <c r="A522" s="7"/>
      <c r="D522" s="5"/>
      <c r="H522" s="5"/>
      <c r="I522" s="5"/>
      <c r="J522" s="5"/>
      <c r="K522" s="5"/>
      <c r="L522" s="5"/>
    </row>
    <row r="523" spans="1:12" ht="12.75" x14ac:dyDescent="0.2">
      <c r="A523" s="7"/>
      <c r="D523" s="5"/>
      <c r="H523" s="5"/>
      <c r="I523" s="5"/>
      <c r="J523" s="5"/>
      <c r="K523" s="5"/>
      <c r="L523" s="5"/>
    </row>
    <row r="524" spans="1:12" ht="12.75" x14ac:dyDescent="0.2">
      <c r="A524" s="7"/>
      <c r="D524" s="5"/>
      <c r="H524" s="5"/>
      <c r="I524" s="5"/>
      <c r="J524" s="5"/>
      <c r="K524" s="5"/>
      <c r="L524" s="5"/>
    </row>
    <row r="525" spans="1:12" ht="12.75" x14ac:dyDescent="0.2">
      <c r="A525" s="7"/>
      <c r="D525" s="5"/>
      <c r="H525" s="5"/>
      <c r="I525" s="5"/>
      <c r="J525" s="5"/>
      <c r="K525" s="5"/>
      <c r="L525" s="5"/>
    </row>
    <row r="526" spans="1:12" ht="12.75" x14ac:dyDescent="0.2">
      <c r="A526" s="7"/>
      <c r="D526" s="5"/>
      <c r="H526" s="5"/>
      <c r="I526" s="5"/>
      <c r="J526" s="5"/>
      <c r="K526" s="5"/>
      <c r="L526" s="5"/>
    </row>
    <row r="527" spans="1:12" ht="12.75" x14ac:dyDescent="0.2">
      <c r="A527" s="7"/>
      <c r="D527" s="5"/>
      <c r="H527" s="5"/>
      <c r="I527" s="5"/>
      <c r="J527" s="5"/>
      <c r="K527" s="5"/>
      <c r="L527" s="5"/>
    </row>
    <row r="528" spans="1:12" ht="12.75" x14ac:dyDescent="0.2">
      <c r="A528" s="7"/>
      <c r="D528" s="5"/>
      <c r="H528" s="5"/>
      <c r="I528" s="5"/>
      <c r="J528" s="5"/>
      <c r="K528" s="5"/>
      <c r="L528" s="5"/>
    </row>
    <row r="529" spans="1:12" ht="12.75" x14ac:dyDescent="0.2">
      <c r="A529" s="7"/>
      <c r="D529" s="5"/>
      <c r="H529" s="5"/>
      <c r="I529" s="5"/>
      <c r="J529" s="5"/>
      <c r="K529" s="5"/>
      <c r="L529" s="5"/>
    </row>
    <row r="530" spans="1:12" ht="12.75" x14ac:dyDescent="0.2">
      <c r="A530" s="7"/>
      <c r="D530" s="5"/>
      <c r="H530" s="5"/>
      <c r="I530" s="5"/>
      <c r="J530" s="5"/>
      <c r="K530" s="5"/>
      <c r="L530" s="5"/>
    </row>
    <row r="531" spans="1:12" ht="12.75" x14ac:dyDescent="0.2">
      <c r="A531" s="7"/>
      <c r="D531" s="5"/>
      <c r="H531" s="5"/>
      <c r="I531" s="5"/>
      <c r="J531" s="5"/>
      <c r="K531" s="5"/>
      <c r="L531" s="5"/>
    </row>
    <row r="532" spans="1:12" ht="12.75" x14ac:dyDescent="0.2">
      <c r="A532" s="7"/>
      <c r="D532" s="5"/>
      <c r="H532" s="5"/>
      <c r="I532" s="5"/>
      <c r="J532" s="5"/>
      <c r="K532" s="5"/>
      <c r="L532" s="5"/>
    </row>
    <row r="533" spans="1:12" ht="12.75" x14ac:dyDescent="0.2">
      <c r="A533" s="7"/>
      <c r="D533" s="5"/>
      <c r="H533" s="5"/>
      <c r="I533" s="5"/>
      <c r="J533" s="5"/>
      <c r="K533" s="5"/>
      <c r="L533" s="5"/>
    </row>
    <row r="534" spans="1:12" ht="12.75" x14ac:dyDescent="0.2">
      <c r="A534" s="7"/>
      <c r="D534" s="5"/>
      <c r="H534" s="5"/>
      <c r="I534" s="5"/>
      <c r="J534" s="5"/>
      <c r="K534" s="5"/>
      <c r="L534" s="5"/>
    </row>
    <row r="535" spans="1:12" ht="12.75" x14ac:dyDescent="0.2">
      <c r="A535" s="7"/>
      <c r="D535" s="5"/>
      <c r="H535" s="5"/>
      <c r="I535" s="5"/>
      <c r="J535" s="5"/>
      <c r="K535" s="5"/>
      <c r="L535" s="5"/>
    </row>
    <row r="536" spans="1:12" ht="12.75" x14ac:dyDescent="0.2">
      <c r="A536" s="7"/>
      <c r="D536" s="5"/>
      <c r="H536" s="5"/>
      <c r="I536" s="5"/>
      <c r="J536" s="5"/>
      <c r="K536" s="5"/>
      <c r="L536" s="5"/>
    </row>
    <row r="537" spans="1:12" ht="12.75" x14ac:dyDescent="0.2">
      <c r="A537" s="7"/>
      <c r="D537" s="5"/>
      <c r="H537" s="5"/>
      <c r="I537" s="5"/>
      <c r="J537" s="5"/>
      <c r="K537" s="5"/>
      <c r="L537" s="5"/>
    </row>
    <row r="538" spans="1:12" ht="12.75" x14ac:dyDescent="0.2">
      <c r="A538" s="7"/>
      <c r="D538" s="5"/>
      <c r="H538" s="5"/>
      <c r="I538" s="5"/>
      <c r="J538" s="5"/>
      <c r="K538" s="5"/>
      <c r="L538" s="5"/>
    </row>
    <row r="539" spans="1:12" ht="12.75" x14ac:dyDescent="0.2">
      <c r="A539" s="7"/>
      <c r="D539" s="5"/>
      <c r="H539" s="5"/>
      <c r="I539" s="5"/>
      <c r="J539" s="5"/>
      <c r="K539" s="5"/>
      <c r="L539" s="5"/>
    </row>
    <row r="540" spans="1:12" ht="12.75" x14ac:dyDescent="0.2">
      <c r="A540" s="7"/>
      <c r="D540" s="5"/>
      <c r="H540" s="5"/>
      <c r="I540" s="5"/>
      <c r="J540" s="5"/>
      <c r="K540" s="5"/>
      <c r="L540" s="5"/>
    </row>
    <row r="541" spans="1:12" ht="12.75" x14ac:dyDescent="0.2">
      <c r="A541" s="7"/>
      <c r="D541" s="5"/>
      <c r="H541" s="5"/>
      <c r="I541" s="5"/>
      <c r="J541" s="5"/>
      <c r="K541" s="5"/>
      <c r="L541" s="5"/>
    </row>
    <row r="542" spans="1:12" ht="12.75" x14ac:dyDescent="0.2">
      <c r="A542" s="7"/>
      <c r="D542" s="5"/>
      <c r="H542" s="5"/>
      <c r="I542" s="5"/>
      <c r="J542" s="5"/>
      <c r="K542" s="5"/>
      <c r="L542" s="5"/>
    </row>
    <row r="543" spans="1:12" ht="12.75" x14ac:dyDescent="0.2">
      <c r="A543" s="7"/>
      <c r="D543" s="5"/>
      <c r="H543" s="5"/>
      <c r="I543" s="5"/>
      <c r="J543" s="5"/>
      <c r="K543" s="5"/>
      <c r="L543" s="5"/>
    </row>
    <row r="544" spans="1:12" ht="12.75" x14ac:dyDescent="0.2">
      <c r="A544" s="7"/>
      <c r="D544" s="5"/>
      <c r="H544" s="5"/>
      <c r="I544" s="5"/>
      <c r="J544" s="5"/>
      <c r="K544" s="5"/>
      <c r="L544" s="5"/>
    </row>
    <row r="545" spans="1:12" ht="12.75" x14ac:dyDescent="0.2">
      <c r="A545" s="7"/>
      <c r="D545" s="5"/>
      <c r="H545" s="5"/>
      <c r="I545" s="5"/>
      <c r="J545" s="5"/>
      <c r="K545" s="5"/>
      <c r="L545" s="5"/>
    </row>
    <row r="546" spans="1:12" ht="12.75" x14ac:dyDescent="0.2">
      <c r="A546" s="7"/>
      <c r="D546" s="5"/>
      <c r="H546" s="5"/>
      <c r="I546" s="5"/>
      <c r="J546" s="5"/>
      <c r="K546" s="5"/>
      <c r="L546" s="5"/>
    </row>
    <row r="547" spans="1:12" ht="12.75" x14ac:dyDescent="0.2">
      <c r="A547" s="7"/>
      <c r="D547" s="5"/>
      <c r="H547" s="5"/>
      <c r="I547" s="5"/>
      <c r="J547" s="5"/>
      <c r="K547" s="5"/>
      <c r="L547" s="5"/>
    </row>
    <row r="548" spans="1:12" ht="12.75" x14ac:dyDescent="0.2">
      <c r="A548" s="7"/>
      <c r="D548" s="5"/>
      <c r="H548" s="5"/>
      <c r="I548" s="5"/>
      <c r="J548" s="5"/>
      <c r="K548" s="5"/>
      <c r="L548" s="5"/>
    </row>
    <row r="549" spans="1:12" ht="12.75" x14ac:dyDescent="0.2">
      <c r="A549" s="7"/>
      <c r="D549" s="5"/>
      <c r="H549" s="5"/>
      <c r="I549" s="5"/>
      <c r="J549" s="5"/>
      <c r="K549" s="5"/>
      <c r="L549" s="5"/>
    </row>
    <row r="550" spans="1:12" ht="12.75" x14ac:dyDescent="0.2">
      <c r="A550" s="7"/>
      <c r="D550" s="5"/>
      <c r="H550" s="5"/>
      <c r="I550" s="5"/>
      <c r="J550" s="5"/>
      <c r="K550" s="5"/>
      <c r="L550" s="5"/>
    </row>
    <row r="551" spans="1:12" ht="12.75" x14ac:dyDescent="0.2">
      <c r="A551" s="7"/>
      <c r="D551" s="5"/>
      <c r="H551" s="5"/>
      <c r="I551" s="5"/>
      <c r="J551" s="5"/>
      <c r="K551" s="5"/>
      <c r="L551" s="5"/>
    </row>
    <row r="552" spans="1:12" ht="12.75" x14ac:dyDescent="0.2">
      <c r="A552" s="7"/>
      <c r="D552" s="5"/>
      <c r="H552" s="5"/>
      <c r="I552" s="5"/>
      <c r="J552" s="5"/>
      <c r="K552" s="5"/>
      <c r="L552" s="5"/>
    </row>
    <row r="553" spans="1:12" ht="12.75" x14ac:dyDescent="0.2">
      <c r="A553" s="7"/>
      <c r="D553" s="5"/>
      <c r="H553" s="5"/>
      <c r="I553" s="5"/>
      <c r="J553" s="5"/>
      <c r="K553" s="5"/>
      <c r="L553" s="5"/>
    </row>
    <row r="554" spans="1:12" ht="12.75" x14ac:dyDescent="0.2">
      <c r="A554" s="7"/>
      <c r="D554" s="5"/>
      <c r="H554" s="5"/>
      <c r="I554" s="5"/>
      <c r="J554" s="5"/>
      <c r="K554" s="5"/>
      <c r="L554" s="5"/>
    </row>
    <row r="555" spans="1:12" ht="12.75" x14ac:dyDescent="0.2">
      <c r="A555" s="7"/>
      <c r="D555" s="5"/>
      <c r="H555" s="5"/>
      <c r="I555" s="5"/>
      <c r="J555" s="5"/>
      <c r="K555" s="5"/>
      <c r="L555" s="5"/>
    </row>
    <row r="556" spans="1:12" ht="12.75" x14ac:dyDescent="0.2">
      <c r="A556" s="7"/>
      <c r="D556" s="5"/>
      <c r="H556" s="5"/>
      <c r="I556" s="5"/>
      <c r="J556" s="5"/>
      <c r="K556" s="5"/>
      <c r="L556" s="5"/>
    </row>
    <row r="557" spans="1:12" ht="12.75" x14ac:dyDescent="0.2">
      <c r="A557" s="7"/>
      <c r="D557" s="5"/>
      <c r="H557" s="5"/>
      <c r="I557" s="5"/>
      <c r="J557" s="5"/>
      <c r="K557" s="5"/>
      <c r="L557" s="5"/>
    </row>
    <row r="558" spans="1:12" ht="12.75" x14ac:dyDescent="0.2">
      <c r="A558" s="7"/>
      <c r="D558" s="5"/>
      <c r="H558" s="5"/>
      <c r="I558" s="5"/>
      <c r="J558" s="5"/>
      <c r="K558" s="5"/>
      <c r="L558" s="5"/>
    </row>
    <row r="559" spans="1:12" ht="12.75" x14ac:dyDescent="0.2">
      <c r="A559" s="7"/>
      <c r="D559" s="5"/>
      <c r="H559" s="5"/>
      <c r="I559" s="5"/>
      <c r="J559" s="5"/>
      <c r="K559" s="5"/>
      <c r="L559" s="5"/>
    </row>
    <row r="560" spans="1:12" ht="12.75" x14ac:dyDescent="0.2">
      <c r="A560" s="7"/>
      <c r="D560" s="5"/>
      <c r="H560" s="5"/>
      <c r="I560" s="5"/>
      <c r="J560" s="5"/>
      <c r="K560" s="5"/>
      <c r="L560" s="5"/>
    </row>
    <row r="561" spans="1:12" ht="12.75" x14ac:dyDescent="0.2">
      <c r="A561" s="7"/>
      <c r="D561" s="5"/>
      <c r="H561" s="5"/>
      <c r="I561" s="5"/>
      <c r="J561" s="5"/>
      <c r="K561" s="5"/>
      <c r="L561" s="5"/>
    </row>
    <row r="562" spans="1:12" ht="12.75" x14ac:dyDescent="0.2">
      <c r="A562" s="7"/>
      <c r="D562" s="5"/>
      <c r="H562" s="5"/>
      <c r="I562" s="5"/>
      <c r="J562" s="5"/>
      <c r="K562" s="5"/>
      <c r="L562" s="5"/>
    </row>
    <row r="563" spans="1:12" ht="12.75" x14ac:dyDescent="0.2">
      <c r="A563" s="7"/>
      <c r="D563" s="5"/>
      <c r="H563" s="5"/>
      <c r="I563" s="5"/>
      <c r="J563" s="5"/>
      <c r="K563" s="5"/>
      <c r="L563" s="5"/>
    </row>
    <row r="564" spans="1:12" ht="12.75" x14ac:dyDescent="0.2">
      <c r="A564" s="7"/>
      <c r="D564" s="5"/>
      <c r="H564" s="5"/>
      <c r="I564" s="5"/>
      <c r="J564" s="5"/>
      <c r="K564" s="5"/>
      <c r="L564" s="5"/>
    </row>
    <row r="565" spans="1:12" ht="12.75" x14ac:dyDescent="0.2">
      <c r="A565" s="7"/>
      <c r="D565" s="5"/>
      <c r="H565" s="5"/>
      <c r="I565" s="5"/>
      <c r="J565" s="5"/>
      <c r="K565" s="5"/>
      <c r="L565" s="5"/>
    </row>
    <row r="566" spans="1:12" ht="12.75" x14ac:dyDescent="0.2">
      <c r="A566" s="7"/>
      <c r="D566" s="5"/>
      <c r="H566" s="5"/>
      <c r="I566" s="5"/>
      <c r="J566" s="5"/>
      <c r="K566" s="5"/>
      <c r="L566" s="5"/>
    </row>
    <row r="567" spans="1:12" ht="12.75" x14ac:dyDescent="0.2">
      <c r="A567" s="7"/>
      <c r="D567" s="5"/>
      <c r="H567" s="5"/>
      <c r="I567" s="5"/>
      <c r="J567" s="5"/>
      <c r="K567" s="5"/>
      <c r="L567" s="5"/>
    </row>
    <row r="568" spans="1:12" ht="12.75" x14ac:dyDescent="0.2">
      <c r="A568" s="7"/>
      <c r="D568" s="5"/>
      <c r="H568" s="5"/>
      <c r="I568" s="5"/>
      <c r="J568" s="5"/>
      <c r="K568" s="5"/>
      <c r="L568" s="5"/>
    </row>
    <row r="569" spans="1:12" ht="12.75" x14ac:dyDescent="0.2">
      <c r="A569" s="7"/>
      <c r="D569" s="5"/>
      <c r="H569" s="5"/>
      <c r="I569" s="5"/>
      <c r="J569" s="5"/>
      <c r="K569" s="5"/>
      <c r="L569" s="5"/>
    </row>
    <row r="570" spans="1:12" ht="12.75" x14ac:dyDescent="0.2">
      <c r="A570" s="7"/>
      <c r="D570" s="5"/>
      <c r="H570" s="5"/>
      <c r="I570" s="5"/>
      <c r="J570" s="5"/>
      <c r="K570" s="5"/>
      <c r="L570" s="5"/>
    </row>
    <row r="571" spans="1:12" ht="12.75" x14ac:dyDescent="0.2">
      <c r="A571" s="7"/>
      <c r="D571" s="5"/>
      <c r="H571" s="5"/>
      <c r="I571" s="5"/>
      <c r="J571" s="5"/>
      <c r="K571" s="5"/>
      <c r="L571" s="5"/>
    </row>
    <row r="572" spans="1:12" ht="12.75" x14ac:dyDescent="0.2">
      <c r="A572" s="7"/>
      <c r="D572" s="5"/>
      <c r="H572" s="5"/>
      <c r="I572" s="5"/>
      <c r="J572" s="5"/>
      <c r="K572" s="5"/>
      <c r="L572" s="5"/>
    </row>
    <row r="573" spans="1:12" ht="12.75" x14ac:dyDescent="0.2">
      <c r="A573" s="7"/>
      <c r="D573" s="5"/>
      <c r="H573" s="5"/>
      <c r="I573" s="5"/>
      <c r="J573" s="5"/>
      <c r="K573" s="5"/>
      <c r="L573" s="5"/>
    </row>
    <row r="574" spans="1:12" ht="12.75" x14ac:dyDescent="0.2">
      <c r="A574" s="7"/>
      <c r="D574" s="5"/>
      <c r="H574" s="5"/>
      <c r="I574" s="5"/>
      <c r="J574" s="5"/>
      <c r="K574" s="5"/>
      <c r="L574" s="5"/>
    </row>
    <row r="575" spans="1:12" ht="12.75" x14ac:dyDescent="0.2">
      <c r="A575" s="7"/>
      <c r="D575" s="5"/>
      <c r="H575" s="5"/>
      <c r="I575" s="5"/>
      <c r="J575" s="5"/>
      <c r="K575" s="5"/>
      <c r="L575" s="5"/>
    </row>
    <row r="576" spans="1:12" ht="12.75" x14ac:dyDescent="0.2">
      <c r="A576" s="7"/>
      <c r="D576" s="5"/>
      <c r="H576" s="5"/>
      <c r="I576" s="5"/>
      <c r="J576" s="5"/>
      <c r="K576" s="5"/>
      <c r="L576" s="5"/>
    </row>
    <row r="577" spans="1:12" ht="12.75" x14ac:dyDescent="0.2">
      <c r="A577" s="7"/>
      <c r="D577" s="5"/>
      <c r="H577" s="5"/>
      <c r="I577" s="5"/>
      <c r="J577" s="5"/>
      <c r="K577" s="5"/>
      <c r="L577" s="5"/>
    </row>
    <row r="578" spans="1:12" ht="12.75" x14ac:dyDescent="0.2">
      <c r="A578" s="7"/>
      <c r="D578" s="5"/>
      <c r="H578" s="5"/>
      <c r="I578" s="5"/>
      <c r="J578" s="5"/>
      <c r="K578" s="5"/>
      <c r="L578" s="5"/>
    </row>
    <row r="579" spans="1:12" ht="12.75" x14ac:dyDescent="0.2">
      <c r="A579" s="7"/>
      <c r="D579" s="5"/>
      <c r="H579" s="5"/>
      <c r="I579" s="5"/>
      <c r="J579" s="5"/>
      <c r="K579" s="5"/>
      <c r="L579" s="5"/>
    </row>
    <row r="580" spans="1:12" ht="12.75" x14ac:dyDescent="0.2">
      <c r="A580" s="7"/>
      <c r="D580" s="5"/>
      <c r="H580" s="5"/>
      <c r="I580" s="5"/>
      <c r="J580" s="5"/>
      <c r="K580" s="5"/>
      <c r="L580" s="5"/>
    </row>
    <row r="581" spans="1:12" ht="12.75" x14ac:dyDescent="0.2">
      <c r="A581" s="7"/>
      <c r="D581" s="5"/>
      <c r="H581" s="5"/>
      <c r="I581" s="5"/>
      <c r="J581" s="5"/>
      <c r="K581" s="5"/>
      <c r="L581" s="5"/>
    </row>
    <row r="582" spans="1:12" ht="12.75" x14ac:dyDescent="0.2">
      <c r="A582" s="7"/>
      <c r="D582" s="5"/>
      <c r="H582" s="5"/>
      <c r="I582" s="5"/>
      <c r="J582" s="5"/>
      <c r="K582" s="5"/>
      <c r="L582" s="5"/>
    </row>
    <row r="583" spans="1:12" ht="12.75" x14ac:dyDescent="0.2">
      <c r="A583" s="7"/>
      <c r="D583" s="5"/>
      <c r="H583" s="5"/>
      <c r="I583" s="5"/>
      <c r="J583" s="5"/>
      <c r="K583" s="5"/>
      <c r="L583" s="5"/>
    </row>
    <row r="584" spans="1:12" ht="12.75" x14ac:dyDescent="0.2">
      <c r="A584" s="7"/>
      <c r="D584" s="5"/>
      <c r="H584" s="5"/>
      <c r="I584" s="5"/>
      <c r="J584" s="5"/>
      <c r="K584" s="5"/>
      <c r="L584" s="5"/>
    </row>
    <row r="585" spans="1:12" ht="12.75" x14ac:dyDescent="0.2">
      <c r="A585" s="7"/>
      <c r="D585" s="5"/>
      <c r="H585" s="5"/>
      <c r="I585" s="5"/>
      <c r="J585" s="5"/>
      <c r="K585" s="5"/>
      <c r="L585" s="5"/>
    </row>
    <row r="586" spans="1:12" ht="12.75" x14ac:dyDescent="0.2">
      <c r="A586" s="7"/>
      <c r="D586" s="5"/>
      <c r="H586" s="5"/>
      <c r="I586" s="5"/>
      <c r="J586" s="5"/>
      <c r="K586" s="5"/>
      <c r="L586" s="5"/>
    </row>
    <row r="587" spans="1:12" ht="12.75" x14ac:dyDescent="0.2">
      <c r="A587" s="7"/>
      <c r="D587" s="5"/>
      <c r="H587" s="5"/>
      <c r="I587" s="5"/>
      <c r="J587" s="5"/>
      <c r="K587" s="5"/>
      <c r="L587" s="5"/>
    </row>
    <row r="588" spans="1:12" ht="12.75" x14ac:dyDescent="0.2">
      <c r="A588" s="7"/>
      <c r="D588" s="5"/>
      <c r="H588" s="5"/>
      <c r="I588" s="5"/>
      <c r="J588" s="5"/>
      <c r="K588" s="5"/>
      <c r="L588" s="5"/>
    </row>
    <row r="589" spans="1:12" ht="12.75" x14ac:dyDescent="0.2">
      <c r="A589" s="7"/>
      <c r="D589" s="5"/>
      <c r="H589" s="5"/>
      <c r="I589" s="5"/>
      <c r="J589" s="5"/>
      <c r="K589" s="5"/>
      <c r="L589" s="5"/>
    </row>
    <row r="590" spans="1:12" ht="12.75" x14ac:dyDescent="0.2">
      <c r="A590" s="7"/>
      <c r="D590" s="5"/>
      <c r="H590" s="5"/>
      <c r="I590" s="5"/>
      <c r="J590" s="5"/>
      <c r="K590" s="5"/>
      <c r="L590" s="5"/>
    </row>
    <row r="591" spans="1:12" ht="12.75" x14ac:dyDescent="0.2">
      <c r="A591" s="7"/>
      <c r="D591" s="5"/>
      <c r="H591" s="5"/>
      <c r="I591" s="5"/>
      <c r="J591" s="5"/>
      <c r="K591" s="5"/>
      <c r="L591" s="5"/>
    </row>
    <row r="592" spans="1:12" ht="12.75" x14ac:dyDescent="0.2">
      <c r="A592" s="7"/>
      <c r="D592" s="5"/>
      <c r="H592" s="5"/>
      <c r="I592" s="5"/>
      <c r="J592" s="5"/>
      <c r="K592" s="5"/>
      <c r="L592" s="5"/>
    </row>
    <row r="593" spans="1:12" ht="12.75" x14ac:dyDescent="0.2">
      <c r="A593" s="7"/>
      <c r="D593" s="5"/>
      <c r="H593" s="5"/>
      <c r="I593" s="5"/>
      <c r="J593" s="5"/>
      <c r="K593" s="5"/>
      <c r="L593" s="5"/>
    </row>
    <row r="594" spans="1:12" ht="12.75" x14ac:dyDescent="0.2">
      <c r="A594" s="7"/>
      <c r="D594" s="5"/>
      <c r="H594" s="5"/>
      <c r="I594" s="5"/>
      <c r="J594" s="5"/>
      <c r="K594" s="5"/>
      <c r="L594" s="5"/>
    </row>
    <row r="595" spans="1:12" ht="12.75" x14ac:dyDescent="0.2">
      <c r="A595" s="7"/>
      <c r="D595" s="5"/>
      <c r="H595" s="5"/>
      <c r="I595" s="5"/>
      <c r="J595" s="5"/>
      <c r="K595" s="5"/>
      <c r="L595" s="5"/>
    </row>
    <row r="596" spans="1:12" ht="12.75" x14ac:dyDescent="0.2">
      <c r="A596" s="7"/>
      <c r="D596" s="5"/>
      <c r="H596" s="5"/>
      <c r="I596" s="5"/>
      <c r="J596" s="5"/>
      <c r="K596" s="5"/>
      <c r="L596" s="5"/>
    </row>
    <row r="597" spans="1:12" ht="12.75" x14ac:dyDescent="0.2">
      <c r="A597" s="7"/>
      <c r="D597" s="5"/>
      <c r="H597" s="5"/>
      <c r="I597" s="5"/>
      <c r="J597" s="5"/>
      <c r="K597" s="5"/>
      <c r="L597" s="5"/>
    </row>
    <row r="598" spans="1:12" ht="12.75" x14ac:dyDescent="0.2">
      <c r="A598" s="7"/>
      <c r="D598" s="5"/>
      <c r="H598" s="5"/>
      <c r="I598" s="5"/>
      <c r="J598" s="5"/>
      <c r="K598" s="5"/>
      <c r="L598" s="5"/>
    </row>
    <row r="599" spans="1:12" ht="12.75" x14ac:dyDescent="0.2">
      <c r="A599" s="7"/>
      <c r="D599" s="5"/>
      <c r="H599" s="5"/>
      <c r="I599" s="5"/>
      <c r="J599" s="5"/>
      <c r="K599" s="5"/>
      <c r="L599" s="5"/>
    </row>
    <row r="600" spans="1:12" ht="12.75" x14ac:dyDescent="0.2">
      <c r="A600" s="7"/>
      <c r="D600" s="5"/>
      <c r="H600" s="5"/>
      <c r="I600" s="5"/>
      <c r="J600" s="5"/>
      <c r="K600" s="5"/>
      <c r="L600" s="5"/>
    </row>
    <row r="601" spans="1:12" ht="12.75" x14ac:dyDescent="0.2">
      <c r="A601" s="7"/>
      <c r="D601" s="5"/>
      <c r="H601" s="5"/>
      <c r="I601" s="5"/>
      <c r="J601" s="5"/>
      <c r="K601" s="5"/>
      <c r="L601" s="5"/>
    </row>
    <row r="602" spans="1:12" ht="12.75" x14ac:dyDescent="0.2">
      <c r="A602" s="7"/>
      <c r="D602" s="5"/>
      <c r="H602" s="5"/>
      <c r="I602" s="5"/>
      <c r="J602" s="5"/>
      <c r="K602" s="5"/>
      <c r="L602" s="5"/>
    </row>
    <row r="603" spans="1:12" ht="12.75" x14ac:dyDescent="0.2">
      <c r="A603" s="7"/>
      <c r="D603" s="5"/>
      <c r="H603" s="5"/>
      <c r="I603" s="5"/>
      <c r="J603" s="5"/>
      <c r="K603" s="5"/>
      <c r="L603" s="5"/>
    </row>
    <row r="604" spans="1:12" ht="12.75" x14ac:dyDescent="0.2">
      <c r="A604" s="7"/>
      <c r="D604" s="5"/>
      <c r="H604" s="5"/>
      <c r="I604" s="5"/>
      <c r="J604" s="5"/>
      <c r="K604" s="5"/>
      <c r="L604" s="5"/>
    </row>
    <row r="605" spans="1:12" ht="12.75" x14ac:dyDescent="0.2">
      <c r="A605" s="7"/>
      <c r="D605" s="5"/>
      <c r="H605" s="5"/>
      <c r="I605" s="5"/>
      <c r="J605" s="5"/>
      <c r="K605" s="5"/>
      <c r="L605" s="5"/>
    </row>
    <row r="606" spans="1:12" ht="12.75" x14ac:dyDescent="0.2">
      <c r="A606" s="7"/>
      <c r="D606" s="5"/>
      <c r="H606" s="5"/>
      <c r="I606" s="5"/>
      <c r="J606" s="5"/>
      <c r="K606" s="5"/>
      <c r="L606" s="5"/>
    </row>
    <row r="607" spans="1:12" ht="12.75" x14ac:dyDescent="0.2">
      <c r="A607" s="7"/>
      <c r="D607" s="5"/>
      <c r="H607" s="5"/>
      <c r="I607" s="5"/>
      <c r="J607" s="5"/>
      <c r="K607" s="5"/>
      <c r="L607" s="5"/>
    </row>
    <row r="608" spans="1:12" ht="12.75" x14ac:dyDescent="0.2">
      <c r="A608" s="7"/>
      <c r="D608" s="5"/>
      <c r="H608" s="5"/>
      <c r="I608" s="5"/>
      <c r="J608" s="5"/>
      <c r="K608" s="5"/>
      <c r="L608" s="5"/>
    </row>
    <row r="609" spans="1:12" ht="12.75" x14ac:dyDescent="0.2">
      <c r="A609" s="7"/>
      <c r="D609" s="5"/>
      <c r="H609" s="5"/>
      <c r="I609" s="5"/>
      <c r="J609" s="5"/>
      <c r="K609" s="5"/>
      <c r="L609" s="5"/>
    </row>
    <row r="610" spans="1:12" ht="12.75" x14ac:dyDescent="0.2">
      <c r="A610" s="7"/>
      <c r="D610" s="5"/>
      <c r="H610" s="5"/>
      <c r="I610" s="5"/>
      <c r="J610" s="5"/>
      <c r="K610" s="5"/>
      <c r="L610" s="5"/>
    </row>
    <row r="611" spans="1:12" ht="12.75" x14ac:dyDescent="0.2">
      <c r="A611" s="7"/>
      <c r="D611" s="5"/>
      <c r="H611" s="5"/>
      <c r="I611" s="5"/>
      <c r="J611" s="5"/>
      <c r="K611" s="5"/>
      <c r="L611" s="5"/>
    </row>
    <row r="612" spans="1:12" ht="12.75" x14ac:dyDescent="0.2">
      <c r="A612" s="7"/>
      <c r="D612" s="5"/>
      <c r="H612" s="5"/>
      <c r="I612" s="5"/>
      <c r="J612" s="5"/>
      <c r="K612" s="5"/>
      <c r="L612" s="5"/>
    </row>
    <row r="613" spans="1:12" ht="12.75" x14ac:dyDescent="0.2">
      <c r="A613" s="7"/>
      <c r="D613" s="5"/>
      <c r="H613" s="5"/>
      <c r="I613" s="5"/>
      <c r="J613" s="5"/>
      <c r="K613" s="5"/>
      <c r="L613" s="5"/>
    </row>
    <row r="614" spans="1:12" ht="12.75" x14ac:dyDescent="0.2">
      <c r="A614" s="7"/>
      <c r="D614" s="5"/>
      <c r="H614" s="5"/>
      <c r="I614" s="5"/>
      <c r="J614" s="5"/>
      <c r="K614" s="5"/>
      <c r="L614" s="5"/>
    </row>
    <row r="615" spans="1:12" ht="12.75" x14ac:dyDescent="0.2">
      <c r="A615" s="7"/>
      <c r="D615" s="5"/>
      <c r="H615" s="5"/>
      <c r="I615" s="5"/>
      <c r="J615" s="5"/>
      <c r="K615" s="5"/>
      <c r="L615" s="5"/>
    </row>
    <row r="616" spans="1:12" ht="12.75" x14ac:dyDescent="0.2">
      <c r="A616" s="7"/>
      <c r="D616" s="5"/>
      <c r="H616" s="5"/>
      <c r="I616" s="5"/>
      <c r="J616" s="5"/>
      <c r="K616" s="5"/>
      <c r="L616" s="5"/>
    </row>
    <row r="617" spans="1:12" ht="12.75" x14ac:dyDescent="0.2">
      <c r="A617" s="7"/>
      <c r="D617" s="5"/>
      <c r="H617" s="5"/>
      <c r="I617" s="5"/>
      <c r="J617" s="5"/>
      <c r="K617" s="5"/>
      <c r="L617" s="5"/>
    </row>
    <row r="618" spans="1:12" ht="12.75" x14ac:dyDescent="0.2">
      <c r="A618" s="7"/>
      <c r="D618" s="5"/>
      <c r="H618" s="5"/>
      <c r="I618" s="5"/>
      <c r="J618" s="5"/>
      <c r="K618" s="5"/>
      <c r="L618" s="5"/>
    </row>
    <row r="619" spans="1:12" ht="12.75" x14ac:dyDescent="0.2">
      <c r="A619" s="7"/>
      <c r="D619" s="5"/>
      <c r="H619" s="5"/>
      <c r="I619" s="5"/>
      <c r="J619" s="5"/>
      <c r="K619" s="5"/>
      <c r="L619" s="5"/>
    </row>
    <row r="620" spans="1:12" ht="12.75" x14ac:dyDescent="0.2">
      <c r="A620" s="7"/>
      <c r="D620" s="5"/>
      <c r="H620" s="5"/>
      <c r="I620" s="5"/>
      <c r="J620" s="5"/>
      <c r="K620" s="5"/>
      <c r="L620" s="5"/>
    </row>
    <row r="621" spans="1:12" ht="12.75" x14ac:dyDescent="0.2">
      <c r="A621" s="7"/>
      <c r="D621" s="5"/>
      <c r="H621" s="5"/>
      <c r="I621" s="5"/>
      <c r="J621" s="5"/>
      <c r="K621" s="5"/>
      <c r="L621" s="5"/>
    </row>
    <row r="622" spans="1:12" ht="12.75" x14ac:dyDescent="0.2">
      <c r="A622" s="7"/>
      <c r="D622" s="5"/>
      <c r="H622" s="5"/>
      <c r="I622" s="5"/>
      <c r="J622" s="5"/>
      <c r="K622" s="5"/>
      <c r="L622" s="5"/>
    </row>
    <row r="623" spans="1:12" ht="12.75" x14ac:dyDescent="0.2">
      <c r="A623" s="7"/>
      <c r="D623" s="5"/>
      <c r="H623" s="5"/>
      <c r="I623" s="5"/>
      <c r="J623" s="5"/>
      <c r="K623" s="5"/>
      <c r="L623" s="5"/>
    </row>
    <row r="624" spans="1:12" ht="12.75" x14ac:dyDescent="0.2">
      <c r="A624" s="7"/>
      <c r="D624" s="5"/>
      <c r="H624" s="5"/>
      <c r="I624" s="5"/>
      <c r="J624" s="5"/>
      <c r="K624" s="5"/>
      <c r="L624" s="5"/>
    </row>
    <row r="625" spans="1:12" ht="12.75" x14ac:dyDescent="0.2">
      <c r="A625" s="7"/>
      <c r="D625" s="5"/>
      <c r="H625" s="5"/>
      <c r="I625" s="5"/>
      <c r="J625" s="5"/>
      <c r="K625" s="5"/>
      <c r="L625" s="5"/>
    </row>
    <row r="626" spans="1:12" ht="12.75" x14ac:dyDescent="0.2">
      <c r="A626" s="7"/>
      <c r="D626" s="5"/>
      <c r="H626" s="5"/>
      <c r="I626" s="5"/>
      <c r="J626" s="5"/>
      <c r="K626" s="5"/>
      <c r="L626" s="5"/>
    </row>
    <row r="627" spans="1:12" ht="12.75" x14ac:dyDescent="0.2">
      <c r="A627" s="7"/>
      <c r="D627" s="5"/>
      <c r="H627" s="5"/>
      <c r="I627" s="5"/>
      <c r="J627" s="5"/>
      <c r="K627" s="5"/>
      <c r="L627" s="5"/>
    </row>
    <row r="628" spans="1:12" ht="12.75" x14ac:dyDescent="0.2">
      <c r="A628" s="7"/>
      <c r="D628" s="5"/>
      <c r="H628" s="5"/>
      <c r="I628" s="5"/>
      <c r="J628" s="5"/>
      <c r="K628" s="5"/>
      <c r="L628" s="5"/>
    </row>
    <row r="629" spans="1:12" ht="12.75" x14ac:dyDescent="0.2">
      <c r="A629" s="7"/>
      <c r="D629" s="5"/>
      <c r="H629" s="5"/>
      <c r="I629" s="5"/>
      <c r="J629" s="5"/>
      <c r="K629" s="5"/>
      <c r="L629" s="5"/>
    </row>
    <row r="630" spans="1:12" ht="12.75" x14ac:dyDescent="0.2">
      <c r="A630" s="7"/>
      <c r="D630" s="5"/>
      <c r="H630" s="5"/>
      <c r="I630" s="5"/>
      <c r="J630" s="5"/>
      <c r="K630" s="5"/>
      <c r="L630" s="5"/>
    </row>
    <row r="631" spans="1:12" ht="12.75" x14ac:dyDescent="0.2">
      <c r="A631" s="7"/>
      <c r="D631" s="5"/>
      <c r="H631" s="5"/>
      <c r="I631" s="5"/>
      <c r="J631" s="5"/>
      <c r="K631" s="5"/>
      <c r="L631" s="5"/>
    </row>
    <row r="632" spans="1:12" ht="12.75" x14ac:dyDescent="0.2">
      <c r="A632" s="7"/>
      <c r="D632" s="5"/>
      <c r="H632" s="5"/>
      <c r="I632" s="5"/>
      <c r="J632" s="5"/>
      <c r="K632" s="5"/>
      <c r="L632" s="5"/>
    </row>
    <row r="633" spans="1:12" ht="12.75" x14ac:dyDescent="0.2">
      <c r="A633" s="7"/>
      <c r="D633" s="5"/>
      <c r="H633" s="5"/>
      <c r="I633" s="5"/>
      <c r="J633" s="5"/>
      <c r="K633" s="5"/>
      <c r="L633" s="5"/>
    </row>
    <row r="634" spans="1:12" ht="12.75" x14ac:dyDescent="0.2">
      <c r="A634" s="7"/>
      <c r="D634" s="5"/>
      <c r="H634" s="5"/>
      <c r="I634" s="5"/>
      <c r="J634" s="5"/>
      <c r="K634" s="5"/>
      <c r="L634" s="5"/>
    </row>
    <row r="635" spans="1:12" ht="12.75" x14ac:dyDescent="0.2">
      <c r="A635" s="7"/>
      <c r="D635" s="5"/>
      <c r="H635" s="5"/>
      <c r="I635" s="5"/>
      <c r="J635" s="5"/>
      <c r="K635" s="5"/>
      <c r="L635" s="5"/>
    </row>
    <row r="636" spans="1:12" ht="12.75" x14ac:dyDescent="0.2">
      <c r="A636" s="7"/>
      <c r="D636" s="5"/>
      <c r="H636" s="5"/>
      <c r="I636" s="5"/>
      <c r="J636" s="5"/>
      <c r="K636" s="5"/>
      <c r="L636" s="5"/>
    </row>
    <row r="637" spans="1:12" ht="12.75" x14ac:dyDescent="0.2">
      <c r="A637" s="7"/>
      <c r="D637" s="5"/>
      <c r="H637" s="5"/>
      <c r="I637" s="5"/>
      <c r="J637" s="5"/>
      <c r="K637" s="5"/>
      <c r="L637" s="5"/>
    </row>
    <row r="638" spans="1:12" ht="12.75" x14ac:dyDescent="0.2">
      <c r="A638" s="7"/>
      <c r="D638" s="5"/>
      <c r="H638" s="5"/>
      <c r="I638" s="5"/>
      <c r="J638" s="5"/>
      <c r="K638" s="5"/>
      <c r="L638" s="5"/>
    </row>
    <row r="639" spans="1:12" ht="12.75" x14ac:dyDescent="0.2">
      <c r="A639" s="7"/>
      <c r="D639" s="5"/>
      <c r="H639" s="5"/>
      <c r="I639" s="5"/>
      <c r="J639" s="5"/>
      <c r="K639" s="5"/>
      <c r="L639" s="5"/>
    </row>
    <row r="640" spans="1:12" ht="12.75" x14ac:dyDescent="0.2">
      <c r="A640" s="7"/>
      <c r="D640" s="5"/>
      <c r="H640" s="5"/>
      <c r="I640" s="5"/>
      <c r="J640" s="5"/>
      <c r="K640" s="5"/>
      <c r="L640" s="5"/>
    </row>
    <row r="641" spans="1:12" ht="12.75" x14ac:dyDescent="0.2">
      <c r="A641" s="7"/>
      <c r="D641" s="5"/>
      <c r="H641" s="5"/>
      <c r="I641" s="5"/>
      <c r="J641" s="5"/>
      <c r="K641" s="5"/>
      <c r="L641" s="5"/>
    </row>
    <row r="642" spans="1:12" ht="12.75" x14ac:dyDescent="0.2">
      <c r="A642" s="7"/>
      <c r="D642" s="5"/>
      <c r="H642" s="5"/>
      <c r="I642" s="5"/>
      <c r="J642" s="5"/>
      <c r="K642" s="5"/>
      <c r="L642" s="5"/>
    </row>
    <row r="643" spans="1:12" ht="12.75" x14ac:dyDescent="0.2">
      <c r="A643" s="7"/>
      <c r="D643" s="5"/>
      <c r="H643" s="5"/>
      <c r="I643" s="5"/>
      <c r="J643" s="5"/>
      <c r="K643" s="5"/>
      <c r="L643" s="5"/>
    </row>
    <row r="644" spans="1:12" ht="12.75" x14ac:dyDescent="0.2">
      <c r="A644" s="7"/>
      <c r="D644" s="5"/>
      <c r="H644" s="5"/>
      <c r="I644" s="5"/>
      <c r="J644" s="5"/>
      <c r="K644" s="5"/>
      <c r="L644" s="5"/>
    </row>
    <row r="645" spans="1:12" ht="12.75" x14ac:dyDescent="0.2">
      <c r="A645" s="7"/>
      <c r="D645" s="5"/>
      <c r="H645" s="5"/>
      <c r="I645" s="5"/>
      <c r="J645" s="5"/>
      <c r="K645" s="5"/>
      <c r="L645" s="5"/>
    </row>
    <row r="646" spans="1:12" ht="12.75" x14ac:dyDescent="0.2">
      <c r="A646" s="7"/>
      <c r="D646" s="5"/>
      <c r="H646" s="5"/>
      <c r="I646" s="5"/>
      <c r="J646" s="5"/>
      <c r="K646" s="5"/>
      <c r="L646" s="5"/>
    </row>
    <row r="647" spans="1:12" ht="12.75" x14ac:dyDescent="0.2">
      <c r="A647" s="7"/>
      <c r="D647" s="5"/>
      <c r="H647" s="5"/>
      <c r="I647" s="5"/>
      <c r="J647" s="5"/>
      <c r="K647" s="5"/>
      <c r="L647" s="5"/>
    </row>
    <row r="648" spans="1:12" ht="12.75" x14ac:dyDescent="0.2">
      <c r="A648" s="7"/>
      <c r="D648" s="5"/>
      <c r="H648" s="5"/>
      <c r="I648" s="5"/>
      <c r="J648" s="5"/>
      <c r="K648" s="5"/>
      <c r="L648" s="5"/>
    </row>
    <row r="649" spans="1:12" ht="12.75" x14ac:dyDescent="0.2">
      <c r="A649" s="7"/>
      <c r="D649" s="5"/>
      <c r="H649" s="5"/>
      <c r="I649" s="5"/>
      <c r="J649" s="5"/>
      <c r="K649" s="5"/>
      <c r="L649" s="5"/>
    </row>
    <row r="650" spans="1:12" ht="12.75" x14ac:dyDescent="0.2">
      <c r="A650" s="7"/>
      <c r="D650" s="5"/>
      <c r="H650" s="5"/>
      <c r="I650" s="5"/>
      <c r="J650" s="5"/>
      <c r="K650" s="5"/>
      <c r="L650" s="5"/>
    </row>
    <row r="651" spans="1:12" ht="12.75" x14ac:dyDescent="0.2">
      <c r="A651" s="7"/>
      <c r="D651" s="5"/>
      <c r="H651" s="5"/>
      <c r="I651" s="5"/>
      <c r="J651" s="5"/>
      <c r="K651" s="5"/>
      <c r="L651" s="5"/>
    </row>
    <row r="652" spans="1:12" ht="12.75" x14ac:dyDescent="0.2">
      <c r="A652" s="7"/>
      <c r="D652" s="5"/>
      <c r="H652" s="5"/>
      <c r="I652" s="5"/>
      <c r="J652" s="5"/>
      <c r="K652" s="5"/>
      <c r="L652" s="5"/>
    </row>
    <row r="653" spans="1:12" ht="12.75" x14ac:dyDescent="0.2">
      <c r="A653" s="7"/>
      <c r="D653" s="5"/>
      <c r="H653" s="5"/>
      <c r="I653" s="5"/>
      <c r="J653" s="5"/>
      <c r="K653" s="5"/>
      <c r="L653" s="5"/>
    </row>
    <row r="654" spans="1:12" ht="12.75" x14ac:dyDescent="0.2">
      <c r="A654" s="7"/>
      <c r="D654" s="5"/>
      <c r="H654" s="5"/>
      <c r="I654" s="5"/>
      <c r="J654" s="5"/>
      <c r="K654" s="5"/>
      <c r="L654" s="5"/>
    </row>
    <row r="655" spans="1:12" ht="12.75" x14ac:dyDescent="0.2">
      <c r="A655" s="7"/>
      <c r="D655" s="5"/>
      <c r="H655" s="5"/>
      <c r="I655" s="5"/>
      <c r="J655" s="5"/>
      <c r="K655" s="5"/>
      <c r="L655" s="5"/>
    </row>
    <row r="656" spans="1:12" ht="12.75" x14ac:dyDescent="0.2">
      <c r="A656" s="7"/>
      <c r="D656" s="5"/>
      <c r="H656" s="5"/>
      <c r="I656" s="5"/>
      <c r="J656" s="5"/>
      <c r="K656" s="5"/>
      <c r="L656" s="5"/>
    </row>
    <row r="657" spans="1:12" ht="12.75" x14ac:dyDescent="0.2">
      <c r="A657" s="7"/>
      <c r="D657" s="5"/>
      <c r="H657" s="5"/>
      <c r="I657" s="5"/>
      <c r="J657" s="5"/>
      <c r="K657" s="5"/>
      <c r="L657" s="5"/>
    </row>
    <row r="658" spans="1:12" ht="12.75" x14ac:dyDescent="0.2">
      <c r="A658" s="7"/>
      <c r="D658" s="5"/>
      <c r="H658" s="5"/>
      <c r="I658" s="5"/>
      <c r="J658" s="5"/>
      <c r="K658" s="5"/>
      <c r="L658" s="5"/>
    </row>
    <row r="659" spans="1:12" ht="12.75" x14ac:dyDescent="0.2">
      <c r="A659" s="7"/>
      <c r="D659" s="5"/>
      <c r="H659" s="5"/>
      <c r="I659" s="5"/>
      <c r="J659" s="5"/>
      <c r="K659" s="5"/>
      <c r="L659" s="5"/>
    </row>
    <row r="660" spans="1:12" ht="12.75" x14ac:dyDescent="0.2">
      <c r="A660" s="7"/>
      <c r="D660" s="5"/>
      <c r="H660" s="5"/>
      <c r="I660" s="5"/>
      <c r="J660" s="5"/>
      <c r="K660" s="5"/>
      <c r="L660" s="5"/>
    </row>
    <row r="661" spans="1:12" ht="12.75" x14ac:dyDescent="0.2">
      <c r="A661" s="7"/>
      <c r="D661" s="5"/>
      <c r="H661" s="5"/>
      <c r="I661" s="5"/>
      <c r="J661" s="5"/>
      <c r="K661" s="5"/>
      <c r="L661" s="5"/>
    </row>
    <row r="662" spans="1:12" ht="12.75" x14ac:dyDescent="0.2">
      <c r="A662" s="7"/>
      <c r="D662" s="5"/>
      <c r="H662" s="5"/>
      <c r="I662" s="5"/>
      <c r="J662" s="5"/>
      <c r="K662" s="5"/>
      <c r="L662" s="5"/>
    </row>
    <row r="663" spans="1:12" ht="12.75" x14ac:dyDescent="0.2">
      <c r="A663" s="7"/>
      <c r="D663" s="5"/>
      <c r="H663" s="5"/>
      <c r="I663" s="5"/>
      <c r="J663" s="5"/>
      <c r="K663" s="5"/>
      <c r="L663" s="5"/>
    </row>
    <row r="664" spans="1:12" ht="12.75" x14ac:dyDescent="0.2">
      <c r="A664" s="7"/>
      <c r="D664" s="5"/>
      <c r="H664" s="5"/>
      <c r="I664" s="5"/>
      <c r="J664" s="5"/>
      <c r="K664" s="5"/>
      <c r="L664" s="5"/>
    </row>
    <row r="665" spans="1:12" ht="12.75" x14ac:dyDescent="0.2">
      <c r="A665" s="7"/>
      <c r="D665" s="5"/>
      <c r="H665" s="5"/>
      <c r="I665" s="5"/>
      <c r="J665" s="5"/>
      <c r="K665" s="5"/>
      <c r="L665" s="5"/>
    </row>
    <row r="666" spans="1:12" ht="12.75" x14ac:dyDescent="0.2">
      <c r="A666" s="7"/>
      <c r="D666" s="5"/>
      <c r="H666" s="5"/>
      <c r="I666" s="5"/>
      <c r="J666" s="5"/>
      <c r="K666" s="5"/>
      <c r="L666" s="5"/>
    </row>
    <row r="667" spans="1:12" ht="12.75" x14ac:dyDescent="0.2">
      <c r="A667" s="7"/>
      <c r="D667" s="5"/>
      <c r="H667" s="5"/>
      <c r="I667" s="5"/>
      <c r="J667" s="5"/>
      <c r="K667" s="5"/>
      <c r="L667" s="5"/>
    </row>
    <row r="668" spans="1:12" ht="12.75" x14ac:dyDescent="0.2">
      <c r="A668" s="7"/>
      <c r="D668" s="5"/>
      <c r="H668" s="5"/>
      <c r="I668" s="5"/>
      <c r="J668" s="5"/>
      <c r="K668" s="5"/>
      <c r="L668" s="5"/>
    </row>
    <row r="669" spans="1:12" ht="12.75" x14ac:dyDescent="0.2">
      <c r="A669" s="7"/>
      <c r="D669" s="5"/>
      <c r="H669" s="5"/>
      <c r="I669" s="5"/>
      <c r="J669" s="5"/>
      <c r="K669" s="5"/>
      <c r="L669" s="5"/>
    </row>
    <row r="670" spans="1:12" ht="12.75" x14ac:dyDescent="0.2">
      <c r="A670" s="7"/>
      <c r="D670" s="5"/>
      <c r="H670" s="5"/>
      <c r="I670" s="5"/>
      <c r="J670" s="5"/>
      <c r="K670" s="5"/>
      <c r="L670" s="5"/>
    </row>
    <row r="671" spans="1:12" ht="12.75" x14ac:dyDescent="0.2">
      <c r="A671" s="7"/>
      <c r="D671" s="5"/>
      <c r="H671" s="5"/>
      <c r="I671" s="5"/>
      <c r="J671" s="5"/>
      <c r="K671" s="5"/>
      <c r="L671" s="5"/>
    </row>
    <row r="672" spans="1:12" ht="12.75" x14ac:dyDescent="0.2">
      <c r="A672" s="7"/>
      <c r="D672" s="5"/>
      <c r="H672" s="5"/>
      <c r="I672" s="5"/>
      <c r="J672" s="5"/>
      <c r="K672" s="5"/>
      <c r="L672" s="5"/>
    </row>
    <row r="673" spans="1:12" ht="12.75" x14ac:dyDescent="0.2">
      <c r="A673" s="7"/>
      <c r="D673" s="5"/>
      <c r="H673" s="5"/>
      <c r="I673" s="5"/>
      <c r="J673" s="5"/>
      <c r="K673" s="5"/>
      <c r="L673" s="5"/>
    </row>
    <row r="674" spans="1:12" ht="12.75" x14ac:dyDescent="0.2">
      <c r="A674" s="7"/>
      <c r="D674" s="5"/>
      <c r="H674" s="5"/>
      <c r="I674" s="5"/>
      <c r="J674" s="5"/>
      <c r="K674" s="5"/>
      <c r="L674" s="5"/>
    </row>
    <row r="675" spans="1:12" ht="12.75" x14ac:dyDescent="0.2">
      <c r="A675" s="7"/>
      <c r="D675" s="5"/>
      <c r="H675" s="5"/>
      <c r="I675" s="5"/>
      <c r="J675" s="5"/>
      <c r="K675" s="5"/>
      <c r="L675" s="5"/>
    </row>
    <row r="676" spans="1:12" ht="12.75" x14ac:dyDescent="0.2">
      <c r="A676" s="7"/>
      <c r="D676" s="5"/>
      <c r="H676" s="5"/>
      <c r="I676" s="5"/>
      <c r="J676" s="5"/>
      <c r="K676" s="5"/>
      <c r="L676" s="5"/>
    </row>
    <row r="677" spans="1:12" ht="12.75" x14ac:dyDescent="0.2">
      <c r="A677" s="7"/>
      <c r="D677" s="5"/>
      <c r="H677" s="5"/>
      <c r="I677" s="5"/>
      <c r="J677" s="5"/>
      <c r="K677" s="5"/>
      <c r="L677" s="5"/>
    </row>
    <row r="678" spans="1:12" ht="12.75" x14ac:dyDescent="0.2">
      <c r="A678" s="7"/>
      <c r="D678" s="5"/>
      <c r="H678" s="5"/>
      <c r="I678" s="5"/>
      <c r="J678" s="5"/>
      <c r="K678" s="5"/>
      <c r="L678" s="5"/>
    </row>
    <row r="679" spans="1:12" ht="12.75" x14ac:dyDescent="0.2">
      <c r="A679" s="7"/>
      <c r="D679" s="5"/>
      <c r="H679" s="5"/>
      <c r="I679" s="5"/>
      <c r="J679" s="5"/>
      <c r="K679" s="5"/>
      <c r="L679" s="5"/>
    </row>
    <row r="680" spans="1:12" ht="12.75" x14ac:dyDescent="0.2">
      <c r="A680" s="7"/>
      <c r="D680" s="5"/>
      <c r="H680" s="5"/>
      <c r="I680" s="5"/>
      <c r="J680" s="5"/>
      <c r="K680" s="5"/>
      <c r="L680" s="5"/>
    </row>
    <row r="681" spans="1:12" ht="12.75" x14ac:dyDescent="0.2">
      <c r="A681" s="7"/>
      <c r="D681" s="5"/>
      <c r="H681" s="5"/>
      <c r="I681" s="5"/>
      <c r="J681" s="5"/>
      <c r="K681" s="5"/>
      <c r="L681" s="5"/>
    </row>
    <row r="682" spans="1:12" ht="12.75" x14ac:dyDescent="0.2">
      <c r="A682" s="7"/>
      <c r="D682" s="5"/>
      <c r="H682" s="5"/>
      <c r="I682" s="5"/>
      <c r="J682" s="5"/>
      <c r="K682" s="5"/>
      <c r="L682" s="5"/>
    </row>
    <row r="683" spans="1:12" ht="12.75" x14ac:dyDescent="0.2">
      <c r="A683" s="7"/>
      <c r="D683" s="5"/>
      <c r="H683" s="5"/>
      <c r="I683" s="5"/>
      <c r="J683" s="5"/>
      <c r="K683" s="5"/>
      <c r="L683" s="5"/>
    </row>
    <row r="684" spans="1:12" ht="12.75" x14ac:dyDescent="0.2">
      <c r="A684" s="7"/>
      <c r="D684" s="5"/>
      <c r="H684" s="5"/>
      <c r="I684" s="5"/>
      <c r="J684" s="5"/>
      <c r="K684" s="5"/>
      <c r="L684" s="5"/>
    </row>
    <row r="685" spans="1:12" ht="12.75" x14ac:dyDescent="0.2">
      <c r="A685" s="7"/>
      <c r="D685" s="5"/>
      <c r="H685" s="5"/>
      <c r="I685" s="5"/>
      <c r="J685" s="5"/>
      <c r="K685" s="5"/>
      <c r="L685" s="5"/>
    </row>
    <row r="686" spans="1:12" ht="12.75" x14ac:dyDescent="0.2">
      <c r="A686" s="7"/>
      <c r="D686" s="5"/>
      <c r="H686" s="5"/>
      <c r="I686" s="5"/>
      <c r="J686" s="5"/>
      <c r="K686" s="5"/>
      <c r="L686" s="5"/>
    </row>
    <row r="687" spans="1:12" ht="12.75" x14ac:dyDescent="0.2">
      <c r="A687" s="7"/>
      <c r="D687" s="5"/>
      <c r="H687" s="5"/>
      <c r="I687" s="5"/>
      <c r="J687" s="5"/>
      <c r="K687" s="5"/>
      <c r="L687" s="5"/>
    </row>
    <row r="688" spans="1:12" ht="12.75" x14ac:dyDescent="0.2">
      <c r="A688" s="7"/>
      <c r="D688" s="5"/>
      <c r="H688" s="5"/>
      <c r="I688" s="5"/>
      <c r="J688" s="5"/>
      <c r="K688" s="5"/>
      <c r="L688" s="5"/>
    </row>
    <row r="689" spans="1:12" ht="12.75" x14ac:dyDescent="0.2">
      <c r="A689" s="7"/>
      <c r="D689" s="5"/>
      <c r="H689" s="5"/>
      <c r="I689" s="5"/>
      <c r="J689" s="5"/>
      <c r="K689" s="5"/>
      <c r="L689" s="5"/>
    </row>
    <row r="690" spans="1:12" ht="12.75" x14ac:dyDescent="0.2">
      <c r="A690" s="7"/>
      <c r="D690" s="5"/>
      <c r="H690" s="5"/>
      <c r="I690" s="5"/>
      <c r="J690" s="5"/>
      <c r="K690" s="5"/>
      <c r="L690" s="5"/>
    </row>
    <row r="691" spans="1:12" ht="12.75" x14ac:dyDescent="0.2">
      <c r="A691" s="7"/>
      <c r="D691" s="5"/>
      <c r="H691" s="5"/>
      <c r="I691" s="5"/>
      <c r="J691" s="5"/>
      <c r="K691" s="5"/>
      <c r="L691" s="5"/>
    </row>
    <row r="692" spans="1:12" ht="12.75" x14ac:dyDescent="0.2">
      <c r="A692" s="7"/>
      <c r="D692" s="5"/>
      <c r="H692" s="5"/>
      <c r="I692" s="5"/>
      <c r="J692" s="5"/>
      <c r="K692" s="5"/>
      <c r="L692" s="5"/>
    </row>
    <row r="693" spans="1:12" ht="12.75" x14ac:dyDescent="0.2">
      <c r="A693" s="7"/>
      <c r="D693" s="5"/>
      <c r="H693" s="5"/>
      <c r="I693" s="5"/>
      <c r="J693" s="5"/>
      <c r="K693" s="5"/>
      <c r="L693" s="5"/>
    </row>
    <row r="694" spans="1:12" ht="12.75" x14ac:dyDescent="0.2">
      <c r="A694" s="7"/>
      <c r="D694" s="5"/>
      <c r="H694" s="5"/>
      <c r="I694" s="5"/>
      <c r="J694" s="5"/>
      <c r="K694" s="5"/>
      <c r="L694" s="5"/>
    </row>
    <row r="695" spans="1:12" ht="12.75" x14ac:dyDescent="0.2">
      <c r="A695" s="7"/>
      <c r="D695" s="5"/>
      <c r="H695" s="5"/>
      <c r="I695" s="5"/>
      <c r="J695" s="5"/>
      <c r="K695" s="5"/>
      <c r="L695" s="5"/>
    </row>
    <row r="696" spans="1:12" ht="12.75" x14ac:dyDescent="0.2">
      <c r="A696" s="7"/>
      <c r="D696" s="5"/>
      <c r="H696" s="5"/>
      <c r="I696" s="5"/>
      <c r="J696" s="5"/>
      <c r="K696" s="5"/>
      <c r="L696" s="5"/>
    </row>
    <row r="697" spans="1:12" ht="12.75" x14ac:dyDescent="0.2">
      <c r="A697" s="7"/>
      <c r="D697" s="5"/>
      <c r="H697" s="5"/>
      <c r="I697" s="5"/>
      <c r="J697" s="5"/>
      <c r="K697" s="5"/>
      <c r="L697" s="5"/>
    </row>
    <row r="698" spans="1:12" ht="12.75" x14ac:dyDescent="0.2">
      <c r="A698" s="7"/>
      <c r="D698" s="5"/>
      <c r="H698" s="5"/>
      <c r="I698" s="5"/>
      <c r="J698" s="5"/>
      <c r="K698" s="5"/>
      <c r="L698" s="5"/>
    </row>
    <row r="699" spans="1:12" ht="12.75" x14ac:dyDescent="0.2">
      <c r="A699" s="7"/>
      <c r="D699" s="5"/>
      <c r="H699" s="5"/>
      <c r="I699" s="5"/>
      <c r="J699" s="5"/>
      <c r="K699" s="5"/>
      <c r="L699" s="5"/>
    </row>
    <row r="700" spans="1:12" ht="12.75" x14ac:dyDescent="0.2">
      <c r="A700" s="7"/>
      <c r="D700" s="5"/>
      <c r="H700" s="5"/>
      <c r="I700" s="5"/>
      <c r="J700" s="5"/>
      <c r="K700" s="5"/>
      <c r="L700" s="5"/>
    </row>
    <row r="701" spans="1:12" ht="12.75" x14ac:dyDescent="0.2">
      <c r="A701" s="7"/>
      <c r="D701" s="5"/>
      <c r="H701" s="5"/>
      <c r="I701" s="5"/>
      <c r="J701" s="5"/>
      <c r="K701" s="5"/>
      <c r="L701" s="5"/>
    </row>
    <row r="702" spans="1:12" ht="12.75" x14ac:dyDescent="0.2">
      <c r="A702" s="7"/>
      <c r="D702" s="5"/>
      <c r="H702" s="5"/>
      <c r="I702" s="5"/>
      <c r="J702" s="5"/>
      <c r="K702" s="5"/>
      <c r="L702" s="5"/>
    </row>
    <row r="703" spans="1:12" ht="12.75" x14ac:dyDescent="0.2">
      <c r="A703" s="7"/>
      <c r="D703" s="5"/>
      <c r="H703" s="5"/>
      <c r="I703" s="5"/>
      <c r="J703" s="5"/>
      <c r="K703" s="5"/>
      <c r="L703" s="5"/>
    </row>
    <row r="704" spans="1:12" ht="12.75" x14ac:dyDescent="0.2">
      <c r="A704" s="7"/>
      <c r="D704" s="5"/>
      <c r="H704" s="5"/>
      <c r="I704" s="5"/>
      <c r="J704" s="5"/>
      <c r="K704" s="5"/>
      <c r="L704" s="5"/>
    </row>
    <row r="705" spans="1:12" ht="12.75" x14ac:dyDescent="0.2">
      <c r="A705" s="7"/>
      <c r="D705" s="5"/>
      <c r="H705" s="5"/>
      <c r="I705" s="5"/>
      <c r="J705" s="5"/>
      <c r="K705" s="5"/>
      <c r="L705" s="5"/>
    </row>
    <row r="706" spans="1:12" ht="12.75" x14ac:dyDescent="0.2">
      <c r="A706" s="7"/>
      <c r="D706" s="5"/>
      <c r="H706" s="5"/>
      <c r="I706" s="5"/>
      <c r="J706" s="5"/>
      <c r="K706" s="5"/>
      <c r="L706" s="5"/>
    </row>
    <row r="707" spans="1:12" ht="12.75" x14ac:dyDescent="0.2">
      <c r="A707" s="7"/>
      <c r="D707" s="5"/>
      <c r="H707" s="5"/>
      <c r="I707" s="5"/>
      <c r="J707" s="5"/>
      <c r="K707" s="5"/>
      <c r="L707" s="5"/>
    </row>
    <row r="708" spans="1:12" ht="12.75" x14ac:dyDescent="0.2">
      <c r="A708" s="7"/>
      <c r="D708" s="5"/>
      <c r="H708" s="5"/>
      <c r="I708" s="5"/>
      <c r="J708" s="5"/>
      <c r="K708" s="5"/>
      <c r="L708" s="5"/>
    </row>
    <row r="709" spans="1:12" ht="12.75" x14ac:dyDescent="0.2">
      <c r="A709" s="7"/>
      <c r="D709" s="5"/>
      <c r="H709" s="5"/>
      <c r="I709" s="5"/>
      <c r="J709" s="5"/>
      <c r="K709" s="5"/>
      <c r="L709" s="5"/>
    </row>
    <row r="710" spans="1:12" ht="12.75" x14ac:dyDescent="0.2">
      <c r="A710" s="7"/>
      <c r="D710" s="5"/>
      <c r="H710" s="5"/>
      <c r="I710" s="5"/>
      <c r="J710" s="5"/>
      <c r="K710" s="5"/>
      <c r="L710" s="5"/>
    </row>
    <row r="711" spans="1:12" ht="12.75" x14ac:dyDescent="0.2">
      <c r="A711" s="7"/>
      <c r="D711" s="5"/>
      <c r="H711" s="5"/>
      <c r="I711" s="5"/>
      <c r="J711" s="5"/>
      <c r="K711" s="5"/>
      <c r="L711" s="5"/>
    </row>
    <row r="712" spans="1:12" ht="12.75" x14ac:dyDescent="0.2">
      <c r="A712" s="7"/>
      <c r="D712" s="5"/>
      <c r="H712" s="5"/>
      <c r="I712" s="5"/>
      <c r="J712" s="5"/>
      <c r="K712" s="5"/>
      <c r="L712" s="5"/>
    </row>
    <row r="713" spans="1:12" ht="12.75" x14ac:dyDescent="0.2">
      <c r="A713" s="7"/>
      <c r="D713" s="5"/>
      <c r="H713" s="5"/>
      <c r="I713" s="5"/>
      <c r="J713" s="5"/>
      <c r="K713" s="5"/>
      <c r="L713" s="5"/>
    </row>
    <row r="714" spans="1:12" ht="12.75" x14ac:dyDescent="0.2">
      <c r="A714" s="7"/>
      <c r="D714" s="5"/>
      <c r="H714" s="5"/>
      <c r="I714" s="5"/>
      <c r="J714" s="5"/>
      <c r="K714" s="5"/>
      <c r="L714" s="5"/>
    </row>
    <row r="715" spans="1:12" ht="12.75" x14ac:dyDescent="0.2">
      <c r="A715" s="7"/>
      <c r="D715" s="5"/>
      <c r="H715" s="5"/>
      <c r="I715" s="5"/>
      <c r="J715" s="5"/>
      <c r="K715" s="5"/>
      <c r="L715" s="5"/>
    </row>
    <row r="716" spans="1:12" ht="12.75" x14ac:dyDescent="0.2">
      <c r="A716" s="7"/>
      <c r="D716" s="5"/>
      <c r="H716" s="5"/>
      <c r="I716" s="5"/>
      <c r="J716" s="5"/>
      <c r="K716" s="5"/>
      <c r="L716" s="5"/>
    </row>
    <row r="717" spans="1:12" ht="12.75" x14ac:dyDescent="0.2">
      <c r="A717" s="7"/>
      <c r="D717" s="5"/>
      <c r="H717" s="5"/>
      <c r="I717" s="5"/>
      <c r="J717" s="5"/>
      <c r="K717" s="5"/>
      <c r="L717" s="5"/>
    </row>
    <row r="718" spans="1:12" ht="12.75" x14ac:dyDescent="0.2">
      <c r="A718" s="7"/>
      <c r="D718" s="5"/>
      <c r="H718" s="5"/>
      <c r="I718" s="5"/>
      <c r="J718" s="5"/>
      <c r="K718" s="5"/>
      <c r="L718" s="5"/>
    </row>
    <row r="719" spans="1:12" ht="12.75" x14ac:dyDescent="0.2">
      <c r="A719" s="7"/>
      <c r="D719" s="5"/>
      <c r="H719" s="5"/>
      <c r="I719" s="5"/>
      <c r="J719" s="5"/>
      <c r="K719" s="5"/>
      <c r="L719" s="5"/>
    </row>
    <row r="720" spans="1:12" ht="12.75" x14ac:dyDescent="0.2">
      <c r="A720" s="7"/>
      <c r="D720" s="5"/>
      <c r="H720" s="5"/>
      <c r="I720" s="5"/>
      <c r="J720" s="5"/>
      <c r="K720" s="5"/>
      <c r="L720" s="5"/>
    </row>
    <row r="721" spans="1:12" ht="12.75" x14ac:dyDescent="0.2">
      <c r="A721" s="7"/>
      <c r="D721" s="5"/>
      <c r="H721" s="5"/>
      <c r="I721" s="5"/>
      <c r="J721" s="5"/>
      <c r="K721" s="5"/>
      <c r="L721" s="5"/>
    </row>
    <row r="722" spans="1:12" ht="12.75" x14ac:dyDescent="0.2">
      <c r="A722" s="7"/>
      <c r="D722" s="5"/>
      <c r="H722" s="5"/>
      <c r="I722" s="5"/>
      <c r="J722" s="5"/>
      <c r="K722" s="5"/>
      <c r="L722" s="5"/>
    </row>
    <row r="723" spans="1:12" ht="12.75" x14ac:dyDescent="0.2">
      <c r="A723" s="7"/>
      <c r="D723" s="5"/>
      <c r="H723" s="5"/>
      <c r="I723" s="5"/>
      <c r="J723" s="5"/>
      <c r="K723" s="5"/>
      <c r="L723" s="5"/>
    </row>
    <row r="724" spans="1:12" ht="12.75" x14ac:dyDescent="0.2">
      <c r="A724" s="7"/>
      <c r="D724" s="5"/>
      <c r="H724" s="5"/>
      <c r="I724" s="5"/>
      <c r="J724" s="5"/>
      <c r="K724" s="5"/>
      <c r="L724" s="5"/>
    </row>
    <row r="725" spans="1:12" ht="12.75" x14ac:dyDescent="0.2">
      <c r="A725" s="7"/>
      <c r="D725" s="5"/>
      <c r="H725" s="5"/>
      <c r="I725" s="5"/>
      <c r="J725" s="5"/>
      <c r="K725" s="5"/>
      <c r="L725" s="5"/>
    </row>
    <row r="726" spans="1:12" ht="12.75" x14ac:dyDescent="0.2">
      <c r="A726" s="7"/>
      <c r="D726" s="5"/>
      <c r="H726" s="5"/>
      <c r="I726" s="5"/>
      <c r="J726" s="5"/>
      <c r="K726" s="5"/>
      <c r="L726" s="5"/>
    </row>
    <row r="727" spans="1:12" ht="12.75" x14ac:dyDescent="0.2">
      <c r="A727" s="7"/>
      <c r="D727" s="5"/>
      <c r="H727" s="5"/>
      <c r="I727" s="5"/>
      <c r="J727" s="5"/>
      <c r="K727" s="5"/>
      <c r="L727" s="5"/>
    </row>
    <row r="728" spans="1:12" ht="12.75" x14ac:dyDescent="0.2">
      <c r="A728" s="7"/>
      <c r="D728" s="5"/>
      <c r="H728" s="5"/>
      <c r="I728" s="5"/>
      <c r="J728" s="5"/>
      <c r="K728" s="5"/>
      <c r="L728" s="5"/>
    </row>
    <row r="729" spans="1:12" ht="12.75" x14ac:dyDescent="0.2">
      <c r="A729" s="7"/>
      <c r="D729" s="5"/>
      <c r="H729" s="5"/>
      <c r="I729" s="5"/>
      <c r="J729" s="5"/>
      <c r="K729" s="5"/>
      <c r="L729" s="5"/>
    </row>
    <row r="730" spans="1:12" ht="12.75" x14ac:dyDescent="0.2">
      <c r="A730" s="7"/>
      <c r="D730" s="5"/>
      <c r="H730" s="5"/>
      <c r="I730" s="5"/>
      <c r="J730" s="5"/>
      <c r="K730" s="5"/>
      <c r="L730" s="5"/>
    </row>
    <row r="731" spans="1:12" ht="12.75" x14ac:dyDescent="0.2">
      <c r="A731" s="7"/>
      <c r="D731" s="5"/>
      <c r="H731" s="5"/>
      <c r="I731" s="5"/>
      <c r="J731" s="5"/>
      <c r="K731" s="5"/>
      <c r="L731" s="5"/>
    </row>
    <row r="732" spans="1:12" ht="12.75" x14ac:dyDescent="0.2">
      <c r="A732" s="7"/>
      <c r="D732" s="5"/>
      <c r="H732" s="5"/>
      <c r="I732" s="5"/>
      <c r="J732" s="5"/>
      <c r="K732" s="5"/>
      <c r="L732" s="5"/>
    </row>
    <row r="733" spans="1:12" ht="12.75" x14ac:dyDescent="0.2">
      <c r="A733" s="7"/>
      <c r="D733" s="5"/>
      <c r="H733" s="5"/>
      <c r="I733" s="5"/>
      <c r="J733" s="5"/>
      <c r="K733" s="5"/>
      <c r="L733" s="5"/>
    </row>
    <row r="734" spans="1:12" ht="12.75" x14ac:dyDescent="0.2">
      <c r="A734" s="7"/>
      <c r="D734" s="5"/>
      <c r="H734" s="5"/>
      <c r="I734" s="5"/>
      <c r="J734" s="5"/>
      <c r="K734" s="5"/>
      <c r="L734" s="5"/>
    </row>
    <row r="735" spans="1:12" ht="12.75" x14ac:dyDescent="0.2">
      <c r="A735" s="7"/>
      <c r="D735" s="5"/>
      <c r="H735" s="5"/>
      <c r="I735" s="5"/>
      <c r="J735" s="5"/>
      <c r="K735" s="5"/>
      <c r="L735" s="5"/>
    </row>
    <row r="736" spans="1:12" ht="12.75" x14ac:dyDescent="0.2">
      <c r="A736" s="7"/>
      <c r="D736" s="5"/>
      <c r="H736" s="5"/>
      <c r="I736" s="5"/>
      <c r="J736" s="5"/>
      <c r="K736" s="5"/>
      <c r="L736" s="5"/>
    </row>
    <row r="737" spans="1:12" ht="12.75" x14ac:dyDescent="0.2">
      <c r="A737" s="7"/>
      <c r="D737" s="5"/>
      <c r="H737" s="5"/>
      <c r="I737" s="5"/>
      <c r="J737" s="5"/>
      <c r="K737" s="5"/>
      <c r="L737" s="5"/>
    </row>
    <row r="738" spans="1:12" ht="12.75" x14ac:dyDescent="0.2">
      <c r="A738" s="7"/>
      <c r="D738" s="5"/>
      <c r="H738" s="5"/>
      <c r="I738" s="5"/>
      <c r="J738" s="5"/>
      <c r="K738" s="5"/>
      <c r="L738" s="5"/>
    </row>
    <row r="739" spans="1:12" ht="12.75" x14ac:dyDescent="0.2">
      <c r="A739" s="7"/>
      <c r="D739" s="5"/>
      <c r="H739" s="5"/>
      <c r="I739" s="5"/>
      <c r="J739" s="5"/>
      <c r="K739" s="5"/>
      <c r="L739" s="5"/>
    </row>
    <row r="740" spans="1:12" ht="12.75" x14ac:dyDescent="0.2">
      <c r="A740" s="7"/>
      <c r="D740" s="5"/>
      <c r="H740" s="5"/>
      <c r="I740" s="5"/>
      <c r="J740" s="5"/>
      <c r="K740" s="5"/>
      <c r="L740" s="5"/>
    </row>
    <row r="741" spans="1:12" ht="12.75" x14ac:dyDescent="0.2">
      <c r="A741" s="7"/>
      <c r="D741" s="5"/>
      <c r="H741" s="5"/>
      <c r="I741" s="5"/>
      <c r="J741" s="5"/>
      <c r="K741" s="5"/>
      <c r="L741" s="5"/>
    </row>
    <row r="742" spans="1:12" ht="12.75" x14ac:dyDescent="0.2">
      <c r="A742" s="7"/>
      <c r="D742" s="5"/>
      <c r="H742" s="5"/>
      <c r="I742" s="5"/>
      <c r="J742" s="5"/>
      <c r="K742" s="5"/>
      <c r="L742" s="5"/>
    </row>
    <row r="743" spans="1:12" ht="12.75" x14ac:dyDescent="0.2">
      <c r="A743" s="7"/>
      <c r="D743" s="5"/>
      <c r="H743" s="5"/>
      <c r="I743" s="5"/>
      <c r="J743" s="5"/>
      <c r="K743" s="5"/>
      <c r="L743" s="5"/>
    </row>
    <row r="744" spans="1:12" ht="12.75" x14ac:dyDescent="0.2">
      <c r="A744" s="7"/>
      <c r="D744" s="5"/>
      <c r="H744" s="5"/>
      <c r="I744" s="5"/>
      <c r="J744" s="5"/>
      <c r="K744" s="5"/>
      <c r="L744" s="5"/>
    </row>
    <row r="745" spans="1:12" ht="12.75" x14ac:dyDescent="0.2">
      <c r="A745" s="7"/>
      <c r="D745" s="5"/>
      <c r="H745" s="5"/>
      <c r="I745" s="5"/>
      <c r="J745" s="5"/>
      <c r="K745" s="5"/>
      <c r="L745" s="5"/>
    </row>
    <row r="746" spans="1:12" ht="12.75" x14ac:dyDescent="0.2">
      <c r="A746" s="7"/>
      <c r="D746" s="5"/>
      <c r="H746" s="5"/>
      <c r="I746" s="5"/>
      <c r="J746" s="5"/>
      <c r="K746" s="5"/>
      <c r="L746" s="5"/>
    </row>
    <row r="747" spans="1:12" ht="12.75" x14ac:dyDescent="0.2">
      <c r="A747" s="7"/>
      <c r="D747" s="5"/>
      <c r="H747" s="5"/>
      <c r="I747" s="5"/>
      <c r="J747" s="5"/>
      <c r="K747" s="5"/>
      <c r="L747" s="5"/>
    </row>
    <row r="748" spans="1:12" ht="12.75" x14ac:dyDescent="0.2">
      <c r="A748" s="7"/>
      <c r="D748" s="5"/>
      <c r="H748" s="5"/>
      <c r="I748" s="5"/>
      <c r="J748" s="5"/>
      <c r="K748" s="5"/>
      <c r="L748" s="5"/>
    </row>
    <row r="749" spans="1:12" ht="12.75" x14ac:dyDescent="0.2">
      <c r="A749" s="7"/>
      <c r="D749" s="5"/>
      <c r="H749" s="5"/>
      <c r="I749" s="5"/>
      <c r="J749" s="5"/>
      <c r="K749" s="5"/>
      <c r="L749" s="5"/>
    </row>
    <row r="750" spans="1:12" ht="12.75" x14ac:dyDescent="0.2">
      <c r="A750" s="7"/>
      <c r="D750" s="5"/>
      <c r="H750" s="5"/>
      <c r="I750" s="5"/>
      <c r="J750" s="5"/>
      <c r="K750" s="5"/>
      <c r="L750" s="5"/>
    </row>
    <row r="751" spans="1:12" ht="12.75" x14ac:dyDescent="0.2">
      <c r="A751" s="7"/>
      <c r="D751" s="5"/>
      <c r="H751" s="5"/>
      <c r="I751" s="5"/>
      <c r="J751" s="5"/>
      <c r="K751" s="5"/>
      <c r="L751" s="5"/>
    </row>
    <row r="752" spans="1:12" ht="12.75" x14ac:dyDescent="0.2">
      <c r="A752" s="7"/>
      <c r="D752" s="5"/>
      <c r="H752" s="5"/>
      <c r="I752" s="5"/>
      <c r="J752" s="5"/>
      <c r="K752" s="5"/>
      <c r="L752" s="5"/>
    </row>
    <row r="753" spans="1:12" ht="12.75" x14ac:dyDescent="0.2">
      <c r="A753" s="7"/>
      <c r="D753" s="5"/>
      <c r="H753" s="5"/>
      <c r="I753" s="5"/>
      <c r="J753" s="5"/>
      <c r="K753" s="5"/>
      <c r="L753" s="5"/>
    </row>
    <row r="754" spans="1:12" ht="12.75" x14ac:dyDescent="0.2">
      <c r="A754" s="7"/>
      <c r="D754" s="5"/>
      <c r="H754" s="5"/>
      <c r="I754" s="5"/>
      <c r="J754" s="5"/>
      <c r="K754" s="5"/>
      <c r="L754" s="5"/>
    </row>
    <row r="755" spans="1:12" ht="12.75" x14ac:dyDescent="0.2">
      <c r="A755" s="7"/>
      <c r="D755" s="5"/>
      <c r="H755" s="5"/>
      <c r="I755" s="5"/>
      <c r="J755" s="5"/>
      <c r="K755" s="5"/>
      <c r="L755" s="5"/>
    </row>
    <row r="756" spans="1:12" ht="12.75" x14ac:dyDescent="0.2">
      <c r="A756" s="7"/>
      <c r="D756" s="5"/>
      <c r="H756" s="5"/>
      <c r="I756" s="5"/>
      <c r="J756" s="5"/>
      <c r="K756" s="5"/>
      <c r="L756" s="5"/>
    </row>
    <row r="757" spans="1:12" ht="12.75" x14ac:dyDescent="0.2">
      <c r="A757" s="7"/>
      <c r="D757" s="5"/>
      <c r="H757" s="5"/>
      <c r="I757" s="5"/>
      <c r="J757" s="5"/>
      <c r="K757" s="5"/>
      <c r="L757" s="5"/>
    </row>
    <row r="758" spans="1:12" ht="12.75" x14ac:dyDescent="0.2">
      <c r="A758" s="7"/>
      <c r="D758" s="5"/>
      <c r="H758" s="5"/>
      <c r="I758" s="5"/>
      <c r="J758" s="5"/>
      <c r="K758" s="5"/>
      <c r="L758" s="5"/>
    </row>
    <row r="759" spans="1:12" ht="12.75" x14ac:dyDescent="0.2">
      <c r="A759" s="7"/>
      <c r="D759" s="5"/>
      <c r="H759" s="5"/>
      <c r="I759" s="5"/>
      <c r="J759" s="5"/>
      <c r="K759" s="5"/>
      <c r="L759" s="5"/>
    </row>
    <row r="760" spans="1:12" ht="12.75" x14ac:dyDescent="0.2">
      <c r="A760" s="7"/>
      <c r="D760" s="5"/>
      <c r="H760" s="5"/>
      <c r="I760" s="5"/>
      <c r="J760" s="5"/>
      <c r="K760" s="5"/>
      <c r="L760" s="5"/>
    </row>
    <row r="761" spans="1:12" ht="12.75" x14ac:dyDescent="0.2">
      <c r="A761" s="7"/>
      <c r="D761" s="5"/>
      <c r="H761" s="5"/>
      <c r="I761" s="5"/>
      <c r="J761" s="5"/>
      <c r="K761" s="5"/>
      <c r="L761" s="5"/>
    </row>
    <row r="762" spans="1:12" ht="12.75" x14ac:dyDescent="0.2">
      <c r="A762" s="7"/>
      <c r="D762" s="5"/>
      <c r="H762" s="5"/>
      <c r="I762" s="5"/>
      <c r="J762" s="5"/>
      <c r="K762" s="5"/>
      <c r="L762" s="5"/>
    </row>
    <row r="763" spans="1:12" ht="12.75" x14ac:dyDescent="0.2">
      <c r="A763" s="7"/>
      <c r="D763" s="5"/>
      <c r="H763" s="5"/>
      <c r="I763" s="5"/>
      <c r="J763" s="5"/>
      <c r="K763" s="5"/>
      <c r="L763" s="5"/>
    </row>
    <row r="764" spans="1:12" ht="12.75" x14ac:dyDescent="0.2">
      <c r="A764" s="7"/>
      <c r="D764" s="5"/>
      <c r="H764" s="5"/>
      <c r="I764" s="5"/>
      <c r="J764" s="5"/>
      <c r="K764" s="5"/>
      <c r="L764" s="5"/>
    </row>
    <row r="765" spans="1:12" ht="12.75" x14ac:dyDescent="0.2">
      <c r="A765" s="7"/>
      <c r="D765" s="5"/>
      <c r="H765" s="5"/>
      <c r="I765" s="5"/>
      <c r="J765" s="5"/>
      <c r="K765" s="5"/>
      <c r="L765" s="5"/>
    </row>
    <row r="766" spans="1:12" ht="12.75" x14ac:dyDescent="0.2">
      <c r="A766" s="7"/>
      <c r="D766" s="5"/>
      <c r="H766" s="5"/>
      <c r="I766" s="5"/>
      <c r="J766" s="5"/>
      <c r="K766" s="5"/>
      <c r="L766" s="5"/>
    </row>
    <row r="767" spans="1:12" ht="12.75" x14ac:dyDescent="0.2">
      <c r="A767" s="7"/>
      <c r="D767" s="5"/>
      <c r="H767" s="5"/>
      <c r="I767" s="5"/>
      <c r="J767" s="5"/>
      <c r="K767" s="5"/>
      <c r="L767" s="5"/>
    </row>
    <row r="768" spans="1:12" ht="12.75" x14ac:dyDescent="0.2">
      <c r="A768" s="7"/>
      <c r="D768" s="5"/>
      <c r="H768" s="5"/>
      <c r="I768" s="5"/>
      <c r="J768" s="5"/>
      <c r="K768" s="5"/>
      <c r="L768" s="5"/>
    </row>
    <row r="769" spans="1:12" ht="12.75" x14ac:dyDescent="0.2">
      <c r="A769" s="7"/>
      <c r="D769" s="5"/>
      <c r="H769" s="5"/>
      <c r="I769" s="5"/>
      <c r="J769" s="5"/>
      <c r="K769" s="5"/>
      <c r="L769" s="5"/>
    </row>
    <row r="770" spans="1:12" ht="12.75" x14ac:dyDescent="0.2">
      <c r="A770" s="7"/>
      <c r="D770" s="5"/>
      <c r="H770" s="5"/>
      <c r="I770" s="5"/>
      <c r="J770" s="5"/>
      <c r="K770" s="5"/>
      <c r="L770" s="5"/>
    </row>
    <row r="771" spans="1:12" ht="12.75" x14ac:dyDescent="0.2">
      <c r="A771" s="7"/>
      <c r="D771" s="5"/>
      <c r="H771" s="5"/>
      <c r="I771" s="5"/>
      <c r="J771" s="5"/>
      <c r="K771" s="5"/>
      <c r="L771" s="5"/>
    </row>
    <row r="772" spans="1:12" ht="12.75" x14ac:dyDescent="0.2">
      <c r="A772" s="7"/>
      <c r="D772" s="5"/>
      <c r="H772" s="5"/>
      <c r="I772" s="5"/>
      <c r="J772" s="5"/>
      <c r="K772" s="5"/>
      <c r="L772" s="5"/>
    </row>
    <row r="773" spans="1:12" ht="12.75" x14ac:dyDescent="0.2">
      <c r="A773" s="7"/>
      <c r="D773" s="5"/>
      <c r="H773" s="5"/>
      <c r="I773" s="5"/>
      <c r="J773" s="5"/>
      <c r="K773" s="5"/>
      <c r="L773" s="5"/>
    </row>
    <row r="774" spans="1:12" ht="12.75" x14ac:dyDescent="0.2">
      <c r="A774" s="7"/>
      <c r="D774" s="5"/>
      <c r="H774" s="5"/>
      <c r="I774" s="5"/>
      <c r="J774" s="5"/>
      <c r="K774" s="5"/>
      <c r="L774" s="5"/>
    </row>
    <row r="775" spans="1:12" ht="12.75" x14ac:dyDescent="0.2">
      <c r="A775" s="7"/>
      <c r="D775" s="5"/>
      <c r="H775" s="5"/>
      <c r="I775" s="5"/>
      <c r="J775" s="5"/>
      <c r="K775" s="5"/>
      <c r="L775" s="5"/>
    </row>
    <row r="776" spans="1:12" ht="12.75" x14ac:dyDescent="0.2">
      <c r="A776" s="7"/>
      <c r="D776" s="5"/>
      <c r="H776" s="5"/>
      <c r="I776" s="5"/>
      <c r="J776" s="5"/>
      <c r="K776" s="5"/>
      <c r="L776" s="5"/>
    </row>
    <row r="777" spans="1:12" ht="12.75" x14ac:dyDescent="0.2">
      <c r="A777" s="7"/>
      <c r="D777" s="5"/>
      <c r="H777" s="5"/>
      <c r="I777" s="5"/>
      <c r="J777" s="5"/>
      <c r="K777" s="5"/>
      <c r="L777" s="5"/>
    </row>
    <row r="778" spans="1:12" ht="12.75" x14ac:dyDescent="0.2">
      <c r="A778" s="7"/>
      <c r="D778" s="5"/>
      <c r="H778" s="5"/>
      <c r="I778" s="5"/>
      <c r="J778" s="5"/>
      <c r="K778" s="5"/>
      <c r="L778" s="5"/>
    </row>
    <row r="779" spans="1:12" ht="12.75" x14ac:dyDescent="0.2">
      <c r="A779" s="7"/>
      <c r="D779" s="5"/>
      <c r="H779" s="5"/>
      <c r="I779" s="5"/>
      <c r="J779" s="5"/>
      <c r="K779" s="5"/>
      <c r="L779" s="5"/>
    </row>
    <row r="780" spans="1:12" ht="12.75" x14ac:dyDescent="0.2">
      <c r="A780" s="7"/>
      <c r="D780" s="5"/>
      <c r="H780" s="5"/>
      <c r="I780" s="5"/>
      <c r="J780" s="5"/>
      <c r="K780" s="5"/>
      <c r="L780" s="5"/>
    </row>
    <row r="781" spans="1:12" ht="12.75" x14ac:dyDescent="0.2">
      <c r="A781" s="7"/>
      <c r="D781" s="5"/>
      <c r="H781" s="5"/>
      <c r="I781" s="5"/>
      <c r="J781" s="5"/>
      <c r="K781" s="5"/>
      <c r="L781" s="5"/>
    </row>
    <row r="782" spans="1:12" ht="12.75" x14ac:dyDescent="0.2">
      <c r="A782" s="7"/>
      <c r="D782" s="5"/>
      <c r="H782" s="5"/>
      <c r="I782" s="5"/>
      <c r="J782" s="5"/>
      <c r="K782" s="5"/>
      <c r="L782" s="5"/>
    </row>
    <row r="783" spans="1:12" ht="12.75" x14ac:dyDescent="0.2">
      <c r="A783" s="7"/>
      <c r="D783" s="5"/>
      <c r="H783" s="5"/>
      <c r="I783" s="5"/>
      <c r="J783" s="5"/>
      <c r="K783" s="5"/>
      <c r="L783" s="5"/>
    </row>
    <row r="784" spans="1:12" ht="12.75" x14ac:dyDescent="0.2">
      <c r="A784" s="7"/>
      <c r="D784" s="5"/>
      <c r="H784" s="5"/>
      <c r="I784" s="5"/>
      <c r="J784" s="5"/>
      <c r="K784" s="5"/>
      <c r="L784" s="5"/>
    </row>
    <row r="785" spans="1:12" ht="12.75" x14ac:dyDescent="0.2">
      <c r="A785" s="7"/>
      <c r="D785" s="5"/>
      <c r="H785" s="5"/>
      <c r="I785" s="5"/>
      <c r="J785" s="5"/>
      <c r="K785" s="5"/>
      <c r="L785" s="5"/>
    </row>
    <row r="786" spans="1:12" ht="12.75" x14ac:dyDescent="0.2">
      <c r="A786" s="7"/>
      <c r="D786" s="5"/>
      <c r="H786" s="5"/>
      <c r="I786" s="5"/>
      <c r="J786" s="5"/>
      <c r="K786" s="5"/>
      <c r="L786" s="5"/>
    </row>
    <row r="787" spans="1:12" ht="12.75" x14ac:dyDescent="0.2">
      <c r="A787" s="7"/>
      <c r="D787" s="5"/>
      <c r="H787" s="5"/>
      <c r="I787" s="5"/>
      <c r="J787" s="5"/>
      <c r="K787" s="5"/>
      <c r="L787" s="5"/>
    </row>
    <row r="788" spans="1:12" ht="12.75" x14ac:dyDescent="0.2">
      <c r="A788" s="7"/>
      <c r="D788" s="5"/>
      <c r="H788" s="5"/>
      <c r="I788" s="5"/>
      <c r="J788" s="5"/>
      <c r="K788" s="5"/>
      <c r="L788" s="5"/>
    </row>
    <row r="789" spans="1:12" ht="12.75" x14ac:dyDescent="0.2">
      <c r="A789" s="7"/>
      <c r="D789" s="5"/>
      <c r="H789" s="5"/>
      <c r="I789" s="5"/>
      <c r="J789" s="5"/>
      <c r="K789" s="5"/>
      <c r="L789" s="5"/>
    </row>
    <row r="790" spans="1:12" ht="12.75" x14ac:dyDescent="0.2">
      <c r="A790" s="7"/>
      <c r="D790" s="5"/>
      <c r="H790" s="5"/>
      <c r="I790" s="5"/>
      <c r="J790" s="5"/>
      <c r="K790" s="5"/>
      <c r="L790" s="5"/>
    </row>
    <row r="791" spans="1:12" ht="12.75" x14ac:dyDescent="0.2">
      <c r="A791" s="7"/>
      <c r="D791" s="5"/>
      <c r="H791" s="5"/>
      <c r="I791" s="5"/>
      <c r="J791" s="5"/>
      <c r="K791" s="5"/>
      <c r="L791" s="5"/>
    </row>
    <row r="792" spans="1:12" ht="12.75" x14ac:dyDescent="0.2">
      <c r="A792" s="7"/>
      <c r="D792" s="5"/>
      <c r="H792" s="5"/>
      <c r="I792" s="5"/>
      <c r="J792" s="5"/>
      <c r="K792" s="5"/>
      <c r="L792" s="5"/>
    </row>
    <row r="793" spans="1:12" ht="12.75" x14ac:dyDescent="0.2">
      <c r="A793" s="7"/>
      <c r="D793" s="5"/>
      <c r="H793" s="5"/>
      <c r="I793" s="5"/>
      <c r="J793" s="5"/>
      <c r="K793" s="5"/>
      <c r="L793" s="5"/>
    </row>
    <row r="794" spans="1:12" ht="12.75" x14ac:dyDescent="0.2">
      <c r="A794" s="7"/>
      <c r="D794" s="5"/>
      <c r="H794" s="5"/>
      <c r="I794" s="5"/>
      <c r="J794" s="5"/>
      <c r="K794" s="5"/>
      <c r="L794" s="5"/>
    </row>
    <row r="795" spans="1:12" ht="12.75" x14ac:dyDescent="0.2">
      <c r="A795" s="7"/>
      <c r="D795" s="5"/>
      <c r="H795" s="5"/>
      <c r="I795" s="5"/>
      <c r="J795" s="5"/>
      <c r="K795" s="5"/>
      <c r="L795" s="5"/>
    </row>
    <row r="796" spans="1:12" ht="12.75" x14ac:dyDescent="0.2">
      <c r="A796" s="7"/>
      <c r="D796" s="5"/>
      <c r="H796" s="5"/>
      <c r="I796" s="5"/>
      <c r="J796" s="5"/>
      <c r="K796" s="5"/>
      <c r="L796" s="5"/>
    </row>
    <row r="797" spans="1:12" ht="12.75" x14ac:dyDescent="0.2">
      <c r="A797" s="7"/>
      <c r="D797" s="5"/>
      <c r="H797" s="5"/>
      <c r="I797" s="5"/>
      <c r="J797" s="5"/>
      <c r="K797" s="5"/>
      <c r="L797" s="5"/>
    </row>
    <row r="798" spans="1:12" ht="12.75" x14ac:dyDescent="0.2">
      <c r="A798" s="7"/>
      <c r="D798" s="5"/>
      <c r="H798" s="5"/>
      <c r="I798" s="5"/>
      <c r="J798" s="5"/>
      <c r="K798" s="5"/>
      <c r="L798" s="5"/>
    </row>
    <row r="799" spans="1:12" ht="12.75" x14ac:dyDescent="0.2">
      <c r="A799" s="7"/>
      <c r="D799" s="5"/>
      <c r="H799" s="5"/>
      <c r="I799" s="5"/>
      <c r="J799" s="5"/>
      <c r="K799" s="5"/>
      <c r="L799" s="5"/>
    </row>
    <row r="800" spans="1:12" ht="12.75" x14ac:dyDescent="0.2">
      <c r="A800" s="7"/>
      <c r="D800" s="5"/>
      <c r="H800" s="5"/>
      <c r="I800" s="5"/>
      <c r="J800" s="5"/>
      <c r="K800" s="5"/>
      <c r="L800" s="5"/>
    </row>
    <row r="801" spans="1:12" ht="12.75" x14ac:dyDescent="0.2">
      <c r="A801" s="7"/>
      <c r="D801" s="5"/>
      <c r="H801" s="5"/>
      <c r="I801" s="5"/>
      <c r="J801" s="5"/>
      <c r="K801" s="5"/>
      <c r="L801" s="5"/>
    </row>
    <row r="802" spans="1:12" ht="12.75" x14ac:dyDescent="0.2">
      <c r="A802" s="7"/>
      <c r="D802" s="5"/>
      <c r="H802" s="5"/>
      <c r="I802" s="5"/>
      <c r="J802" s="5"/>
      <c r="K802" s="5"/>
      <c r="L802" s="5"/>
    </row>
    <row r="803" spans="1:12" ht="12.75" x14ac:dyDescent="0.2">
      <c r="A803" s="7"/>
      <c r="D803" s="5"/>
      <c r="H803" s="5"/>
      <c r="I803" s="5"/>
      <c r="J803" s="5"/>
      <c r="K803" s="5"/>
      <c r="L803" s="5"/>
    </row>
    <row r="804" spans="1:12" ht="12.75" x14ac:dyDescent="0.2">
      <c r="A804" s="7"/>
      <c r="D804" s="5"/>
      <c r="H804" s="5"/>
      <c r="I804" s="5"/>
      <c r="J804" s="5"/>
      <c r="K804" s="5"/>
      <c r="L804" s="5"/>
    </row>
    <row r="805" spans="1:12" ht="12.75" x14ac:dyDescent="0.2">
      <c r="A805" s="7"/>
      <c r="D805" s="5"/>
      <c r="H805" s="5"/>
      <c r="I805" s="5"/>
      <c r="J805" s="5"/>
      <c r="K805" s="5"/>
      <c r="L805" s="5"/>
    </row>
    <row r="806" spans="1:12" ht="12.75" x14ac:dyDescent="0.2">
      <c r="A806" s="7"/>
      <c r="D806" s="5"/>
      <c r="H806" s="5"/>
      <c r="I806" s="5"/>
      <c r="J806" s="5"/>
      <c r="K806" s="5"/>
      <c r="L806" s="5"/>
    </row>
    <row r="807" spans="1:12" ht="12.75" x14ac:dyDescent="0.2">
      <c r="A807" s="7"/>
      <c r="D807" s="5"/>
      <c r="H807" s="5"/>
      <c r="I807" s="5"/>
      <c r="J807" s="5"/>
      <c r="K807" s="5"/>
      <c r="L807" s="5"/>
    </row>
    <row r="808" spans="1:12" ht="12.75" x14ac:dyDescent="0.2">
      <c r="A808" s="7"/>
      <c r="D808" s="5"/>
      <c r="H808" s="5"/>
      <c r="I808" s="5"/>
      <c r="J808" s="5"/>
      <c r="K808" s="5"/>
      <c r="L808" s="5"/>
    </row>
    <row r="809" spans="1:12" ht="12.75" x14ac:dyDescent="0.2">
      <c r="A809" s="7"/>
      <c r="D809" s="5"/>
      <c r="H809" s="5"/>
      <c r="I809" s="5"/>
      <c r="J809" s="5"/>
      <c r="K809" s="5"/>
      <c r="L809" s="5"/>
    </row>
    <row r="810" spans="1:12" ht="12.75" x14ac:dyDescent="0.2">
      <c r="A810" s="7"/>
      <c r="D810" s="5"/>
      <c r="H810" s="5"/>
      <c r="I810" s="5"/>
      <c r="J810" s="5"/>
      <c r="K810" s="5"/>
      <c r="L810" s="5"/>
    </row>
    <row r="811" spans="1:12" ht="12.75" x14ac:dyDescent="0.2">
      <c r="A811" s="7"/>
      <c r="D811" s="5"/>
      <c r="H811" s="5"/>
      <c r="I811" s="5"/>
      <c r="J811" s="5"/>
      <c r="K811" s="5"/>
      <c r="L811" s="5"/>
    </row>
    <row r="812" spans="1:12" ht="12.75" x14ac:dyDescent="0.2">
      <c r="A812" s="7"/>
      <c r="D812" s="5"/>
      <c r="H812" s="5"/>
      <c r="I812" s="5"/>
      <c r="J812" s="5"/>
      <c r="K812" s="5"/>
      <c r="L812" s="5"/>
    </row>
    <row r="813" spans="1:12" ht="12.75" x14ac:dyDescent="0.2">
      <c r="A813" s="7"/>
      <c r="D813" s="5"/>
      <c r="H813" s="5"/>
      <c r="I813" s="5"/>
      <c r="J813" s="5"/>
      <c r="K813" s="5"/>
      <c r="L813" s="5"/>
    </row>
    <row r="814" spans="1:12" ht="12.75" x14ac:dyDescent="0.2">
      <c r="A814" s="7"/>
      <c r="D814" s="5"/>
      <c r="H814" s="5"/>
      <c r="I814" s="5"/>
      <c r="J814" s="5"/>
      <c r="K814" s="5"/>
      <c r="L814" s="5"/>
    </row>
    <row r="815" spans="1:12" ht="12.75" x14ac:dyDescent="0.2">
      <c r="A815" s="7"/>
      <c r="D815" s="5"/>
      <c r="H815" s="5"/>
      <c r="I815" s="5"/>
      <c r="J815" s="5"/>
      <c r="K815" s="5"/>
      <c r="L815" s="5"/>
    </row>
    <row r="816" spans="1:12" ht="12.75" x14ac:dyDescent="0.2">
      <c r="A816" s="7"/>
      <c r="D816" s="5"/>
      <c r="H816" s="5"/>
      <c r="I816" s="5"/>
      <c r="J816" s="5"/>
      <c r="K816" s="5"/>
      <c r="L816" s="5"/>
    </row>
    <row r="817" spans="1:12" ht="12.75" x14ac:dyDescent="0.2">
      <c r="A817" s="7"/>
      <c r="D817" s="5"/>
      <c r="H817" s="5"/>
      <c r="I817" s="5"/>
      <c r="J817" s="5"/>
      <c r="K817" s="5"/>
      <c r="L817" s="5"/>
    </row>
    <row r="818" spans="1:12" ht="12.75" x14ac:dyDescent="0.2">
      <c r="A818" s="7"/>
      <c r="D818" s="5"/>
      <c r="H818" s="5"/>
      <c r="I818" s="5"/>
      <c r="J818" s="5"/>
      <c r="K818" s="5"/>
      <c r="L818" s="5"/>
    </row>
    <row r="819" spans="1:12" ht="12.75" x14ac:dyDescent="0.2">
      <c r="A819" s="7"/>
      <c r="D819" s="5"/>
      <c r="H819" s="5"/>
      <c r="I819" s="5"/>
      <c r="J819" s="5"/>
      <c r="K819" s="5"/>
      <c r="L819" s="5"/>
    </row>
    <row r="820" spans="1:12" ht="12.75" x14ac:dyDescent="0.2">
      <c r="A820" s="7"/>
      <c r="D820" s="5"/>
      <c r="H820" s="5"/>
      <c r="I820" s="5"/>
      <c r="J820" s="5"/>
      <c r="K820" s="5"/>
      <c r="L820" s="5"/>
    </row>
    <row r="821" spans="1:12" ht="12.75" x14ac:dyDescent="0.2">
      <c r="A821" s="7"/>
      <c r="D821" s="5"/>
      <c r="H821" s="5"/>
      <c r="I821" s="5"/>
      <c r="J821" s="5"/>
      <c r="K821" s="5"/>
      <c r="L821" s="5"/>
    </row>
    <row r="822" spans="1:12" ht="12.75" x14ac:dyDescent="0.2">
      <c r="A822" s="7"/>
      <c r="D822" s="5"/>
      <c r="H822" s="5"/>
      <c r="I822" s="5"/>
      <c r="J822" s="5"/>
      <c r="K822" s="5"/>
      <c r="L822" s="5"/>
    </row>
    <row r="823" spans="1:12" ht="12.75" x14ac:dyDescent="0.2">
      <c r="A823" s="7"/>
      <c r="D823" s="5"/>
      <c r="H823" s="5"/>
      <c r="I823" s="5"/>
      <c r="J823" s="5"/>
      <c r="K823" s="5"/>
      <c r="L823" s="5"/>
    </row>
    <row r="824" spans="1:12" ht="12.75" x14ac:dyDescent="0.2">
      <c r="A824" s="7"/>
      <c r="D824" s="5"/>
      <c r="H824" s="5"/>
      <c r="I824" s="5"/>
      <c r="J824" s="5"/>
      <c r="K824" s="5"/>
      <c r="L824" s="5"/>
    </row>
    <row r="825" spans="1:12" ht="12.75" x14ac:dyDescent="0.2">
      <c r="A825" s="7"/>
      <c r="D825" s="5"/>
      <c r="H825" s="5"/>
      <c r="I825" s="5"/>
      <c r="J825" s="5"/>
      <c r="K825" s="5"/>
      <c r="L825" s="5"/>
    </row>
    <row r="826" spans="1:12" ht="12.75" x14ac:dyDescent="0.2">
      <c r="A826" s="7"/>
      <c r="D826" s="5"/>
      <c r="H826" s="5"/>
      <c r="I826" s="5"/>
      <c r="J826" s="5"/>
      <c r="K826" s="5"/>
      <c r="L826" s="5"/>
    </row>
    <row r="827" spans="1:12" ht="12.75" x14ac:dyDescent="0.2">
      <c r="A827" s="7"/>
      <c r="D827" s="5"/>
      <c r="H827" s="5"/>
      <c r="I827" s="5"/>
      <c r="J827" s="5"/>
      <c r="K827" s="5"/>
      <c r="L827" s="5"/>
    </row>
    <row r="828" spans="1:12" ht="12.75" x14ac:dyDescent="0.2">
      <c r="A828" s="7"/>
      <c r="D828" s="5"/>
      <c r="H828" s="5"/>
      <c r="I828" s="5"/>
      <c r="J828" s="5"/>
      <c r="K828" s="5"/>
      <c r="L828" s="5"/>
    </row>
    <row r="829" spans="1:12" ht="12.75" x14ac:dyDescent="0.2">
      <c r="A829" s="7"/>
      <c r="D829" s="5"/>
      <c r="H829" s="5"/>
      <c r="I829" s="5"/>
      <c r="J829" s="5"/>
      <c r="K829" s="5"/>
      <c r="L829" s="5"/>
    </row>
    <row r="830" spans="1:12" ht="12.75" x14ac:dyDescent="0.2">
      <c r="A830" s="7"/>
      <c r="D830" s="5"/>
      <c r="H830" s="5"/>
      <c r="I830" s="5"/>
      <c r="J830" s="5"/>
      <c r="K830" s="5"/>
      <c r="L830" s="5"/>
    </row>
    <row r="831" spans="1:12" ht="12.75" x14ac:dyDescent="0.2">
      <c r="A831" s="7"/>
      <c r="D831" s="5"/>
      <c r="H831" s="5"/>
      <c r="I831" s="5"/>
      <c r="J831" s="5"/>
      <c r="K831" s="5"/>
      <c r="L831" s="5"/>
    </row>
    <row r="832" spans="1:12" ht="12.75" x14ac:dyDescent="0.2">
      <c r="A832" s="7"/>
      <c r="D832" s="5"/>
      <c r="H832" s="5"/>
      <c r="I832" s="5"/>
      <c r="J832" s="5"/>
      <c r="K832" s="5"/>
      <c r="L832" s="5"/>
    </row>
    <row r="833" spans="1:12" ht="12.75" x14ac:dyDescent="0.2">
      <c r="A833" s="7"/>
      <c r="D833" s="5"/>
      <c r="H833" s="5"/>
      <c r="I833" s="5"/>
      <c r="J833" s="5"/>
      <c r="K833" s="5"/>
      <c r="L833" s="5"/>
    </row>
    <row r="834" spans="1:12" ht="12.75" x14ac:dyDescent="0.2">
      <c r="A834" s="7"/>
      <c r="D834" s="5"/>
      <c r="H834" s="5"/>
      <c r="I834" s="5"/>
      <c r="J834" s="5"/>
      <c r="K834" s="5"/>
      <c r="L834" s="5"/>
    </row>
    <row r="835" spans="1:12" ht="12.75" x14ac:dyDescent="0.2">
      <c r="A835" s="7"/>
      <c r="D835" s="5"/>
      <c r="H835" s="5"/>
      <c r="I835" s="5"/>
      <c r="J835" s="5"/>
      <c r="K835" s="5"/>
      <c r="L835" s="5"/>
    </row>
    <row r="836" spans="1:12" ht="12.75" x14ac:dyDescent="0.2">
      <c r="A836" s="7"/>
      <c r="D836" s="5"/>
      <c r="H836" s="5"/>
      <c r="I836" s="5"/>
      <c r="J836" s="5"/>
      <c r="K836" s="5"/>
      <c r="L836" s="5"/>
    </row>
    <row r="837" spans="1:12" ht="12.75" x14ac:dyDescent="0.2">
      <c r="A837" s="7"/>
      <c r="D837" s="5"/>
      <c r="H837" s="5"/>
      <c r="I837" s="5"/>
      <c r="J837" s="5"/>
      <c r="K837" s="5"/>
      <c r="L837" s="5"/>
    </row>
    <row r="838" spans="1:12" ht="12.75" x14ac:dyDescent="0.2">
      <c r="A838" s="7"/>
      <c r="D838" s="5"/>
      <c r="H838" s="5"/>
      <c r="I838" s="5"/>
      <c r="J838" s="5"/>
      <c r="K838" s="5"/>
      <c r="L838" s="5"/>
    </row>
    <row r="839" spans="1:12" ht="12.75" x14ac:dyDescent="0.2">
      <c r="A839" s="7"/>
      <c r="D839" s="5"/>
      <c r="H839" s="5"/>
      <c r="I839" s="5"/>
      <c r="J839" s="5"/>
      <c r="K839" s="5"/>
      <c r="L839" s="5"/>
    </row>
    <row r="840" spans="1:12" ht="12.75" x14ac:dyDescent="0.2">
      <c r="A840" s="7"/>
      <c r="D840" s="5"/>
      <c r="H840" s="5"/>
      <c r="I840" s="5"/>
      <c r="J840" s="5"/>
      <c r="K840" s="5"/>
      <c r="L840" s="5"/>
    </row>
    <row r="841" spans="1:12" ht="12.75" x14ac:dyDescent="0.2">
      <c r="A841" s="7"/>
      <c r="D841" s="5"/>
      <c r="H841" s="5"/>
      <c r="I841" s="5"/>
      <c r="J841" s="5"/>
      <c r="K841" s="5"/>
      <c r="L841" s="5"/>
    </row>
    <row r="842" spans="1:12" ht="12.75" x14ac:dyDescent="0.2">
      <c r="A842" s="7"/>
      <c r="D842" s="5"/>
      <c r="H842" s="5"/>
      <c r="I842" s="5"/>
      <c r="J842" s="5"/>
      <c r="K842" s="5"/>
      <c r="L842" s="5"/>
    </row>
    <row r="843" spans="1:12" ht="12.75" x14ac:dyDescent="0.2">
      <c r="A843" s="7"/>
      <c r="D843" s="5"/>
      <c r="H843" s="5"/>
      <c r="I843" s="5"/>
      <c r="J843" s="5"/>
      <c r="K843" s="5"/>
      <c r="L843" s="5"/>
    </row>
    <row r="844" spans="1:12" ht="12.75" x14ac:dyDescent="0.2">
      <c r="A844" s="7"/>
      <c r="D844" s="5"/>
      <c r="H844" s="5"/>
      <c r="I844" s="5"/>
      <c r="J844" s="5"/>
      <c r="K844" s="5"/>
      <c r="L844" s="5"/>
    </row>
    <row r="845" spans="1:12" ht="12.75" x14ac:dyDescent="0.2">
      <c r="A845" s="7"/>
      <c r="D845" s="5"/>
      <c r="H845" s="5"/>
      <c r="I845" s="5"/>
      <c r="J845" s="5"/>
      <c r="K845" s="5"/>
      <c r="L845" s="5"/>
    </row>
    <row r="846" spans="1:12" ht="12.75" x14ac:dyDescent="0.2">
      <c r="A846" s="7"/>
      <c r="D846" s="5"/>
      <c r="H846" s="5"/>
      <c r="I846" s="5"/>
      <c r="J846" s="5"/>
      <c r="K846" s="5"/>
      <c r="L846" s="5"/>
    </row>
    <row r="847" spans="1:12" ht="12.75" x14ac:dyDescent="0.2">
      <c r="A847" s="7"/>
      <c r="D847" s="5"/>
      <c r="H847" s="5"/>
      <c r="I847" s="5"/>
      <c r="J847" s="5"/>
      <c r="K847" s="5"/>
      <c r="L847" s="5"/>
    </row>
    <row r="848" spans="1:12" ht="12.75" x14ac:dyDescent="0.2">
      <c r="A848" s="7"/>
      <c r="D848" s="5"/>
      <c r="H848" s="5"/>
      <c r="I848" s="5"/>
      <c r="J848" s="5"/>
      <c r="K848" s="5"/>
      <c r="L848" s="5"/>
    </row>
    <row r="849" spans="1:12" ht="12.75" x14ac:dyDescent="0.2">
      <c r="A849" s="7"/>
      <c r="D849" s="5"/>
      <c r="H849" s="5"/>
      <c r="I849" s="5"/>
      <c r="J849" s="5"/>
      <c r="K849" s="5"/>
      <c r="L849" s="5"/>
    </row>
    <row r="850" spans="1:12" ht="12.75" x14ac:dyDescent="0.2">
      <c r="A850" s="7"/>
      <c r="D850" s="5"/>
      <c r="H850" s="5"/>
      <c r="I850" s="5"/>
      <c r="J850" s="5"/>
      <c r="K850" s="5"/>
      <c r="L850" s="5"/>
    </row>
    <row r="851" spans="1:12" ht="12.75" x14ac:dyDescent="0.2">
      <c r="A851" s="7"/>
      <c r="D851" s="5"/>
      <c r="H851" s="5"/>
      <c r="I851" s="5"/>
      <c r="J851" s="5"/>
      <c r="K851" s="5"/>
      <c r="L851" s="5"/>
    </row>
    <row r="852" spans="1:12" ht="12.75" x14ac:dyDescent="0.2">
      <c r="A852" s="7"/>
      <c r="D852" s="5"/>
      <c r="H852" s="5"/>
      <c r="I852" s="5"/>
      <c r="J852" s="5"/>
      <c r="K852" s="5"/>
      <c r="L852" s="5"/>
    </row>
    <row r="853" spans="1:12" ht="12.75" x14ac:dyDescent="0.2">
      <c r="A853" s="7"/>
      <c r="D853" s="5"/>
      <c r="H853" s="5"/>
      <c r="I853" s="5"/>
      <c r="J853" s="5"/>
      <c r="K853" s="5"/>
      <c r="L853" s="5"/>
    </row>
    <row r="854" spans="1:12" ht="12.75" x14ac:dyDescent="0.2">
      <c r="A854" s="7"/>
      <c r="D854" s="5"/>
      <c r="H854" s="5"/>
      <c r="I854" s="5"/>
      <c r="J854" s="5"/>
      <c r="K854" s="5"/>
      <c r="L854" s="5"/>
    </row>
    <row r="855" spans="1:12" ht="12.75" x14ac:dyDescent="0.2">
      <c r="A855" s="7"/>
      <c r="D855" s="5"/>
      <c r="H855" s="5"/>
      <c r="I855" s="5"/>
      <c r="J855" s="5"/>
      <c r="K855" s="5"/>
      <c r="L855" s="5"/>
    </row>
    <row r="856" spans="1:12" ht="12.75" x14ac:dyDescent="0.2">
      <c r="A856" s="7"/>
      <c r="D856" s="5"/>
      <c r="H856" s="5"/>
      <c r="I856" s="5"/>
      <c r="J856" s="5"/>
      <c r="K856" s="5"/>
      <c r="L856" s="5"/>
    </row>
    <row r="857" spans="1:12" ht="12.75" x14ac:dyDescent="0.2">
      <c r="A857" s="7"/>
      <c r="D857" s="5"/>
      <c r="H857" s="5"/>
      <c r="I857" s="5"/>
      <c r="J857" s="5"/>
      <c r="K857" s="5"/>
      <c r="L857" s="5"/>
    </row>
    <row r="858" spans="1:12" ht="12.75" x14ac:dyDescent="0.2">
      <c r="A858" s="7"/>
      <c r="D858" s="5"/>
      <c r="H858" s="5"/>
      <c r="I858" s="5"/>
      <c r="J858" s="5"/>
      <c r="K858" s="5"/>
      <c r="L858" s="5"/>
    </row>
    <row r="859" spans="1:12" ht="12.75" x14ac:dyDescent="0.2">
      <c r="A859" s="7"/>
      <c r="D859" s="5"/>
      <c r="H859" s="5"/>
      <c r="I859" s="5"/>
      <c r="J859" s="5"/>
      <c r="K859" s="5"/>
      <c r="L859" s="5"/>
    </row>
    <row r="860" spans="1:12" ht="12.75" x14ac:dyDescent="0.2">
      <c r="A860" s="7"/>
      <c r="D860" s="5"/>
      <c r="H860" s="5"/>
      <c r="I860" s="5"/>
      <c r="J860" s="5"/>
      <c r="K860" s="5"/>
      <c r="L860" s="5"/>
    </row>
    <row r="861" spans="1:12" ht="12.75" x14ac:dyDescent="0.2">
      <c r="A861" s="7"/>
      <c r="D861" s="5"/>
      <c r="H861" s="5"/>
      <c r="I861" s="5"/>
      <c r="J861" s="5"/>
      <c r="K861" s="5"/>
      <c r="L861" s="5"/>
    </row>
    <row r="862" spans="1:12" ht="12.75" x14ac:dyDescent="0.2">
      <c r="A862" s="7"/>
      <c r="D862" s="5"/>
      <c r="H862" s="5"/>
      <c r="I862" s="5"/>
      <c r="J862" s="5"/>
      <c r="K862" s="5"/>
      <c r="L862" s="5"/>
    </row>
    <row r="863" spans="1:12" ht="12.75" x14ac:dyDescent="0.2">
      <c r="A863" s="7"/>
      <c r="D863" s="5"/>
      <c r="H863" s="5"/>
      <c r="I863" s="5"/>
      <c r="J863" s="5"/>
      <c r="K863" s="5"/>
      <c r="L863" s="5"/>
    </row>
    <row r="864" spans="1:12" ht="12.75" x14ac:dyDescent="0.2">
      <c r="A864" s="7"/>
      <c r="D864" s="5"/>
      <c r="H864" s="5"/>
      <c r="I864" s="5"/>
      <c r="J864" s="5"/>
      <c r="K864" s="5"/>
      <c r="L864" s="5"/>
    </row>
    <row r="865" spans="1:12" ht="12.75" x14ac:dyDescent="0.2">
      <c r="A865" s="7"/>
      <c r="D865" s="5"/>
      <c r="H865" s="5"/>
      <c r="I865" s="5"/>
      <c r="J865" s="5"/>
      <c r="K865" s="5"/>
      <c r="L865" s="5"/>
    </row>
    <row r="866" spans="1:12" ht="12.75" x14ac:dyDescent="0.2">
      <c r="A866" s="7"/>
      <c r="D866" s="5"/>
      <c r="H866" s="5"/>
      <c r="I866" s="5"/>
      <c r="J866" s="5"/>
      <c r="K866" s="5"/>
      <c r="L866" s="5"/>
    </row>
    <row r="867" spans="1:12" ht="12.75" x14ac:dyDescent="0.2">
      <c r="A867" s="7"/>
      <c r="D867" s="5"/>
      <c r="H867" s="5"/>
      <c r="I867" s="5"/>
      <c r="J867" s="5"/>
      <c r="K867" s="5"/>
      <c r="L867" s="5"/>
    </row>
    <row r="868" spans="1:12" ht="12.75" x14ac:dyDescent="0.2">
      <c r="A868" s="7"/>
      <c r="D868" s="5"/>
      <c r="H868" s="5"/>
      <c r="I868" s="5"/>
      <c r="J868" s="5"/>
      <c r="K868" s="5"/>
      <c r="L868" s="5"/>
    </row>
    <row r="869" spans="1:12" ht="12.75" x14ac:dyDescent="0.2">
      <c r="A869" s="7"/>
      <c r="D869" s="5"/>
      <c r="H869" s="5"/>
      <c r="I869" s="5"/>
      <c r="J869" s="5"/>
      <c r="K869" s="5"/>
      <c r="L869" s="5"/>
    </row>
    <row r="870" spans="1:12" ht="12.75" x14ac:dyDescent="0.2">
      <c r="A870" s="7"/>
      <c r="D870" s="5"/>
      <c r="H870" s="5"/>
      <c r="I870" s="5"/>
      <c r="J870" s="5"/>
      <c r="K870" s="5"/>
      <c r="L870" s="5"/>
    </row>
    <row r="871" spans="1:12" ht="12.75" x14ac:dyDescent="0.2">
      <c r="A871" s="7"/>
      <c r="D871" s="5"/>
      <c r="H871" s="5"/>
      <c r="I871" s="5"/>
      <c r="J871" s="5"/>
      <c r="K871" s="5"/>
      <c r="L871" s="5"/>
    </row>
    <row r="872" spans="1:12" ht="12.75" x14ac:dyDescent="0.2">
      <c r="A872" s="7"/>
      <c r="D872" s="5"/>
      <c r="H872" s="5"/>
      <c r="I872" s="5"/>
      <c r="J872" s="5"/>
      <c r="K872" s="5"/>
      <c r="L872" s="5"/>
    </row>
    <row r="873" spans="1:12" ht="12.75" x14ac:dyDescent="0.2">
      <c r="A873" s="7"/>
      <c r="D873" s="5"/>
      <c r="H873" s="5"/>
      <c r="I873" s="5"/>
      <c r="J873" s="5"/>
      <c r="K873" s="5"/>
      <c r="L873" s="5"/>
    </row>
    <row r="874" spans="1:12" ht="12.75" x14ac:dyDescent="0.2">
      <c r="A874" s="7"/>
      <c r="D874" s="5"/>
      <c r="H874" s="5"/>
      <c r="I874" s="5"/>
      <c r="J874" s="5"/>
      <c r="K874" s="5"/>
      <c r="L874" s="5"/>
    </row>
    <row r="875" spans="1:12" ht="12.75" x14ac:dyDescent="0.2">
      <c r="A875" s="7"/>
      <c r="D875" s="5"/>
      <c r="H875" s="5"/>
      <c r="I875" s="5"/>
      <c r="J875" s="5"/>
      <c r="K875" s="5"/>
      <c r="L875" s="5"/>
    </row>
    <row r="876" spans="1:12" ht="12.75" x14ac:dyDescent="0.2">
      <c r="A876" s="7"/>
      <c r="D876" s="5"/>
      <c r="H876" s="5"/>
      <c r="I876" s="5"/>
      <c r="J876" s="5"/>
      <c r="K876" s="5"/>
      <c r="L876" s="5"/>
    </row>
    <row r="877" spans="1:12" ht="12.75" x14ac:dyDescent="0.2">
      <c r="A877" s="7"/>
      <c r="D877" s="5"/>
      <c r="H877" s="5"/>
      <c r="I877" s="5"/>
      <c r="J877" s="5"/>
      <c r="K877" s="5"/>
      <c r="L877" s="5"/>
    </row>
    <row r="878" spans="1:12" ht="12.75" x14ac:dyDescent="0.2">
      <c r="A878" s="7"/>
      <c r="D878" s="5"/>
      <c r="H878" s="5"/>
      <c r="I878" s="5"/>
      <c r="J878" s="5"/>
      <c r="K878" s="5"/>
      <c r="L878" s="5"/>
    </row>
    <row r="879" spans="1:12" ht="12.75" x14ac:dyDescent="0.2">
      <c r="A879" s="7"/>
      <c r="D879" s="5"/>
      <c r="H879" s="5"/>
      <c r="I879" s="5"/>
      <c r="J879" s="5"/>
      <c r="K879" s="5"/>
      <c r="L879" s="5"/>
    </row>
    <row r="880" spans="1:12" ht="12.75" x14ac:dyDescent="0.2">
      <c r="A880" s="7"/>
      <c r="D880" s="5"/>
      <c r="H880" s="5"/>
      <c r="I880" s="5"/>
      <c r="J880" s="5"/>
      <c r="K880" s="5"/>
      <c r="L880" s="5"/>
    </row>
    <row r="881" spans="1:12" ht="12.75" x14ac:dyDescent="0.2">
      <c r="A881" s="7"/>
      <c r="D881" s="5"/>
      <c r="H881" s="5"/>
      <c r="I881" s="5"/>
      <c r="J881" s="5"/>
      <c r="K881" s="5"/>
      <c r="L881" s="5"/>
    </row>
    <row r="882" spans="1:12" ht="12.75" x14ac:dyDescent="0.2">
      <c r="A882" s="7"/>
      <c r="D882" s="5"/>
      <c r="H882" s="5"/>
      <c r="I882" s="5"/>
      <c r="J882" s="5"/>
      <c r="K882" s="5"/>
      <c r="L882" s="5"/>
    </row>
    <row r="883" spans="1:12" ht="12.75" x14ac:dyDescent="0.2">
      <c r="A883" s="7"/>
      <c r="D883" s="5"/>
      <c r="H883" s="5"/>
      <c r="I883" s="5"/>
      <c r="J883" s="5"/>
      <c r="K883" s="5"/>
      <c r="L883" s="5"/>
    </row>
    <row r="884" spans="1:12" ht="12.75" x14ac:dyDescent="0.2">
      <c r="A884" s="7"/>
      <c r="D884" s="5"/>
      <c r="H884" s="5"/>
      <c r="I884" s="5"/>
      <c r="J884" s="5"/>
      <c r="K884" s="5"/>
      <c r="L884" s="5"/>
    </row>
    <row r="885" spans="1:12" ht="12.75" x14ac:dyDescent="0.2">
      <c r="A885" s="7"/>
      <c r="D885" s="5"/>
      <c r="H885" s="5"/>
      <c r="I885" s="5"/>
      <c r="J885" s="5"/>
      <c r="K885" s="5"/>
      <c r="L885" s="5"/>
    </row>
    <row r="886" spans="1:12" ht="12.75" x14ac:dyDescent="0.2">
      <c r="A886" s="7"/>
      <c r="D886" s="5"/>
      <c r="H886" s="5"/>
      <c r="I886" s="5"/>
      <c r="J886" s="5"/>
      <c r="K886" s="5"/>
      <c r="L886" s="5"/>
    </row>
    <row r="887" spans="1:12" ht="12.75" x14ac:dyDescent="0.2">
      <c r="A887" s="7"/>
      <c r="D887" s="5"/>
      <c r="H887" s="5"/>
      <c r="I887" s="5"/>
      <c r="J887" s="5"/>
      <c r="K887" s="5"/>
      <c r="L887" s="5"/>
    </row>
    <row r="888" spans="1:12" ht="12.75" x14ac:dyDescent="0.2">
      <c r="A888" s="7"/>
      <c r="D888" s="5"/>
      <c r="H888" s="5"/>
      <c r="I888" s="5"/>
      <c r="J888" s="5"/>
      <c r="K888" s="5"/>
      <c r="L888" s="5"/>
    </row>
    <row r="889" spans="1:12" ht="12.75" x14ac:dyDescent="0.2">
      <c r="A889" s="7"/>
      <c r="D889" s="5"/>
      <c r="H889" s="5"/>
      <c r="I889" s="5"/>
      <c r="J889" s="5"/>
      <c r="K889" s="5"/>
      <c r="L889" s="5"/>
    </row>
    <row r="890" spans="1:12" ht="12.75" x14ac:dyDescent="0.2">
      <c r="A890" s="7"/>
      <c r="D890" s="5"/>
      <c r="H890" s="5"/>
      <c r="I890" s="5"/>
      <c r="J890" s="5"/>
      <c r="K890" s="5"/>
      <c r="L890" s="5"/>
    </row>
    <row r="891" spans="1:12" ht="12.75" x14ac:dyDescent="0.2">
      <c r="A891" s="7"/>
      <c r="D891" s="5"/>
      <c r="H891" s="5"/>
      <c r="I891" s="5"/>
      <c r="J891" s="5"/>
      <c r="K891" s="5"/>
      <c r="L891" s="5"/>
    </row>
    <row r="892" spans="1:12" ht="12.75" x14ac:dyDescent="0.2">
      <c r="A892" s="7"/>
      <c r="D892" s="5"/>
      <c r="H892" s="5"/>
      <c r="I892" s="5"/>
      <c r="J892" s="5"/>
      <c r="K892" s="5"/>
      <c r="L892" s="5"/>
    </row>
    <row r="893" spans="1:12" ht="12.75" x14ac:dyDescent="0.2">
      <c r="A893" s="7"/>
      <c r="D893" s="5"/>
      <c r="H893" s="5"/>
      <c r="I893" s="5"/>
      <c r="J893" s="5"/>
      <c r="K893" s="5"/>
      <c r="L893" s="5"/>
    </row>
    <row r="894" spans="1:12" ht="12.75" x14ac:dyDescent="0.2">
      <c r="A894" s="7"/>
      <c r="D894" s="5"/>
      <c r="H894" s="5"/>
      <c r="I894" s="5"/>
      <c r="J894" s="5"/>
      <c r="K894" s="5"/>
      <c r="L894" s="5"/>
    </row>
    <row r="895" spans="1:12" ht="12.75" x14ac:dyDescent="0.2">
      <c r="A895" s="7"/>
      <c r="D895" s="5"/>
      <c r="H895" s="5"/>
      <c r="I895" s="5"/>
      <c r="J895" s="5"/>
      <c r="K895" s="5"/>
      <c r="L895" s="5"/>
    </row>
    <row r="896" spans="1:12" ht="12.75" x14ac:dyDescent="0.2">
      <c r="A896" s="7"/>
      <c r="D896" s="5"/>
      <c r="H896" s="5"/>
      <c r="I896" s="5"/>
      <c r="J896" s="5"/>
      <c r="K896" s="5"/>
      <c r="L896" s="5"/>
    </row>
    <row r="897" spans="1:12" ht="12.75" x14ac:dyDescent="0.2">
      <c r="A897" s="7"/>
      <c r="D897" s="5"/>
      <c r="H897" s="5"/>
      <c r="I897" s="5"/>
      <c r="J897" s="5"/>
      <c r="K897" s="5"/>
      <c r="L897" s="5"/>
    </row>
    <row r="898" spans="1:12" ht="12.75" x14ac:dyDescent="0.2">
      <c r="A898" s="7"/>
      <c r="D898" s="5"/>
      <c r="H898" s="5"/>
      <c r="I898" s="5"/>
      <c r="J898" s="5"/>
      <c r="K898" s="5"/>
      <c r="L898" s="5"/>
    </row>
    <row r="899" spans="1:12" ht="12.75" x14ac:dyDescent="0.2">
      <c r="A899" s="7"/>
      <c r="D899" s="5"/>
      <c r="H899" s="5"/>
      <c r="I899" s="5"/>
      <c r="J899" s="5"/>
      <c r="K899" s="5"/>
      <c r="L899" s="5"/>
    </row>
    <row r="900" spans="1:12" ht="12.75" x14ac:dyDescent="0.2">
      <c r="A900" s="7"/>
      <c r="D900" s="5"/>
      <c r="H900" s="5"/>
      <c r="I900" s="5"/>
      <c r="J900" s="5"/>
      <c r="K900" s="5"/>
      <c r="L900" s="5"/>
    </row>
    <row r="901" spans="1:12" ht="12.75" x14ac:dyDescent="0.2">
      <c r="A901" s="7"/>
      <c r="D901" s="5"/>
      <c r="H901" s="5"/>
      <c r="I901" s="5"/>
      <c r="J901" s="5"/>
      <c r="K901" s="5"/>
      <c r="L901" s="5"/>
    </row>
    <row r="902" spans="1:12" ht="12.75" x14ac:dyDescent="0.2">
      <c r="A902" s="7"/>
      <c r="D902" s="5"/>
      <c r="H902" s="5"/>
      <c r="I902" s="5"/>
      <c r="J902" s="5"/>
      <c r="K902" s="5"/>
      <c r="L902" s="5"/>
    </row>
    <row r="903" spans="1:12" ht="12.75" x14ac:dyDescent="0.2">
      <c r="A903" s="7"/>
      <c r="D903" s="5"/>
      <c r="H903" s="5"/>
      <c r="I903" s="5"/>
      <c r="J903" s="5"/>
      <c r="K903" s="5"/>
      <c r="L903" s="5"/>
    </row>
    <row r="904" spans="1:12" ht="12.75" x14ac:dyDescent="0.2">
      <c r="A904" s="7"/>
      <c r="D904" s="5"/>
      <c r="H904" s="5"/>
      <c r="I904" s="5"/>
      <c r="J904" s="5"/>
      <c r="K904" s="5"/>
      <c r="L904" s="5"/>
    </row>
    <row r="905" spans="1:12" ht="12.75" x14ac:dyDescent="0.2">
      <c r="A905" s="7"/>
      <c r="D905" s="5"/>
      <c r="H905" s="5"/>
      <c r="I905" s="5"/>
      <c r="J905" s="5"/>
      <c r="K905" s="5"/>
      <c r="L905" s="5"/>
    </row>
    <row r="906" spans="1:12" ht="12.75" x14ac:dyDescent="0.2">
      <c r="A906" s="7"/>
      <c r="D906" s="5"/>
      <c r="H906" s="5"/>
      <c r="I906" s="5"/>
      <c r="J906" s="5"/>
      <c r="K906" s="5"/>
      <c r="L906" s="5"/>
    </row>
    <row r="907" spans="1:12" ht="12.75" x14ac:dyDescent="0.2">
      <c r="A907" s="7"/>
      <c r="D907" s="5"/>
      <c r="H907" s="5"/>
      <c r="I907" s="5"/>
      <c r="J907" s="5"/>
      <c r="K907" s="5"/>
      <c r="L907" s="5"/>
    </row>
    <row r="908" spans="1:12" ht="12.75" x14ac:dyDescent="0.2">
      <c r="A908" s="7"/>
      <c r="D908" s="5"/>
      <c r="H908" s="5"/>
      <c r="I908" s="5"/>
      <c r="J908" s="5"/>
      <c r="K908" s="5"/>
      <c r="L908" s="5"/>
    </row>
    <row r="909" spans="1:12" ht="12.75" x14ac:dyDescent="0.2">
      <c r="A909" s="7"/>
      <c r="D909" s="5"/>
      <c r="H909" s="5"/>
      <c r="I909" s="5"/>
      <c r="J909" s="5"/>
      <c r="K909" s="5"/>
      <c r="L909" s="5"/>
    </row>
    <row r="910" spans="1:12" ht="12.75" x14ac:dyDescent="0.2">
      <c r="A910" s="7"/>
      <c r="D910" s="5"/>
      <c r="H910" s="5"/>
      <c r="I910" s="5"/>
      <c r="J910" s="5"/>
      <c r="K910" s="5"/>
      <c r="L910" s="5"/>
    </row>
    <row r="911" spans="1:12" ht="12.75" x14ac:dyDescent="0.2">
      <c r="A911" s="7"/>
      <c r="D911" s="5"/>
      <c r="H911" s="5"/>
      <c r="I911" s="5"/>
      <c r="J911" s="5"/>
      <c r="K911" s="5"/>
      <c r="L911" s="5"/>
    </row>
    <row r="912" spans="1:12" ht="12.75" x14ac:dyDescent="0.2">
      <c r="A912" s="7"/>
      <c r="D912" s="5"/>
      <c r="H912" s="5"/>
      <c r="I912" s="5"/>
      <c r="J912" s="5"/>
      <c r="K912" s="5"/>
      <c r="L912" s="5"/>
    </row>
    <row r="913" spans="1:12" ht="12.75" x14ac:dyDescent="0.2">
      <c r="A913" s="7"/>
      <c r="D913" s="5"/>
      <c r="H913" s="5"/>
      <c r="I913" s="5"/>
      <c r="J913" s="5"/>
      <c r="K913" s="5"/>
      <c r="L913" s="5"/>
    </row>
    <row r="914" spans="1:12" ht="12.75" x14ac:dyDescent="0.2">
      <c r="A914" s="7"/>
      <c r="D914" s="5"/>
      <c r="H914" s="5"/>
      <c r="I914" s="5"/>
      <c r="J914" s="5"/>
      <c r="K914" s="5"/>
      <c r="L914" s="5"/>
    </row>
    <row r="915" spans="1:12" ht="12.75" x14ac:dyDescent="0.2">
      <c r="A915" s="7"/>
      <c r="D915" s="5"/>
      <c r="H915" s="5"/>
      <c r="I915" s="5"/>
      <c r="J915" s="5"/>
      <c r="K915" s="5"/>
      <c r="L915" s="5"/>
    </row>
    <row r="916" spans="1:12" ht="12.75" x14ac:dyDescent="0.2">
      <c r="A916" s="7"/>
      <c r="D916" s="5"/>
      <c r="H916" s="5"/>
      <c r="I916" s="5"/>
      <c r="J916" s="5"/>
      <c r="K916" s="5"/>
      <c r="L916" s="5"/>
    </row>
    <row r="917" spans="1:12" ht="12.75" x14ac:dyDescent="0.2">
      <c r="A917" s="7"/>
      <c r="D917" s="5"/>
      <c r="H917" s="5"/>
      <c r="I917" s="5"/>
      <c r="J917" s="5"/>
      <c r="K917" s="5"/>
      <c r="L917" s="5"/>
    </row>
    <row r="918" spans="1:12" ht="12.75" x14ac:dyDescent="0.2">
      <c r="A918" s="7"/>
      <c r="D918" s="5"/>
      <c r="H918" s="5"/>
      <c r="I918" s="5"/>
      <c r="J918" s="5"/>
      <c r="K918" s="5"/>
      <c r="L918" s="5"/>
    </row>
    <row r="919" spans="1:12" ht="12.75" x14ac:dyDescent="0.2">
      <c r="A919" s="7"/>
      <c r="D919" s="5"/>
      <c r="H919" s="5"/>
      <c r="I919" s="5"/>
      <c r="J919" s="5"/>
      <c r="K919" s="5"/>
      <c r="L919" s="5"/>
    </row>
    <row r="920" spans="1:12" ht="12.75" x14ac:dyDescent="0.2">
      <c r="A920" s="7"/>
      <c r="D920" s="5"/>
      <c r="H920" s="5"/>
      <c r="I920" s="5"/>
      <c r="J920" s="5"/>
      <c r="K920" s="5"/>
      <c r="L920" s="5"/>
    </row>
    <row r="921" spans="1:12" ht="12.75" x14ac:dyDescent="0.2">
      <c r="A921" s="7"/>
      <c r="D921" s="5"/>
      <c r="H921" s="5"/>
      <c r="I921" s="5"/>
      <c r="J921" s="5"/>
      <c r="K921" s="5"/>
      <c r="L921" s="5"/>
    </row>
    <row r="922" spans="1:12" ht="12.75" x14ac:dyDescent="0.2">
      <c r="A922" s="7"/>
      <c r="D922" s="5"/>
      <c r="H922" s="5"/>
      <c r="I922" s="5"/>
      <c r="J922" s="5"/>
      <c r="K922" s="5"/>
      <c r="L922" s="5"/>
    </row>
    <row r="923" spans="1:12" ht="12.75" x14ac:dyDescent="0.2">
      <c r="A923" s="7"/>
      <c r="D923" s="5"/>
      <c r="H923" s="5"/>
      <c r="I923" s="5"/>
      <c r="J923" s="5"/>
      <c r="K923" s="5"/>
      <c r="L923" s="5"/>
    </row>
    <row r="924" spans="1:12" ht="12.75" x14ac:dyDescent="0.2">
      <c r="A924" s="7"/>
      <c r="D924" s="5"/>
      <c r="H924" s="5"/>
      <c r="I924" s="5"/>
      <c r="J924" s="5"/>
      <c r="K924" s="5"/>
      <c r="L924" s="5"/>
    </row>
    <row r="925" spans="1:12" ht="12.75" x14ac:dyDescent="0.2">
      <c r="A925" s="7"/>
      <c r="D925" s="5"/>
      <c r="H925" s="5"/>
      <c r="I925" s="5"/>
      <c r="J925" s="5"/>
      <c r="K925" s="5"/>
      <c r="L925" s="5"/>
    </row>
    <row r="926" spans="1:12" ht="12.75" x14ac:dyDescent="0.2">
      <c r="A926" s="7"/>
      <c r="D926" s="5"/>
      <c r="H926" s="5"/>
      <c r="I926" s="5"/>
      <c r="J926" s="5"/>
      <c r="K926" s="5"/>
      <c r="L926" s="5"/>
    </row>
    <row r="927" spans="1:12" ht="12.75" x14ac:dyDescent="0.2">
      <c r="A927" s="7"/>
      <c r="D927" s="5"/>
      <c r="H927" s="5"/>
      <c r="I927" s="5"/>
      <c r="J927" s="5"/>
      <c r="K927" s="5"/>
      <c r="L927" s="5"/>
    </row>
    <row r="928" spans="1:12" ht="12.75" x14ac:dyDescent="0.2">
      <c r="A928" s="7"/>
      <c r="D928" s="5"/>
      <c r="H928" s="5"/>
      <c r="I928" s="5"/>
      <c r="J928" s="5"/>
      <c r="K928" s="5"/>
      <c r="L928" s="5"/>
    </row>
    <row r="929" spans="1:12" ht="12.75" x14ac:dyDescent="0.2">
      <c r="A929" s="7"/>
      <c r="D929" s="5"/>
      <c r="H929" s="5"/>
      <c r="I929" s="5"/>
      <c r="J929" s="5"/>
      <c r="K929" s="5"/>
      <c r="L929" s="5"/>
    </row>
    <row r="930" spans="1:12" ht="12.75" x14ac:dyDescent="0.2">
      <c r="A930" s="7"/>
      <c r="D930" s="5"/>
      <c r="H930" s="5"/>
      <c r="I930" s="5"/>
      <c r="J930" s="5"/>
      <c r="K930" s="5"/>
      <c r="L930" s="5"/>
    </row>
    <row r="931" spans="1:12" ht="12.75" x14ac:dyDescent="0.2">
      <c r="A931" s="7"/>
      <c r="D931" s="5"/>
      <c r="H931" s="5"/>
      <c r="I931" s="5"/>
      <c r="J931" s="5"/>
      <c r="K931" s="5"/>
      <c r="L931" s="5"/>
    </row>
    <row r="932" spans="1:12" ht="12.75" x14ac:dyDescent="0.2">
      <c r="A932" s="7"/>
      <c r="D932" s="5"/>
      <c r="H932" s="5"/>
      <c r="I932" s="5"/>
      <c r="J932" s="5"/>
      <c r="K932" s="5"/>
      <c r="L932" s="5"/>
    </row>
    <row r="933" spans="1:12" ht="12.75" x14ac:dyDescent="0.2">
      <c r="A933" s="7"/>
      <c r="D933" s="5"/>
      <c r="H933" s="5"/>
      <c r="I933" s="5"/>
      <c r="J933" s="5"/>
      <c r="K933" s="5"/>
      <c r="L933" s="5"/>
    </row>
    <row r="934" spans="1:12" ht="12.75" x14ac:dyDescent="0.2">
      <c r="A934" s="7"/>
      <c r="D934" s="5"/>
      <c r="H934" s="5"/>
      <c r="I934" s="5"/>
      <c r="J934" s="5"/>
      <c r="K934" s="5"/>
      <c r="L934" s="5"/>
    </row>
    <row r="935" spans="1:12" ht="12.75" x14ac:dyDescent="0.2">
      <c r="A935" s="7"/>
      <c r="D935" s="5"/>
      <c r="H935" s="5"/>
      <c r="I935" s="5"/>
      <c r="J935" s="5"/>
      <c r="K935" s="5"/>
      <c r="L935" s="5"/>
    </row>
    <row r="936" spans="1:12" ht="12.75" x14ac:dyDescent="0.2">
      <c r="A936" s="7"/>
      <c r="D936" s="5"/>
      <c r="H936" s="5"/>
      <c r="I936" s="5"/>
      <c r="J936" s="5"/>
      <c r="K936" s="5"/>
      <c r="L936" s="5"/>
    </row>
    <row r="937" spans="1:12" ht="12.75" x14ac:dyDescent="0.2">
      <c r="A937" s="7"/>
      <c r="D937" s="5"/>
      <c r="H937" s="5"/>
      <c r="I937" s="5"/>
      <c r="J937" s="5"/>
      <c r="K937" s="5"/>
      <c r="L937" s="5"/>
    </row>
    <row r="938" spans="1:12" ht="12.75" x14ac:dyDescent="0.2">
      <c r="A938" s="7"/>
      <c r="D938" s="5"/>
      <c r="H938" s="5"/>
      <c r="I938" s="5"/>
      <c r="J938" s="5"/>
      <c r="K938" s="5"/>
      <c r="L938" s="5"/>
    </row>
    <row r="939" spans="1:12" ht="12.75" x14ac:dyDescent="0.2">
      <c r="A939" s="7"/>
      <c r="D939" s="5"/>
      <c r="H939" s="5"/>
      <c r="I939" s="5"/>
      <c r="J939" s="5"/>
      <c r="K939" s="5"/>
      <c r="L939" s="5"/>
    </row>
    <row r="940" spans="1:12" ht="12.75" x14ac:dyDescent="0.2">
      <c r="A940" s="7"/>
      <c r="D940" s="5"/>
      <c r="H940" s="5"/>
      <c r="I940" s="5"/>
      <c r="J940" s="5"/>
      <c r="K940" s="5"/>
      <c r="L940" s="5"/>
    </row>
    <row r="941" spans="1:12" ht="12.75" x14ac:dyDescent="0.2">
      <c r="A941" s="7"/>
      <c r="D941" s="5"/>
      <c r="H941" s="5"/>
      <c r="I941" s="5"/>
      <c r="J941" s="5"/>
      <c r="K941" s="5"/>
      <c r="L941" s="5"/>
    </row>
    <row r="942" spans="1:12" ht="12.75" x14ac:dyDescent="0.2">
      <c r="A942" s="7"/>
      <c r="D942" s="5"/>
      <c r="H942" s="5"/>
      <c r="I942" s="5"/>
      <c r="J942" s="5"/>
      <c r="K942" s="5"/>
      <c r="L942" s="5"/>
    </row>
    <row r="943" spans="1:12" ht="12.75" x14ac:dyDescent="0.2">
      <c r="A943" s="7"/>
      <c r="D943" s="5"/>
      <c r="H943" s="5"/>
      <c r="I943" s="5"/>
      <c r="J943" s="5"/>
      <c r="K943" s="5"/>
      <c r="L943" s="5"/>
    </row>
    <row r="944" spans="1:12" ht="12.75" x14ac:dyDescent="0.2">
      <c r="A944" s="7"/>
      <c r="D944" s="5"/>
      <c r="H944" s="5"/>
      <c r="I944" s="5"/>
      <c r="J944" s="5"/>
      <c r="K944" s="5"/>
      <c r="L944" s="5"/>
    </row>
    <row r="945" spans="1:12" ht="12.75" x14ac:dyDescent="0.2">
      <c r="A945" s="7"/>
      <c r="D945" s="5"/>
      <c r="H945" s="5"/>
      <c r="I945" s="5"/>
      <c r="J945" s="5"/>
      <c r="K945" s="5"/>
      <c r="L945" s="5"/>
    </row>
    <row r="946" spans="1:12" ht="12.75" x14ac:dyDescent="0.2">
      <c r="A946" s="7"/>
      <c r="D946" s="5"/>
      <c r="H946" s="5"/>
      <c r="I946" s="5"/>
      <c r="J946" s="5"/>
      <c r="K946" s="5"/>
      <c r="L946" s="5"/>
    </row>
    <row r="947" spans="1:12" ht="12.75" x14ac:dyDescent="0.2">
      <c r="A947" s="7"/>
      <c r="D947" s="5"/>
      <c r="H947" s="5"/>
      <c r="I947" s="5"/>
      <c r="J947" s="5"/>
      <c r="K947" s="5"/>
      <c r="L947" s="5"/>
    </row>
    <row r="948" spans="1:12" ht="12.75" x14ac:dyDescent="0.2">
      <c r="A948" s="7"/>
      <c r="D948" s="5"/>
      <c r="H948" s="5"/>
      <c r="I948" s="5"/>
      <c r="J948" s="5"/>
      <c r="K948" s="5"/>
      <c r="L948" s="5"/>
    </row>
    <row r="949" spans="1:12" ht="12.75" x14ac:dyDescent="0.2">
      <c r="A949" s="7"/>
      <c r="D949" s="5"/>
      <c r="H949" s="5"/>
      <c r="I949" s="5"/>
      <c r="J949" s="5"/>
      <c r="K949" s="5"/>
      <c r="L949" s="5"/>
    </row>
    <row r="950" spans="1:12" ht="12.75" x14ac:dyDescent="0.2">
      <c r="A950" s="7"/>
      <c r="D950" s="5"/>
      <c r="H950" s="5"/>
      <c r="I950" s="5"/>
      <c r="J950" s="5"/>
      <c r="K950" s="5"/>
      <c r="L950" s="5"/>
    </row>
    <row r="951" spans="1:12" ht="12.75" x14ac:dyDescent="0.2">
      <c r="A951" s="7"/>
      <c r="D951" s="5"/>
      <c r="H951" s="5"/>
      <c r="I951" s="5"/>
      <c r="J951" s="5"/>
      <c r="K951" s="5"/>
      <c r="L951" s="5"/>
    </row>
    <row r="952" spans="1:12" ht="12.75" x14ac:dyDescent="0.2">
      <c r="A952" s="7"/>
      <c r="D952" s="5"/>
      <c r="H952" s="5"/>
      <c r="I952" s="5"/>
      <c r="J952" s="5"/>
      <c r="K952" s="5"/>
      <c r="L952" s="5"/>
    </row>
    <row r="953" spans="1:12" ht="12.75" x14ac:dyDescent="0.2">
      <c r="A953" s="7"/>
      <c r="D953" s="5"/>
      <c r="H953" s="5"/>
      <c r="I953" s="5"/>
      <c r="J953" s="5"/>
      <c r="K953" s="5"/>
      <c r="L953" s="5"/>
    </row>
    <row r="954" spans="1:12" ht="12.75" x14ac:dyDescent="0.2">
      <c r="A954" s="7"/>
      <c r="D954" s="5"/>
      <c r="H954" s="5"/>
      <c r="I954" s="5"/>
      <c r="J954" s="5"/>
      <c r="K954" s="5"/>
      <c r="L954" s="5"/>
    </row>
    <row r="955" spans="1:12" ht="12.75" x14ac:dyDescent="0.2">
      <c r="A955" s="7"/>
      <c r="D955" s="5"/>
      <c r="H955" s="5"/>
      <c r="I955" s="5"/>
      <c r="J955" s="5"/>
      <c r="K955" s="5"/>
      <c r="L955" s="5"/>
    </row>
    <row r="956" spans="1:12" ht="12.75" x14ac:dyDescent="0.2">
      <c r="A956" s="7"/>
      <c r="D956" s="5"/>
      <c r="H956" s="5"/>
      <c r="I956" s="5"/>
      <c r="J956" s="5"/>
      <c r="K956" s="5"/>
      <c r="L956" s="5"/>
    </row>
    <row r="957" spans="1:12" ht="12.75" x14ac:dyDescent="0.2">
      <c r="A957" s="7"/>
      <c r="D957" s="5"/>
      <c r="H957" s="5"/>
      <c r="I957" s="5"/>
      <c r="J957" s="5"/>
      <c r="K957" s="5"/>
      <c r="L957" s="5"/>
    </row>
    <row r="958" spans="1:12" ht="12.75" x14ac:dyDescent="0.2">
      <c r="A958" s="7"/>
      <c r="D958" s="5"/>
      <c r="H958" s="5"/>
      <c r="I958" s="5"/>
      <c r="J958" s="5"/>
      <c r="K958" s="5"/>
      <c r="L958" s="5"/>
    </row>
    <row r="959" spans="1:12" ht="12.75" x14ac:dyDescent="0.2">
      <c r="A959" s="7"/>
      <c r="D959" s="5"/>
      <c r="H959" s="5"/>
      <c r="I959" s="5"/>
      <c r="J959" s="5"/>
      <c r="K959" s="5"/>
      <c r="L959" s="5"/>
    </row>
    <row r="960" spans="1:12" ht="12.75" x14ac:dyDescent="0.2">
      <c r="A960" s="7"/>
      <c r="D960" s="5"/>
      <c r="H960" s="5"/>
      <c r="I960" s="5"/>
      <c r="J960" s="5"/>
      <c r="K960" s="5"/>
      <c r="L960" s="5"/>
    </row>
    <row r="961" spans="1:12" ht="12.75" x14ac:dyDescent="0.2">
      <c r="A961" s="7"/>
      <c r="D961" s="5"/>
      <c r="H961" s="5"/>
      <c r="I961" s="5"/>
      <c r="J961" s="5"/>
      <c r="K961" s="5"/>
      <c r="L961" s="5"/>
    </row>
    <row r="962" spans="1:12" ht="12.75" x14ac:dyDescent="0.2">
      <c r="A962" s="7"/>
      <c r="D962" s="5"/>
      <c r="H962" s="5"/>
      <c r="I962" s="5"/>
      <c r="J962" s="5"/>
      <c r="K962" s="5"/>
      <c r="L962" s="5"/>
    </row>
    <row r="963" spans="1:12" ht="12.75" x14ac:dyDescent="0.2">
      <c r="A963" s="7"/>
      <c r="D963" s="5"/>
      <c r="H963" s="5"/>
      <c r="I963" s="5"/>
      <c r="J963" s="5"/>
      <c r="K963" s="5"/>
      <c r="L963" s="5"/>
    </row>
    <row r="964" spans="1:12" ht="12.75" x14ac:dyDescent="0.2">
      <c r="A964" s="7"/>
      <c r="D964" s="5"/>
      <c r="H964" s="5"/>
      <c r="I964" s="5"/>
      <c r="J964" s="5"/>
      <c r="K964" s="5"/>
      <c r="L964" s="5"/>
    </row>
    <row r="965" spans="1:12" ht="12.75" x14ac:dyDescent="0.2">
      <c r="A965" s="7"/>
      <c r="D965" s="5"/>
      <c r="H965" s="5"/>
      <c r="I965" s="5"/>
      <c r="J965" s="5"/>
      <c r="K965" s="5"/>
      <c r="L965" s="5"/>
    </row>
    <row r="966" spans="1:12" ht="12.75" x14ac:dyDescent="0.2">
      <c r="A966" s="7"/>
      <c r="D966" s="5"/>
      <c r="H966" s="5"/>
      <c r="I966" s="5"/>
      <c r="J966" s="5"/>
      <c r="K966" s="5"/>
      <c r="L966" s="5"/>
    </row>
    <row r="967" spans="1:12" ht="12.75" x14ac:dyDescent="0.2">
      <c r="A967" s="7"/>
      <c r="D967" s="5"/>
      <c r="H967" s="5"/>
      <c r="I967" s="5"/>
      <c r="J967" s="5"/>
      <c r="K967" s="5"/>
      <c r="L967" s="5"/>
    </row>
    <row r="968" spans="1:12" ht="12.75" x14ac:dyDescent="0.2">
      <c r="A968" s="7"/>
      <c r="D968" s="5"/>
      <c r="H968" s="5"/>
      <c r="I968" s="5"/>
      <c r="J968" s="5"/>
      <c r="K968" s="5"/>
      <c r="L968" s="5"/>
    </row>
    <row r="969" spans="1:12" ht="12.75" x14ac:dyDescent="0.2">
      <c r="A969" s="7"/>
      <c r="D969" s="5"/>
      <c r="H969" s="5"/>
      <c r="I969" s="5"/>
      <c r="J969" s="5"/>
      <c r="K969" s="5"/>
      <c r="L969" s="5"/>
    </row>
    <row r="970" spans="1:12" ht="12.75" x14ac:dyDescent="0.2">
      <c r="A970" s="7"/>
      <c r="D970" s="5"/>
      <c r="H970" s="5"/>
      <c r="I970" s="5"/>
      <c r="J970" s="5"/>
      <c r="K970" s="5"/>
      <c r="L970" s="5"/>
    </row>
    <row r="971" spans="1:12" ht="12.75" x14ac:dyDescent="0.2">
      <c r="A971" s="7"/>
      <c r="D971" s="5"/>
      <c r="H971" s="5"/>
      <c r="I971" s="5"/>
      <c r="J971" s="5"/>
      <c r="K971" s="5"/>
      <c r="L971" s="5"/>
    </row>
    <row r="972" spans="1:12" ht="12.75" x14ac:dyDescent="0.2">
      <c r="A972" s="7"/>
      <c r="D972" s="5"/>
      <c r="H972" s="5"/>
      <c r="I972" s="5"/>
      <c r="J972" s="5"/>
      <c r="K972" s="5"/>
      <c r="L972" s="5"/>
    </row>
    <row r="973" spans="1:12" ht="12.75" x14ac:dyDescent="0.2">
      <c r="A973" s="7"/>
      <c r="D973" s="5"/>
      <c r="H973" s="5"/>
      <c r="I973" s="5"/>
      <c r="J973" s="5"/>
      <c r="K973" s="5"/>
      <c r="L973" s="5"/>
    </row>
    <row r="974" spans="1:12" ht="12.75" x14ac:dyDescent="0.2">
      <c r="A974" s="7"/>
      <c r="D974" s="5"/>
      <c r="H974" s="5"/>
      <c r="I974" s="5"/>
      <c r="J974" s="5"/>
      <c r="K974" s="5"/>
      <c r="L974" s="5"/>
    </row>
    <row r="975" spans="1:12" ht="12.75" x14ac:dyDescent="0.2">
      <c r="A975" s="7"/>
      <c r="D975" s="5"/>
      <c r="H975" s="5"/>
      <c r="I975" s="5"/>
      <c r="J975" s="5"/>
      <c r="K975" s="5"/>
      <c r="L975" s="5"/>
    </row>
    <row r="976" spans="1:12" ht="12.75" x14ac:dyDescent="0.2">
      <c r="A976" s="7"/>
      <c r="D976" s="5"/>
      <c r="H976" s="5"/>
      <c r="I976" s="5"/>
      <c r="J976" s="5"/>
      <c r="K976" s="5"/>
      <c r="L976" s="5"/>
    </row>
    <row r="977" spans="1:12" ht="12.75" x14ac:dyDescent="0.2">
      <c r="A977" s="7"/>
      <c r="D977" s="5"/>
      <c r="H977" s="5"/>
      <c r="I977" s="5"/>
      <c r="J977" s="5"/>
      <c r="K977" s="5"/>
      <c r="L977" s="5"/>
    </row>
    <row r="978" spans="1:12" ht="12.75" x14ac:dyDescent="0.2">
      <c r="A978" s="7"/>
      <c r="D978" s="5"/>
      <c r="H978" s="5"/>
      <c r="I978" s="5"/>
      <c r="J978" s="5"/>
      <c r="K978" s="5"/>
      <c r="L978" s="5"/>
    </row>
    <row r="979" spans="1:12" ht="12.75" x14ac:dyDescent="0.2">
      <c r="A979" s="7"/>
      <c r="D979" s="5"/>
      <c r="H979" s="5"/>
      <c r="I979" s="5"/>
      <c r="J979" s="5"/>
      <c r="K979" s="5"/>
      <c r="L979" s="5"/>
    </row>
    <row r="980" spans="1:12" ht="12.75" x14ac:dyDescent="0.2">
      <c r="A980" s="7"/>
      <c r="D980" s="5"/>
      <c r="H980" s="5"/>
      <c r="I980" s="5"/>
      <c r="J980" s="5"/>
      <c r="K980" s="5"/>
      <c r="L980" s="5"/>
    </row>
    <row r="981" spans="1:12" ht="12.75" x14ac:dyDescent="0.2">
      <c r="A981" s="7"/>
      <c r="D981" s="5"/>
      <c r="H981" s="5"/>
      <c r="I981" s="5"/>
      <c r="J981" s="5"/>
      <c r="K981" s="5"/>
      <c r="L981" s="5"/>
    </row>
    <row r="982" spans="1:12" ht="12.75" x14ac:dyDescent="0.2">
      <c r="A982" s="7"/>
      <c r="D982" s="5"/>
      <c r="H982" s="5"/>
      <c r="I982" s="5"/>
      <c r="J982" s="5"/>
      <c r="K982" s="5"/>
      <c r="L982" s="5"/>
    </row>
    <row r="983" spans="1:12" ht="12.75" x14ac:dyDescent="0.2">
      <c r="A983" s="7"/>
      <c r="D983" s="5"/>
      <c r="H983" s="5"/>
      <c r="I983" s="5"/>
      <c r="J983" s="5"/>
      <c r="K983" s="5"/>
      <c r="L983" s="5"/>
    </row>
    <row r="984" spans="1:12" ht="12.75" x14ac:dyDescent="0.2">
      <c r="A984" s="7"/>
      <c r="D984" s="5"/>
      <c r="H984" s="5"/>
      <c r="I984" s="5"/>
      <c r="J984" s="5"/>
      <c r="K984" s="5"/>
      <c r="L984" s="5"/>
    </row>
    <row r="985" spans="1:12" ht="12.75" x14ac:dyDescent="0.2">
      <c r="A985" s="7"/>
      <c r="D985" s="5"/>
      <c r="H985" s="5"/>
      <c r="I985" s="5"/>
      <c r="J985" s="5"/>
      <c r="K985" s="5"/>
      <c r="L985" s="5"/>
    </row>
    <row r="986" spans="1:12" ht="12.75" x14ac:dyDescent="0.2">
      <c r="A986" s="7"/>
      <c r="D986" s="5"/>
      <c r="H986" s="5"/>
      <c r="I986" s="5"/>
      <c r="J986" s="5"/>
      <c r="K986" s="5"/>
      <c r="L986" s="5"/>
    </row>
    <row r="987" spans="1:12" ht="12.75" x14ac:dyDescent="0.2">
      <c r="A987" s="7"/>
      <c r="D987" s="5"/>
      <c r="H987" s="5"/>
      <c r="I987" s="5"/>
      <c r="J987" s="5"/>
      <c r="K987" s="5"/>
      <c r="L987" s="5"/>
    </row>
    <row r="988" spans="1:12" ht="12.75" x14ac:dyDescent="0.2">
      <c r="A988" s="7"/>
      <c r="D988" s="5"/>
      <c r="H988" s="5"/>
      <c r="I988" s="5"/>
      <c r="J988" s="5"/>
      <c r="K988" s="5"/>
      <c r="L988" s="5"/>
    </row>
    <row r="989" spans="1:12" ht="12.75" x14ac:dyDescent="0.2">
      <c r="A989" s="7"/>
      <c r="D989" s="5"/>
      <c r="H989" s="5"/>
      <c r="I989" s="5"/>
      <c r="J989" s="5"/>
      <c r="K989" s="5"/>
      <c r="L989" s="5"/>
    </row>
    <row r="990" spans="1:12" ht="12.75" x14ac:dyDescent="0.2">
      <c r="A990" s="7"/>
      <c r="D990" s="5"/>
      <c r="H990" s="5"/>
      <c r="I990" s="5"/>
      <c r="J990" s="5"/>
      <c r="K990" s="5"/>
      <c r="L990" s="5"/>
    </row>
    <row r="991" spans="1:12" ht="12.75" x14ac:dyDescent="0.2">
      <c r="A991" s="7"/>
      <c r="D991" s="5"/>
      <c r="H991" s="5"/>
      <c r="I991" s="5"/>
      <c r="J991" s="5"/>
      <c r="K991" s="5"/>
      <c r="L991" s="5"/>
    </row>
    <row r="992" spans="1:12" ht="12.75" x14ac:dyDescent="0.2">
      <c r="A992" s="7"/>
      <c r="D992" s="5"/>
      <c r="H992" s="5"/>
      <c r="I992" s="5"/>
      <c r="J992" s="5"/>
      <c r="K992" s="5"/>
      <c r="L992" s="5"/>
    </row>
    <row r="993" spans="1:12" ht="12.75" x14ac:dyDescent="0.2">
      <c r="A993" s="7"/>
      <c r="D993" s="5"/>
      <c r="H993" s="5"/>
      <c r="I993" s="5"/>
      <c r="J993" s="5"/>
      <c r="K993" s="5"/>
      <c r="L993" s="5"/>
    </row>
    <row r="994" spans="1:12" ht="12.75" x14ac:dyDescent="0.2">
      <c r="A994" s="7"/>
      <c r="D994" s="5"/>
      <c r="H994" s="5"/>
      <c r="I994" s="5"/>
      <c r="J994" s="5"/>
      <c r="K994" s="5"/>
      <c r="L994" s="5"/>
    </row>
    <row r="995" spans="1:12" ht="12.75" x14ac:dyDescent="0.2">
      <c r="A995" s="7"/>
      <c r="D995" s="5"/>
      <c r="H995" s="5"/>
      <c r="I995" s="5"/>
      <c r="J995" s="5"/>
      <c r="K995" s="5"/>
      <c r="L995" s="5"/>
    </row>
    <row r="996" spans="1:12" ht="12.75" x14ac:dyDescent="0.2">
      <c r="A996" s="7"/>
      <c r="D996" s="5"/>
      <c r="H996" s="5"/>
      <c r="I996" s="5"/>
      <c r="J996" s="5"/>
      <c r="K996" s="5"/>
      <c r="L996" s="5"/>
    </row>
    <row r="997" spans="1:12" ht="12.75" x14ac:dyDescent="0.2">
      <c r="A997" s="7"/>
      <c r="D997" s="5"/>
      <c r="H997" s="5"/>
      <c r="I997" s="5"/>
      <c r="J997" s="5"/>
      <c r="K997" s="5"/>
      <c r="L997" s="5"/>
    </row>
    <row r="998" spans="1:12" ht="12.75" x14ac:dyDescent="0.2">
      <c r="A998" s="7"/>
      <c r="D998" s="5"/>
      <c r="H998" s="5"/>
      <c r="I998" s="5"/>
      <c r="L998" s="5"/>
    </row>
    <row r="999" spans="1:12" ht="12.75" x14ac:dyDescent="0.2">
      <c r="A999" s="7"/>
      <c r="D999" s="5"/>
      <c r="H999" s="5"/>
      <c r="I999" s="5"/>
      <c r="L999" s="5"/>
    </row>
  </sheetData>
  <autoFilter ref="A1:H117">
    <filterColumn colId="3">
      <filters>
        <filter val="5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4.28515625" customWidth="1"/>
  </cols>
  <sheetData>
    <row r="3" spans="1:2" x14ac:dyDescent="0.2">
      <c r="A3" s="9" t="s">
        <v>82</v>
      </c>
      <c r="B3" t="s">
        <v>107</v>
      </c>
    </row>
    <row r="4" spans="1:2" x14ac:dyDescent="0.2">
      <c r="A4" s="10" t="s">
        <v>57</v>
      </c>
      <c r="B4" s="11">
        <v>7</v>
      </c>
    </row>
    <row r="5" spans="1:2" x14ac:dyDescent="0.2">
      <c r="A5" s="10" t="s">
        <v>46</v>
      </c>
      <c r="B5" s="11">
        <v>4</v>
      </c>
    </row>
    <row r="6" spans="1:2" x14ac:dyDescent="0.2">
      <c r="A6" s="10" t="s">
        <v>83</v>
      </c>
      <c r="B6" s="11">
        <v>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3" width="12.42578125" bestFit="1" customWidth="1"/>
  </cols>
  <sheetData>
    <row r="3" spans="1:2" x14ac:dyDescent="0.2">
      <c r="A3" s="9" t="s">
        <v>82</v>
      </c>
      <c r="B3" t="s">
        <v>92</v>
      </c>
    </row>
    <row r="4" spans="1:2" x14ac:dyDescent="0.2">
      <c r="A4" s="10">
        <v>1</v>
      </c>
      <c r="B4" s="11">
        <v>13</v>
      </c>
    </row>
    <row r="5" spans="1:2" x14ac:dyDescent="0.2">
      <c r="A5" s="10">
        <v>2</v>
      </c>
      <c r="B5" s="11">
        <v>16</v>
      </c>
    </row>
    <row r="6" spans="1:2" x14ac:dyDescent="0.2">
      <c r="A6" s="10">
        <v>3</v>
      </c>
      <c r="B6" s="11">
        <v>20</v>
      </c>
    </row>
    <row r="7" spans="1:2" x14ac:dyDescent="0.2">
      <c r="A7" s="10">
        <v>4</v>
      </c>
      <c r="B7" s="11">
        <v>11</v>
      </c>
    </row>
    <row r="8" spans="1:2" x14ac:dyDescent="0.2">
      <c r="A8" s="10">
        <v>5</v>
      </c>
      <c r="B8" s="11">
        <v>16</v>
      </c>
    </row>
    <row r="9" spans="1:2" x14ac:dyDescent="0.2">
      <c r="A9" s="10">
        <v>6</v>
      </c>
      <c r="B9" s="11">
        <v>24</v>
      </c>
    </row>
    <row r="10" spans="1:2" x14ac:dyDescent="0.2">
      <c r="A10" s="10">
        <v>7</v>
      </c>
      <c r="B10" s="11">
        <v>12</v>
      </c>
    </row>
    <row r="11" spans="1:2" x14ac:dyDescent="0.2">
      <c r="A11" s="10">
        <v>8</v>
      </c>
      <c r="B11" s="11">
        <v>16</v>
      </c>
    </row>
    <row r="12" spans="1:2" x14ac:dyDescent="0.2">
      <c r="A12" s="10">
        <v>9</v>
      </c>
      <c r="B12" s="11">
        <v>7</v>
      </c>
    </row>
    <row r="13" spans="1:2" x14ac:dyDescent="0.2">
      <c r="A13" s="10">
        <v>10</v>
      </c>
      <c r="B13" s="11">
        <v>10</v>
      </c>
    </row>
    <row r="14" spans="1:2" x14ac:dyDescent="0.2">
      <c r="A14" s="10">
        <v>11</v>
      </c>
      <c r="B14" s="11">
        <v>14</v>
      </c>
    </row>
    <row r="15" spans="1:2" x14ac:dyDescent="0.2">
      <c r="A15" s="10">
        <v>12</v>
      </c>
      <c r="B15" s="11">
        <v>10</v>
      </c>
    </row>
    <row r="16" spans="1:2" x14ac:dyDescent="0.2">
      <c r="A16" s="10">
        <v>13</v>
      </c>
      <c r="B16" s="11">
        <v>11</v>
      </c>
    </row>
    <row r="17" spans="1:2" x14ac:dyDescent="0.2">
      <c r="A17" s="10">
        <v>14</v>
      </c>
      <c r="B17" s="11">
        <v>13</v>
      </c>
    </row>
    <row r="18" spans="1:2" x14ac:dyDescent="0.2">
      <c r="A18" s="10">
        <v>15</v>
      </c>
      <c r="B18" s="11">
        <v>17</v>
      </c>
    </row>
    <row r="19" spans="1:2" x14ac:dyDescent="0.2">
      <c r="A19" s="10">
        <v>16</v>
      </c>
      <c r="B19" s="11">
        <v>12</v>
      </c>
    </row>
    <row r="20" spans="1:2" x14ac:dyDescent="0.2">
      <c r="A20" s="10">
        <v>17</v>
      </c>
      <c r="B20" s="11">
        <v>10</v>
      </c>
    </row>
    <row r="21" spans="1:2" x14ac:dyDescent="0.2">
      <c r="A21" s="10">
        <v>18</v>
      </c>
      <c r="B21" s="11">
        <v>19</v>
      </c>
    </row>
    <row r="22" spans="1:2" x14ac:dyDescent="0.2">
      <c r="A22" s="10">
        <v>19</v>
      </c>
      <c r="B22" s="11">
        <v>13</v>
      </c>
    </row>
    <row r="23" spans="1:2" x14ac:dyDescent="0.2">
      <c r="A23" s="10">
        <v>20</v>
      </c>
      <c r="B23" s="11">
        <v>2</v>
      </c>
    </row>
    <row r="24" spans="1:2" x14ac:dyDescent="0.2">
      <c r="A24" s="10" t="s">
        <v>83</v>
      </c>
      <c r="B24" s="11">
        <v>266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 Data</vt:lpstr>
      <vt:lpstr>Bowler Sheets</vt:lpstr>
      <vt:lpstr>Check2</vt:lpstr>
      <vt:lpstr>New Batsmen Sheet</vt:lpstr>
      <vt:lpstr>Check1</vt:lpstr>
      <vt:lpstr>New Bowler Sheet</vt:lpstr>
      <vt:lpstr>Score Card</vt:lpstr>
      <vt:lpstr>New Extras</vt:lpstr>
      <vt:lpstr>New Over Analysis</vt:lpstr>
      <vt:lpstr>Runs Scored</vt:lpstr>
      <vt:lpstr>Team Name &amp;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Preyas Maniar</dc:creator>
  <cp:lastModifiedBy>ABC</cp:lastModifiedBy>
  <dcterms:created xsi:type="dcterms:W3CDTF">2025-07-16T07:32:38Z</dcterms:created>
  <dcterms:modified xsi:type="dcterms:W3CDTF">2025-07-16T07:34:46Z</dcterms:modified>
</cp:coreProperties>
</file>