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Python\Matplotlib\"/>
    </mc:Choice>
  </mc:AlternateContent>
  <bookViews>
    <workbookView xWindow="0" yWindow="0" windowWidth="20490" windowHeight="8235"/>
  </bookViews>
  <sheets>
    <sheet name="Score Card" sheetId="1" r:id="rId1"/>
    <sheet name="Team Roles" sheetId="9" r:id="rId2"/>
    <sheet name="Bowlers Sheet" sheetId="5" r:id="rId3"/>
    <sheet name="Batsmen Sheet" sheetId="6" r:id="rId4"/>
    <sheet name="Overs Summary" sheetId="4" r:id="rId5"/>
    <sheet name="Balls Faced" sheetId="2" r:id="rId6"/>
    <sheet name="Runs Scrored" sheetId="7" r:id="rId7"/>
    <sheet name="Runs Each Player" sheetId="8" r:id="rId8"/>
    <sheet name="Extras" sheetId="3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7" l="1"/>
  <c r="M11" i="7"/>
  <c r="P11" i="7" s="1"/>
  <c r="K11" i="7"/>
  <c r="I11" i="7"/>
  <c r="G11" i="7"/>
  <c r="E11" i="7"/>
  <c r="O10" i="7"/>
  <c r="M10" i="7"/>
  <c r="K10" i="7"/>
  <c r="I10" i="7"/>
  <c r="P10" i="7" s="1"/>
  <c r="G10" i="7"/>
  <c r="E10" i="7"/>
  <c r="O9" i="7"/>
  <c r="P9" i="7" s="1"/>
  <c r="M9" i="7"/>
  <c r="K9" i="7"/>
  <c r="I9" i="7"/>
  <c r="G9" i="7"/>
  <c r="E9" i="7"/>
  <c r="O8" i="7"/>
  <c r="P8" i="7" s="1"/>
  <c r="M8" i="7"/>
  <c r="K8" i="7"/>
  <c r="I8" i="7"/>
  <c r="G8" i="7"/>
  <c r="O7" i="7"/>
  <c r="M7" i="7"/>
  <c r="K7" i="7"/>
  <c r="I7" i="7"/>
  <c r="P7" i="7" s="1"/>
  <c r="G7" i="7"/>
  <c r="E7" i="7"/>
  <c r="O6" i="7"/>
  <c r="P6" i="7" s="1"/>
  <c r="M6" i="7"/>
  <c r="K6" i="7"/>
  <c r="I6" i="7"/>
  <c r="G6" i="7"/>
  <c r="E6" i="7"/>
  <c r="O5" i="7"/>
  <c r="P5" i="7" s="1"/>
  <c r="M5" i="7"/>
  <c r="K5" i="7"/>
  <c r="I5" i="7"/>
  <c r="G5" i="7"/>
  <c r="E5" i="7"/>
  <c r="O4" i="7"/>
  <c r="M4" i="7"/>
  <c r="K4" i="7"/>
  <c r="P4" i="7" s="1"/>
  <c r="I4" i="7"/>
  <c r="G4" i="7"/>
  <c r="E4" i="7"/>
  <c r="O3" i="7"/>
  <c r="M3" i="7"/>
  <c r="K3" i="7"/>
  <c r="I3" i="7"/>
  <c r="P3" i="7" s="1"/>
  <c r="G3" i="7"/>
  <c r="E3" i="7"/>
  <c r="O2" i="7"/>
  <c r="P2" i="7" s="1"/>
  <c r="M2" i="7"/>
  <c r="K2" i="7"/>
  <c r="I2" i="7"/>
  <c r="G2" i="7"/>
  <c r="E2" i="7"/>
  <c r="G12" i="6"/>
  <c r="F12" i="6"/>
  <c r="D12" i="6"/>
  <c r="C12" i="6"/>
  <c r="H11" i="6"/>
  <c r="G11" i="6"/>
  <c r="F11" i="6"/>
  <c r="D11" i="6"/>
  <c r="C11" i="6"/>
  <c r="G10" i="6"/>
  <c r="F10" i="6"/>
  <c r="D10" i="6"/>
  <c r="H10" i="6" s="1"/>
  <c r="C10" i="6"/>
  <c r="G9" i="6"/>
  <c r="F9" i="6"/>
  <c r="D9" i="6"/>
  <c r="H9" i="6" s="1"/>
  <c r="C9" i="6"/>
  <c r="D8" i="6"/>
  <c r="H8" i="6" s="1"/>
  <c r="C8" i="6"/>
  <c r="G7" i="6"/>
  <c r="F7" i="6"/>
  <c r="D7" i="6"/>
  <c r="H7" i="6" s="1"/>
  <c r="C7" i="6"/>
  <c r="G6" i="6"/>
  <c r="F6" i="6"/>
  <c r="D6" i="6"/>
  <c r="H6" i="6" s="1"/>
  <c r="C6" i="6"/>
  <c r="G5" i="6"/>
  <c r="F5" i="6"/>
  <c r="D5" i="6"/>
  <c r="H5" i="6" s="1"/>
  <c r="C5" i="6"/>
  <c r="H4" i="6"/>
  <c r="G4" i="6"/>
  <c r="F4" i="6"/>
  <c r="D4" i="6"/>
  <c r="C4" i="6"/>
  <c r="G3" i="6"/>
  <c r="F3" i="6"/>
  <c r="D3" i="6"/>
  <c r="H3" i="6" s="1"/>
  <c r="C3" i="6"/>
  <c r="G2" i="6"/>
  <c r="F2" i="6"/>
  <c r="D2" i="6"/>
  <c r="H2" i="6" s="1"/>
  <c r="C2" i="6"/>
  <c r="K7" i="5"/>
  <c r="K6" i="5"/>
  <c r="K5" i="5"/>
  <c r="K4" i="5"/>
  <c r="K3" i="5"/>
  <c r="K2" i="5"/>
  <c r="B4" i="3"/>
  <c r="B12" i="2"/>
  <c r="B3" i="2"/>
  <c r="B4" i="2"/>
  <c r="B5" i="2"/>
  <c r="B6" i="2"/>
  <c r="B7" i="2"/>
  <c r="B8" i="2"/>
  <c r="B9" i="2"/>
  <c r="B10" i="2"/>
  <c r="B11" i="2"/>
  <c r="B2" i="2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H2" i="1"/>
  <c r="G2" i="1"/>
  <c r="B4" i="8"/>
  <c r="B2" i="8"/>
  <c r="B6" i="8"/>
  <c r="B5" i="8"/>
  <c r="B9" i="8"/>
  <c r="B8" i="8"/>
  <c r="B7" i="8"/>
  <c r="B10" i="8"/>
  <c r="B3" i="8"/>
  <c r="B11" i="8"/>
  <c r="B12" i="8"/>
</calcChain>
</file>

<file path=xl/sharedStrings.xml><?xml version="1.0" encoding="utf-8"?>
<sst xmlns="http://schemas.openxmlformats.org/spreadsheetml/2006/main" count="556" uniqueCount="104">
  <si>
    <t>Balls</t>
  </si>
  <si>
    <t>Batsman</t>
  </si>
  <si>
    <t>Bowler</t>
  </si>
  <si>
    <t>Runs</t>
  </si>
  <si>
    <t>Outcome</t>
  </si>
  <si>
    <t>Total Runs</t>
  </si>
  <si>
    <t>Wicket</t>
  </si>
  <si>
    <t>Balls Faced</t>
  </si>
  <si>
    <t>Rohit Sharma (C)</t>
  </si>
  <si>
    <t>Cubarsi</t>
  </si>
  <si>
    <t>Boundary</t>
  </si>
  <si>
    <t>Wide Ball</t>
  </si>
  <si>
    <t>Sachin Tendulkar</t>
  </si>
  <si>
    <t>Dot</t>
  </si>
  <si>
    <t>Van Djik</t>
  </si>
  <si>
    <t>Leg bye</t>
  </si>
  <si>
    <t>Sunil Gavaskar</t>
  </si>
  <si>
    <t>Overthrow</t>
  </si>
  <si>
    <t>Sergio Ramos</t>
  </si>
  <si>
    <t xml:space="preserve">Ravi Shastri </t>
  </si>
  <si>
    <t>Virat Kohli</t>
  </si>
  <si>
    <t>Shikhar Dhawan</t>
  </si>
  <si>
    <t>Pedri</t>
  </si>
  <si>
    <t>Gavi</t>
  </si>
  <si>
    <t>Kimmich</t>
  </si>
  <si>
    <t>No ball</t>
  </si>
  <si>
    <t>Parthiv Patel</t>
  </si>
  <si>
    <t xml:space="preserve">Hardik Pandya </t>
  </si>
  <si>
    <t xml:space="preserve">Ravindra Jadeja </t>
  </si>
  <si>
    <t>Jasprit Bumrah</t>
  </si>
  <si>
    <t>PLAYERS</t>
  </si>
  <si>
    <t>BALL  FACED</t>
  </si>
  <si>
    <t>Total</t>
  </si>
  <si>
    <t>EXTRAS</t>
  </si>
  <si>
    <t>BALLS</t>
  </si>
  <si>
    <t>Overs</t>
  </si>
  <si>
    <t>Player Name</t>
  </si>
  <si>
    <t>Run Rate</t>
  </si>
  <si>
    <t>Player</t>
  </si>
  <si>
    <t>Medan</t>
  </si>
  <si>
    <t>Wickets</t>
  </si>
  <si>
    <t>Dots</t>
  </si>
  <si>
    <t>Boundry (4)</t>
  </si>
  <si>
    <t>Boundry (6)</t>
  </si>
  <si>
    <t>No Ball (NB)</t>
  </si>
  <si>
    <t>Wide (WD)</t>
  </si>
  <si>
    <t>Economy</t>
  </si>
  <si>
    <t>Caught</t>
  </si>
  <si>
    <t>Run Out</t>
  </si>
  <si>
    <t>LBW</t>
  </si>
  <si>
    <t>Ravi Shastri (VC)</t>
  </si>
  <si>
    <t>Caught and Bowled</t>
  </si>
  <si>
    <t>Bowled</t>
  </si>
  <si>
    <t>Shikhar Dhavan</t>
  </si>
  <si>
    <t>Hardik Pandya</t>
  </si>
  <si>
    <t>Ravindra Jadeja</t>
  </si>
  <si>
    <t>Mohammad Shami</t>
  </si>
  <si>
    <t>Not Out</t>
  </si>
  <si>
    <t>Extras</t>
  </si>
  <si>
    <t>32 (wd 4, nb 7, lb 21)</t>
  </si>
  <si>
    <t>234 (10 wickets, 19.2 Ov)</t>
  </si>
  <si>
    <t>Out</t>
  </si>
  <si>
    <t>6s</t>
  </si>
  <si>
    <t>4s</t>
  </si>
  <si>
    <t>Strike Rate</t>
  </si>
  <si>
    <t>Score</t>
  </si>
  <si>
    <t>Singles</t>
  </si>
  <si>
    <t>Singles Runs</t>
  </si>
  <si>
    <t>Doubles</t>
  </si>
  <si>
    <t>Doubles Runs</t>
  </si>
  <si>
    <t>Triples</t>
  </si>
  <si>
    <t>Triple Runs</t>
  </si>
  <si>
    <t>Fours</t>
  </si>
  <si>
    <t>Fours Runs</t>
  </si>
  <si>
    <t>Sixes</t>
  </si>
  <si>
    <t>Sixes Runs</t>
  </si>
  <si>
    <t>Overthrow Runs</t>
  </si>
  <si>
    <t>Players</t>
  </si>
  <si>
    <t>Team B</t>
  </si>
  <si>
    <t>Roles</t>
  </si>
  <si>
    <t>Batting Type</t>
  </si>
  <si>
    <t>Bowling Type</t>
  </si>
  <si>
    <t>Batting Order</t>
  </si>
  <si>
    <t>Right - Hand</t>
  </si>
  <si>
    <t>-</t>
  </si>
  <si>
    <t>Opening Non Striker</t>
  </si>
  <si>
    <t>1st Down</t>
  </si>
  <si>
    <t>Left - Hand</t>
  </si>
  <si>
    <t>2nd Down</t>
  </si>
  <si>
    <t>5th Down</t>
  </si>
  <si>
    <t>3rd Down</t>
  </si>
  <si>
    <t>Opening Striker</t>
  </si>
  <si>
    <t>4th Down</t>
  </si>
  <si>
    <t>All Rounder</t>
  </si>
  <si>
    <t>Right - Arm Medium Pacer</t>
  </si>
  <si>
    <t>6th Down</t>
  </si>
  <si>
    <t>Left - Arm Orthodox</t>
  </si>
  <si>
    <t>7th Down</t>
  </si>
  <si>
    <t>Right - Arm Fast Pacer</t>
  </si>
  <si>
    <t>9th Down</t>
  </si>
  <si>
    <t>8th Down</t>
  </si>
  <si>
    <t>Kuldeep Yadav</t>
  </si>
  <si>
    <t>Left - Arm Chinaman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</si>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</sst>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FFFF"/>
      <name val="Calibri"/>
      <scheme val="minor"/>
    </font>
    <font>
      <sz val="11"/>
      <color rgb="FF000000"/>
      <name val="Calibri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85200C"/>
        <bgColor rgb="FF85200C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73763"/>
        <bgColor rgb="FF073763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rgb="FF5B0F00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/>
    <xf numFmtId="0" fontId="7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8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0" fontId="4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8" fillId="0" borderId="1" xfId="0" applyFont="1" applyBorder="1"/>
    <xf numFmtId="0" fontId="0" fillId="0" borderId="1" xfId="0" applyFont="1" applyBorder="1" applyAlignment="1"/>
    <xf numFmtId="0" fontId="8" fillId="0" borderId="2" xfId="0" applyFont="1" applyBorder="1" applyAlignment="1"/>
    <xf numFmtId="0" fontId="9" fillId="7" borderId="6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8" fillId="0" borderId="5" xfId="0" applyFont="1" applyBorder="1" applyAlignment="1"/>
    <xf numFmtId="0" fontId="8" fillId="0" borderId="5" xfId="0" applyFont="1" applyFill="1" applyBorder="1" applyAlignment="1"/>
    <xf numFmtId="0" fontId="10" fillId="0" borderId="1" xfId="0" applyFont="1" applyBorder="1" applyAlignment="1"/>
    <xf numFmtId="0" fontId="10" fillId="0" borderId="3" xfId="0" applyFont="1" applyBorder="1" applyAlignment="1"/>
    <xf numFmtId="0" fontId="1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9" xfId="0" applyFont="1" applyFill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1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2" fontId="9" fillId="7" borderId="8" xfId="0" applyNumberFormat="1" applyFont="1" applyFill="1" applyBorder="1" applyAlignment="1">
      <alignment horizontal="center"/>
    </xf>
    <xf numFmtId="2" fontId="0" fillId="0" borderId="3" xfId="0" applyNumberFormat="1" applyFont="1" applyBorder="1" applyAlignment="1"/>
    <xf numFmtId="2" fontId="0" fillId="0" borderId="4" xfId="0" applyNumberFormat="1" applyFont="1" applyBorder="1" applyAlignment="1">
      <alignment horizontal="left"/>
    </xf>
    <xf numFmtId="2" fontId="0" fillId="0" borderId="12" xfId="0" applyNumberFormat="1" applyFont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/>
    <xf numFmtId="0" fontId="0" fillId="0" borderId="1" xfId="0" applyFont="1" applyFill="1" applyBorder="1" applyAlignment="1"/>
    <xf numFmtId="0" fontId="8" fillId="0" borderId="13" xfId="0" applyFont="1" applyBorder="1" applyAlignment="1"/>
    <xf numFmtId="0" fontId="8" fillId="0" borderId="1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/>
    </xf>
    <xf numFmtId="0" fontId="2" fillId="11" borderId="2" xfId="0" applyFont="1" applyFill="1" applyBorder="1" applyAlignment="1"/>
    <xf numFmtId="0" fontId="2" fillId="10" borderId="13" xfId="0" applyFont="1" applyFill="1" applyBorder="1" applyAlignment="1">
      <alignment horizontal="center"/>
    </xf>
    <xf numFmtId="0" fontId="11" fillId="0" borderId="14" xfId="0" applyFont="1" applyBorder="1"/>
    <xf numFmtId="0" fontId="11" fillId="0" borderId="15" xfId="0" applyFont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icket_1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Data"/>
      <sheetName val="Bowler Sheets"/>
      <sheetName val="Check2"/>
      <sheetName val="New Batsmen Sheet"/>
      <sheetName val="Check1"/>
      <sheetName val="New Bowler Sheet"/>
      <sheetName val="Score Card"/>
      <sheetName val="New Extras"/>
      <sheetName val="New Over Analysis"/>
      <sheetName val="Runs Scored"/>
      <sheetName val="Team Name &amp; Ro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Virat Kohli</v>
          </cell>
          <cell r="B2">
            <v>60</v>
          </cell>
          <cell r="C2">
            <v>3</v>
          </cell>
          <cell r="D2">
            <v>0</v>
          </cell>
          <cell r="E2">
            <v>0</v>
          </cell>
          <cell r="F2">
            <v>3</v>
          </cell>
          <cell r="G2">
            <v>6</v>
          </cell>
          <cell r="H2">
            <v>1</v>
          </cell>
          <cell r="I2">
            <v>3</v>
          </cell>
          <cell r="J2">
            <v>6</v>
          </cell>
          <cell r="K2">
            <v>24</v>
          </cell>
          <cell r="L2">
            <v>2</v>
          </cell>
          <cell r="M2">
            <v>12</v>
          </cell>
          <cell r="N2">
            <v>3</v>
          </cell>
          <cell r="O2">
            <v>15</v>
          </cell>
          <cell r="P2">
            <v>60</v>
          </cell>
        </row>
        <row r="3">
          <cell r="A3" t="str">
            <v>Ravindra Jadeja</v>
          </cell>
          <cell r="B3">
            <v>47</v>
          </cell>
          <cell r="C3">
            <v>1</v>
          </cell>
          <cell r="D3">
            <v>7</v>
          </cell>
          <cell r="E3">
            <v>7</v>
          </cell>
          <cell r="F3">
            <v>3</v>
          </cell>
          <cell r="G3">
            <v>6</v>
          </cell>
          <cell r="H3">
            <v>3</v>
          </cell>
          <cell r="I3">
            <v>9</v>
          </cell>
          <cell r="J3">
            <v>1</v>
          </cell>
          <cell r="K3">
            <v>4</v>
          </cell>
          <cell r="L3">
            <v>1</v>
          </cell>
          <cell r="M3">
            <v>6</v>
          </cell>
          <cell r="N3">
            <v>3</v>
          </cell>
          <cell r="O3">
            <v>15</v>
          </cell>
          <cell r="P3">
            <v>47</v>
          </cell>
        </row>
        <row r="4">
          <cell r="A4" t="str">
            <v>Shikhar Dhavan</v>
          </cell>
          <cell r="B4">
            <v>28</v>
          </cell>
          <cell r="C4">
            <v>4</v>
          </cell>
          <cell r="D4">
            <v>3</v>
          </cell>
          <cell r="E4">
            <v>3</v>
          </cell>
          <cell r="F4">
            <v>0</v>
          </cell>
          <cell r="G4">
            <v>0</v>
          </cell>
          <cell r="H4">
            <v>2</v>
          </cell>
          <cell r="I4">
            <v>6</v>
          </cell>
          <cell r="J4">
            <v>1</v>
          </cell>
          <cell r="K4">
            <v>4</v>
          </cell>
          <cell r="L4">
            <v>0</v>
          </cell>
          <cell r="M4">
            <v>0</v>
          </cell>
          <cell r="N4">
            <v>3</v>
          </cell>
          <cell r="O4">
            <v>15</v>
          </cell>
          <cell r="P4">
            <v>28</v>
          </cell>
        </row>
        <row r="5">
          <cell r="A5" t="str">
            <v>Jasprit Bumrah</v>
          </cell>
          <cell r="B5">
            <v>20</v>
          </cell>
          <cell r="C5">
            <v>3</v>
          </cell>
          <cell r="D5">
            <v>2</v>
          </cell>
          <cell r="E5">
            <v>2</v>
          </cell>
          <cell r="F5">
            <v>0</v>
          </cell>
          <cell r="G5">
            <v>0</v>
          </cell>
          <cell r="H5">
            <v>1</v>
          </cell>
          <cell r="I5">
            <v>3</v>
          </cell>
          <cell r="J5">
            <v>1</v>
          </cell>
          <cell r="K5">
            <v>4</v>
          </cell>
          <cell r="L5">
            <v>1</v>
          </cell>
          <cell r="M5">
            <v>6</v>
          </cell>
          <cell r="N5">
            <v>1</v>
          </cell>
          <cell r="O5">
            <v>5</v>
          </cell>
          <cell r="P5">
            <v>20</v>
          </cell>
        </row>
        <row r="6">
          <cell r="A6" t="str">
            <v>Parthiv Patel</v>
          </cell>
          <cell r="B6">
            <v>22</v>
          </cell>
          <cell r="C6">
            <v>1</v>
          </cell>
          <cell r="D6">
            <v>0</v>
          </cell>
          <cell r="E6">
            <v>0</v>
          </cell>
          <cell r="F6">
            <v>1</v>
          </cell>
          <cell r="G6">
            <v>2</v>
          </cell>
          <cell r="H6">
            <v>3</v>
          </cell>
          <cell r="I6">
            <v>9</v>
          </cell>
          <cell r="J6">
            <v>0</v>
          </cell>
          <cell r="K6">
            <v>0</v>
          </cell>
          <cell r="L6">
            <v>1</v>
          </cell>
          <cell r="M6">
            <v>6</v>
          </cell>
          <cell r="N6">
            <v>1</v>
          </cell>
          <cell r="O6">
            <v>5</v>
          </cell>
          <cell r="P6">
            <v>22</v>
          </cell>
        </row>
        <row r="7">
          <cell r="A7" t="str">
            <v>Hardik Pandya</v>
          </cell>
          <cell r="B7">
            <v>11</v>
          </cell>
          <cell r="C7">
            <v>3</v>
          </cell>
          <cell r="D7">
            <v>0</v>
          </cell>
          <cell r="E7">
            <v>0</v>
          </cell>
          <cell r="F7">
            <v>4</v>
          </cell>
          <cell r="G7">
            <v>8</v>
          </cell>
          <cell r="H7">
            <v>1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11</v>
          </cell>
        </row>
        <row r="8">
          <cell r="A8" t="str">
            <v>Sunil Gavaskar</v>
          </cell>
          <cell r="B8">
            <v>18</v>
          </cell>
          <cell r="C8">
            <v>0</v>
          </cell>
          <cell r="D8">
            <v>0</v>
          </cell>
          <cell r="E8">
            <v>1</v>
          </cell>
          <cell r="F8">
            <v>1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3</v>
          </cell>
          <cell r="O8">
            <v>15</v>
          </cell>
          <cell r="P8">
            <v>18</v>
          </cell>
        </row>
        <row r="9">
          <cell r="A9" t="str">
            <v>Rohit Sharma (C)</v>
          </cell>
          <cell r="B9">
            <v>9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2</v>
          </cell>
          <cell r="H9">
            <v>1</v>
          </cell>
          <cell r="I9">
            <v>3</v>
          </cell>
          <cell r="J9">
            <v>1</v>
          </cell>
          <cell r="K9">
            <v>4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9</v>
          </cell>
        </row>
        <row r="10">
          <cell r="A10" t="str">
            <v>Sachin Tendulkar</v>
          </cell>
          <cell r="B10">
            <v>9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9</v>
          </cell>
        </row>
        <row r="11">
          <cell r="A11" t="str">
            <v>Ravi Shastri (VC)</v>
          </cell>
          <cell r="B11">
            <v>10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4</v>
          </cell>
          <cell r="L11">
            <v>1</v>
          </cell>
          <cell r="M11">
            <v>6</v>
          </cell>
          <cell r="N11">
            <v>0</v>
          </cell>
          <cell r="O11">
            <v>0</v>
          </cell>
          <cell r="P11">
            <v>10</v>
          </cell>
        </row>
        <row r="12">
          <cell r="A12" t="str">
            <v>Mohammad Shami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</sheetData>
      <sheetData sheetId="10"/>
    </sheetDataSet>
  </externalBook>
</externalLink>
</file>

<file path=xl/tables/table1.xml><?xml version="1.0" encoding="utf-8"?>
<table xmlns="http://schemas.openxmlformats.org/spreadsheetml/2006/main" id="1" name="Table1" displayName="Table1" ref="A1:H14" totalsRowShown="0" headerRowDxfId="12" dataDxfId="10" headerRowBorderDxfId="11" tableBorderDxfId="9" totalsRowBorderDxfId="8">
  <autoFilter ref="A1:H14"/>
  <tableColumns count="8">
    <tableColumn id="1" name="Player" dataDxfId="7"/>
    <tableColumn id="2" name="Out" dataDxfId="6"/>
    <tableColumn id="8" name="Dots" dataDxfId="5">
      <calculatedColumnFormula>VLOOKUP(Table1[[#This Row],[Player]],'[1]Runs Scored'!$A$2:$C$12,3,FALSE)</calculatedColumnFormula>
    </tableColumn>
    <tableColumn id="3" name="Runs" dataDxfId="4"/>
    <tableColumn id="4" name="Balls" dataDxfId="3"/>
    <tableColumn id="5" name="6s" dataDxfId="2"/>
    <tableColumn id="6" name="4s" dataDxfId="1"/>
    <tableColumn id="7" name="Strike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workbookViewId="0">
      <selection activeCell="A2" sqref="A2"/>
    </sheetView>
  </sheetViews>
  <sheetFormatPr defaultRowHeight="15" x14ac:dyDescent="0.25"/>
  <cols>
    <col min="1" max="1" width="5" bestFit="1" customWidth="1"/>
    <col min="2" max="2" width="14.7109375" bestFit="1" customWidth="1"/>
    <col min="3" max="3" width="11.5703125" bestFit="1" customWidth="1"/>
    <col min="4" max="4" width="5.28515625" bestFit="1" customWidth="1"/>
    <col min="5" max="5" width="9.28515625" bestFit="1" customWidth="1"/>
    <col min="6" max="6" width="10.140625" bestFit="1" customWidth="1"/>
    <col min="7" max="7" width="7.28515625" bestFit="1" customWidth="1"/>
    <col min="8" max="8" width="10.710937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4">
        <v>1.1000000000000001</v>
      </c>
      <c r="B2" s="5" t="s">
        <v>8</v>
      </c>
      <c r="C2" s="5" t="s">
        <v>9</v>
      </c>
      <c r="D2" s="6">
        <v>4</v>
      </c>
      <c r="E2" s="5" t="s">
        <v>10</v>
      </c>
      <c r="F2" s="5">
        <v>4</v>
      </c>
      <c r="G2" s="5">
        <f t="shared" ref="G2:G117" si="0">IF(TRIM(UPPER(E2))="Wicket",1,0)</f>
        <v>0</v>
      </c>
      <c r="H2" s="6">
        <f>IF(AND(E2&lt;&gt;"Wide Ball", E2&lt;&gt;"No Ball", E2&lt;&gt;"Dot", E2&lt;&gt;"", B2&lt;&gt;""), 1, 0)</f>
        <v>1</v>
      </c>
    </row>
    <row r="3" spans="1:8" x14ac:dyDescent="0.25">
      <c r="A3" s="4">
        <v>1.2</v>
      </c>
      <c r="B3" s="5" t="s">
        <v>8</v>
      </c>
      <c r="C3" s="5" t="s">
        <v>9</v>
      </c>
      <c r="D3" s="6">
        <v>1</v>
      </c>
      <c r="E3" s="5" t="s">
        <v>11</v>
      </c>
      <c r="F3" s="7">
        <f t="shared" ref="F3:F66" si="1">F2+D3</f>
        <v>5</v>
      </c>
      <c r="G3" s="5">
        <f t="shared" si="0"/>
        <v>0</v>
      </c>
      <c r="H3" s="6">
        <f t="shared" ref="H3:H66" si="2">IF(AND(E3&lt;&gt;"Wide Ball", E3&lt;&gt;"No Ball", E3&lt;&gt;"Dot", E3&lt;&gt;"", B3&lt;&gt;""), 1, 0)</f>
        <v>0</v>
      </c>
    </row>
    <row r="4" spans="1:8" x14ac:dyDescent="0.25">
      <c r="A4" s="4">
        <v>1.3</v>
      </c>
      <c r="B4" s="5" t="s">
        <v>12</v>
      </c>
      <c r="C4" s="5" t="s">
        <v>9</v>
      </c>
      <c r="D4" s="6">
        <v>3</v>
      </c>
      <c r="E4" s="5" t="s">
        <v>3</v>
      </c>
      <c r="F4" s="7">
        <f t="shared" si="1"/>
        <v>8</v>
      </c>
      <c r="G4" s="5">
        <f t="shared" si="0"/>
        <v>0</v>
      </c>
      <c r="H4" s="6">
        <f t="shared" si="2"/>
        <v>1</v>
      </c>
    </row>
    <row r="5" spans="1:8" x14ac:dyDescent="0.25">
      <c r="A5" s="4">
        <v>1.4</v>
      </c>
      <c r="B5" s="5" t="s">
        <v>8</v>
      </c>
      <c r="C5" s="5" t="s">
        <v>9</v>
      </c>
      <c r="D5" s="6">
        <v>2</v>
      </c>
      <c r="E5" s="5" t="s">
        <v>3</v>
      </c>
      <c r="F5" s="7">
        <f t="shared" si="1"/>
        <v>10</v>
      </c>
      <c r="G5" s="5">
        <f t="shared" si="0"/>
        <v>0</v>
      </c>
      <c r="H5" s="6">
        <f t="shared" si="2"/>
        <v>1</v>
      </c>
    </row>
    <row r="6" spans="1:8" x14ac:dyDescent="0.25">
      <c r="A6" s="4">
        <v>1.5</v>
      </c>
      <c r="B6" s="5" t="s">
        <v>8</v>
      </c>
      <c r="C6" s="5" t="s">
        <v>9</v>
      </c>
      <c r="D6" s="6">
        <v>3</v>
      </c>
      <c r="E6" s="5" t="s">
        <v>3</v>
      </c>
      <c r="F6" s="7">
        <f t="shared" si="1"/>
        <v>13</v>
      </c>
      <c r="G6" s="5">
        <f t="shared" si="0"/>
        <v>0</v>
      </c>
      <c r="H6" s="6">
        <f t="shared" si="2"/>
        <v>1</v>
      </c>
    </row>
    <row r="7" spans="1:8" x14ac:dyDescent="0.25">
      <c r="A7" s="4">
        <v>1.6</v>
      </c>
      <c r="B7" s="5" t="s">
        <v>12</v>
      </c>
      <c r="C7" s="5" t="s">
        <v>9</v>
      </c>
      <c r="D7" s="6">
        <v>0</v>
      </c>
      <c r="E7" s="5" t="s">
        <v>13</v>
      </c>
      <c r="F7" s="7">
        <f t="shared" si="1"/>
        <v>13</v>
      </c>
      <c r="G7" s="5">
        <f t="shared" si="0"/>
        <v>0</v>
      </c>
      <c r="H7" s="6">
        <f t="shared" si="2"/>
        <v>0</v>
      </c>
    </row>
    <row r="8" spans="1:8" x14ac:dyDescent="0.25">
      <c r="A8" s="4">
        <v>2.1</v>
      </c>
      <c r="B8" s="5" t="s">
        <v>8</v>
      </c>
      <c r="C8" s="5" t="s">
        <v>14</v>
      </c>
      <c r="D8" s="6">
        <v>3</v>
      </c>
      <c r="E8" s="5" t="s">
        <v>15</v>
      </c>
      <c r="F8" s="7">
        <f t="shared" si="1"/>
        <v>16</v>
      </c>
      <c r="G8" s="5">
        <f t="shared" si="0"/>
        <v>0</v>
      </c>
      <c r="H8" s="6">
        <f t="shared" si="2"/>
        <v>1</v>
      </c>
    </row>
    <row r="9" spans="1:8" x14ac:dyDescent="0.25">
      <c r="A9" s="4">
        <v>2.2000000000000002</v>
      </c>
      <c r="B9" s="5" t="s">
        <v>12</v>
      </c>
      <c r="C9" s="5" t="s">
        <v>14</v>
      </c>
      <c r="D9" s="6">
        <v>3</v>
      </c>
      <c r="E9" s="5" t="s">
        <v>3</v>
      </c>
      <c r="F9" s="7">
        <f t="shared" si="1"/>
        <v>19</v>
      </c>
      <c r="G9" s="5">
        <f t="shared" si="0"/>
        <v>0</v>
      </c>
      <c r="H9" s="6">
        <f t="shared" si="2"/>
        <v>1</v>
      </c>
    </row>
    <row r="10" spans="1:8" x14ac:dyDescent="0.25">
      <c r="A10" s="4">
        <v>2.2999999999999998</v>
      </c>
      <c r="B10" s="5" t="s">
        <v>8</v>
      </c>
      <c r="C10" s="5" t="s">
        <v>14</v>
      </c>
      <c r="D10" s="6">
        <v>0</v>
      </c>
      <c r="E10" s="5" t="s">
        <v>6</v>
      </c>
      <c r="F10" s="7">
        <f t="shared" si="1"/>
        <v>19</v>
      </c>
      <c r="G10" s="5">
        <f t="shared" si="0"/>
        <v>1</v>
      </c>
      <c r="H10" s="6">
        <f t="shared" si="2"/>
        <v>1</v>
      </c>
    </row>
    <row r="11" spans="1:8" x14ac:dyDescent="0.25">
      <c r="A11" s="4">
        <v>2.4</v>
      </c>
      <c r="B11" s="5" t="s">
        <v>16</v>
      </c>
      <c r="C11" s="5" t="s">
        <v>14</v>
      </c>
      <c r="D11" s="6">
        <v>5</v>
      </c>
      <c r="E11" s="8" t="s">
        <v>17</v>
      </c>
      <c r="F11" s="7">
        <f t="shared" si="1"/>
        <v>24</v>
      </c>
      <c r="G11" s="5">
        <f t="shared" si="0"/>
        <v>0</v>
      </c>
      <c r="H11" s="6">
        <f t="shared" si="2"/>
        <v>1</v>
      </c>
    </row>
    <row r="12" spans="1:8" x14ac:dyDescent="0.25">
      <c r="A12" s="4">
        <v>2.5</v>
      </c>
      <c r="B12" s="5" t="s">
        <v>12</v>
      </c>
      <c r="C12" s="5" t="s">
        <v>14</v>
      </c>
      <c r="D12" s="6">
        <v>3</v>
      </c>
      <c r="E12" s="5" t="s">
        <v>3</v>
      </c>
      <c r="F12" s="7">
        <f t="shared" si="1"/>
        <v>27</v>
      </c>
      <c r="G12" s="5">
        <f t="shared" si="0"/>
        <v>0</v>
      </c>
      <c r="H12" s="6">
        <f t="shared" si="2"/>
        <v>1</v>
      </c>
    </row>
    <row r="13" spans="1:8" x14ac:dyDescent="0.25">
      <c r="A13" s="4">
        <v>2.6</v>
      </c>
      <c r="B13" s="5" t="s">
        <v>16</v>
      </c>
      <c r="C13" s="5" t="s">
        <v>14</v>
      </c>
      <c r="D13" s="6">
        <v>2</v>
      </c>
      <c r="E13" s="5" t="s">
        <v>3</v>
      </c>
      <c r="F13" s="7">
        <f t="shared" si="1"/>
        <v>29</v>
      </c>
      <c r="G13" s="5">
        <f t="shared" si="0"/>
        <v>0</v>
      </c>
      <c r="H13" s="6">
        <f t="shared" si="2"/>
        <v>1</v>
      </c>
    </row>
    <row r="14" spans="1:8" x14ac:dyDescent="0.25">
      <c r="A14" s="4">
        <v>3.1</v>
      </c>
      <c r="B14" s="5" t="s">
        <v>16</v>
      </c>
      <c r="C14" s="5" t="s">
        <v>18</v>
      </c>
      <c r="D14" s="6">
        <v>5</v>
      </c>
      <c r="E14" s="5" t="s">
        <v>3</v>
      </c>
      <c r="F14" s="7">
        <f>F13+D14</f>
        <v>34</v>
      </c>
      <c r="G14" s="5">
        <f t="shared" si="0"/>
        <v>0</v>
      </c>
      <c r="H14" s="6">
        <f t="shared" si="2"/>
        <v>1</v>
      </c>
    </row>
    <row r="15" spans="1:8" x14ac:dyDescent="0.25">
      <c r="A15" s="4">
        <v>3.2</v>
      </c>
      <c r="B15" s="5" t="s">
        <v>16</v>
      </c>
      <c r="C15" s="5" t="s">
        <v>18</v>
      </c>
      <c r="D15" s="6">
        <v>5</v>
      </c>
      <c r="E15" s="5" t="s">
        <v>17</v>
      </c>
      <c r="F15" s="7">
        <f t="shared" si="1"/>
        <v>39</v>
      </c>
      <c r="G15" s="5">
        <f t="shared" si="0"/>
        <v>0</v>
      </c>
      <c r="H15" s="6">
        <f t="shared" si="2"/>
        <v>1</v>
      </c>
    </row>
    <row r="16" spans="1:8" x14ac:dyDescent="0.25">
      <c r="A16" s="4">
        <v>3.3</v>
      </c>
      <c r="B16" s="5" t="s">
        <v>12</v>
      </c>
      <c r="C16" s="5" t="s">
        <v>18</v>
      </c>
      <c r="D16" s="6">
        <v>0</v>
      </c>
      <c r="E16" s="5" t="s">
        <v>6</v>
      </c>
      <c r="F16" s="7">
        <f t="shared" si="1"/>
        <v>39</v>
      </c>
      <c r="G16" s="5">
        <f t="shared" si="0"/>
        <v>1</v>
      </c>
      <c r="H16" s="6">
        <f t="shared" si="2"/>
        <v>1</v>
      </c>
    </row>
    <row r="17" spans="1:8" x14ac:dyDescent="0.25">
      <c r="A17" s="4">
        <v>3.4</v>
      </c>
      <c r="B17" s="5" t="s">
        <v>19</v>
      </c>
      <c r="C17" s="5" t="s">
        <v>18</v>
      </c>
      <c r="D17" s="6">
        <v>6</v>
      </c>
      <c r="E17" s="8" t="s">
        <v>10</v>
      </c>
      <c r="F17" s="7">
        <f>F16+D17</f>
        <v>45</v>
      </c>
      <c r="G17" s="5">
        <f t="shared" si="0"/>
        <v>0</v>
      </c>
      <c r="H17" s="6">
        <f t="shared" si="2"/>
        <v>1</v>
      </c>
    </row>
    <row r="18" spans="1:8" x14ac:dyDescent="0.25">
      <c r="A18" s="4">
        <v>3.5</v>
      </c>
      <c r="B18" s="5" t="s">
        <v>19</v>
      </c>
      <c r="C18" s="5" t="s">
        <v>18</v>
      </c>
      <c r="D18" s="6">
        <v>4</v>
      </c>
      <c r="E18" s="5" t="s">
        <v>10</v>
      </c>
      <c r="F18" s="7">
        <f t="shared" si="1"/>
        <v>49</v>
      </c>
      <c r="G18" s="5">
        <f t="shared" si="0"/>
        <v>0</v>
      </c>
      <c r="H18" s="6">
        <f t="shared" si="2"/>
        <v>1</v>
      </c>
    </row>
    <row r="19" spans="1:8" x14ac:dyDescent="0.25">
      <c r="A19" s="4">
        <v>3.6</v>
      </c>
      <c r="B19" s="5" t="s">
        <v>19</v>
      </c>
      <c r="C19" s="5" t="s">
        <v>18</v>
      </c>
      <c r="D19" s="6">
        <v>0</v>
      </c>
      <c r="E19" s="5" t="s">
        <v>6</v>
      </c>
      <c r="F19" s="7">
        <f t="shared" si="1"/>
        <v>49</v>
      </c>
      <c r="G19" s="5">
        <f t="shared" si="0"/>
        <v>1</v>
      </c>
      <c r="H19" s="6">
        <f t="shared" si="2"/>
        <v>1</v>
      </c>
    </row>
    <row r="20" spans="1:8" x14ac:dyDescent="0.25">
      <c r="A20" s="4">
        <v>4.0999999999999996</v>
      </c>
      <c r="B20" s="5" t="s">
        <v>16</v>
      </c>
      <c r="C20" s="5" t="s">
        <v>9</v>
      </c>
      <c r="D20" s="6">
        <v>1</v>
      </c>
      <c r="E20" s="5" t="s">
        <v>3</v>
      </c>
      <c r="F20" s="7">
        <f t="shared" si="1"/>
        <v>50</v>
      </c>
      <c r="G20" s="5">
        <f t="shared" si="0"/>
        <v>0</v>
      </c>
      <c r="H20" s="6">
        <f t="shared" si="2"/>
        <v>1</v>
      </c>
    </row>
    <row r="21" spans="1:8" x14ac:dyDescent="0.25">
      <c r="A21" s="4">
        <v>4.2</v>
      </c>
      <c r="B21" s="5" t="s">
        <v>20</v>
      </c>
      <c r="C21" s="5" t="s">
        <v>9</v>
      </c>
      <c r="D21" s="6">
        <v>6</v>
      </c>
      <c r="E21" s="5" t="s">
        <v>10</v>
      </c>
      <c r="F21" s="7">
        <f t="shared" si="1"/>
        <v>56</v>
      </c>
      <c r="G21" s="5">
        <f t="shared" si="0"/>
        <v>0</v>
      </c>
      <c r="H21" s="6">
        <f t="shared" si="2"/>
        <v>1</v>
      </c>
    </row>
    <row r="22" spans="1:8" x14ac:dyDescent="0.25">
      <c r="A22" s="4">
        <v>4.3</v>
      </c>
      <c r="B22" s="5" t="s">
        <v>20</v>
      </c>
      <c r="C22" s="5" t="s">
        <v>9</v>
      </c>
      <c r="D22" s="6">
        <v>3</v>
      </c>
      <c r="E22" s="5" t="s">
        <v>3</v>
      </c>
      <c r="F22" s="7">
        <f t="shared" si="1"/>
        <v>59</v>
      </c>
      <c r="G22" s="5">
        <f t="shared" si="0"/>
        <v>0</v>
      </c>
      <c r="H22" s="6">
        <f t="shared" si="2"/>
        <v>1</v>
      </c>
    </row>
    <row r="23" spans="1:8" x14ac:dyDescent="0.25">
      <c r="A23" s="4">
        <v>4.4000000000000004</v>
      </c>
      <c r="B23" s="5" t="s">
        <v>16</v>
      </c>
      <c r="C23" s="5" t="s">
        <v>9</v>
      </c>
      <c r="D23" s="6">
        <v>0</v>
      </c>
      <c r="E23" s="5" t="s">
        <v>6</v>
      </c>
      <c r="F23" s="7">
        <f t="shared" si="1"/>
        <v>59</v>
      </c>
      <c r="G23" s="5">
        <f t="shared" si="0"/>
        <v>1</v>
      </c>
      <c r="H23" s="6">
        <f t="shared" si="2"/>
        <v>1</v>
      </c>
    </row>
    <row r="24" spans="1:8" x14ac:dyDescent="0.25">
      <c r="A24" s="4">
        <v>4.5</v>
      </c>
      <c r="B24" s="5" t="s">
        <v>21</v>
      </c>
      <c r="C24" s="5" t="s">
        <v>9</v>
      </c>
      <c r="D24" s="6">
        <v>0</v>
      </c>
      <c r="E24" s="5" t="s">
        <v>13</v>
      </c>
      <c r="F24" s="7">
        <f t="shared" si="1"/>
        <v>59</v>
      </c>
      <c r="G24" s="5">
        <f t="shared" si="0"/>
        <v>0</v>
      </c>
      <c r="H24" s="6">
        <f t="shared" si="2"/>
        <v>0</v>
      </c>
    </row>
    <row r="25" spans="1:8" x14ac:dyDescent="0.25">
      <c r="A25" s="4">
        <v>4.5999999999999996</v>
      </c>
      <c r="B25" s="5" t="s">
        <v>21</v>
      </c>
      <c r="C25" s="5" t="s">
        <v>9</v>
      </c>
      <c r="D25" s="6">
        <v>1</v>
      </c>
      <c r="E25" s="5" t="s">
        <v>3</v>
      </c>
      <c r="F25" s="7">
        <f t="shared" si="1"/>
        <v>60</v>
      </c>
      <c r="G25" s="5">
        <f t="shared" si="0"/>
        <v>0</v>
      </c>
      <c r="H25" s="6">
        <f t="shared" si="2"/>
        <v>1</v>
      </c>
    </row>
    <row r="26" spans="1:8" x14ac:dyDescent="0.25">
      <c r="A26" s="4">
        <v>5.0999999999999996</v>
      </c>
      <c r="B26" s="5" t="s">
        <v>20</v>
      </c>
      <c r="C26" s="5" t="s">
        <v>22</v>
      </c>
      <c r="D26" s="6">
        <v>0</v>
      </c>
      <c r="E26" s="5" t="s">
        <v>13</v>
      </c>
      <c r="F26" s="7">
        <f t="shared" si="1"/>
        <v>60</v>
      </c>
      <c r="G26" s="5">
        <f t="shared" si="0"/>
        <v>0</v>
      </c>
      <c r="H26" s="6">
        <f t="shared" si="2"/>
        <v>0</v>
      </c>
    </row>
    <row r="27" spans="1:8" x14ac:dyDescent="0.25">
      <c r="A27" s="4">
        <v>5.2</v>
      </c>
      <c r="B27" s="5" t="s">
        <v>20</v>
      </c>
      <c r="C27" s="5" t="s">
        <v>22</v>
      </c>
      <c r="D27" s="6">
        <v>5</v>
      </c>
      <c r="E27" s="5" t="s">
        <v>17</v>
      </c>
      <c r="F27" s="7">
        <f t="shared" si="1"/>
        <v>65</v>
      </c>
      <c r="G27" s="5">
        <f t="shared" si="0"/>
        <v>0</v>
      </c>
      <c r="H27" s="6">
        <f t="shared" si="2"/>
        <v>1</v>
      </c>
    </row>
    <row r="28" spans="1:8" x14ac:dyDescent="0.25">
      <c r="A28" s="4">
        <v>5.3</v>
      </c>
      <c r="B28" s="5" t="s">
        <v>21</v>
      </c>
      <c r="C28" s="5" t="s">
        <v>22</v>
      </c>
      <c r="D28" s="6">
        <v>0</v>
      </c>
      <c r="E28" s="5" t="s">
        <v>13</v>
      </c>
      <c r="F28" s="7">
        <f t="shared" si="1"/>
        <v>65</v>
      </c>
      <c r="G28" s="5">
        <f t="shared" si="0"/>
        <v>0</v>
      </c>
      <c r="H28" s="6">
        <f t="shared" si="2"/>
        <v>0</v>
      </c>
    </row>
    <row r="29" spans="1:8" x14ac:dyDescent="0.25">
      <c r="A29" s="4">
        <v>5.4</v>
      </c>
      <c r="B29" s="5" t="s">
        <v>21</v>
      </c>
      <c r="C29" s="5" t="s">
        <v>22</v>
      </c>
      <c r="D29" s="6">
        <v>4</v>
      </c>
      <c r="E29" s="5" t="s">
        <v>10</v>
      </c>
      <c r="F29" s="7">
        <f t="shared" si="1"/>
        <v>69</v>
      </c>
      <c r="G29" s="5">
        <f t="shared" si="0"/>
        <v>0</v>
      </c>
      <c r="H29" s="6">
        <f t="shared" si="2"/>
        <v>1</v>
      </c>
    </row>
    <row r="30" spans="1:8" x14ac:dyDescent="0.25">
      <c r="A30" s="4">
        <v>5.5</v>
      </c>
      <c r="B30" s="5" t="s">
        <v>21</v>
      </c>
      <c r="C30" s="5" t="s">
        <v>22</v>
      </c>
      <c r="D30" s="6">
        <v>5</v>
      </c>
      <c r="E30" s="5" t="s">
        <v>17</v>
      </c>
      <c r="F30" s="7">
        <f t="shared" si="1"/>
        <v>74</v>
      </c>
      <c r="G30" s="5">
        <f t="shared" si="0"/>
        <v>0</v>
      </c>
      <c r="H30" s="6">
        <f t="shared" si="2"/>
        <v>1</v>
      </c>
    </row>
    <row r="31" spans="1:8" x14ac:dyDescent="0.25">
      <c r="A31" s="4">
        <v>5.6</v>
      </c>
      <c r="B31" s="5" t="s">
        <v>20</v>
      </c>
      <c r="C31" s="5" t="s">
        <v>22</v>
      </c>
      <c r="D31" s="6">
        <v>2</v>
      </c>
      <c r="E31" s="5" t="s">
        <v>3</v>
      </c>
      <c r="F31" s="7">
        <f t="shared" si="1"/>
        <v>76</v>
      </c>
      <c r="G31" s="5">
        <f t="shared" si="0"/>
        <v>0</v>
      </c>
      <c r="H31" s="6">
        <f t="shared" si="2"/>
        <v>1</v>
      </c>
    </row>
    <row r="32" spans="1:8" x14ac:dyDescent="0.25">
      <c r="A32" s="4">
        <v>6.1</v>
      </c>
      <c r="B32" s="5" t="s">
        <v>21</v>
      </c>
      <c r="C32" s="5" t="s">
        <v>18</v>
      </c>
      <c r="D32" s="6">
        <v>5</v>
      </c>
      <c r="E32" s="5" t="s">
        <v>17</v>
      </c>
      <c r="F32" s="7">
        <f t="shared" si="1"/>
        <v>81</v>
      </c>
      <c r="G32" s="5">
        <f t="shared" si="0"/>
        <v>0</v>
      </c>
      <c r="H32" s="6">
        <f t="shared" si="2"/>
        <v>1</v>
      </c>
    </row>
    <row r="33" spans="1:8" x14ac:dyDescent="0.25">
      <c r="A33" s="4">
        <v>6.2</v>
      </c>
      <c r="B33" s="5" t="s">
        <v>20</v>
      </c>
      <c r="C33" s="5" t="s">
        <v>18</v>
      </c>
      <c r="D33" s="6">
        <v>4</v>
      </c>
      <c r="E33" s="5" t="s">
        <v>10</v>
      </c>
      <c r="F33" s="7">
        <f t="shared" si="1"/>
        <v>85</v>
      </c>
      <c r="G33" s="5">
        <f t="shared" si="0"/>
        <v>0</v>
      </c>
      <c r="H33" s="6">
        <f t="shared" si="2"/>
        <v>1</v>
      </c>
    </row>
    <row r="34" spans="1:8" x14ac:dyDescent="0.25">
      <c r="A34" s="4">
        <v>6.3</v>
      </c>
      <c r="B34" s="5" t="s">
        <v>20</v>
      </c>
      <c r="C34" s="5" t="s">
        <v>18</v>
      </c>
      <c r="D34" s="6">
        <v>4</v>
      </c>
      <c r="E34" s="5" t="s">
        <v>10</v>
      </c>
      <c r="F34" s="7">
        <f t="shared" si="1"/>
        <v>89</v>
      </c>
      <c r="G34" s="5">
        <f t="shared" si="0"/>
        <v>0</v>
      </c>
      <c r="H34" s="6">
        <f t="shared" si="2"/>
        <v>1</v>
      </c>
    </row>
    <row r="35" spans="1:8" x14ac:dyDescent="0.25">
      <c r="A35" s="4">
        <v>6.4</v>
      </c>
      <c r="B35" s="5" t="s">
        <v>20</v>
      </c>
      <c r="C35" s="5" t="s">
        <v>18</v>
      </c>
      <c r="D35" s="6">
        <v>6</v>
      </c>
      <c r="E35" s="5" t="s">
        <v>10</v>
      </c>
      <c r="F35" s="7">
        <f t="shared" si="1"/>
        <v>95</v>
      </c>
      <c r="G35" s="5">
        <f t="shared" si="0"/>
        <v>0</v>
      </c>
      <c r="H35" s="6">
        <f t="shared" si="2"/>
        <v>1</v>
      </c>
    </row>
    <row r="36" spans="1:8" x14ac:dyDescent="0.25">
      <c r="A36" s="4">
        <v>6.5</v>
      </c>
      <c r="B36" s="5" t="s">
        <v>20</v>
      </c>
      <c r="C36" s="5" t="s">
        <v>18</v>
      </c>
      <c r="D36" s="6">
        <v>5</v>
      </c>
      <c r="E36" s="5" t="s">
        <v>17</v>
      </c>
      <c r="F36" s="7">
        <f t="shared" si="1"/>
        <v>100</v>
      </c>
      <c r="G36" s="5">
        <f t="shared" si="0"/>
        <v>0</v>
      </c>
      <c r="H36" s="6">
        <f t="shared" si="2"/>
        <v>1</v>
      </c>
    </row>
    <row r="37" spans="1:8" x14ac:dyDescent="0.25">
      <c r="A37" s="4">
        <v>6.6</v>
      </c>
      <c r="B37" s="5" t="s">
        <v>21</v>
      </c>
      <c r="C37" s="5" t="s">
        <v>18</v>
      </c>
      <c r="D37" s="6">
        <v>0</v>
      </c>
      <c r="E37" s="5" t="s">
        <v>13</v>
      </c>
      <c r="F37" s="7">
        <f t="shared" si="1"/>
        <v>100</v>
      </c>
      <c r="G37" s="5">
        <f t="shared" si="0"/>
        <v>0</v>
      </c>
      <c r="H37" s="6">
        <f t="shared" si="2"/>
        <v>0</v>
      </c>
    </row>
    <row r="38" spans="1:8" x14ac:dyDescent="0.25">
      <c r="A38" s="4">
        <v>7.1</v>
      </c>
      <c r="B38" s="5" t="s">
        <v>20</v>
      </c>
      <c r="C38" s="5" t="s">
        <v>23</v>
      </c>
      <c r="D38" s="6">
        <v>4</v>
      </c>
      <c r="E38" s="5" t="s">
        <v>10</v>
      </c>
      <c r="F38" s="7">
        <f t="shared" si="1"/>
        <v>104</v>
      </c>
      <c r="G38" s="5">
        <f t="shared" si="0"/>
        <v>0</v>
      </c>
      <c r="H38" s="6">
        <f t="shared" si="2"/>
        <v>1</v>
      </c>
    </row>
    <row r="39" spans="1:8" x14ac:dyDescent="0.25">
      <c r="A39" s="4">
        <v>7.2</v>
      </c>
      <c r="B39" s="5" t="s">
        <v>20</v>
      </c>
      <c r="C39" s="5" t="s">
        <v>23</v>
      </c>
      <c r="D39" s="6">
        <v>2</v>
      </c>
      <c r="E39" s="5" t="s">
        <v>3</v>
      </c>
      <c r="F39" s="7">
        <f t="shared" si="1"/>
        <v>106</v>
      </c>
      <c r="G39" s="5">
        <f t="shared" si="0"/>
        <v>0</v>
      </c>
      <c r="H39" s="6">
        <f t="shared" si="2"/>
        <v>1</v>
      </c>
    </row>
    <row r="40" spans="1:8" x14ac:dyDescent="0.25">
      <c r="A40" s="4">
        <v>7.3</v>
      </c>
      <c r="B40" s="5" t="s">
        <v>20</v>
      </c>
      <c r="C40" s="5" t="s">
        <v>23</v>
      </c>
      <c r="D40" s="6">
        <v>1</v>
      </c>
      <c r="E40" s="5" t="s">
        <v>11</v>
      </c>
      <c r="F40" s="7">
        <f t="shared" si="1"/>
        <v>107</v>
      </c>
      <c r="G40" s="5">
        <f t="shared" si="0"/>
        <v>0</v>
      </c>
      <c r="H40" s="6">
        <f t="shared" si="2"/>
        <v>0</v>
      </c>
    </row>
    <row r="41" spans="1:8" x14ac:dyDescent="0.25">
      <c r="A41" s="4">
        <v>7.4</v>
      </c>
      <c r="B41" s="5" t="s">
        <v>21</v>
      </c>
      <c r="C41" s="5" t="s">
        <v>23</v>
      </c>
      <c r="D41" s="6">
        <v>1</v>
      </c>
      <c r="E41" s="5" t="s">
        <v>3</v>
      </c>
      <c r="F41" s="7">
        <f t="shared" si="1"/>
        <v>108</v>
      </c>
      <c r="G41" s="5">
        <f t="shared" si="0"/>
        <v>0</v>
      </c>
      <c r="H41" s="6">
        <f t="shared" si="2"/>
        <v>1</v>
      </c>
    </row>
    <row r="42" spans="1:8" x14ac:dyDescent="0.25">
      <c r="A42" s="4">
        <v>7.5</v>
      </c>
      <c r="B42" s="5" t="s">
        <v>20</v>
      </c>
      <c r="C42" s="5" t="s">
        <v>23</v>
      </c>
      <c r="D42" s="6">
        <v>4</v>
      </c>
      <c r="E42" s="5" t="s">
        <v>10</v>
      </c>
      <c r="F42" s="7">
        <f t="shared" si="1"/>
        <v>112</v>
      </c>
      <c r="G42" s="5">
        <f t="shared" si="0"/>
        <v>0</v>
      </c>
      <c r="H42" s="6">
        <f t="shared" si="2"/>
        <v>1</v>
      </c>
    </row>
    <row r="43" spans="1:8" x14ac:dyDescent="0.25">
      <c r="A43" s="4">
        <v>7.6</v>
      </c>
      <c r="B43" s="5" t="s">
        <v>20</v>
      </c>
      <c r="C43" s="5" t="s">
        <v>23</v>
      </c>
      <c r="D43" s="6">
        <v>0</v>
      </c>
      <c r="E43" s="5" t="s">
        <v>13</v>
      </c>
      <c r="F43" s="7">
        <f t="shared" si="1"/>
        <v>112</v>
      </c>
      <c r="G43" s="5">
        <f t="shared" si="0"/>
        <v>0</v>
      </c>
      <c r="H43" s="6">
        <f t="shared" si="2"/>
        <v>0</v>
      </c>
    </row>
    <row r="44" spans="1:8" x14ac:dyDescent="0.25">
      <c r="A44" s="4">
        <v>8.1</v>
      </c>
      <c r="B44" s="5" t="s">
        <v>20</v>
      </c>
      <c r="C44" s="5" t="s">
        <v>24</v>
      </c>
      <c r="D44" s="6">
        <v>2</v>
      </c>
      <c r="E44" s="5" t="s">
        <v>3</v>
      </c>
      <c r="F44" s="7">
        <f t="shared" si="1"/>
        <v>114</v>
      </c>
      <c r="G44" s="5">
        <f t="shared" si="0"/>
        <v>0</v>
      </c>
      <c r="H44" s="6">
        <f t="shared" si="2"/>
        <v>1</v>
      </c>
    </row>
    <row r="45" spans="1:8" x14ac:dyDescent="0.25">
      <c r="A45" s="4">
        <v>8.1999999999999993</v>
      </c>
      <c r="B45" s="5" t="s">
        <v>21</v>
      </c>
      <c r="C45" s="5" t="s">
        <v>24</v>
      </c>
      <c r="D45" s="6">
        <v>1</v>
      </c>
      <c r="E45" s="5" t="s">
        <v>3</v>
      </c>
      <c r="F45" s="7">
        <f t="shared" si="1"/>
        <v>115</v>
      </c>
      <c r="G45" s="5">
        <f t="shared" si="0"/>
        <v>0</v>
      </c>
      <c r="H45" s="6">
        <f t="shared" si="2"/>
        <v>1</v>
      </c>
    </row>
    <row r="46" spans="1:8" x14ac:dyDescent="0.25">
      <c r="A46" s="4">
        <v>8.3000000000000007</v>
      </c>
      <c r="B46" s="5" t="s">
        <v>20</v>
      </c>
      <c r="C46" s="5" t="s">
        <v>24</v>
      </c>
      <c r="D46" s="6">
        <v>4</v>
      </c>
      <c r="E46" s="5" t="s">
        <v>10</v>
      </c>
      <c r="F46" s="7">
        <f t="shared" si="1"/>
        <v>119</v>
      </c>
      <c r="G46" s="5">
        <f t="shared" si="0"/>
        <v>0</v>
      </c>
      <c r="H46" s="6">
        <f t="shared" si="2"/>
        <v>1</v>
      </c>
    </row>
    <row r="47" spans="1:8" x14ac:dyDescent="0.25">
      <c r="A47" s="4">
        <v>8.4</v>
      </c>
      <c r="B47" s="5" t="s">
        <v>21</v>
      </c>
      <c r="C47" s="5" t="s">
        <v>24</v>
      </c>
      <c r="D47" s="6">
        <v>0</v>
      </c>
      <c r="E47" s="5" t="s">
        <v>6</v>
      </c>
      <c r="F47" s="7">
        <f t="shared" si="1"/>
        <v>119</v>
      </c>
      <c r="G47" s="5">
        <f t="shared" si="0"/>
        <v>1</v>
      </c>
      <c r="H47" s="6">
        <f t="shared" si="2"/>
        <v>1</v>
      </c>
    </row>
    <row r="48" spans="1:8" x14ac:dyDescent="0.25">
      <c r="A48" s="4">
        <v>8.5</v>
      </c>
      <c r="B48" s="5" t="s">
        <v>20</v>
      </c>
      <c r="C48" s="5" t="s">
        <v>24</v>
      </c>
      <c r="D48" s="6">
        <v>4</v>
      </c>
      <c r="E48" s="5" t="s">
        <v>10</v>
      </c>
      <c r="F48" s="7">
        <f t="shared" si="1"/>
        <v>123</v>
      </c>
      <c r="G48" s="5">
        <f t="shared" si="0"/>
        <v>0</v>
      </c>
      <c r="H48" s="6">
        <f t="shared" si="2"/>
        <v>1</v>
      </c>
    </row>
    <row r="49" spans="1:8" x14ac:dyDescent="0.25">
      <c r="A49" s="4">
        <v>8.6</v>
      </c>
      <c r="B49" s="5" t="s">
        <v>20</v>
      </c>
      <c r="C49" s="5" t="s">
        <v>24</v>
      </c>
      <c r="D49" s="6">
        <v>5</v>
      </c>
      <c r="E49" s="5" t="s">
        <v>17</v>
      </c>
      <c r="F49" s="7">
        <f t="shared" si="1"/>
        <v>128</v>
      </c>
      <c r="G49" s="5">
        <f t="shared" si="0"/>
        <v>0</v>
      </c>
      <c r="H49" s="6">
        <f t="shared" si="2"/>
        <v>1</v>
      </c>
    </row>
    <row r="50" spans="1:8" x14ac:dyDescent="0.25">
      <c r="A50" s="4">
        <v>9.1</v>
      </c>
      <c r="B50" s="5" t="s">
        <v>21</v>
      </c>
      <c r="C50" s="5" t="s">
        <v>14</v>
      </c>
      <c r="D50" s="6">
        <v>0</v>
      </c>
      <c r="E50" s="5" t="s">
        <v>6</v>
      </c>
      <c r="F50" s="7">
        <f t="shared" si="1"/>
        <v>128</v>
      </c>
      <c r="G50" s="5">
        <f t="shared" si="0"/>
        <v>1</v>
      </c>
      <c r="H50" s="6">
        <f t="shared" si="2"/>
        <v>1</v>
      </c>
    </row>
    <row r="51" spans="1:8" x14ac:dyDescent="0.25">
      <c r="A51" s="4">
        <v>9.1999999999999993</v>
      </c>
      <c r="B51" s="5" t="s">
        <v>21</v>
      </c>
      <c r="C51" s="5" t="s">
        <v>14</v>
      </c>
      <c r="D51" s="6">
        <v>5</v>
      </c>
      <c r="E51" s="5" t="s">
        <v>17</v>
      </c>
      <c r="F51" s="7">
        <f t="shared" si="1"/>
        <v>133</v>
      </c>
      <c r="G51" s="5">
        <f t="shared" si="0"/>
        <v>0</v>
      </c>
      <c r="H51" s="6">
        <f t="shared" si="2"/>
        <v>1</v>
      </c>
    </row>
    <row r="52" spans="1:8" x14ac:dyDescent="0.25">
      <c r="A52" s="4">
        <v>9.3000000000000007</v>
      </c>
      <c r="B52" s="5" t="s">
        <v>20</v>
      </c>
      <c r="C52" s="5" t="s">
        <v>14</v>
      </c>
      <c r="D52" s="6">
        <v>0</v>
      </c>
      <c r="E52" s="5" t="s">
        <v>13</v>
      </c>
      <c r="F52" s="7">
        <f t="shared" si="1"/>
        <v>133</v>
      </c>
      <c r="G52" s="5">
        <f t="shared" si="0"/>
        <v>0</v>
      </c>
      <c r="H52" s="6">
        <f t="shared" si="2"/>
        <v>0</v>
      </c>
    </row>
    <row r="53" spans="1:8" x14ac:dyDescent="0.25">
      <c r="A53" s="4">
        <v>9.4</v>
      </c>
      <c r="B53" s="5" t="s">
        <v>20</v>
      </c>
      <c r="C53" s="5" t="s">
        <v>14</v>
      </c>
      <c r="D53" s="6">
        <v>1</v>
      </c>
      <c r="E53" s="5" t="s">
        <v>25</v>
      </c>
      <c r="F53" s="7">
        <f t="shared" si="1"/>
        <v>134</v>
      </c>
      <c r="G53" s="5">
        <f t="shared" si="0"/>
        <v>0</v>
      </c>
      <c r="H53" s="6">
        <f t="shared" si="2"/>
        <v>0</v>
      </c>
    </row>
    <row r="54" spans="1:8" x14ac:dyDescent="0.25">
      <c r="A54" s="4">
        <v>9.5</v>
      </c>
      <c r="B54" s="5" t="s">
        <v>21</v>
      </c>
      <c r="C54" s="5" t="s">
        <v>14</v>
      </c>
      <c r="D54" s="6">
        <v>1</v>
      </c>
      <c r="E54" s="5" t="s">
        <v>25</v>
      </c>
      <c r="F54" s="7">
        <f t="shared" si="1"/>
        <v>135</v>
      </c>
      <c r="G54" s="5">
        <f t="shared" si="0"/>
        <v>0</v>
      </c>
      <c r="H54" s="6">
        <f t="shared" si="2"/>
        <v>0</v>
      </c>
    </row>
    <row r="55" spans="1:8" x14ac:dyDescent="0.25">
      <c r="A55" s="4">
        <v>9.6</v>
      </c>
      <c r="B55" s="5" t="s">
        <v>20</v>
      </c>
      <c r="C55" s="5" t="s">
        <v>14</v>
      </c>
      <c r="D55" s="6">
        <v>0</v>
      </c>
      <c r="E55" s="5" t="s">
        <v>6</v>
      </c>
      <c r="F55" s="7">
        <f t="shared" si="1"/>
        <v>135</v>
      </c>
      <c r="G55" s="5">
        <f t="shared" si="0"/>
        <v>1</v>
      </c>
      <c r="H55" s="6">
        <f t="shared" si="2"/>
        <v>1</v>
      </c>
    </row>
    <row r="56" spans="1:8" x14ac:dyDescent="0.25">
      <c r="A56" s="4">
        <v>10.1</v>
      </c>
      <c r="B56" s="5" t="s">
        <v>21</v>
      </c>
      <c r="C56" s="5" t="s">
        <v>23</v>
      </c>
      <c r="D56" s="6">
        <v>1</v>
      </c>
      <c r="E56" s="5" t="s">
        <v>25</v>
      </c>
      <c r="F56" s="7">
        <f t="shared" si="1"/>
        <v>136</v>
      </c>
      <c r="G56" s="5">
        <f t="shared" si="0"/>
        <v>0</v>
      </c>
      <c r="H56" s="6">
        <f t="shared" si="2"/>
        <v>0</v>
      </c>
    </row>
    <row r="57" spans="1:8" x14ac:dyDescent="0.25">
      <c r="A57" s="4">
        <v>10.199999999999999</v>
      </c>
      <c r="B57" s="5" t="s">
        <v>26</v>
      </c>
      <c r="C57" s="5" t="s">
        <v>23</v>
      </c>
      <c r="D57" s="6">
        <v>3</v>
      </c>
      <c r="E57" s="5" t="s">
        <v>3</v>
      </c>
      <c r="F57" s="7">
        <f t="shared" si="1"/>
        <v>139</v>
      </c>
      <c r="G57" s="5">
        <f t="shared" si="0"/>
        <v>0</v>
      </c>
      <c r="H57" s="6">
        <f t="shared" si="2"/>
        <v>1</v>
      </c>
    </row>
    <row r="58" spans="1:8" x14ac:dyDescent="0.25">
      <c r="A58" s="4">
        <v>10.3</v>
      </c>
      <c r="B58" s="5" t="s">
        <v>21</v>
      </c>
      <c r="C58" s="5" t="s">
        <v>23</v>
      </c>
      <c r="D58" s="6">
        <v>1</v>
      </c>
      <c r="E58" s="5" t="s">
        <v>25</v>
      </c>
      <c r="F58" s="7">
        <f t="shared" si="1"/>
        <v>140</v>
      </c>
      <c r="G58" s="5">
        <f t="shared" si="0"/>
        <v>0</v>
      </c>
      <c r="H58" s="6">
        <f t="shared" si="2"/>
        <v>0</v>
      </c>
    </row>
    <row r="59" spans="1:8" x14ac:dyDescent="0.25">
      <c r="A59" s="4">
        <v>10.4</v>
      </c>
      <c r="B59" s="5" t="s">
        <v>26</v>
      </c>
      <c r="C59" s="5" t="s">
        <v>23</v>
      </c>
      <c r="D59" s="6">
        <v>3</v>
      </c>
      <c r="E59" s="5" t="s">
        <v>3</v>
      </c>
      <c r="F59" s="7">
        <f t="shared" si="1"/>
        <v>143</v>
      </c>
      <c r="G59" s="5">
        <f t="shared" si="0"/>
        <v>0</v>
      </c>
      <c r="H59" s="6">
        <f t="shared" si="2"/>
        <v>1</v>
      </c>
    </row>
    <row r="60" spans="1:8" x14ac:dyDescent="0.25">
      <c r="A60" s="4">
        <v>10.5</v>
      </c>
      <c r="B60" s="5" t="s">
        <v>21</v>
      </c>
      <c r="C60" s="5" t="s">
        <v>23</v>
      </c>
      <c r="D60" s="6">
        <v>0</v>
      </c>
      <c r="E60" s="5" t="s">
        <v>13</v>
      </c>
      <c r="F60" s="7">
        <f t="shared" si="1"/>
        <v>143</v>
      </c>
      <c r="G60" s="5">
        <f t="shared" si="0"/>
        <v>0</v>
      </c>
      <c r="H60" s="6">
        <f t="shared" si="2"/>
        <v>0</v>
      </c>
    </row>
    <row r="61" spans="1:8" x14ac:dyDescent="0.25">
      <c r="A61" s="4">
        <v>10.6</v>
      </c>
      <c r="B61" s="5" t="s">
        <v>26</v>
      </c>
      <c r="C61" s="5" t="s">
        <v>23</v>
      </c>
      <c r="D61" s="6">
        <v>2</v>
      </c>
      <c r="E61" s="5" t="s">
        <v>3</v>
      </c>
      <c r="F61" s="7">
        <f t="shared" si="1"/>
        <v>145</v>
      </c>
      <c r="G61" s="5">
        <f t="shared" si="0"/>
        <v>0</v>
      </c>
      <c r="H61" s="6">
        <f t="shared" si="2"/>
        <v>1</v>
      </c>
    </row>
    <row r="62" spans="1:8" x14ac:dyDescent="0.25">
      <c r="A62" s="4">
        <v>11.1</v>
      </c>
      <c r="B62" s="5" t="s">
        <v>21</v>
      </c>
      <c r="C62" s="5" t="s">
        <v>14</v>
      </c>
      <c r="D62" s="6">
        <v>3</v>
      </c>
      <c r="E62" s="5" t="s">
        <v>3</v>
      </c>
      <c r="F62" s="7">
        <f t="shared" si="1"/>
        <v>148</v>
      </c>
      <c r="G62" s="5">
        <f t="shared" si="0"/>
        <v>0</v>
      </c>
      <c r="H62" s="6">
        <f t="shared" si="2"/>
        <v>1</v>
      </c>
    </row>
    <row r="63" spans="1:8" x14ac:dyDescent="0.25">
      <c r="A63" s="4">
        <v>11.2</v>
      </c>
      <c r="B63" s="5" t="s">
        <v>26</v>
      </c>
      <c r="C63" s="5" t="s">
        <v>14</v>
      </c>
      <c r="D63" s="6">
        <v>5</v>
      </c>
      <c r="E63" s="5" t="s">
        <v>17</v>
      </c>
      <c r="F63" s="7">
        <f t="shared" si="1"/>
        <v>153</v>
      </c>
      <c r="G63" s="5">
        <f t="shared" si="0"/>
        <v>0</v>
      </c>
      <c r="H63" s="6">
        <f t="shared" si="2"/>
        <v>1</v>
      </c>
    </row>
    <row r="64" spans="1:8" x14ac:dyDescent="0.25">
      <c r="A64" s="4">
        <v>11.3</v>
      </c>
      <c r="B64" s="5" t="s">
        <v>21</v>
      </c>
      <c r="C64" s="5" t="s">
        <v>14</v>
      </c>
      <c r="D64" s="6">
        <v>3</v>
      </c>
      <c r="E64" s="5" t="s">
        <v>3</v>
      </c>
      <c r="F64" s="7">
        <f t="shared" si="1"/>
        <v>156</v>
      </c>
      <c r="G64" s="5">
        <f t="shared" si="0"/>
        <v>0</v>
      </c>
      <c r="H64" s="6">
        <f t="shared" si="2"/>
        <v>1</v>
      </c>
    </row>
    <row r="65" spans="1:8" x14ac:dyDescent="0.25">
      <c r="A65" s="4">
        <v>11.4</v>
      </c>
      <c r="B65" s="5" t="s">
        <v>26</v>
      </c>
      <c r="C65" s="5" t="s">
        <v>14</v>
      </c>
      <c r="D65" s="6">
        <v>3</v>
      </c>
      <c r="E65" s="5" t="s">
        <v>3</v>
      </c>
      <c r="F65" s="7">
        <f t="shared" si="1"/>
        <v>159</v>
      </c>
      <c r="G65" s="5">
        <f t="shared" si="0"/>
        <v>0</v>
      </c>
      <c r="H65" s="6">
        <f t="shared" si="2"/>
        <v>1</v>
      </c>
    </row>
    <row r="66" spans="1:8" x14ac:dyDescent="0.25">
      <c r="A66" s="4">
        <v>11.5</v>
      </c>
      <c r="B66" s="5" t="s">
        <v>21</v>
      </c>
      <c r="C66" s="5" t="s">
        <v>14</v>
      </c>
      <c r="D66" s="6">
        <v>0</v>
      </c>
      <c r="E66" s="5" t="s">
        <v>6</v>
      </c>
      <c r="F66" s="7">
        <f t="shared" si="1"/>
        <v>159</v>
      </c>
      <c r="G66" s="5">
        <f t="shared" si="0"/>
        <v>1</v>
      </c>
      <c r="H66" s="6">
        <f t="shared" si="2"/>
        <v>1</v>
      </c>
    </row>
    <row r="67" spans="1:8" x14ac:dyDescent="0.25">
      <c r="A67" s="4">
        <v>11.6</v>
      </c>
      <c r="B67" s="5" t="s">
        <v>27</v>
      </c>
      <c r="C67" s="5" t="s">
        <v>14</v>
      </c>
      <c r="D67" s="6">
        <v>0</v>
      </c>
      <c r="E67" s="5" t="s">
        <v>13</v>
      </c>
      <c r="F67" s="7">
        <f t="shared" ref="F67:F115" si="3">F66+D67</f>
        <v>159</v>
      </c>
      <c r="G67" s="5">
        <f t="shared" si="0"/>
        <v>0</v>
      </c>
      <c r="H67" s="6">
        <f t="shared" ref="H67:H117" si="4">IF(AND(E67&lt;&gt;"Wide Ball", E67&lt;&gt;"No Ball", E67&lt;&gt;"Dot", E67&lt;&gt;"", B67&lt;&gt;""), 1, 0)</f>
        <v>0</v>
      </c>
    </row>
    <row r="68" spans="1:8" x14ac:dyDescent="0.25">
      <c r="A68" s="4">
        <v>12.1</v>
      </c>
      <c r="B68" s="5" t="s">
        <v>26</v>
      </c>
      <c r="C68" s="5" t="s">
        <v>9</v>
      </c>
      <c r="D68" s="6">
        <v>6</v>
      </c>
      <c r="E68" s="5" t="s">
        <v>10</v>
      </c>
      <c r="F68" s="7">
        <f t="shared" si="3"/>
        <v>165</v>
      </c>
      <c r="G68" s="5">
        <f t="shared" si="0"/>
        <v>0</v>
      </c>
      <c r="H68" s="6">
        <f t="shared" si="4"/>
        <v>1</v>
      </c>
    </row>
    <row r="69" spans="1:8" x14ac:dyDescent="0.25">
      <c r="A69" s="4">
        <v>12.2</v>
      </c>
      <c r="B69" s="5" t="s">
        <v>26</v>
      </c>
      <c r="C69" s="5" t="s">
        <v>9</v>
      </c>
      <c r="D69" s="6">
        <v>0</v>
      </c>
      <c r="E69" s="5" t="s">
        <v>13</v>
      </c>
      <c r="F69" s="7">
        <f t="shared" si="3"/>
        <v>165</v>
      </c>
      <c r="G69" s="5">
        <f t="shared" si="0"/>
        <v>0</v>
      </c>
      <c r="H69" s="6">
        <f t="shared" si="4"/>
        <v>0</v>
      </c>
    </row>
    <row r="70" spans="1:8" x14ac:dyDescent="0.25">
      <c r="A70" s="4">
        <v>12.3</v>
      </c>
      <c r="B70" s="5" t="s">
        <v>26</v>
      </c>
      <c r="C70" s="5" t="s">
        <v>9</v>
      </c>
      <c r="D70" s="6">
        <v>0</v>
      </c>
      <c r="E70" s="5" t="s">
        <v>6</v>
      </c>
      <c r="F70" s="7">
        <f t="shared" si="3"/>
        <v>165</v>
      </c>
      <c r="G70" s="5">
        <f t="shared" si="0"/>
        <v>1</v>
      </c>
      <c r="H70" s="6">
        <f t="shared" si="4"/>
        <v>1</v>
      </c>
    </row>
    <row r="71" spans="1:8" x14ac:dyDescent="0.25">
      <c r="A71" s="4">
        <v>12.4</v>
      </c>
      <c r="B71" s="5" t="s">
        <v>28</v>
      </c>
      <c r="C71" s="5" t="s">
        <v>9</v>
      </c>
      <c r="D71" s="6">
        <v>0</v>
      </c>
      <c r="E71" s="5" t="s">
        <v>13</v>
      </c>
      <c r="F71" s="7">
        <f t="shared" si="3"/>
        <v>165</v>
      </c>
      <c r="G71" s="5">
        <f t="shared" si="0"/>
        <v>0</v>
      </c>
      <c r="H71" s="6">
        <f t="shared" si="4"/>
        <v>0</v>
      </c>
    </row>
    <row r="72" spans="1:8" x14ac:dyDescent="0.25">
      <c r="A72" s="4">
        <v>12.5</v>
      </c>
      <c r="B72" s="5" t="s">
        <v>28</v>
      </c>
      <c r="C72" s="5" t="s">
        <v>9</v>
      </c>
      <c r="D72" s="6">
        <v>1</v>
      </c>
      <c r="E72" s="5" t="s">
        <v>3</v>
      </c>
      <c r="F72" s="7">
        <f t="shared" si="3"/>
        <v>166</v>
      </c>
      <c r="G72" s="5">
        <f t="shared" si="0"/>
        <v>0</v>
      </c>
      <c r="H72" s="6">
        <f t="shared" si="4"/>
        <v>1</v>
      </c>
    </row>
    <row r="73" spans="1:8" x14ac:dyDescent="0.25">
      <c r="A73" s="4">
        <v>12.6</v>
      </c>
      <c r="B73" s="5" t="s">
        <v>27</v>
      </c>
      <c r="C73" s="5" t="s">
        <v>9</v>
      </c>
      <c r="D73" s="6">
        <v>3</v>
      </c>
      <c r="E73" s="5" t="s">
        <v>15</v>
      </c>
      <c r="F73" s="7">
        <f t="shared" si="3"/>
        <v>169</v>
      </c>
      <c r="G73" s="5">
        <f t="shared" si="0"/>
        <v>0</v>
      </c>
      <c r="H73" s="6">
        <f t="shared" si="4"/>
        <v>1</v>
      </c>
    </row>
    <row r="74" spans="1:8" x14ac:dyDescent="0.25">
      <c r="A74" s="4">
        <v>13.1</v>
      </c>
      <c r="B74" s="5" t="s">
        <v>27</v>
      </c>
      <c r="C74" s="5" t="s">
        <v>22</v>
      </c>
      <c r="D74" s="6">
        <v>3</v>
      </c>
      <c r="E74" s="5" t="s">
        <v>15</v>
      </c>
      <c r="F74" s="7">
        <f t="shared" si="3"/>
        <v>172</v>
      </c>
      <c r="G74" s="5">
        <f t="shared" si="0"/>
        <v>0</v>
      </c>
      <c r="H74" s="6">
        <f t="shared" si="4"/>
        <v>1</v>
      </c>
    </row>
    <row r="75" spans="1:8" x14ac:dyDescent="0.25">
      <c r="A75" s="4">
        <v>13.2</v>
      </c>
      <c r="B75" s="5" t="s">
        <v>28</v>
      </c>
      <c r="C75" s="5" t="s">
        <v>22</v>
      </c>
      <c r="D75" s="6">
        <v>4</v>
      </c>
      <c r="E75" s="5" t="s">
        <v>10</v>
      </c>
      <c r="F75" s="7">
        <f t="shared" si="3"/>
        <v>176</v>
      </c>
      <c r="G75" s="5">
        <f t="shared" si="0"/>
        <v>0</v>
      </c>
      <c r="H75" s="6">
        <f t="shared" si="4"/>
        <v>1</v>
      </c>
    </row>
    <row r="76" spans="1:8" x14ac:dyDescent="0.25">
      <c r="A76" s="4">
        <v>13.3</v>
      </c>
      <c r="B76" s="5" t="s">
        <v>28</v>
      </c>
      <c r="C76" s="5" t="s">
        <v>22</v>
      </c>
      <c r="D76" s="6">
        <v>1</v>
      </c>
      <c r="E76" s="5" t="s">
        <v>11</v>
      </c>
      <c r="F76" s="7">
        <f t="shared" si="3"/>
        <v>177</v>
      </c>
      <c r="G76" s="5">
        <f t="shared" si="0"/>
        <v>0</v>
      </c>
      <c r="H76" s="6">
        <f t="shared" si="4"/>
        <v>0</v>
      </c>
    </row>
    <row r="77" spans="1:8" x14ac:dyDescent="0.25">
      <c r="A77" s="4">
        <v>13.4</v>
      </c>
      <c r="B77" s="5" t="s">
        <v>27</v>
      </c>
      <c r="C77" s="5" t="s">
        <v>22</v>
      </c>
      <c r="D77" s="6">
        <v>2</v>
      </c>
      <c r="E77" s="5" t="s">
        <v>3</v>
      </c>
      <c r="F77" s="7">
        <f t="shared" si="3"/>
        <v>179</v>
      </c>
      <c r="G77" s="5">
        <f t="shared" si="0"/>
        <v>0</v>
      </c>
      <c r="H77" s="6">
        <f t="shared" si="4"/>
        <v>1</v>
      </c>
    </row>
    <row r="78" spans="1:8" x14ac:dyDescent="0.25">
      <c r="A78" s="4">
        <v>13.5</v>
      </c>
      <c r="B78" s="5" t="s">
        <v>28</v>
      </c>
      <c r="C78" s="5" t="s">
        <v>22</v>
      </c>
      <c r="D78" s="6">
        <v>1</v>
      </c>
      <c r="E78" s="5" t="s">
        <v>25</v>
      </c>
      <c r="F78" s="7">
        <f t="shared" si="3"/>
        <v>180</v>
      </c>
      <c r="G78" s="5">
        <f t="shared" si="0"/>
        <v>0</v>
      </c>
      <c r="H78" s="6">
        <f t="shared" si="4"/>
        <v>0</v>
      </c>
    </row>
    <row r="79" spans="1:8" x14ac:dyDescent="0.25">
      <c r="A79" s="4">
        <v>13.6</v>
      </c>
      <c r="B79" s="5" t="s">
        <v>27</v>
      </c>
      <c r="C79" s="5" t="s">
        <v>22</v>
      </c>
      <c r="D79" s="6">
        <v>0</v>
      </c>
      <c r="E79" s="5" t="s">
        <v>13</v>
      </c>
      <c r="F79" s="7">
        <f t="shared" si="3"/>
        <v>180</v>
      </c>
      <c r="G79" s="5">
        <f t="shared" si="0"/>
        <v>0</v>
      </c>
      <c r="H79" s="6">
        <f t="shared" si="4"/>
        <v>0</v>
      </c>
    </row>
    <row r="80" spans="1:8" x14ac:dyDescent="0.25">
      <c r="A80" s="4">
        <v>14.1</v>
      </c>
      <c r="B80" s="5" t="s">
        <v>28</v>
      </c>
      <c r="C80" s="5" t="s">
        <v>18</v>
      </c>
      <c r="D80" s="6">
        <v>1</v>
      </c>
      <c r="E80" s="5" t="s">
        <v>3</v>
      </c>
      <c r="F80" s="7">
        <f t="shared" si="3"/>
        <v>181</v>
      </c>
      <c r="G80" s="5">
        <f t="shared" si="0"/>
        <v>0</v>
      </c>
      <c r="H80" s="6">
        <f t="shared" si="4"/>
        <v>1</v>
      </c>
    </row>
    <row r="81" spans="1:8" x14ac:dyDescent="0.25">
      <c r="A81" s="4">
        <v>14.2</v>
      </c>
      <c r="B81" s="5" t="s">
        <v>27</v>
      </c>
      <c r="C81" s="5" t="s">
        <v>18</v>
      </c>
      <c r="D81" s="6">
        <v>2</v>
      </c>
      <c r="E81" s="5" t="s">
        <v>3</v>
      </c>
      <c r="F81" s="7">
        <f t="shared" si="3"/>
        <v>183</v>
      </c>
      <c r="G81" s="5">
        <f t="shared" si="0"/>
        <v>0</v>
      </c>
      <c r="H81" s="6">
        <f t="shared" si="4"/>
        <v>1</v>
      </c>
    </row>
    <row r="82" spans="1:8" x14ac:dyDescent="0.25">
      <c r="A82" s="4">
        <v>14.3</v>
      </c>
      <c r="B82" s="5" t="s">
        <v>27</v>
      </c>
      <c r="C82" s="5" t="s">
        <v>18</v>
      </c>
      <c r="D82" s="6">
        <v>2</v>
      </c>
      <c r="E82" s="5" t="s">
        <v>3</v>
      </c>
      <c r="F82" s="7">
        <f t="shared" si="3"/>
        <v>185</v>
      </c>
      <c r="G82" s="5">
        <f t="shared" si="0"/>
        <v>0</v>
      </c>
      <c r="H82" s="6">
        <f t="shared" si="4"/>
        <v>1</v>
      </c>
    </row>
    <row r="83" spans="1:8" x14ac:dyDescent="0.25">
      <c r="A83" s="4">
        <v>14.4</v>
      </c>
      <c r="B83" s="5" t="s">
        <v>27</v>
      </c>
      <c r="C83" s="5" t="s">
        <v>18</v>
      </c>
      <c r="D83" s="6">
        <v>3</v>
      </c>
      <c r="E83" s="5" t="s">
        <v>3</v>
      </c>
      <c r="F83" s="7">
        <f t="shared" si="3"/>
        <v>188</v>
      </c>
      <c r="G83" s="5">
        <f t="shared" si="0"/>
        <v>0</v>
      </c>
      <c r="H83" s="6">
        <f t="shared" si="4"/>
        <v>1</v>
      </c>
    </row>
    <row r="84" spans="1:8" x14ac:dyDescent="0.25">
      <c r="A84" s="4">
        <v>14.5</v>
      </c>
      <c r="B84" s="5" t="s">
        <v>28</v>
      </c>
      <c r="C84" s="5" t="s">
        <v>18</v>
      </c>
      <c r="D84" s="6">
        <v>3</v>
      </c>
      <c r="E84" s="5" t="s">
        <v>3</v>
      </c>
      <c r="F84" s="7">
        <f t="shared" si="3"/>
        <v>191</v>
      </c>
      <c r="G84" s="5">
        <f t="shared" si="0"/>
        <v>0</v>
      </c>
      <c r="H84" s="6">
        <f t="shared" si="4"/>
        <v>1</v>
      </c>
    </row>
    <row r="85" spans="1:8" x14ac:dyDescent="0.25">
      <c r="A85" s="4">
        <v>14.6</v>
      </c>
      <c r="B85" s="5" t="s">
        <v>27</v>
      </c>
      <c r="C85" s="5" t="s">
        <v>18</v>
      </c>
      <c r="D85" s="6">
        <v>2</v>
      </c>
      <c r="E85" s="5" t="s">
        <v>3</v>
      </c>
      <c r="F85" s="7">
        <f t="shared" si="3"/>
        <v>193</v>
      </c>
      <c r="G85" s="5">
        <f t="shared" si="0"/>
        <v>0</v>
      </c>
      <c r="H85" s="6">
        <f t="shared" si="4"/>
        <v>1</v>
      </c>
    </row>
    <row r="86" spans="1:8" x14ac:dyDescent="0.25">
      <c r="A86" s="9">
        <v>15.1</v>
      </c>
      <c r="B86" s="5" t="s">
        <v>28</v>
      </c>
      <c r="C86" s="5" t="s">
        <v>24</v>
      </c>
      <c r="D86" s="6">
        <v>5</v>
      </c>
      <c r="E86" s="5" t="s">
        <v>17</v>
      </c>
      <c r="F86" s="7">
        <f t="shared" si="3"/>
        <v>198</v>
      </c>
      <c r="G86" s="5">
        <f t="shared" si="0"/>
        <v>0</v>
      </c>
      <c r="H86" s="6">
        <f t="shared" si="4"/>
        <v>1</v>
      </c>
    </row>
    <row r="87" spans="1:8" x14ac:dyDescent="0.25">
      <c r="A87" s="9">
        <v>15.2</v>
      </c>
      <c r="B87" s="5" t="s">
        <v>27</v>
      </c>
      <c r="C87" s="5" t="s">
        <v>24</v>
      </c>
      <c r="D87" s="6">
        <v>3</v>
      </c>
      <c r="E87" s="5" t="s">
        <v>15</v>
      </c>
      <c r="F87" s="7">
        <f t="shared" si="3"/>
        <v>201</v>
      </c>
      <c r="G87" s="5">
        <f t="shared" si="0"/>
        <v>0</v>
      </c>
      <c r="H87" s="6">
        <f t="shared" si="4"/>
        <v>1</v>
      </c>
    </row>
    <row r="88" spans="1:8" x14ac:dyDescent="0.25">
      <c r="A88" s="9">
        <v>15.3</v>
      </c>
      <c r="B88" s="5" t="s">
        <v>28</v>
      </c>
      <c r="C88" s="5" t="s">
        <v>24</v>
      </c>
      <c r="D88" s="6">
        <v>3</v>
      </c>
      <c r="E88" s="5" t="s">
        <v>3</v>
      </c>
      <c r="F88" s="7">
        <f t="shared" si="3"/>
        <v>204</v>
      </c>
      <c r="G88" s="5">
        <f t="shared" si="0"/>
        <v>0</v>
      </c>
      <c r="H88" s="6">
        <f t="shared" si="4"/>
        <v>1</v>
      </c>
    </row>
    <row r="89" spans="1:8" x14ac:dyDescent="0.25">
      <c r="A89" s="9">
        <v>15.4</v>
      </c>
      <c r="B89" s="5" t="s">
        <v>27</v>
      </c>
      <c r="C89" s="5" t="s">
        <v>24</v>
      </c>
      <c r="D89" s="6">
        <v>1</v>
      </c>
      <c r="E89" s="5" t="s">
        <v>25</v>
      </c>
      <c r="F89" s="7">
        <f t="shared" si="3"/>
        <v>205</v>
      </c>
      <c r="G89" s="5">
        <f t="shared" si="0"/>
        <v>0</v>
      </c>
      <c r="H89" s="6">
        <f t="shared" si="4"/>
        <v>0</v>
      </c>
    </row>
    <row r="90" spans="1:8" x14ac:dyDescent="0.25">
      <c r="A90" s="9">
        <v>15.5</v>
      </c>
      <c r="B90" s="5" t="s">
        <v>28</v>
      </c>
      <c r="C90" s="5" t="s">
        <v>24</v>
      </c>
      <c r="D90" s="6">
        <v>5</v>
      </c>
      <c r="E90" s="5" t="s">
        <v>17</v>
      </c>
      <c r="F90" s="7">
        <f t="shared" si="3"/>
        <v>210</v>
      </c>
      <c r="G90" s="5">
        <f t="shared" si="0"/>
        <v>0</v>
      </c>
      <c r="H90" s="6">
        <f t="shared" si="4"/>
        <v>1</v>
      </c>
    </row>
    <row r="91" spans="1:8" x14ac:dyDescent="0.25">
      <c r="A91" s="9">
        <v>15.6</v>
      </c>
      <c r="B91" s="5" t="s">
        <v>27</v>
      </c>
      <c r="C91" s="5" t="s">
        <v>24</v>
      </c>
      <c r="D91" s="6">
        <v>0</v>
      </c>
      <c r="E91" s="5" t="s">
        <v>13</v>
      </c>
      <c r="F91" s="7">
        <f t="shared" si="3"/>
        <v>210</v>
      </c>
      <c r="G91" s="5">
        <f t="shared" si="0"/>
        <v>0</v>
      </c>
      <c r="H91" s="6">
        <f t="shared" si="4"/>
        <v>0</v>
      </c>
    </row>
    <row r="92" spans="1:8" x14ac:dyDescent="0.25">
      <c r="A92" s="9">
        <v>16.100000000000001</v>
      </c>
      <c r="B92" s="5" t="s">
        <v>29</v>
      </c>
      <c r="C92" s="5" t="s">
        <v>14</v>
      </c>
      <c r="D92" s="6">
        <v>3</v>
      </c>
      <c r="E92" s="5" t="s">
        <v>15</v>
      </c>
      <c r="F92" s="7">
        <f t="shared" si="3"/>
        <v>213</v>
      </c>
      <c r="G92" s="5">
        <f t="shared" si="0"/>
        <v>0</v>
      </c>
      <c r="H92" s="6">
        <f t="shared" si="4"/>
        <v>1</v>
      </c>
    </row>
    <row r="93" spans="1:8" x14ac:dyDescent="0.25">
      <c r="A93" s="9">
        <v>16.2</v>
      </c>
      <c r="B93" s="5" t="s">
        <v>28</v>
      </c>
      <c r="C93" s="5" t="s">
        <v>14</v>
      </c>
      <c r="D93" s="6">
        <v>1</v>
      </c>
      <c r="E93" s="5" t="s">
        <v>25</v>
      </c>
      <c r="F93" s="7">
        <f t="shared" si="3"/>
        <v>214</v>
      </c>
      <c r="G93" s="5">
        <f t="shared" si="0"/>
        <v>0</v>
      </c>
      <c r="H93" s="6">
        <f t="shared" si="4"/>
        <v>0</v>
      </c>
    </row>
    <row r="94" spans="1:8" x14ac:dyDescent="0.25">
      <c r="A94" s="9">
        <v>16.3</v>
      </c>
      <c r="B94" s="5" t="s">
        <v>29</v>
      </c>
      <c r="C94" s="5" t="s">
        <v>14</v>
      </c>
      <c r="D94" s="6">
        <v>0</v>
      </c>
      <c r="E94" s="5" t="s">
        <v>13</v>
      </c>
      <c r="F94" s="7">
        <f t="shared" si="3"/>
        <v>214</v>
      </c>
      <c r="G94" s="5">
        <f t="shared" si="0"/>
        <v>0</v>
      </c>
      <c r="H94" s="6">
        <f t="shared" si="4"/>
        <v>0</v>
      </c>
    </row>
    <row r="95" spans="1:8" x14ac:dyDescent="0.25">
      <c r="A95" s="9">
        <v>16.399999999999999</v>
      </c>
      <c r="B95" s="5" t="s">
        <v>29</v>
      </c>
      <c r="C95" s="5" t="s">
        <v>14</v>
      </c>
      <c r="D95" s="6">
        <v>6</v>
      </c>
      <c r="E95" s="5" t="s">
        <v>10</v>
      </c>
      <c r="F95" s="7">
        <f t="shared" si="3"/>
        <v>220</v>
      </c>
      <c r="G95" s="5">
        <f t="shared" si="0"/>
        <v>0</v>
      </c>
      <c r="H95" s="6">
        <f t="shared" si="4"/>
        <v>1</v>
      </c>
    </row>
    <row r="96" spans="1:8" x14ac:dyDescent="0.25">
      <c r="A96" s="9">
        <v>16.5</v>
      </c>
      <c r="B96" s="5" t="s">
        <v>28</v>
      </c>
      <c r="C96" s="5" t="s">
        <v>14</v>
      </c>
      <c r="D96" s="6">
        <v>1</v>
      </c>
      <c r="E96" s="5" t="s">
        <v>3</v>
      </c>
      <c r="F96" s="7">
        <f t="shared" si="3"/>
        <v>221</v>
      </c>
      <c r="G96" s="5">
        <f t="shared" si="0"/>
        <v>0</v>
      </c>
      <c r="H96" s="6">
        <f t="shared" si="4"/>
        <v>1</v>
      </c>
    </row>
    <row r="97" spans="1:8" x14ac:dyDescent="0.25">
      <c r="A97" s="9">
        <v>16.600000000000001</v>
      </c>
      <c r="B97" s="5" t="s">
        <v>29</v>
      </c>
      <c r="C97" s="5" t="s">
        <v>14</v>
      </c>
      <c r="D97" s="6">
        <v>1</v>
      </c>
      <c r="E97" s="5" t="s">
        <v>3</v>
      </c>
      <c r="F97" s="7">
        <f t="shared" si="3"/>
        <v>222</v>
      </c>
      <c r="G97" s="5">
        <f t="shared" si="0"/>
        <v>0</v>
      </c>
      <c r="H97" s="6">
        <f t="shared" si="4"/>
        <v>1</v>
      </c>
    </row>
    <row r="98" spans="1:8" x14ac:dyDescent="0.25">
      <c r="A98" s="9">
        <v>17.100000000000001</v>
      </c>
      <c r="B98" s="5" t="s">
        <v>29</v>
      </c>
      <c r="C98" s="5" t="s">
        <v>18</v>
      </c>
      <c r="D98" s="6">
        <v>0</v>
      </c>
      <c r="E98" s="5" t="s">
        <v>13</v>
      </c>
      <c r="F98" s="7">
        <f t="shared" si="3"/>
        <v>222</v>
      </c>
      <c r="G98" s="5">
        <f t="shared" si="0"/>
        <v>0</v>
      </c>
      <c r="H98" s="6">
        <f t="shared" si="4"/>
        <v>0</v>
      </c>
    </row>
    <row r="99" spans="1:8" x14ac:dyDescent="0.25">
      <c r="A99" s="9">
        <v>17.2</v>
      </c>
      <c r="B99" s="5" t="s">
        <v>29</v>
      </c>
      <c r="C99" s="5" t="s">
        <v>18</v>
      </c>
      <c r="D99" s="6">
        <v>3</v>
      </c>
      <c r="E99" s="5" t="s">
        <v>3</v>
      </c>
      <c r="F99" s="7">
        <f t="shared" si="3"/>
        <v>225</v>
      </c>
      <c r="G99" s="5">
        <f t="shared" si="0"/>
        <v>0</v>
      </c>
      <c r="H99" s="6">
        <f t="shared" si="4"/>
        <v>1</v>
      </c>
    </row>
    <row r="100" spans="1:8" x14ac:dyDescent="0.25">
      <c r="A100" s="9">
        <v>17.3</v>
      </c>
      <c r="B100" s="5" t="s">
        <v>28</v>
      </c>
      <c r="C100" s="5" t="s">
        <v>18</v>
      </c>
      <c r="D100" s="6">
        <v>1</v>
      </c>
      <c r="E100" s="5" t="s">
        <v>3</v>
      </c>
      <c r="F100" s="7">
        <f t="shared" si="3"/>
        <v>226</v>
      </c>
      <c r="G100" s="5">
        <f t="shared" si="0"/>
        <v>0</v>
      </c>
      <c r="H100" s="6">
        <f t="shared" si="4"/>
        <v>1</v>
      </c>
    </row>
    <row r="101" spans="1:8" x14ac:dyDescent="0.25">
      <c r="A101" s="9">
        <v>17.399999999999999</v>
      </c>
      <c r="B101" s="5" t="s">
        <v>29</v>
      </c>
      <c r="C101" s="5" t="s">
        <v>18</v>
      </c>
      <c r="D101" s="6">
        <v>1</v>
      </c>
      <c r="E101" s="5" t="s">
        <v>11</v>
      </c>
      <c r="F101" s="7">
        <f t="shared" si="3"/>
        <v>227</v>
      </c>
      <c r="G101" s="5">
        <f t="shared" si="0"/>
        <v>0</v>
      </c>
      <c r="H101" s="6">
        <f t="shared" si="4"/>
        <v>0</v>
      </c>
    </row>
    <row r="102" spans="1:8" x14ac:dyDescent="0.25">
      <c r="A102" s="9">
        <v>17.5</v>
      </c>
      <c r="B102" s="5" t="s">
        <v>28</v>
      </c>
      <c r="C102" s="5" t="s">
        <v>18</v>
      </c>
      <c r="D102" s="6">
        <v>2</v>
      </c>
      <c r="E102" s="5" t="s">
        <v>3</v>
      </c>
      <c r="F102" s="7">
        <f t="shared" si="3"/>
        <v>229</v>
      </c>
      <c r="G102" s="5">
        <f t="shared" si="0"/>
        <v>0</v>
      </c>
      <c r="H102" s="6">
        <f t="shared" si="4"/>
        <v>1</v>
      </c>
    </row>
    <row r="103" spans="1:8" x14ac:dyDescent="0.25">
      <c r="A103" s="9">
        <v>17.600000000000001</v>
      </c>
      <c r="B103" s="5" t="s">
        <v>28</v>
      </c>
      <c r="C103" s="5" t="s">
        <v>18</v>
      </c>
      <c r="D103" s="6">
        <v>3</v>
      </c>
      <c r="E103" s="5" t="s">
        <v>3</v>
      </c>
      <c r="F103" s="7">
        <f t="shared" si="3"/>
        <v>232</v>
      </c>
      <c r="G103" s="5">
        <f t="shared" si="0"/>
        <v>0</v>
      </c>
      <c r="H103" s="6">
        <f t="shared" si="4"/>
        <v>1</v>
      </c>
    </row>
    <row r="104" spans="1:8" x14ac:dyDescent="0.25">
      <c r="A104" s="9">
        <v>18.100000000000001</v>
      </c>
      <c r="B104" s="5" t="s">
        <v>28</v>
      </c>
      <c r="C104" s="5" t="s">
        <v>22</v>
      </c>
      <c r="D104" s="6">
        <v>5</v>
      </c>
      <c r="E104" s="5" t="s">
        <v>17</v>
      </c>
      <c r="F104" s="7">
        <f t="shared" si="3"/>
        <v>237</v>
      </c>
      <c r="G104" s="5">
        <f t="shared" si="0"/>
        <v>0</v>
      </c>
      <c r="H104" s="6">
        <f t="shared" si="4"/>
        <v>1</v>
      </c>
    </row>
    <row r="105" spans="1:8" x14ac:dyDescent="0.25">
      <c r="A105" s="9">
        <v>18.2</v>
      </c>
      <c r="B105" s="5" t="s">
        <v>29</v>
      </c>
      <c r="C105" s="5" t="s">
        <v>22</v>
      </c>
      <c r="D105" s="6">
        <v>1</v>
      </c>
      <c r="E105" s="5" t="s">
        <v>3</v>
      </c>
      <c r="F105" s="7">
        <f t="shared" si="3"/>
        <v>238</v>
      </c>
      <c r="G105" s="5">
        <f t="shared" si="0"/>
        <v>0</v>
      </c>
      <c r="H105" s="6">
        <f t="shared" si="4"/>
        <v>1</v>
      </c>
    </row>
    <row r="106" spans="1:8" x14ac:dyDescent="0.25">
      <c r="A106" s="9">
        <v>18.3</v>
      </c>
      <c r="B106" s="5" t="s">
        <v>28</v>
      </c>
      <c r="C106" s="5" t="s">
        <v>22</v>
      </c>
      <c r="D106" s="6">
        <v>3</v>
      </c>
      <c r="E106" s="5" t="s">
        <v>15</v>
      </c>
      <c r="F106" s="7">
        <f t="shared" si="3"/>
        <v>241</v>
      </c>
      <c r="G106" s="5">
        <f t="shared" si="0"/>
        <v>0</v>
      </c>
      <c r="H106" s="6">
        <f t="shared" si="4"/>
        <v>1</v>
      </c>
    </row>
    <row r="107" spans="1:8" x14ac:dyDescent="0.25">
      <c r="A107" s="9">
        <v>18.399999999999999</v>
      </c>
      <c r="B107" s="5" t="s">
        <v>29</v>
      </c>
      <c r="C107" s="5" t="s">
        <v>22</v>
      </c>
      <c r="D107" s="6">
        <v>4</v>
      </c>
      <c r="E107" s="5" t="s">
        <v>10</v>
      </c>
      <c r="F107" s="7">
        <f t="shared" si="3"/>
        <v>245</v>
      </c>
      <c r="G107" s="5">
        <f t="shared" si="0"/>
        <v>0</v>
      </c>
      <c r="H107" s="6">
        <f t="shared" si="4"/>
        <v>1</v>
      </c>
    </row>
    <row r="108" spans="1:8" x14ac:dyDescent="0.25">
      <c r="A108" s="9">
        <v>18.5</v>
      </c>
      <c r="B108" s="5" t="s">
        <v>29</v>
      </c>
      <c r="C108" s="5" t="s">
        <v>22</v>
      </c>
      <c r="D108" s="6">
        <v>5</v>
      </c>
      <c r="E108" s="5" t="s">
        <v>17</v>
      </c>
      <c r="F108" s="7">
        <f t="shared" si="3"/>
        <v>250</v>
      </c>
      <c r="G108" s="5">
        <f t="shared" si="0"/>
        <v>0</v>
      </c>
      <c r="H108" s="6">
        <f t="shared" si="4"/>
        <v>1</v>
      </c>
    </row>
    <row r="109" spans="1:8" x14ac:dyDescent="0.25">
      <c r="A109" s="9">
        <v>18.600000000000001</v>
      </c>
      <c r="B109" s="5" t="s">
        <v>28</v>
      </c>
      <c r="C109" s="5" t="s">
        <v>22</v>
      </c>
      <c r="D109" s="6">
        <v>1</v>
      </c>
      <c r="E109" s="5" t="s">
        <v>3</v>
      </c>
      <c r="F109" s="7">
        <f t="shared" si="3"/>
        <v>251</v>
      </c>
      <c r="G109" s="5">
        <f t="shared" si="0"/>
        <v>0</v>
      </c>
      <c r="H109" s="6">
        <f t="shared" si="4"/>
        <v>1</v>
      </c>
    </row>
    <row r="110" spans="1:8" x14ac:dyDescent="0.25">
      <c r="A110" s="9">
        <v>19.100000000000001</v>
      </c>
      <c r="B110" s="5" t="s">
        <v>28</v>
      </c>
      <c r="C110" s="5" t="s">
        <v>9</v>
      </c>
      <c r="D110" s="6">
        <v>6</v>
      </c>
      <c r="E110" s="5" t="s">
        <v>10</v>
      </c>
      <c r="F110" s="7">
        <f t="shared" si="3"/>
        <v>257</v>
      </c>
      <c r="G110" s="5">
        <f t="shared" si="0"/>
        <v>0</v>
      </c>
      <c r="H110" s="6">
        <f t="shared" si="4"/>
        <v>1</v>
      </c>
    </row>
    <row r="111" spans="1:8" x14ac:dyDescent="0.25">
      <c r="A111" s="9">
        <v>19.2</v>
      </c>
      <c r="B111" s="5" t="s">
        <v>28</v>
      </c>
      <c r="C111" s="5" t="s">
        <v>9</v>
      </c>
      <c r="D111" s="6">
        <v>1</v>
      </c>
      <c r="E111" s="5" t="s">
        <v>3</v>
      </c>
      <c r="F111" s="7">
        <f t="shared" si="3"/>
        <v>258</v>
      </c>
      <c r="G111" s="5">
        <f t="shared" si="0"/>
        <v>0</v>
      </c>
      <c r="H111" s="6">
        <f t="shared" si="4"/>
        <v>1</v>
      </c>
    </row>
    <row r="112" spans="1:8" x14ac:dyDescent="0.25">
      <c r="A112" s="9">
        <v>19.3</v>
      </c>
      <c r="B112" s="5" t="s">
        <v>29</v>
      </c>
      <c r="C112" s="5" t="s">
        <v>9</v>
      </c>
      <c r="D112" s="6">
        <v>3</v>
      </c>
      <c r="E112" s="5" t="s">
        <v>15</v>
      </c>
      <c r="F112" s="7">
        <f t="shared" si="3"/>
        <v>261</v>
      </c>
      <c r="G112" s="5">
        <f t="shared" si="0"/>
        <v>0</v>
      </c>
      <c r="H112" s="6">
        <f t="shared" si="4"/>
        <v>1</v>
      </c>
    </row>
    <row r="113" spans="1:8" x14ac:dyDescent="0.25">
      <c r="A113" s="9">
        <v>19.399999999999999</v>
      </c>
      <c r="B113" s="5" t="s">
        <v>28</v>
      </c>
      <c r="C113" s="5" t="s">
        <v>9</v>
      </c>
      <c r="D113" s="6">
        <v>2</v>
      </c>
      <c r="E113" s="5" t="s">
        <v>3</v>
      </c>
      <c r="F113" s="7">
        <f t="shared" si="3"/>
        <v>263</v>
      </c>
      <c r="G113" s="5">
        <f t="shared" si="0"/>
        <v>0</v>
      </c>
      <c r="H113" s="6">
        <f t="shared" si="4"/>
        <v>1</v>
      </c>
    </row>
    <row r="114" spans="1:8" x14ac:dyDescent="0.25">
      <c r="A114" s="9">
        <v>19.5</v>
      </c>
      <c r="B114" s="5" t="s">
        <v>28</v>
      </c>
      <c r="C114" s="5" t="s">
        <v>9</v>
      </c>
      <c r="D114" s="6">
        <v>1</v>
      </c>
      <c r="E114" s="5" t="s">
        <v>3</v>
      </c>
      <c r="F114" s="7">
        <f t="shared" si="3"/>
        <v>264</v>
      </c>
      <c r="G114" s="5">
        <f t="shared" si="0"/>
        <v>0</v>
      </c>
      <c r="H114" s="6">
        <f t="shared" si="4"/>
        <v>1</v>
      </c>
    </row>
    <row r="115" spans="1:8" x14ac:dyDescent="0.25">
      <c r="A115" s="9">
        <v>19.600000000000001</v>
      </c>
      <c r="B115" s="5" t="s">
        <v>29</v>
      </c>
      <c r="C115" s="5" t="s">
        <v>9</v>
      </c>
      <c r="D115" s="6">
        <v>0</v>
      </c>
      <c r="E115" s="5" t="s">
        <v>13</v>
      </c>
      <c r="F115" s="7">
        <f t="shared" si="3"/>
        <v>264</v>
      </c>
      <c r="G115" s="5">
        <f t="shared" si="0"/>
        <v>0</v>
      </c>
      <c r="H115" s="6">
        <f t="shared" si="4"/>
        <v>0</v>
      </c>
    </row>
    <row r="116" spans="1:8" x14ac:dyDescent="0.25">
      <c r="A116" s="9">
        <v>20.100000000000001</v>
      </c>
      <c r="B116" s="5" t="s">
        <v>28</v>
      </c>
      <c r="C116" s="5" t="s">
        <v>22</v>
      </c>
      <c r="D116" s="6">
        <v>2</v>
      </c>
      <c r="E116" s="5" t="s">
        <v>3</v>
      </c>
      <c r="F116" s="5">
        <v>266</v>
      </c>
      <c r="G116" s="5">
        <f t="shared" si="0"/>
        <v>0</v>
      </c>
      <c r="H116" s="6">
        <f t="shared" si="4"/>
        <v>1</v>
      </c>
    </row>
    <row r="117" spans="1:8" x14ac:dyDescent="0.25">
      <c r="A117" s="9">
        <v>20.2</v>
      </c>
      <c r="B117" s="5" t="s">
        <v>28</v>
      </c>
      <c r="C117" s="5" t="s">
        <v>22</v>
      </c>
      <c r="D117" s="6">
        <v>0</v>
      </c>
      <c r="E117" s="5" t="s">
        <v>6</v>
      </c>
      <c r="F117" s="5">
        <v>266</v>
      </c>
      <c r="G117" s="5">
        <f t="shared" si="0"/>
        <v>1</v>
      </c>
      <c r="H117" s="6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0" sqref="D20"/>
    </sheetView>
  </sheetViews>
  <sheetFormatPr defaultRowHeight="15" x14ac:dyDescent="0.25"/>
  <cols>
    <col min="1" max="1" width="15.85546875" bestFit="1" customWidth="1"/>
    <col min="2" max="2" width="10.140625" bestFit="1" customWidth="1"/>
    <col min="3" max="3" width="12" bestFit="1" customWidth="1"/>
    <col min="4" max="4" width="21.7109375" bestFit="1" customWidth="1"/>
    <col min="5" max="5" width="16.85546875" bestFit="1" customWidth="1"/>
  </cols>
  <sheetData>
    <row r="1" spans="1:5" x14ac:dyDescent="0.25">
      <c r="A1" s="50" t="s">
        <v>78</v>
      </c>
      <c r="B1" s="51"/>
      <c r="C1" s="51"/>
      <c r="D1" s="51"/>
      <c r="E1" s="52"/>
    </row>
    <row r="2" spans="1:5" x14ac:dyDescent="0.25">
      <c r="A2" s="48" t="s">
        <v>77</v>
      </c>
      <c r="B2" s="48" t="s">
        <v>79</v>
      </c>
      <c r="C2" s="48" t="s">
        <v>80</v>
      </c>
      <c r="D2" s="48" t="s">
        <v>81</v>
      </c>
      <c r="E2" s="49" t="s">
        <v>82</v>
      </c>
    </row>
    <row r="3" spans="1:5" x14ac:dyDescent="0.25">
      <c r="A3" s="24" t="s">
        <v>12</v>
      </c>
      <c r="B3" s="24" t="s">
        <v>1</v>
      </c>
      <c r="C3" s="24" t="s">
        <v>83</v>
      </c>
      <c r="D3" s="24" t="s">
        <v>84</v>
      </c>
      <c r="E3" s="24" t="s">
        <v>85</v>
      </c>
    </row>
    <row r="4" spans="1:5" x14ac:dyDescent="0.25">
      <c r="A4" s="24" t="s">
        <v>16</v>
      </c>
      <c r="B4" s="24" t="s">
        <v>1</v>
      </c>
      <c r="C4" s="24" t="s">
        <v>83</v>
      </c>
      <c r="D4" s="24" t="s">
        <v>84</v>
      </c>
      <c r="E4" s="24" t="s">
        <v>86</v>
      </c>
    </row>
    <row r="5" spans="1:5" x14ac:dyDescent="0.25">
      <c r="A5" s="24" t="s">
        <v>50</v>
      </c>
      <c r="B5" s="24" t="s">
        <v>1</v>
      </c>
      <c r="C5" s="24" t="s">
        <v>87</v>
      </c>
      <c r="D5" s="24" t="s">
        <v>84</v>
      </c>
      <c r="E5" s="24" t="s">
        <v>88</v>
      </c>
    </row>
    <row r="6" spans="1:5" x14ac:dyDescent="0.25">
      <c r="A6" s="24" t="s">
        <v>26</v>
      </c>
      <c r="B6" s="24" t="s">
        <v>1</v>
      </c>
      <c r="C6" s="24" t="s">
        <v>87</v>
      </c>
      <c r="D6" s="24" t="s">
        <v>84</v>
      </c>
      <c r="E6" s="24" t="s">
        <v>89</v>
      </c>
    </row>
    <row r="7" spans="1:5" x14ac:dyDescent="0.25">
      <c r="A7" s="24" t="s">
        <v>20</v>
      </c>
      <c r="B7" s="24" t="s">
        <v>1</v>
      </c>
      <c r="C7" s="24" t="s">
        <v>83</v>
      </c>
      <c r="D7" s="24" t="s">
        <v>84</v>
      </c>
      <c r="E7" s="24" t="s">
        <v>90</v>
      </c>
    </row>
    <row r="8" spans="1:5" x14ac:dyDescent="0.25">
      <c r="A8" s="24" t="s">
        <v>8</v>
      </c>
      <c r="B8" s="24" t="s">
        <v>1</v>
      </c>
      <c r="C8" s="24" t="s">
        <v>83</v>
      </c>
      <c r="D8" s="24" t="s">
        <v>84</v>
      </c>
      <c r="E8" s="24" t="s">
        <v>91</v>
      </c>
    </row>
    <row r="9" spans="1:5" x14ac:dyDescent="0.25">
      <c r="A9" s="24" t="s">
        <v>53</v>
      </c>
      <c r="B9" s="24" t="s">
        <v>1</v>
      </c>
      <c r="C9" s="24" t="s">
        <v>87</v>
      </c>
      <c r="D9" s="24" t="s">
        <v>84</v>
      </c>
      <c r="E9" s="24" t="s">
        <v>92</v>
      </c>
    </row>
    <row r="10" spans="1:5" x14ac:dyDescent="0.25">
      <c r="A10" s="24" t="s">
        <v>54</v>
      </c>
      <c r="B10" s="24" t="s">
        <v>93</v>
      </c>
      <c r="C10" s="24" t="s">
        <v>83</v>
      </c>
      <c r="D10" s="24" t="s">
        <v>94</v>
      </c>
      <c r="E10" s="24" t="s">
        <v>95</v>
      </c>
    </row>
    <row r="11" spans="1:5" x14ac:dyDescent="0.25">
      <c r="A11" s="24" t="s">
        <v>55</v>
      </c>
      <c r="B11" s="24" t="s">
        <v>93</v>
      </c>
      <c r="C11" s="24" t="s">
        <v>87</v>
      </c>
      <c r="D11" s="24" t="s">
        <v>96</v>
      </c>
      <c r="E11" s="24" t="s">
        <v>97</v>
      </c>
    </row>
    <row r="12" spans="1:5" x14ac:dyDescent="0.25">
      <c r="A12" s="24" t="s">
        <v>56</v>
      </c>
      <c r="B12" s="24" t="s">
        <v>2</v>
      </c>
      <c r="C12" s="24" t="s">
        <v>83</v>
      </c>
      <c r="D12" s="24" t="s">
        <v>98</v>
      </c>
      <c r="E12" s="24" t="s">
        <v>99</v>
      </c>
    </row>
    <row r="13" spans="1:5" x14ac:dyDescent="0.25">
      <c r="A13" s="24" t="s">
        <v>29</v>
      </c>
      <c r="B13" s="24" t="s">
        <v>2</v>
      </c>
      <c r="C13" s="24" t="s">
        <v>83</v>
      </c>
      <c r="D13" s="24" t="s">
        <v>98</v>
      </c>
      <c r="E13" s="24" t="s">
        <v>100</v>
      </c>
    </row>
    <row r="14" spans="1:5" x14ac:dyDescent="0.25">
      <c r="A14" s="24" t="s">
        <v>101</v>
      </c>
      <c r="B14" s="24" t="s">
        <v>2</v>
      </c>
      <c r="C14" s="24" t="s">
        <v>87</v>
      </c>
      <c r="D14" s="24" t="s">
        <v>102</v>
      </c>
      <c r="E14" s="24" t="s">
        <v>103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K7"/>
    </sheetView>
  </sheetViews>
  <sheetFormatPr defaultRowHeight="15" x14ac:dyDescent="0.25"/>
  <sheetData>
    <row r="1" spans="1:11" x14ac:dyDescent="0.25">
      <c r="A1" s="19" t="s">
        <v>38</v>
      </c>
      <c r="B1" s="19" t="s">
        <v>35</v>
      </c>
      <c r="C1" s="19" t="s">
        <v>39</v>
      </c>
      <c r="D1" s="20" t="s">
        <v>3</v>
      </c>
      <c r="E1" s="19" t="s">
        <v>40</v>
      </c>
      <c r="F1" s="21" t="s">
        <v>41</v>
      </c>
      <c r="G1" s="21" t="s">
        <v>42</v>
      </c>
      <c r="H1" s="21" t="s">
        <v>43</v>
      </c>
      <c r="I1" s="19" t="s">
        <v>44</v>
      </c>
      <c r="J1" s="19" t="s">
        <v>45</v>
      </c>
      <c r="K1" s="19" t="s">
        <v>46</v>
      </c>
    </row>
    <row r="2" spans="1:11" x14ac:dyDescent="0.25">
      <c r="A2" s="8" t="s">
        <v>14</v>
      </c>
      <c r="B2" s="22">
        <v>4</v>
      </c>
      <c r="C2" s="23">
        <v>0</v>
      </c>
      <c r="D2" s="23">
        <v>49</v>
      </c>
      <c r="E2" s="8">
        <v>4</v>
      </c>
      <c r="F2" s="24">
        <v>3</v>
      </c>
      <c r="G2" s="24">
        <v>0</v>
      </c>
      <c r="H2" s="24">
        <v>1</v>
      </c>
      <c r="I2" s="8">
        <v>3</v>
      </c>
      <c r="J2" s="8">
        <v>0</v>
      </c>
      <c r="K2" s="8">
        <f>D2/B2</f>
        <v>12.25</v>
      </c>
    </row>
    <row r="3" spans="1:11" x14ac:dyDescent="0.25">
      <c r="A3" s="8" t="s">
        <v>18</v>
      </c>
      <c r="B3" s="22">
        <v>4</v>
      </c>
      <c r="C3" s="23">
        <v>0</v>
      </c>
      <c r="D3" s="23">
        <v>67</v>
      </c>
      <c r="E3" s="8">
        <v>2</v>
      </c>
      <c r="F3" s="24">
        <v>2</v>
      </c>
      <c r="G3" s="24">
        <v>3</v>
      </c>
      <c r="H3" s="24">
        <v>3</v>
      </c>
      <c r="I3" s="8">
        <v>0</v>
      </c>
      <c r="J3" s="8">
        <v>1</v>
      </c>
      <c r="K3" s="8">
        <f t="shared" ref="K3:K7" si="0">D3/B3</f>
        <v>16.75</v>
      </c>
    </row>
    <row r="4" spans="1:11" x14ac:dyDescent="0.25">
      <c r="A4" s="8" t="s">
        <v>9</v>
      </c>
      <c r="B4" s="22">
        <v>4</v>
      </c>
      <c r="C4" s="23">
        <v>0</v>
      </c>
      <c r="D4" s="23">
        <v>47</v>
      </c>
      <c r="E4" s="8">
        <v>2</v>
      </c>
      <c r="F4" s="24">
        <v>5</v>
      </c>
      <c r="G4" s="24">
        <v>1</v>
      </c>
      <c r="H4" s="24">
        <v>3</v>
      </c>
      <c r="I4" s="8">
        <v>0</v>
      </c>
      <c r="J4" s="8">
        <v>1</v>
      </c>
      <c r="K4" s="8">
        <f t="shared" si="0"/>
        <v>11.75</v>
      </c>
    </row>
    <row r="5" spans="1:11" x14ac:dyDescent="0.25">
      <c r="A5" s="8" t="s">
        <v>24</v>
      </c>
      <c r="B5" s="22">
        <v>2</v>
      </c>
      <c r="C5" s="23">
        <v>0</v>
      </c>
      <c r="D5" s="23">
        <v>33</v>
      </c>
      <c r="E5" s="8">
        <v>1</v>
      </c>
      <c r="F5" s="24">
        <v>1</v>
      </c>
      <c r="G5" s="24">
        <v>2</v>
      </c>
      <c r="H5" s="24">
        <v>0</v>
      </c>
      <c r="I5" s="8">
        <v>1</v>
      </c>
      <c r="J5" s="8">
        <v>0</v>
      </c>
      <c r="K5" s="8">
        <f t="shared" si="0"/>
        <v>16.5</v>
      </c>
    </row>
    <row r="6" spans="1:11" x14ac:dyDescent="0.25">
      <c r="A6" s="8" t="s">
        <v>23</v>
      </c>
      <c r="B6" s="22">
        <v>2</v>
      </c>
      <c r="C6" s="23">
        <v>0</v>
      </c>
      <c r="D6" s="23">
        <v>22</v>
      </c>
      <c r="E6" s="8">
        <v>0</v>
      </c>
      <c r="F6" s="24">
        <v>2</v>
      </c>
      <c r="G6" s="24">
        <v>2</v>
      </c>
      <c r="H6" s="24">
        <v>0</v>
      </c>
      <c r="I6" s="8">
        <v>2</v>
      </c>
      <c r="J6" s="8">
        <v>1</v>
      </c>
      <c r="K6" s="8">
        <f t="shared" si="0"/>
        <v>11</v>
      </c>
    </row>
    <row r="7" spans="1:11" x14ac:dyDescent="0.25">
      <c r="A7" s="8" t="s">
        <v>22</v>
      </c>
      <c r="B7" s="8">
        <v>3.2</v>
      </c>
      <c r="C7" s="23">
        <v>0</v>
      </c>
      <c r="D7" s="23">
        <v>48</v>
      </c>
      <c r="E7" s="8">
        <v>1</v>
      </c>
      <c r="F7" s="24">
        <v>3</v>
      </c>
      <c r="G7" s="24">
        <v>5</v>
      </c>
      <c r="H7" s="24">
        <v>0</v>
      </c>
      <c r="I7" s="8">
        <v>1</v>
      </c>
      <c r="J7" s="8">
        <v>1</v>
      </c>
      <c r="K7" s="8">
        <f t="shared" si="0"/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I11" sqref="I11"/>
    </sheetView>
  </sheetViews>
  <sheetFormatPr defaultRowHeight="15" x14ac:dyDescent="0.25"/>
  <cols>
    <col min="1" max="1" width="15.85546875" bestFit="1" customWidth="1"/>
    <col min="2" max="2" width="16.140625" bestFit="1" customWidth="1"/>
    <col min="4" max="4" width="21" bestFit="1" customWidth="1"/>
    <col min="5" max="5" width="9" bestFit="1" customWidth="1"/>
    <col min="6" max="7" width="7.28515625" bestFit="1" customWidth="1"/>
    <col min="8" max="8" width="14.140625" style="18" bestFit="1" customWidth="1"/>
  </cols>
  <sheetData>
    <row r="1" spans="1:8" x14ac:dyDescent="0.25">
      <c r="A1" s="25" t="s">
        <v>38</v>
      </c>
      <c r="B1" s="26" t="s">
        <v>61</v>
      </c>
      <c r="C1" s="26" t="s">
        <v>41</v>
      </c>
      <c r="D1" s="26" t="s">
        <v>3</v>
      </c>
      <c r="E1" s="26" t="s">
        <v>0</v>
      </c>
      <c r="F1" s="26" t="s">
        <v>62</v>
      </c>
      <c r="G1" s="26" t="s">
        <v>63</v>
      </c>
      <c r="H1" s="38" t="s">
        <v>64</v>
      </c>
    </row>
    <row r="2" spans="1:8" x14ac:dyDescent="0.25">
      <c r="A2" s="27" t="s">
        <v>8</v>
      </c>
      <c r="B2" s="8" t="s">
        <v>47</v>
      </c>
      <c r="C2" s="8">
        <f>VLOOKUP(Table1[[#This Row],[Player]],'[1]Runs Scored'!$A$2:$C$12,3,FALSE)</f>
        <v>0</v>
      </c>
      <c r="D2" s="23">
        <f>VLOOKUP(A2,'[1]Runs Scored'!$A$2:$B$12,2,FALSE)</f>
        <v>9</v>
      </c>
      <c r="E2" s="23">
        <v>5</v>
      </c>
      <c r="F2" s="23">
        <f>VLOOKUP(A2,'[1]Runs Scored'!$A$2:$P$12,12,FALSE)</f>
        <v>0</v>
      </c>
      <c r="G2" s="23">
        <f>VLOOKUP(A2,'[1]Runs Scored'!$A$2:$P$12,10,FALSE)</f>
        <v>1</v>
      </c>
      <c r="H2" s="39">
        <f>(D2/E2)*100</f>
        <v>180</v>
      </c>
    </row>
    <row r="3" spans="1:8" x14ac:dyDescent="0.25">
      <c r="A3" s="27" t="s">
        <v>12</v>
      </c>
      <c r="B3" s="8" t="s">
        <v>48</v>
      </c>
      <c r="C3" s="8">
        <f>VLOOKUP(Table1[[#This Row],[Player]],'[1]Runs Scored'!$A$2:$C$12,3,FALSE)</f>
        <v>1</v>
      </c>
      <c r="D3" s="23">
        <f>VLOOKUP(A3,'[1]Runs Scored'!$A$2:$B$12,2,FALSE)</f>
        <v>9</v>
      </c>
      <c r="E3" s="23">
        <v>4</v>
      </c>
      <c r="F3" s="23">
        <f>VLOOKUP(A3,'[1]Runs Scored'!$A$2:$P$12,12,FALSE)</f>
        <v>0</v>
      </c>
      <c r="G3" s="23">
        <f>VLOOKUP(A3,'[1]Runs Scored'!$A$2:$P$12,10,FALSE)</f>
        <v>0</v>
      </c>
      <c r="H3" s="39">
        <f t="shared" ref="H3:H11" si="0">(D3/E3)*100</f>
        <v>225</v>
      </c>
    </row>
    <row r="4" spans="1:8" x14ac:dyDescent="0.25">
      <c r="A4" s="27" t="s">
        <v>16</v>
      </c>
      <c r="B4" s="8" t="s">
        <v>49</v>
      </c>
      <c r="C4" s="8">
        <f>VLOOKUP(Table1[[#This Row],[Player]],'[1]Runs Scored'!$A$2:$C$12,3,FALSE)</f>
        <v>0</v>
      </c>
      <c r="D4" s="23">
        <f>VLOOKUP(A4,'[1]Runs Scored'!$A$2:$B$12,2,FALSE)</f>
        <v>18</v>
      </c>
      <c r="E4" s="23">
        <v>6</v>
      </c>
      <c r="F4" s="23">
        <f>VLOOKUP(A4,'[1]Runs Scored'!$A$2:$P$12,12,FALSE)</f>
        <v>0</v>
      </c>
      <c r="G4" s="23">
        <f>VLOOKUP(A4,'[1]Runs Scored'!$A$2:$P$12,10,FALSE)</f>
        <v>0</v>
      </c>
      <c r="H4" s="39">
        <f t="shared" si="0"/>
        <v>300</v>
      </c>
    </row>
    <row r="5" spans="1:8" x14ac:dyDescent="0.25">
      <c r="A5" s="27" t="s">
        <v>50</v>
      </c>
      <c r="B5" s="8" t="s">
        <v>51</v>
      </c>
      <c r="C5" s="8">
        <f>VLOOKUP(Table1[[#This Row],[Player]],'[1]Runs Scored'!$A$2:$C$12,3,FALSE)</f>
        <v>1</v>
      </c>
      <c r="D5" s="23">
        <f>VLOOKUP(A5,'[1]Runs Scored'!$A$2:$B$12,2,FALSE)</f>
        <v>10</v>
      </c>
      <c r="E5" s="23">
        <v>3</v>
      </c>
      <c r="F5" s="23">
        <f>VLOOKUP(A5,'[1]Runs Scored'!$A$2:$P$12,12,FALSE)</f>
        <v>1</v>
      </c>
      <c r="G5" s="23">
        <f>VLOOKUP(A5,'[1]Runs Scored'!$A$2:$P$12,10,FALSE)</f>
        <v>1</v>
      </c>
      <c r="H5" s="39">
        <f t="shared" si="0"/>
        <v>333.33333333333337</v>
      </c>
    </row>
    <row r="6" spans="1:8" x14ac:dyDescent="0.25">
      <c r="A6" s="27" t="s">
        <v>20</v>
      </c>
      <c r="B6" s="8" t="s">
        <v>52</v>
      </c>
      <c r="C6" s="8">
        <f>VLOOKUP(Table1[[#This Row],[Player]],'[1]Runs Scored'!$A$2:$C$12,3,FALSE)</f>
        <v>3</v>
      </c>
      <c r="D6" s="23">
        <f>VLOOKUP(A6,'[1]Runs Scored'!$A$2:$B$12,2,FALSE)</f>
        <v>60</v>
      </c>
      <c r="E6" s="23">
        <v>16</v>
      </c>
      <c r="F6" s="23">
        <f>VLOOKUP(A6,'[1]Runs Scored'!$A$2:$P$12,12,FALSE)</f>
        <v>2</v>
      </c>
      <c r="G6" s="23">
        <f>VLOOKUP(A6,'[1]Runs Scored'!$A$2:$P$12,10,FALSE)</f>
        <v>6</v>
      </c>
      <c r="H6" s="39">
        <f t="shared" si="0"/>
        <v>375</v>
      </c>
    </row>
    <row r="7" spans="1:8" x14ac:dyDescent="0.25">
      <c r="A7" s="27" t="s">
        <v>53</v>
      </c>
      <c r="B7" s="8" t="s">
        <v>52</v>
      </c>
      <c r="C7" s="8">
        <f>VLOOKUP(Table1[[#This Row],[Player]],'[1]Runs Scored'!$A$2:$C$12,3,FALSE)</f>
        <v>4</v>
      </c>
      <c r="D7" s="23">
        <f>VLOOKUP(A7,'[1]Runs Scored'!$A$2:$B$12,2,FALSE)</f>
        <v>28</v>
      </c>
      <c r="E7" s="23">
        <v>12</v>
      </c>
      <c r="F7" s="23">
        <f>VLOOKUP(A7,'[1]Runs Scored'!$A$2:$P$12,12,FALSE)</f>
        <v>0</v>
      </c>
      <c r="G7" s="23">
        <f>VLOOKUP(A7,'[1]Runs Scored'!$A$2:$P$12,10,FALSE)</f>
        <v>1</v>
      </c>
      <c r="H7" s="39">
        <f t="shared" si="0"/>
        <v>233.33333333333334</v>
      </c>
    </row>
    <row r="8" spans="1:8" x14ac:dyDescent="0.25">
      <c r="A8" s="27" t="s">
        <v>26</v>
      </c>
      <c r="B8" s="8" t="s">
        <v>47</v>
      </c>
      <c r="C8" s="8">
        <f>VLOOKUP(Table1[[#This Row],[Player]],'[1]Runs Scored'!$A$2:$C$12,3,FALSE)</f>
        <v>1</v>
      </c>
      <c r="D8" s="23">
        <f>VLOOKUP(A8,'[1]Runs Scored'!$A$2:$B$12,2,FALSE)</f>
        <v>22</v>
      </c>
      <c r="E8" s="23">
        <v>7</v>
      </c>
      <c r="F8" s="23">
        <v>1</v>
      </c>
      <c r="G8" s="23">
        <v>0</v>
      </c>
      <c r="H8" s="39">
        <f t="shared" si="0"/>
        <v>314.28571428571428</v>
      </c>
    </row>
    <row r="9" spans="1:8" x14ac:dyDescent="0.25">
      <c r="A9" s="27" t="s">
        <v>54</v>
      </c>
      <c r="B9" s="8" t="s">
        <v>52</v>
      </c>
      <c r="C9" s="8">
        <f>VLOOKUP(Table1[[#This Row],[Player]],'[1]Runs Scored'!$A$2:$C$12,3,FALSE)</f>
        <v>3</v>
      </c>
      <c r="D9" s="23">
        <f>VLOOKUP(A9,'[1]Runs Scored'!$A$2:$B$12,2,FALSE)</f>
        <v>11</v>
      </c>
      <c r="E9" s="23">
        <v>8</v>
      </c>
      <c r="F9" s="23">
        <f>VLOOKUP(A9,'[1]Runs Scored'!$A$2:$P$12,12,FALSE)</f>
        <v>0</v>
      </c>
      <c r="G9" s="23">
        <f>VLOOKUP(A9,'[1]Runs Scored'!$A$2:$P$12,10,FALSE)</f>
        <v>0</v>
      </c>
      <c r="H9" s="39">
        <f t="shared" si="0"/>
        <v>137.5</v>
      </c>
    </row>
    <row r="10" spans="1:8" x14ac:dyDescent="0.25">
      <c r="A10" s="27" t="s">
        <v>55</v>
      </c>
      <c r="B10" s="8" t="s">
        <v>49</v>
      </c>
      <c r="C10" s="8">
        <f>VLOOKUP(Table1[[#This Row],[Player]],'[1]Runs Scored'!$A$2:$C$12,3,FALSE)</f>
        <v>1</v>
      </c>
      <c r="D10" s="23">
        <f>VLOOKUP(A10,'[1]Runs Scored'!$A$2:$B$12,2,FALSE)</f>
        <v>47</v>
      </c>
      <c r="E10" s="23">
        <v>20</v>
      </c>
      <c r="F10" s="23">
        <f>VLOOKUP(A10,'[1]Runs Scored'!$A$2:$P$12,12,FALSE)</f>
        <v>1</v>
      </c>
      <c r="G10" s="23">
        <f>VLOOKUP(A10,'[1]Runs Scored'!$A$2:$P$12,10,FALSE)</f>
        <v>1</v>
      </c>
      <c r="H10" s="39">
        <f t="shared" si="0"/>
        <v>235</v>
      </c>
    </row>
    <row r="11" spans="1:8" x14ac:dyDescent="0.25">
      <c r="A11" s="27" t="s">
        <v>29</v>
      </c>
      <c r="B11" s="8" t="s">
        <v>47</v>
      </c>
      <c r="C11" s="8">
        <f>VLOOKUP(Table1[[#This Row],[Player]],'[1]Runs Scored'!$A$2:$C$12,3,FALSE)</f>
        <v>3</v>
      </c>
      <c r="D11" s="23">
        <f>VLOOKUP(A11,'[1]Runs Scored'!$A$2:$B$12,2,FALSE)</f>
        <v>20</v>
      </c>
      <c r="E11" s="23">
        <v>8</v>
      </c>
      <c r="F11" s="23">
        <f>VLOOKUP(A11,'[1]Runs Scored'!$A$2:$P$12,12,FALSE)</f>
        <v>1</v>
      </c>
      <c r="G11" s="23">
        <f>VLOOKUP(A11,'[1]Runs Scored'!$A$2:$P$12,10,FALSE)</f>
        <v>1</v>
      </c>
      <c r="H11" s="39">
        <f t="shared" si="0"/>
        <v>250</v>
      </c>
    </row>
    <row r="12" spans="1:8" x14ac:dyDescent="0.25">
      <c r="A12" s="27" t="s">
        <v>56</v>
      </c>
      <c r="B12" s="8" t="s">
        <v>57</v>
      </c>
      <c r="C12" s="8">
        <f>VLOOKUP(Table1[[#This Row],[Player]],'[1]Runs Scored'!$A$2:$C$12,3,FALSE)</f>
        <v>0</v>
      </c>
      <c r="D12" s="23">
        <f>VLOOKUP(A12,'[1]Runs Scored'!$A$2:$B$12,2,FALSE)</f>
        <v>0</v>
      </c>
      <c r="E12" s="23">
        <v>0</v>
      </c>
      <c r="F12" s="23">
        <f>VLOOKUP(A12,'[1]Runs Scored'!$A$2:$P$12,12,FALSE)</f>
        <v>0</v>
      </c>
      <c r="G12" s="23">
        <f>VLOOKUP(A12,'[1]Runs Scored'!$A$2:$P$12,10,FALSE)</f>
        <v>0</v>
      </c>
      <c r="H12" s="39">
        <v>0</v>
      </c>
    </row>
    <row r="13" spans="1:8" x14ac:dyDescent="0.25">
      <c r="A13" s="28" t="s">
        <v>58</v>
      </c>
      <c r="B13" s="29"/>
      <c r="C13" s="30"/>
      <c r="D13" s="31" t="s">
        <v>59</v>
      </c>
      <c r="E13" s="32"/>
      <c r="F13" s="32"/>
      <c r="G13" s="32"/>
      <c r="H13" s="40"/>
    </row>
    <row r="14" spans="1:8" x14ac:dyDescent="0.25">
      <c r="A14" s="33" t="s">
        <v>32</v>
      </c>
      <c r="B14" s="34"/>
      <c r="C14" s="35"/>
      <c r="D14" s="36" t="s">
        <v>60</v>
      </c>
      <c r="E14" s="37"/>
      <c r="F14" s="37"/>
      <c r="G14" s="37"/>
      <c r="H14" s="4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2" sqref="F2"/>
    </sheetView>
  </sheetViews>
  <sheetFormatPr defaultRowHeight="15" x14ac:dyDescent="0.25"/>
  <cols>
    <col min="1" max="1" width="6.140625" bestFit="1" customWidth="1"/>
    <col min="2" max="2" width="12.85546875" bestFit="1" customWidth="1"/>
    <col min="3" max="3" width="5.28515625" bestFit="1" customWidth="1"/>
    <col min="4" max="4" width="5.140625" bestFit="1" customWidth="1"/>
    <col min="5" max="5" width="8.85546875" style="18" bestFit="1" customWidth="1"/>
  </cols>
  <sheetData>
    <row r="1" spans="1:5" x14ac:dyDescent="0.25">
      <c r="A1" s="10" t="s">
        <v>35</v>
      </c>
      <c r="B1" s="10" t="s">
        <v>36</v>
      </c>
      <c r="C1" s="10" t="s">
        <v>3</v>
      </c>
      <c r="D1" s="10" t="s">
        <v>0</v>
      </c>
      <c r="E1" s="16" t="s">
        <v>37</v>
      </c>
    </row>
    <row r="2" spans="1:5" x14ac:dyDescent="0.25">
      <c r="A2" s="12">
        <v>1</v>
      </c>
      <c r="B2" s="12" t="s">
        <v>9</v>
      </c>
      <c r="C2" s="12">
        <v>13</v>
      </c>
      <c r="D2" s="12">
        <v>6</v>
      </c>
      <c r="E2" s="17">
        <v>2.1666666666666665</v>
      </c>
    </row>
    <row r="3" spans="1:5" x14ac:dyDescent="0.25">
      <c r="A3" s="12">
        <v>2</v>
      </c>
      <c r="B3" s="12" t="s">
        <v>14</v>
      </c>
      <c r="C3" s="12">
        <v>16</v>
      </c>
      <c r="D3" s="12">
        <v>6</v>
      </c>
      <c r="E3" s="17">
        <v>2.6666666666666665</v>
      </c>
    </row>
    <row r="4" spans="1:5" x14ac:dyDescent="0.25">
      <c r="A4" s="12">
        <v>3</v>
      </c>
      <c r="B4" s="12" t="s">
        <v>18</v>
      </c>
      <c r="C4" s="12">
        <v>20</v>
      </c>
      <c r="D4" s="12">
        <v>6</v>
      </c>
      <c r="E4" s="17">
        <v>3.3333333333333335</v>
      </c>
    </row>
    <row r="5" spans="1:5" x14ac:dyDescent="0.25">
      <c r="A5" s="12">
        <v>4</v>
      </c>
      <c r="B5" s="12" t="s">
        <v>9</v>
      </c>
      <c r="C5" s="12">
        <v>11</v>
      </c>
      <c r="D5" s="12">
        <v>6</v>
      </c>
      <c r="E5" s="17">
        <v>1.8333333333333333</v>
      </c>
    </row>
    <row r="6" spans="1:5" x14ac:dyDescent="0.25">
      <c r="A6" s="12">
        <v>5</v>
      </c>
      <c r="B6" s="12" t="s">
        <v>22</v>
      </c>
      <c r="C6" s="12">
        <v>16</v>
      </c>
      <c r="D6" s="12">
        <v>6</v>
      </c>
      <c r="E6" s="17">
        <v>2.6666666666666665</v>
      </c>
    </row>
    <row r="7" spans="1:5" x14ac:dyDescent="0.25">
      <c r="A7" s="12">
        <v>6</v>
      </c>
      <c r="B7" s="12" t="s">
        <v>18</v>
      </c>
      <c r="C7" s="12">
        <v>24</v>
      </c>
      <c r="D7" s="12">
        <v>6</v>
      </c>
      <c r="E7" s="17">
        <v>4</v>
      </c>
    </row>
    <row r="8" spans="1:5" x14ac:dyDescent="0.25">
      <c r="A8" s="12">
        <v>7</v>
      </c>
      <c r="B8" s="12" t="s">
        <v>23</v>
      </c>
      <c r="C8" s="12">
        <v>12</v>
      </c>
      <c r="D8" s="12">
        <v>6</v>
      </c>
      <c r="E8" s="17">
        <v>2</v>
      </c>
    </row>
    <row r="9" spans="1:5" x14ac:dyDescent="0.25">
      <c r="A9" s="12">
        <v>8</v>
      </c>
      <c r="B9" s="12" t="s">
        <v>24</v>
      </c>
      <c r="C9" s="12">
        <v>16</v>
      </c>
      <c r="D9" s="12">
        <v>6</v>
      </c>
      <c r="E9" s="17">
        <v>2.6666666666666665</v>
      </c>
    </row>
    <row r="10" spans="1:5" x14ac:dyDescent="0.25">
      <c r="A10" s="12">
        <v>9</v>
      </c>
      <c r="B10" s="12" t="s">
        <v>14</v>
      </c>
      <c r="C10" s="12">
        <v>7</v>
      </c>
      <c r="D10" s="12">
        <v>6</v>
      </c>
      <c r="E10" s="17">
        <v>1.1666666666666667</v>
      </c>
    </row>
    <row r="11" spans="1:5" x14ac:dyDescent="0.25">
      <c r="A11" s="12">
        <v>10</v>
      </c>
      <c r="B11" s="12" t="s">
        <v>23</v>
      </c>
      <c r="C11" s="12">
        <v>10</v>
      </c>
      <c r="D11" s="12">
        <v>6</v>
      </c>
      <c r="E11" s="17">
        <v>1.6666666666666667</v>
      </c>
    </row>
    <row r="12" spans="1:5" x14ac:dyDescent="0.25">
      <c r="A12" s="12">
        <v>11</v>
      </c>
      <c r="B12" s="12" t="s">
        <v>14</v>
      </c>
      <c r="C12" s="12">
        <v>14</v>
      </c>
      <c r="D12" s="12">
        <v>6</v>
      </c>
      <c r="E12" s="17">
        <v>2.3333333333333335</v>
      </c>
    </row>
    <row r="13" spans="1:5" x14ac:dyDescent="0.25">
      <c r="A13" s="12">
        <v>12</v>
      </c>
      <c r="B13" s="12" t="s">
        <v>9</v>
      </c>
      <c r="C13" s="12">
        <v>10</v>
      </c>
      <c r="D13" s="12">
        <v>6</v>
      </c>
      <c r="E13" s="17">
        <v>1.6666666666666667</v>
      </c>
    </row>
    <row r="14" spans="1:5" x14ac:dyDescent="0.25">
      <c r="A14" s="12">
        <v>13</v>
      </c>
      <c r="B14" s="12" t="s">
        <v>22</v>
      </c>
      <c r="C14" s="12">
        <v>11</v>
      </c>
      <c r="D14" s="12">
        <v>6</v>
      </c>
      <c r="E14" s="17">
        <v>1.8333333333333333</v>
      </c>
    </row>
    <row r="15" spans="1:5" x14ac:dyDescent="0.25">
      <c r="A15" s="12">
        <v>14</v>
      </c>
      <c r="B15" s="12" t="s">
        <v>18</v>
      </c>
      <c r="C15" s="12">
        <v>13</v>
      </c>
      <c r="D15" s="12">
        <v>6</v>
      </c>
      <c r="E15" s="17">
        <v>2.1666666666666665</v>
      </c>
    </row>
    <row r="16" spans="1:5" x14ac:dyDescent="0.25">
      <c r="A16" s="12">
        <v>15</v>
      </c>
      <c r="B16" s="12" t="s">
        <v>24</v>
      </c>
      <c r="C16" s="12">
        <v>17</v>
      </c>
      <c r="D16" s="12">
        <v>6</v>
      </c>
      <c r="E16" s="17">
        <v>2.8333333333333335</v>
      </c>
    </row>
    <row r="17" spans="1:5" x14ac:dyDescent="0.25">
      <c r="A17" s="12">
        <v>16</v>
      </c>
      <c r="B17" s="12" t="s">
        <v>14</v>
      </c>
      <c r="C17" s="12">
        <v>12</v>
      </c>
      <c r="D17" s="12">
        <v>6</v>
      </c>
      <c r="E17" s="17">
        <v>2</v>
      </c>
    </row>
    <row r="18" spans="1:5" x14ac:dyDescent="0.25">
      <c r="A18" s="12">
        <v>17</v>
      </c>
      <c r="B18" s="12" t="s">
        <v>18</v>
      </c>
      <c r="C18" s="12">
        <v>10</v>
      </c>
      <c r="D18" s="12">
        <v>6</v>
      </c>
      <c r="E18" s="17">
        <v>1.6666666666666667</v>
      </c>
    </row>
    <row r="19" spans="1:5" x14ac:dyDescent="0.25">
      <c r="A19" s="12">
        <v>18</v>
      </c>
      <c r="B19" s="12" t="s">
        <v>22</v>
      </c>
      <c r="C19" s="12">
        <v>19</v>
      </c>
      <c r="D19" s="12">
        <v>6</v>
      </c>
      <c r="E19" s="17">
        <v>3.1666666666666665</v>
      </c>
    </row>
    <row r="20" spans="1:5" x14ac:dyDescent="0.25">
      <c r="A20" s="12">
        <v>19</v>
      </c>
      <c r="B20" s="12" t="s">
        <v>9</v>
      </c>
      <c r="C20" s="12">
        <v>13</v>
      </c>
      <c r="D20" s="12">
        <v>6</v>
      </c>
      <c r="E20" s="17">
        <v>2.1666666666666665</v>
      </c>
    </row>
    <row r="21" spans="1:5" x14ac:dyDescent="0.25">
      <c r="A21" s="12">
        <v>20</v>
      </c>
      <c r="B21" s="12" t="s">
        <v>22</v>
      </c>
      <c r="C21" s="12">
        <v>2</v>
      </c>
      <c r="D21" s="12">
        <v>2</v>
      </c>
      <c r="E21" s="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1" sqref="B11"/>
    </sheetView>
  </sheetViews>
  <sheetFormatPr defaultRowHeight="15" x14ac:dyDescent="0.25"/>
  <cols>
    <col min="1" max="1" width="16.140625" bestFit="1" customWidth="1"/>
    <col min="2" max="2" width="11.7109375" bestFit="1" customWidth="1"/>
  </cols>
  <sheetData>
    <row r="1" spans="1:2" x14ac:dyDescent="0.25">
      <c r="A1" s="15" t="s">
        <v>30</v>
      </c>
      <c r="B1" s="15" t="s">
        <v>31</v>
      </c>
    </row>
    <row r="2" spans="1:2" x14ac:dyDescent="0.25">
      <c r="A2" s="12" t="s">
        <v>8</v>
      </c>
      <c r="B2" s="12">
        <f>SUMIFS('Score Card'!H:H,'Score Card'!B:B,'Balls Faced'!A2)</f>
        <v>5</v>
      </c>
    </row>
    <row r="3" spans="1:2" x14ac:dyDescent="0.25">
      <c r="A3" s="12" t="s">
        <v>12</v>
      </c>
      <c r="B3" s="12">
        <f>SUMIFS('Score Card'!H:H,'Score Card'!B:B,'Balls Faced'!A3)</f>
        <v>4</v>
      </c>
    </row>
    <row r="4" spans="1:2" x14ac:dyDescent="0.25">
      <c r="A4" s="12" t="s">
        <v>16</v>
      </c>
      <c r="B4" s="12">
        <f>SUMIFS('Score Card'!H:H,'Score Card'!B:B,'Balls Faced'!A4)</f>
        <v>6</v>
      </c>
    </row>
    <row r="5" spans="1:2" x14ac:dyDescent="0.25">
      <c r="A5" s="12" t="s">
        <v>19</v>
      </c>
      <c r="B5" s="12">
        <f>SUMIFS('Score Card'!H:H,'Score Card'!B:B,'Balls Faced'!A5)</f>
        <v>3</v>
      </c>
    </row>
    <row r="6" spans="1:2" x14ac:dyDescent="0.25">
      <c r="A6" s="12" t="s">
        <v>20</v>
      </c>
      <c r="B6" s="12">
        <f>SUMIFS('Score Card'!H:H,'Score Card'!B:B,'Balls Faced'!A6)</f>
        <v>16</v>
      </c>
    </row>
    <row r="7" spans="1:2" x14ac:dyDescent="0.25">
      <c r="A7" s="12" t="s">
        <v>21</v>
      </c>
      <c r="B7" s="12">
        <f>SUMIFS('Score Card'!H:H,'Score Card'!B:B,'Balls Faced'!A7)</f>
        <v>12</v>
      </c>
    </row>
    <row r="8" spans="1:2" x14ac:dyDescent="0.25">
      <c r="A8" s="12" t="s">
        <v>26</v>
      </c>
      <c r="B8" s="12">
        <f>SUMIFS('Score Card'!H:H,'Score Card'!B:B,'Balls Faced'!A8)</f>
        <v>7</v>
      </c>
    </row>
    <row r="9" spans="1:2" x14ac:dyDescent="0.25">
      <c r="A9" s="12" t="s">
        <v>27</v>
      </c>
      <c r="B9" s="12">
        <f>SUMIFS('Score Card'!H:H,'Score Card'!B:B,'Balls Faced'!A9)</f>
        <v>8</v>
      </c>
    </row>
    <row r="10" spans="1:2" x14ac:dyDescent="0.25">
      <c r="A10" s="12" t="s">
        <v>28</v>
      </c>
      <c r="B10" s="12">
        <f>SUMIFS('Score Card'!H:H,'Score Card'!B:B,'Balls Faced'!A10)</f>
        <v>20</v>
      </c>
    </row>
    <row r="11" spans="1:2" x14ac:dyDescent="0.25">
      <c r="A11" s="12" t="s">
        <v>29</v>
      </c>
      <c r="B11" s="12">
        <f>SUMIFS('Score Card'!H:H,'Score Card'!B:B,'Balls Faced'!A11)</f>
        <v>8</v>
      </c>
    </row>
    <row r="12" spans="1:2" x14ac:dyDescent="0.25">
      <c r="A12" s="13" t="s">
        <v>32</v>
      </c>
      <c r="B12" s="13">
        <f>SUM(B2:B11)</f>
        <v>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sqref="A1:P12"/>
    </sheetView>
  </sheetViews>
  <sheetFormatPr defaultRowHeight="15" x14ac:dyDescent="0.25"/>
  <cols>
    <col min="1" max="1" width="15.85546875" bestFit="1" customWidth="1"/>
  </cols>
  <sheetData>
    <row r="1" spans="1:16" x14ac:dyDescent="0.25">
      <c r="A1" s="42" t="s">
        <v>38</v>
      </c>
      <c r="B1" s="42" t="s">
        <v>65</v>
      </c>
      <c r="C1" s="42" t="s">
        <v>41</v>
      </c>
      <c r="D1" s="43" t="s">
        <v>66</v>
      </c>
      <c r="E1" s="43" t="s">
        <v>67</v>
      </c>
      <c r="F1" s="43" t="s">
        <v>68</v>
      </c>
      <c r="G1" s="43" t="s">
        <v>69</v>
      </c>
      <c r="H1" s="43" t="s">
        <v>70</v>
      </c>
      <c r="I1" s="43" t="s">
        <v>71</v>
      </c>
      <c r="J1" s="43" t="s">
        <v>72</v>
      </c>
      <c r="K1" s="43" t="s">
        <v>73</v>
      </c>
      <c r="L1" s="43" t="s">
        <v>74</v>
      </c>
      <c r="M1" s="43" t="s">
        <v>75</v>
      </c>
      <c r="N1" s="43" t="s">
        <v>17</v>
      </c>
      <c r="O1" s="43" t="s">
        <v>76</v>
      </c>
      <c r="P1" s="43" t="s">
        <v>32</v>
      </c>
    </row>
    <row r="2" spans="1:16" x14ac:dyDescent="0.25">
      <c r="A2" s="8" t="s">
        <v>20</v>
      </c>
      <c r="B2" s="8">
        <v>60</v>
      </c>
      <c r="C2" s="8">
        <v>3</v>
      </c>
      <c r="D2" s="23">
        <v>0</v>
      </c>
      <c r="E2" s="23">
        <f>D2*1</f>
        <v>0</v>
      </c>
      <c r="F2" s="23">
        <v>3</v>
      </c>
      <c r="G2" s="23">
        <f>F2*2</f>
        <v>6</v>
      </c>
      <c r="H2" s="23">
        <v>1</v>
      </c>
      <c r="I2" s="23">
        <f>H2*3</f>
        <v>3</v>
      </c>
      <c r="J2" s="23">
        <v>6</v>
      </c>
      <c r="K2" s="23">
        <f>J2*4</f>
        <v>24</v>
      </c>
      <c r="L2" s="23">
        <v>2</v>
      </c>
      <c r="M2" s="23">
        <f>L2*6</f>
        <v>12</v>
      </c>
      <c r="N2" s="44">
        <v>3</v>
      </c>
      <c r="O2" s="23">
        <f>N2*5</f>
        <v>15</v>
      </c>
      <c r="P2" s="23">
        <f>O2+M2+K2+I2+G2+E2</f>
        <v>60</v>
      </c>
    </row>
    <row r="3" spans="1:16" x14ac:dyDescent="0.25">
      <c r="A3" s="24" t="s">
        <v>55</v>
      </c>
      <c r="B3" s="8">
        <v>47</v>
      </c>
      <c r="C3" s="8">
        <v>1</v>
      </c>
      <c r="D3" s="23">
        <v>7</v>
      </c>
      <c r="E3" s="23">
        <f t="shared" ref="E3:E11" si="0">D3*1</f>
        <v>7</v>
      </c>
      <c r="F3" s="23">
        <v>3</v>
      </c>
      <c r="G3" s="23">
        <f t="shared" ref="G3:G11" si="1">F3*2</f>
        <v>6</v>
      </c>
      <c r="H3" s="23">
        <v>3</v>
      </c>
      <c r="I3" s="23">
        <f t="shared" ref="I3:I11" si="2">H3*3</f>
        <v>9</v>
      </c>
      <c r="J3" s="23">
        <v>1</v>
      </c>
      <c r="K3" s="23">
        <f t="shared" ref="K3:K11" si="3">J3*4</f>
        <v>4</v>
      </c>
      <c r="L3" s="23">
        <v>1</v>
      </c>
      <c r="M3" s="23">
        <f t="shared" ref="M3:M11" si="4">L3*6</f>
        <v>6</v>
      </c>
      <c r="N3" s="23">
        <v>3</v>
      </c>
      <c r="O3" s="23">
        <f t="shared" ref="O3:O11" si="5">N3*5</f>
        <v>15</v>
      </c>
      <c r="P3" s="23">
        <f t="shared" ref="P3:P11" si="6">O3+M3+K3+I3+G3+E3</f>
        <v>47</v>
      </c>
    </row>
    <row r="4" spans="1:16" x14ac:dyDescent="0.25">
      <c r="A4" s="8" t="s">
        <v>53</v>
      </c>
      <c r="B4" s="8">
        <v>28</v>
      </c>
      <c r="C4" s="8">
        <v>4</v>
      </c>
      <c r="D4" s="23">
        <v>3</v>
      </c>
      <c r="E4" s="23">
        <f t="shared" si="0"/>
        <v>3</v>
      </c>
      <c r="F4" s="23">
        <v>0</v>
      </c>
      <c r="G4" s="23">
        <f t="shared" si="1"/>
        <v>0</v>
      </c>
      <c r="H4" s="23">
        <v>2</v>
      </c>
      <c r="I4" s="23">
        <f t="shared" si="2"/>
        <v>6</v>
      </c>
      <c r="J4" s="23">
        <v>1</v>
      </c>
      <c r="K4" s="23">
        <f t="shared" si="3"/>
        <v>4</v>
      </c>
      <c r="L4" s="23">
        <v>0</v>
      </c>
      <c r="M4" s="23">
        <f t="shared" si="4"/>
        <v>0</v>
      </c>
      <c r="N4" s="23">
        <v>3</v>
      </c>
      <c r="O4" s="23">
        <f t="shared" si="5"/>
        <v>15</v>
      </c>
      <c r="P4" s="23">
        <f t="shared" si="6"/>
        <v>28</v>
      </c>
    </row>
    <row r="5" spans="1:16" x14ac:dyDescent="0.25">
      <c r="A5" s="8" t="s">
        <v>29</v>
      </c>
      <c r="B5" s="8">
        <v>20</v>
      </c>
      <c r="C5" s="8">
        <v>3</v>
      </c>
      <c r="D5" s="23">
        <v>2</v>
      </c>
      <c r="E5" s="23">
        <f t="shared" si="0"/>
        <v>2</v>
      </c>
      <c r="F5" s="23">
        <v>0</v>
      </c>
      <c r="G5" s="23">
        <f t="shared" si="1"/>
        <v>0</v>
      </c>
      <c r="H5" s="23">
        <v>1</v>
      </c>
      <c r="I5" s="23">
        <f t="shared" si="2"/>
        <v>3</v>
      </c>
      <c r="J5" s="23">
        <v>1</v>
      </c>
      <c r="K5" s="23">
        <f t="shared" si="3"/>
        <v>4</v>
      </c>
      <c r="L5" s="23">
        <v>1</v>
      </c>
      <c r="M5" s="23">
        <f t="shared" si="4"/>
        <v>6</v>
      </c>
      <c r="N5" s="23">
        <v>1</v>
      </c>
      <c r="O5" s="23">
        <f t="shared" si="5"/>
        <v>5</v>
      </c>
      <c r="P5" s="23">
        <f t="shared" si="6"/>
        <v>20</v>
      </c>
    </row>
    <row r="6" spans="1:16" x14ac:dyDescent="0.25">
      <c r="A6" s="8" t="s">
        <v>26</v>
      </c>
      <c r="B6" s="8">
        <v>22</v>
      </c>
      <c r="C6" s="8">
        <v>1</v>
      </c>
      <c r="D6" s="23">
        <v>0</v>
      </c>
      <c r="E6" s="23">
        <f t="shared" si="0"/>
        <v>0</v>
      </c>
      <c r="F6" s="23">
        <v>1</v>
      </c>
      <c r="G6" s="23">
        <f t="shared" si="1"/>
        <v>2</v>
      </c>
      <c r="H6" s="23">
        <v>3</v>
      </c>
      <c r="I6" s="23">
        <f t="shared" si="2"/>
        <v>9</v>
      </c>
      <c r="J6" s="23">
        <v>0</v>
      </c>
      <c r="K6" s="23">
        <f t="shared" si="3"/>
        <v>0</v>
      </c>
      <c r="L6" s="23">
        <v>1</v>
      </c>
      <c r="M6" s="23">
        <f t="shared" si="4"/>
        <v>6</v>
      </c>
      <c r="N6" s="23">
        <v>1</v>
      </c>
      <c r="O6" s="23">
        <f t="shared" si="5"/>
        <v>5</v>
      </c>
      <c r="P6" s="23">
        <f t="shared" si="6"/>
        <v>22</v>
      </c>
    </row>
    <row r="7" spans="1:16" x14ac:dyDescent="0.25">
      <c r="A7" s="24" t="s">
        <v>54</v>
      </c>
      <c r="B7" s="8">
        <v>11</v>
      </c>
      <c r="C7" s="8">
        <v>3</v>
      </c>
      <c r="D7" s="23">
        <v>0</v>
      </c>
      <c r="E7" s="23">
        <f t="shared" si="0"/>
        <v>0</v>
      </c>
      <c r="F7" s="23">
        <v>4</v>
      </c>
      <c r="G7" s="23">
        <f t="shared" si="1"/>
        <v>8</v>
      </c>
      <c r="H7" s="23">
        <v>1</v>
      </c>
      <c r="I7" s="23">
        <f t="shared" si="2"/>
        <v>3</v>
      </c>
      <c r="J7" s="23">
        <v>0</v>
      </c>
      <c r="K7" s="23">
        <f t="shared" si="3"/>
        <v>0</v>
      </c>
      <c r="L7" s="23">
        <v>0</v>
      </c>
      <c r="M7" s="23">
        <f t="shared" si="4"/>
        <v>0</v>
      </c>
      <c r="N7" s="23">
        <v>0</v>
      </c>
      <c r="O7" s="23">
        <f t="shared" si="5"/>
        <v>0</v>
      </c>
      <c r="P7" s="23">
        <f t="shared" si="6"/>
        <v>11</v>
      </c>
    </row>
    <row r="8" spans="1:16" x14ac:dyDescent="0.25">
      <c r="A8" s="8" t="s">
        <v>16</v>
      </c>
      <c r="B8" s="8">
        <v>18</v>
      </c>
      <c r="C8" s="8">
        <v>0</v>
      </c>
      <c r="D8" s="23">
        <v>0</v>
      </c>
      <c r="E8" s="23">
        <v>1</v>
      </c>
      <c r="F8" s="23">
        <v>1</v>
      </c>
      <c r="G8" s="23">
        <f t="shared" si="1"/>
        <v>2</v>
      </c>
      <c r="H8" s="23">
        <v>0</v>
      </c>
      <c r="I8" s="23">
        <f t="shared" si="2"/>
        <v>0</v>
      </c>
      <c r="J8" s="23">
        <v>0</v>
      </c>
      <c r="K8" s="23">
        <f t="shared" si="3"/>
        <v>0</v>
      </c>
      <c r="L8" s="23">
        <v>0</v>
      </c>
      <c r="M8" s="23">
        <f t="shared" si="4"/>
        <v>0</v>
      </c>
      <c r="N8" s="23">
        <v>3</v>
      </c>
      <c r="O8" s="23">
        <f t="shared" si="5"/>
        <v>15</v>
      </c>
      <c r="P8" s="23">
        <f t="shared" si="6"/>
        <v>18</v>
      </c>
    </row>
    <row r="9" spans="1:16" x14ac:dyDescent="0.25">
      <c r="A9" s="8" t="s">
        <v>8</v>
      </c>
      <c r="B9" s="8">
        <v>9</v>
      </c>
      <c r="C9" s="8">
        <v>0</v>
      </c>
      <c r="D9" s="23">
        <v>0</v>
      </c>
      <c r="E9" s="23">
        <f t="shared" si="0"/>
        <v>0</v>
      </c>
      <c r="F9" s="23">
        <v>1</v>
      </c>
      <c r="G9" s="23">
        <f t="shared" si="1"/>
        <v>2</v>
      </c>
      <c r="H9" s="23">
        <v>1</v>
      </c>
      <c r="I9" s="23">
        <f t="shared" si="2"/>
        <v>3</v>
      </c>
      <c r="J9" s="23">
        <v>1</v>
      </c>
      <c r="K9" s="23">
        <f t="shared" si="3"/>
        <v>4</v>
      </c>
      <c r="L9" s="23">
        <v>0</v>
      </c>
      <c r="M9" s="23">
        <f t="shared" si="4"/>
        <v>0</v>
      </c>
      <c r="N9" s="23">
        <v>0</v>
      </c>
      <c r="O9" s="23">
        <f t="shared" si="5"/>
        <v>0</v>
      </c>
      <c r="P9" s="23">
        <f t="shared" si="6"/>
        <v>9</v>
      </c>
    </row>
    <row r="10" spans="1:16" x14ac:dyDescent="0.25">
      <c r="A10" s="8" t="s">
        <v>12</v>
      </c>
      <c r="B10" s="8">
        <v>9</v>
      </c>
      <c r="C10" s="8">
        <v>1</v>
      </c>
      <c r="D10" s="23">
        <v>0</v>
      </c>
      <c r="E10" s="23">
        <f t="shared" si="0"/>
        <v>0</v>
      </c>
      <c r="F10" s="23">
        <v>0</v>
      </c>
      <c r="G10" s="23">
        <f t="shared" si="1"/>
        <v>0</v>
      </c>
      <c r="H10" s="23">
        <v>3</v>
      </c>
      <c r="I10" s="23">
        <f t="shared" si="2"/>
        <v>9</v>
      </c>
      <c r="J10" s="23">
        <v>0</v>
      </c>
      <c r="K10" s="23">
        <f t="shared" si="3"/>
        <v>0</v>
      </c>
      <c r="L10" s="23">
        <v>0</v>
      </c>
      <c r="M10" s="23">
        <f t="shared" si="4"/>
        <v>0</v>
      </c>
      <c r="N10" s="23">
        <v>0</v>
      </c>
      <c r="O10" s="23">
        <f t="shared" si="5"/>
        <v>0</v>
      </c>
      <c r="P10" s="23">
        <f t="shared" si="6"/>
        <v>9</v>
      </c>
    </row>
    <row r="11" spans="1:16" x14ac:dyDescent="0.25">
      <c r="A11" s="8" t="s">
        <v>50</v>
      </c>
      <c r="B11" s="8">
        <v>10</v>
      </c>
      <c r="C11" s="8">
        <v>1</v>
      </c>
      <c r="D11" s="23">
        <v>0</v>
      </c>
      <c r="E11" s="23">
        <f t="shared" si="0"/>
        <v>0</v>
      </c>
      <c r="F11" s="23">
        <v>0</v>
      </c>
      <c r="G11" s="23">
        <f t="shared" si="1"/>
        <v>0</v>
      </c>
      <c r="H11" s="23">
        <v>0</v>
      </c>
      <c r="I11" s="23">
        <f t="shared" si="2"/>
        <v>0</v>
      </c>
      <c r="J11" s="23">
        <v>1</v>
      </c>
      <c r="K11" s="23">
        <f t="shared" si="3"/>
        <v>4</v>
      </c>
      <c r="L11" s="23">
        <v>1</v>
      </c>
      <c r="M11" s="23">
        <f t="shared" si="4"/>
        <v>6</v>
      </c>
      <c r="N11" s="23">
        <v>0</v>
      </c>
      <c r="O11" s="23">
        <f t="shared" si="5"/>
        <v>0</v>
      </c>
      <c r="P11" s="23">
        <f t="shared" si="6"/>
        <v>10</v>
      </c>
    </row>
    <row r="12" spans="1:16" x14ac:dyDescent="0.25">
      <c r="A12" s="45" t="s">
        <v>56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8" sqref="D8"/>
    </sheetView>
  </sheetViews>
  <sheetFormatPr defaultRowHeight="15" x14ac:dyDescent="0.25"/>
  <cols>
    <col min="1" max="1" width="15.85546875" bestFit="1" customWidth="1"/>
  </cols>
  <sheetData>
    <row r="1" spans="1:2" x14ac:dyDescent="0.25">
      <c r="A1" s="47" t="s">
        <v>77</v>
      </c>
      <c r="B1" s="47" t="s">
        <v>3</v>
      </c>
    </row>
    <row r="2" spans="1:2" x14ac:dyDescent="0.25">
      <c r="A2" s="8" t="s">
        <v>8</v>
      </c>
      <c r="B2" s="23">
        <f ca="1">VLOOKUP(A2,$A$2:$B$12,2,FALSE)</f>
        <v>9</v>
      </c>
    </row>
    <row r="3" spans="1:2" x14ac:dyDescent="0.25">
      <c r="A3" s="8" t="s">
        <v>12</v>
      </c>
      <c r="B3" s="23">
        <f t="shared" ref="B3:B12" ca="1" si="0">VLOOKUP(A3,$A$2:$B$12,2,FALSE)</f>
        <v>9</v>
      </c>
    </row>
    <row r="4" spans="1:2" x14ac:dyDescent="0.25">
      <c r="A4" s="8" t="s">
        <v>16</v>
      </c>
      <c r="B4" s="23">
        <f t="shared" ca="1" si="0"/>
        <v>18</v>
      </c>
    </row>
    <row r="5" spans="1:2" x14ac:dyDescent="0.25">
      <c r="A5" s="8" t="s">
        <v>50</v>
      </c>
      <c r="B5" s="23">
        <f t="shared" ca="1" si="0"/>
        <v>10</v>
      </c>
    </row>
    <row r="6" spans="1:2" x14ac:dyDescent="0.25">
      <c r="A6" s="8" t="s">
        <v>20</v>
      </c>
      <c r="B6" s="23">
        <f t="shared" ca="1" si="0"/>
        <v>60</v>
      </c>
    </row>
    <row r="7" spans="1:2" x14ac:dyDescent="0.25">
      <c r="A7" s="8" t="s">
        <v>53</v>
      </c>
      <c r="B7" s="23">
        <f t="shared" ca="1" si="0"/>
        <v>28</v>
      </c>
    </row>
    <row r="8" spans="1:2" x14ac:dyDescent="0.25">
      <c r="A8" s="8" t="s">
        <v>26</v>
      </c>
      <c r="B8" s="23">
        <f t="shared" ca="1" si="0"/>
        <v>22</v>
      </c>
    </row>
    <row r="9" spans="1:2" x14ac:dyDescent="0.25">
      <c r="A9" s="8" t="s">
        <v>54</v>
      </c>
      <c r="B9" s="23">
        <f t="shared" ca="1" si="0"/>
        <v>11</v>
      </c>
    </row>
    <row r="10" spans="1:2" x14ac:dyDescent="0.25">
      <c r="A10" s="8" t="s">
        <v>55</v>
      </c>
      <c r="B10" s="23">
        <f t="shared" ca="1" si="0"/>
        <v>47</v>
      </c>
    </row>
    <row r="11" spans="1:2" x14ac:dyDescent="0.25">
      <c r="A11" s="8" t="s">
        <v>29</v>
      </c>
      <c r="B11" s="23">
        <f t="shared" ca="1" si="0"/>
        <v>20</v>
      </c>
    </row>
    <row r="12" spans="1:2" x14ac:dyDescent="0.25">
      <c r="A12" s="8" t="s">
        <v>56</v>
      </c>
      <c r="B12" s="23">
        <f t="shared" ca="1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0" t="s">
        <v>33</v>
      </c>
      <c r="B1" s="10" t="s">
        <v>34</v>
      </c>
    </row>
    <row r="2" spans="1:2" x14ac:dyDescent="0.25">
      <c r="A2" s="14" t="s">
        <v>11</v>
      </c>
      <c r="B2" s="14">
        <v>4</v>
      </c>
    </row>
    <row r="3" spans="1:2" x14ac:dyDescent="0.25">
      <c r="A3" s="14" t="s">
        <v>25</v>
      </c>
      <c r="B3" s="14">
        <v>7</v>
      </c>
    </row>
    <row r="4" spans="1:2" x14ac:dyDescent="0.25">
      <c r="A4" s="11" t="s">
        <v>32</v>
      </c>
      <c r="B4" s="11">
        <f>SUM(B2:B3)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Score Card</vt:lpstr>
      <vt:lpstr>Team Roles</vt:lpstr>
      <vt:lpstr>Bowlers Sheet</vt:lpstr>
      <vt:lpstr>Batsmen Sheet</vt:lpstr>
      <vt:lpstr>Overs Summary</vt:lpstr>
      <vt:lpstr>Balls Faced</vt:lpstr>
      <vt:lpstr>Runs Scrored</vt:lpstr>
      <vt:lpstr>Runs Each Player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2025-07-11T08:55:34Z</dcterms:created>
  <dcterms:modified xsi:type="dcterms:W3CDTF">2025-07-17T07:11:43Z</dcterms:modified>
</cp:coreProperties>
</file>